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S452 Mexico United/2023/07 - July 2023/"/>
    </mc:Choice>
  </mc:AlternateContent>
  <xr:revisionPtr revIDLastSave="102" documentId="13_ncr:1_{4CDAD31A-8B8B-4DB7-81ED-58761FEF6282}" xr6:coauthVersionLast="47" xr6:coauthVersionMax="47" xr10:uidLastSave="{FFF76AA7-02F1-4FA9-B61F-4C0508D44DD1}"/>
  <workbookProtection workbookAlgorithmName="SHA-512" workbookHashValue="RalwAMc0kGxNDdPgTn5QgjFjxKEfwFDZJ9SOysbANJM6uUQa60gptYm67C3KHpmL//R4VrmK4hNUsuT1Z76HAw==" workbookSaltValue="XqGzJR8OQjAbq7y0DZQYUQ=="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GJ!$AH$17:$BB$3188</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3">CoverPage!$B$1:$U$15</definedName>
    <definedName name="_xlnm.Print_Area" localSheetId="2">GJ!$A$1:$T$3188</definedName>
    <definedName name="Project_Codes">Table11[code]</definedName>
    <definedName name="Staff_IDs">Table2[ID]</definedName>
    <definedName name="StaffID_Check">GJ!$AC$17:$AC$3188</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1" i="1" l="1"/>
  <c r="Z59" i="1" l="1"/>
  <c r="F48" i="1"/>
  <c r="F49" i="1"/>
  <c r="I48" i="1"/>
  <c r="I49" i="1"/>
  <c r="H49" i="1"/>
  <c r="J48" i="1"/>
  <c r="J49" i="1"/>
  <c r="K48" i="1"/>
  <c r="K49" i="1"/>
  <c r="M48" i="1"/>
  <c r="M49" i="1"/>
  <c r="N48" i="1"/>
  <c r="O48" i="1" s="1"/>
  <c r="N49" i="1"/>
  <c r="O49" i="1" s="1"/>
  <c r="Q48" i="1"/>
  <c r="Q49" i="1"/>
  <c r="R48" i="1"/>
  <c r="R49" i="1"/>
  <c r="X49" i="1"/>
  <c r="X48" i="1"/>
  <c r="Y48" i="1"/>
  <c r="Y49" i="1"/>
  <c r="F31" i="1"/>
  <c r="I31" i="1"/>
  <c r="J31" i="1"/>
  <c r="K31" i="1"/>
  <c r="M31" i="1"/>
  <c r="N31" i="1"/>
  <c r="O31" i="1" s="1"/>
  <c r="Q31" i="1"/>
  <c r="R31" i="1"/>
  <c r="X31" i="1"/>
  <c r="Y31" i="1"/>
  <c r="F32" i="1"/>
  <c r="I32" i="1"/>
  <c r="J32" i="1"/>
  <c r="K32" i="1"/>
  <c r="M32" i="1"/>
  <c r="N32" i="1"/>
  <c r="O32" i="1" s="1"/>
  <c r="Q32" i="1"/>
  <c r="R32" i="1"/>
  <c r="X32" i="1"/>
  <c r="Y32" i="1"/>
  <c r="F22" i="1"/>
  <c r="J22" i="1"/>
  <c r="K22" i="1"/>
  <c r="M22" i="1"/>
  <c r="N22" i="1"/>
  <c r="O22" i="1" s="1"/>
  <c r="Q22" i="1"/>
  <c r="R22" i="1"/>
  <c r="X22" i="1"/>
  <c r="Y22" i="1"/>
  <c r="F42" i="1"/>
  <c r="G42" i="1"/>
  <c r="I42" i="1" s="1"/>
  <c r="J42" i="1"/>
  <c r="K42" i="1"/>
  <c r="M42" i="1"/>
  <c r="N42" i="1"/>
  <c r="O42" i="1" s="1"/>
  <c r="Q42" i="1"/>
  <c r="R42" i="1"/>
  <c r="X42" i="1"/>
  <c r="Y42" i="1"/>
  <c r="Z48" i="1" l="1"/>
  <c r="Z49" i="1"/>
  <c r="H48" i="1"/>
  <c r="Z32" i="1"/>
  <c r="Z31" i="1"/>
  <c r="Z22" i="1"/>
  <c r="I22" i="1"/>
  <c r="Z42" i="1"/>
  <c r="H42" i="1"/>
  <c r="I40" i="1" l="1"/>
  <c r="I30" i="1"/>
  <c r="I27" i="1"/>
  <c r="I25" i="1"/>
  <c r="I39" i="1"/>
  <c r="I26" i="1"/>
  <c r="F50" i="1"/>
  <c r="F51" i="1"/>
  <c r="F52" i="1"/>
  <c r="F53" i="1"/>
  <c r="G50" i="1"/>
  <c r="H50" i="1" s="1"/>
  <c r="J50" i="1"/>
  <c r="J51" i="1"/>
  <c r="J52" i="1"/>
  <c r="J53" i="1"/>
  <c r="K50" i="1"/>
  <c r="K51" i="1"/>
  <c r="K52" i="1"/>
  <c r="K53" i="1"/>
  <c r="M50" i="1"/>
  <c r="M51" i="1"/>
  <c r="M52" i="1"/>
  <c r="M53" i="1"/>
  <c r="N50" i="1"/>
  <c r="O50" i="1" s="1"/>
  <c r="N51" i="1"/>
  <c r="O51" i="1" s="1"/>
  <c r="N52" i="1"/>
  <c r="O52" i="1" s="1"/>
  <c r="N53" i="1"/>
  <c r="O53" i="1" s="1"/>
  <c r="Q50" i="1"/>
  <c r="Q51" i="1"/>
  <c r="Q52" i="1"/>
  <c r="Q53" i="1"/>
  <c r="R50" i="1"/>
  <c r="R51" i="1"/>
  <c r="R52" i="1"/>
  <c r="R53" i="1"/>
  <c r="X50" i="1"/>
  <c r="X52" i="1"/>
  <c r="X53" i="1"/>
  <c r="X51" i="1"/>
  <c r="Y50" i="1"/>
  <c r="Y51" i="1"/>
  <c r="Y52" i="1"/>
  <c r="Y53" i="1"/>
  <c r="F58" i="1"/>
  <c r="G58" i="1"/>
  <c r="H58" i="1" s="1"/>
  <c r="J58" i="1"/>
  <c r="K58" i="1"/>
  <c r="M58" i="1"/>
  <c r="N58" i="1"/>
  <c r="O58" i="1" s="1"/>
  <c r="Q58" i="1"/>
  <c r="R58" i="1"/>
  <c r="W58" i="1"/>
  <c r="Y58" i="1"/>
  <c r="F41" i="1"/>
  <c r="G41" i="1"/>
  <c r="I41" i="1" s="1"/>
  <c r="J41" i="1"/>
  <c r="K41" i="1"/>
  <c r="M41" i="1"/>
  <c r="N41" i="1"/>
  <c r="O41" i="1" s="1"/>
  <c r="Q41" i="1"/>
  <c r="R41" i="1"/>
  <c r="W41" i="1"/>
  <c r="X41" i="1" s="1"/>
  <c r="Y41" i="1"/>
  <c r="R37" i="1"/>
  <c r="Q37" i="1"/>
  <c r="N37" i="1"/>
  <c r="O37" i="1" s="1"/>
  <c r="M37" i="1"/>
  <c r="K37" i="1"/>
  <c r="J37" i="1"/>
  <c r="F37" i="1"/>
  <c r="X37" i="1"/>
  <c r="Y37" i="1"/>
  <c r="R40" i="1"/>
  <c r="Q40" i="1"/>
  <c r="N40" i="1"/>
  <c r="O40" i="1" s="1"/>
  <c r="M40" i="1"/>
  <c r="K40" i="1"/>
  <c r="J40" i="1"/>
  <c r="F40" i="1"/>
  <c r="R39" i="1"/>
  <c r="Q39" i="1"/>
  <c r="N39" i="1"/>
  <c r="O39" i="1" s="1"/>
  <c r="M39" i="1"/>
  <c r="K39" i="1"/>
  <c r="J39" i="1"/>
  <c r="F39" i="1"/>
  <c r="R38" i="1"/>
  <c r="Q38" i="1"/>
  <c r="N38" i="1"/>
  <c r="O38" i="1" s="1"/>
  <c r="M38" i="1"/>
  <c r="K38" i="1"/>
  <c r="J38" i="1"/>
  <c r="H38" i="1"/>
  <c r="F38" i="1"/>
  <c r="W38" i="1"/>
  <c r="X38" i="1" s="1"/>
  <c r="W39" i="1"/>
  <c r="X39" i="1" s="1"/>
  <c r="W40" i="1"/>
  <c r="X40" i="1" s="1"/>
  <c r="Y38" i="1"/>
  <c r="Y39" i="1"/>
  <c r="Y40" i="1"/>
  <c r="F35" i="1"/>
  <c r="F36" i="1"/>
  <c r="I35" i="1"/>
  <c r="I36" i="1"/>
  <c r="J35" i="1"/>
  <c r="J36" i="1"/>
  <c r="K35" i="1"/>
  <c r="K36" i="1"/>
  <c r="M35" i="1"/>
  <c r="M36" i="1"/>
  <c r="N35" i="1"/>
  <c r="O35" i="1" s="1"/>
  <c r="N36" i="1"/>
  <c r="O36" i="1" s="1"/>
  <c r="Q35" i="1"/>
  <c r="Q36" i="1"/>
  <c r="R35" i="1"/>
  <c r="R36" i="1"/>
  <c r="X35" i="1"/>
  <c r="X36" i="1"/>
  <c r="Y35" i="1"/>
  <c r="Y36" i="1"/>
  <c r="F33" i="1"/>
  <c r="F34" i="1"/>
  <c r="G33" i="1"/>
  <c r="H33" i="1" s="1"/>
  <c r="H34" i="1"/>
  <c r="J33" i="1"/>
  <c r="J34" i="1"/>
  <c r="K33" i="1"/>
  <c r="K34" i="1"/>
  <c r="M33" i="1"/>
  <c r="M34" i="1"/>
  <c r="N33" i="1"/>
  <c r="O33" i="1" s="1"/>
  <c r="N34" i="1"/>
  <c r="O34" i="1" s="1"/>
  <c r="Q33" i="1"/>
  <c r="Q34" i="1"/>
  <c r="R33" i="1"/>
  <c r="R34" i="1"/>
  <c r="X33" i="1"/>
  <c r="X34" i="1"/>
  <c r="Y33" i="1"/>
  <c r="Y34" i="1"/>
  <c r="F29" i="1"/>
  <c r="H29" i="1"/>
  <c r="J29" i="1"/>
  <c r="K29" i="1"/>
  <c r="M29" i="1"/>
  <c r="N29" i="1"/>
  <c r="O29" i="1" s="1"/>
  <c r="Q29" i="1"/>
  <c r="R29" i="1"/>
  <c r="X29" i="1"/>
  <c r="Y29" i="1"/>
  <c r="F24" i="1"/>
  <c r="H24" i="1"/>
  <c r="J24" i="1"/>
  <c r="K24" i="1"/>
  <c r="M24" i="1"/>
  <c r="N24" i="1"/>
  <c r="O24" i="1" s="1"/>
  <c r="Q24" i="1"/>
  <c r="R24" i="1"/>
  <c r="X24" i="1"/>
  <c r="Y24" i="1"/>
  <c r="R30" i="1"/>
  <c r="Q30" i="1"/>
  <c r="N30" i="1"/>
  <c r="O30" i="1" s="1"/>
  <c r="M30" i="1"/>
  <c r="K30" i="1"/>
  <c r="J30" i="1"/>
  <c r="F30" i="1"/>
  <c r="R28" i="1"/>
  <c r="Q28" i="1"/>
  <c r="N28" i="1"/>
  <c r="O28" i="1" s="1"/>
  <c r="M28" i="1"/>
  <c r="K28" i="1"/>
  <c r="J28" i="1"/>
  <c r="G28" i="1"/>
  <c r="I28" i="1" s="1"/>
  <c r="F28" i="1"/>
  <c r="R27" i="1"/>
  <c r="Q27" i="1"/>
  <c r="N27" i="1"/>
  <c r="O27" i="1" s="1"/>
  <c r="M27" i="1"/>
  <c r="K27" i="1"/>
  <c r="J27" i="1"/>
  <c r="F27" i="1"/>
  <c r="R26" i="1"/>
  <c r="Q26" i="1"/>
  <c r="N26" i="1"/>
  <c r="O26" i="1" s="1"/>
  <c r="M26" i="1"/>
  <c r="K26" i="1"/>
  <c r="J26" i="1"/>
  <c r="F26" i="1"/>
  <c r="R25" i="1"/>
  <c r="Q25" i="1"/>
  <c r="N25" i="1"/>
  <c r="O25" i="1" s="1"/>
  <c r="M25" i="1"/>
  <c r="K25" i="1"/>
  <c r="J25" i="1"/>
  <c r="F25" i="1"/>
  <c r="R23" i="1"/>
  <c r="Q23" i="1"/>
  <c r="N23" i="1"/>
  <c r="O23" i="1" s="1"/>
  <c r="M23" i="1"/>
  <c r="K23" i="1"/>
  <c r="J23" i="1"/>
  <c r="G23" i="1"/>
  <c r="I23" i="1" s="1"/>
  <c r="F23" i="1"/>
  <c r="X23" i="1"/>
  <c r="X25" i="1"/>
  <c r="X26" i="1"/>
  <c r="X27" i="1"/>
  <c r="X28" i="1"/>
  <c r="X30" i="1"/>
  <c r="Y23" i="1"/>
  <c r="Y25" i="1"/>
  <c r="Y26" i="1"/>
  <c r="Y27" i="1"/>
  <c r="Y28" i="1"/>
  <c r="Y30" i="1"/>
  <c r="Z52" i="1" l="1"/>
  <c r="Z51" i="1"/>
  <c r="I53" i="1"/>
  <c r="I51" i="1"/>
  <c r="Z53" i="1"/>
  <c r="I50" i="1"/>
  <c r="Z50" i="1"/>
  <c r="I52" i="1"/>
  <c r="X58" i="1"/>
  <c r="Z58" i="1" s="1"/>
  <c r="I58" i="1"/>
  <c r="H41" i="1"/>
  <c r="Z41" i="1"/>
  <c r="Z37" i="1"/>
  <c r="Z36" i="1"/>
  <c r="I37" i="1"/>
  <c r="Z40" i="1"/>
  <c r="Z33" i="1"/>
  <c r="Z38" i="1"/>
  <c r="I38" i="1"/>
  <c r="Z39" i="1"/>
  <c r="Z34" i="1"/>
  <c r="Z35" i="1"/>
  <c r="H36" i="1"/>
  <c r="Z29" i="1"/>
  <c r="I33" i="1"/>
  <c r="I34" i="1"/>
  <c r="Z24" i="1"/>
  <c r="Z26" i="1"/>
  <c r="I29" i="1"/>
  <c r="Z23" i="1"/>
  <c r="I24" i="1"/>
  <c r="Z30" i="1"/>
  <c r="Z28" i="1"/>
  <c r="Z27" i="1"/>
  <c r="Z25" i="1"/>
  <c r="H23" i="1"/>
  <c r="H28" i="1"/>
  <c r="Y45" i="1" l="1"/>
  <c r="X44" i="1"/>
  <c r="F44" i="1"/>
  <c r="F45" i="1"/>
  <c r="I44" i="1"/>
  <c r="I45" i="1"/>
  <c r="J44" i="1"/>
  <c r="J45" i="1"/>
  <c r="K44" i="1"/>
  <c r="K45" i="1"/>
  <c r="M44" i="1"/>
  <c r="M45" i="1"/>
  <c r="N44" i="1"/>
  <c r="O44" i="1" s="1"/>
  <c r="N45" i="1"/>
  <c r="O45" i="1" s="1"/>
  <c r="Q44" i="1"/>
  <c r="Q45" i="1"/>
  <c r="R44" i="1"/>
  <c r="R45" i="1"/>
  <c r="X45" i="1"/>
  <c r="Y44" i="1"/>
  <c r="F21" i="1"/>
  <c r="J21" i="1"/>
  <c r="K21" i="1"/>
  <c r="M21" i="1"/>
  <c r="N21" i="1"/>
  <c r="O21" i="1" s="1"/>
  <c r="Q21" i="1"/>
  <c r="R21" i="1"/>
  <c r="X21" i="1"/>
  <c r="Y21" i="1"/>
  <c r="F20" i="1"/>
  <c r="J20" i="1"/>
  <c r="K20" i="1"/>
  <c r="M20" i="1"/>
  <c r="N20" i="1"/>
  <c r="O20" i="1" s="1"/>
  <c r="Q20" i="1"/>
  <c r="R20" i="1"/>
  <c r="X20" i="1"/>
  <c r="Y20" i="1"/>
  <c r="W19" i="1"/>
  <c r="X19" i="1" s="1"/>
  <c r="F18" i="1"/>
  <c r="J18" i="1"/>
  <c r="K18" i="1"/>
  <c r="M18" i="1"/>
  <c r="N18" i="1"/>
  <c r="O18" i="1" s="1"/>
  <c r="Q18" i="1"/>
  <c r="R18" i="1"/>
  <c r="W18" i="1"/>
  <c r="X18" i="1" s="1"/>
  <c r="Y18" i="1"/>
  <c r="F19" i="1"/>
  <c r="J19" i="1"/>
  <c r="K19" i="1"/>
  <c r="M19" i="1"/>
  <c r="N19" i="1"/>
  <c r="O19" i="1" s="1"/>
  <c r="Q19" i="1"/>
  <c r="R19" i="1"/>
  <c r="Y19" i="1"/>
  <c r="Z44" i="1" l="1"/>
  <c r="Z45" i="1"/>
  <c r="Z21" i="1"/>
  <c r="I21" i="1"/>
  <c r="Z20" i="1"/>
  <c r="Z19" i="1"/>
  <c r="I20" i="1"/>
  <c r="Z18" i="1"/>
  <c r="I19" i="1"/>
  <c r="I18" i="1"/>
  <c r="X46" i="1" l="1"/>
  <c r="X47" i="1"/>
  <c r="W54" i="1"/>
  <c r="W55" i="1"/>
  <c r="W56" i="1"/>
  <c r="W57" i="1"/>
  <c r="X57" i="1" s="1"/>
  <c r="S59" i="1"/>
  <c r="R59" i="1"/>
  <c r="Q59" i="1"/>
  <c r="N59" i="1"/>
  <c r="O59" i="1" s="1"/>
  <c r="M59" i="1"/>
  <c r="K59" i="1"/>
  <c r="J59" i="1"/>
  <c r="I59" i="1"/>
  <c r="F59" i="1"/>
  <c r="W17" i="1"/>
  <c r="Y57" i="1"/>
  <c r="R57" i="1"/>
  <c r="Q57" i="1"/>
  <c r="N57" i="1"/>
  <c r="O57" i="1" s="1"/>
  <c r="M57" i="1"/>
  <c r="K57" i="1"/>
  <c r="J57" i="1"/>
  <c r="I57" i="1"/>
  <c r="F57" i="1"/>
  <c r="R43" i="1"/>
  <c r="Q43" i="1"/>
  <c r="N43" i="1"/>
  <c r="O43" i="1" s="1"/>
  <c r="M43" i="1"/>
  <c r="K43" i="1"/>
  <c r="J43" i="1"/>
  <c r="F43" i="1"/>
  <c r="Z57" i="1" l="1"/>
  <c r="I43" i="1"/>
  <c r="N17" i="1" l="1"/>
  <c r="N46" i="1"/>
  <c r="N47" i="1"/>
  <c r="N54" i="1"/>
  <c r="N55" i="1"/>
  <c r="N56"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K46" i="1" l="1"/>
  <c r="K47" i="1"/>
  <c r="K54" i="1"/>
  <c r="K55" i="1"/>
  <c r="K56"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X17" i="1" l="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Y43" i="1"/>
  <c r="Y46" i="1"/>
  <c r="Y47" i="1"/>
  <c r="Y54" i="1"/>
  <c r="Y55" i="1"/>
  <c r="Y5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17" i="1"/>
  <c r="X80" i="1"/>
  <c r="Z80" i="1" s="1"/>
  <c r="X83" i="1"/>
  <c r="Z83" i="1" s="1"/>
  <c r="X88" i="1"/>
  <c r="Z88" i="1" s="1"/>
  <c r="X91" i="1"/>
  <c r="Z91" i="1" s="1"/>
  <c r="X96" i="1"/>
  <c r="Z96" i="1" s="1"/>
  <c r="X99" i="1"/>
  <c r="Z99" i="1" s="1"/>
  <c r="X104" i="1"/>
  <c r="Z104" i="1" s="1"/>
  <c r="X107" i="1"/>
  <c r="Z107" i="1" s="1"/>
  <c r="X112" i="1"/>
  <c r="Z112" i="1" s="1"/>
  <c r="X115" i="1"/>
  <c r="Z115" i="1" s="1"/>
  <c r="X120" i="1"/>
  <c r="Z120" i="1" s="1"/>
  <c r="X123" i="1"/>
  <c r="Z123" i="1" s="1"/>
  <c r="X128" i="1"/>
  <c r="Z128" i="1" s="1"/>
  <c r="X131" i="1"/>
  <c r="Z131" i="1" s="1"/>
  <c r="X136" i="1"/>
  <c r="Z136" i="1" s="1"/>
  <c r="X139" i="1"/>
  <c r="Z139" i="1" s="1"/>
  <c r="X144" i="1"/>
  <c r="Z144" i="1" s="1"/>
  <c r="X147" i="1"/>
  <c r="Z147" i="1" s="1"/>
  <c r="X152" i="1"/>
  <c r="Z152" i="1" s="1"/>
  <c r="X155" i="1"/>
  <c r="Z155" i="1" s="1"/>
  <c r="X160" i="1"/>
  <c r="Z160" i="1" s="1"/>
  <c r="X163" i="1"/>
  <c r="Z163" i="1" s="1"/>
  <c r="X168" i="1"/>
  <c r="Z168" i="1" s="1"/>
  <c r="X171" i="1"/>
  <c r="Z171" i="1" s="1"/>
  <c r="X176" i="1"/>
  <c r="Z176" i="1" s="1"/>
  <c r="X179" i="1"/>
  <c r="Z179" i="1" s="1"/>
  <c r="X184" i="1"/>
  <c r="Z184" i="1" s="1"/>
  <c r="X187" i="1"/>
  <c r="Z187" i="1" s="1"/>
  <c r="X192" i="1"/>
  <c r="Z192" i="1" s="1"/>
  <c r="X195" i="1"/>
  <c r="Z195" i="1" s="1"/>
  <c r="X200" i="1"/>
  <c r="Z200" i="1" s="1"/>
  <c r="X203" i="1"/>
  <c r="Z203" i="1" s="1"/>
  <c r="X208" i="1"/>
  <c r="Z208" i="1" s="1"/>
  <c r="X211" i="1"/>
  <c r="Z211" i="1" s="1"/>
  <c r="X216" i="1"/>
  <c r="Z216" i="1" s="1"/>
  <c r="X219" i="1"/>
  <c r="Z219" i="1" s="1"/>
  <c r="X224" i="1"/>
  <c r="Z224" i="1" s="1"/>
  <c r="X227" i="1"/>
  <c r="Z227" i="1" s="1"/>
  <c r="X232" i="1"/>
  <c r="Z232" i="1" s="1"/>
  <c r="X235" i="1"/>
  <c r="Z235" i="1" s="1"/>
  <c r="X240" i="1"/>
  <c r="Z240" i="1" s="1"/>
  <c r="X243" i="1"/>
  <c r="Z243" i="1" s="1"/>
  <c r="X248" i="1"/>
  <c r="Z248" i="1" s="1"/>
  <c r="X251" i="1"/>
  <c r="Z251" i="1" s="1"/>
  <c r="X256" i="1"/>
  <c r="Z256" i="1" s="1"/>
  <c r="X259" i="1"/>
  <c r="Z259" i="1" s="1"/>
  <c r="X264" i="1"/>
  <c r="Z264" i="1" s="1"/>
  <c r="X267" i="1"/>
  <c r="Z267" i="1" s="1"/>
  <c r="X272" i="1"/>
  <c r="Z272" i="1" s="1"/>
  <c r="X275" i="1"/>
  <c r="Z275" i="1" s="1"/>
  <c r="X280" i="1"/>
  <c r="Z280" i="1" s="1"/>
  <c r="X283" i="1"/>
  <c r="Z283" i="1" s="1"/>
  <c r="X288" i="1"/>
  <c r="Z288" i="1" s="1"/>
  <c r="X291" i="1"/>
  <c r="Z291" i="1" s="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54" i="1"/>
  <c r="Z54" i="1" s="1"/>
  <c r="X55" i="1"/>
  <c r="Z55" i="1" s="1"/>
  <c r="X56" i="1"/>
  <c r="W77" i="1"/>
  <c r="X77" i="1" s="1"/>
  <c r="Z77" i="1" s="1"/>
  <c r="W78" i="1"/>
  <c r="X78" i="1" s="1"/>
  <c r="Z78" i="1" s="1"/>
  <c r="W79" i="1"/>
  <c r="X79" i="1" s="1"/>
  <c r="Z79" i="1" s="1"/>
  <c r="W80" i="1"/>
  <c r="W81" i="1"/>
  <c r="X81" i="1" s="1"/>
  <c r="Z81" i="1" s="1"/>
  <c r="W82" i="1"/>
  <c r="X82" i="1" s="1"/>
  <c r="Z82" i="1" s="1"/>
  <c r="W83" i="1"/>
  <c r="W84" i="1"/>
  <c r="X84" i="1" s="1"/>
  <c r="Z84" i="1" s="1"/>
  <c r="W85" i="1"/>
  <c r="X85" i="1" s="1"/>
  <c r="Z85" i="1" s="1"/>
  <c r="W86" i="1"/>
  <c r="X86" i="1" s="1"/>
  <c r="Z86" i="1" s="1"/>
  <c r="W87" i="1"/>
  <c r="X87" i="1" s="1"/>
  <c r="Z87" i="1" s="1"/>
  <c r="W88" i="1"/>
  <c r="W89" i="1"/>
  <c r="X89" i="1" s="1"/>
  <c r="Z89" i="1" s="1"/>
  <c r="W90" i="1"/>
  <c r="X90" i="1" s="1"/>
  <c r="Z90" i="1" s="1"/>
  <c r="W91" i="1"/>
  <c r="W92" i="1"/>
  <c r="X92" i="1" s="1"/>
  <c r="Z92" i="1" s="1"/>
  <c r="W93" i="1"/>
  <c r="X93" i="1" s="1"/>
  <c r="Z93" i="1" s="1"/>
  <c r="W94" i="1"/>
  <c r="X94" i="1" s="1"/>
  <c r="Z94" i="1" s="1"/>
  <c r="W95" i="1"/>
  <c r="X95" i="1" s="1"/>
  <c r="Z95" i="1" s="1"/>
  <c r="W96" i="1"/>
  <c r="W97" i="1"/>
  <c r="X97" i="1" s="1"/>
  <c r="Z97" i="1" s="1"/>
  <c r="W98" i="1"/>
  <c r="X98" i="1" s="1"/>
  <c r="Z98" i="1" s="1"/>
  <c r="W99" i="1"/>
  <c r="W100" i="1"/>
  <c r="X100" i="1" s="1"/>
  <c r="Z100" i="1" s="1"/>
  <c r="W101" i="1"/>
  <c r="X101" i="1" s="1"/>
  <c r="Z101" i="1" s="1"/>
  <c r="W102" i="1"/>
  <c r="X102" i="1" s="1"/>
  <c r="Z102" i="1" s="1"/>
  <c r="W103" i="1"/>
  <c r="X103" i="1" s="1"/>
  <c r="Z103" i="1" s="1"/>
  <c r="W104" i="1"/>
  <c r="W105" i="1"/>
  <c r="X105" i="1" s="1"/>
  <c r="Z105" i="1" s="1"/>
  <c r="W106" i="1"/>
  <c r="X106" i="1" s="1"/>
  <c r="Z106" i="1" s="1"/>
  <c r="W107" i="1"/>
  <c r="W108" i="1"/>
  <c r="X108" i="1" s="1"/>
  <c r="Z108" i="1" s="1"/>
  <c r="W109" i="1"/>
  <c r="X109" i="1" s="1"/>
  <c r="Z109" i="1" s="1"/>
  <c r="W110" i="1"/>
  <c r="X110" i="1" s="1"/>
  <c r="Z110" i="1" s="1"/>
  <c r="W111" i="1"/>
  <c r="X111" i="1" s="1"/>
  <c r="Z111" i="1" s="1"/>
  <c r="W112" i="1"/>
  <c r="W113" i="1"/>
  <c r="X113" i="1" s="1"/>
  <c r="Z113" i="1" s="1"/>
  <c r="W114" i="1"/>
  <c r="X114" i="1" s="1"/>
  <c r="Z114" i="1" s="1"/>
  <c r="W115" i="1"/>
  <c r="W116" i="1"/>
  <c r="X116" i="1" s="1"/>
  <c r="Z116" i="1" s="1"/>
  <c r="W117" i="1"/>
  <c r="X117" i="1" s="1"/>
  <c r="Z117" i="1" s="1"/>
  <c r="W118" i="1"/>
  <c r="X118" i="1" s="1"/>
  <c r="Z118" i="1" s="1"/>
  <c r="W119" i="1"/>
  <c r="X119" i="1" s="1"/>
  <c r="Z119" i="1" s="1"/>
  <c r="W120" i="1"/>
  <c r="W121" i="1"/>
  <c r="X121" i="1" s="1"/>
  <c r="Z121" i="1" s="1"/>
  <c r="W122" i="1"/>
  <c r="X122" i="1" s="1"/>
  <c r="Z122" i="1" s="1"/>
  <c r="W123" i="1"/>
  <c r="W124" i="1"/>
  <c r="X124" i="1" s="1"/>
  <c r="Z124" i="1" s="1"/>
  <c r="W125" i="1"/>
  <c r="X125" i="1" s="1"/>
  <c r="Z125" i="1" s="1"/>
  <c r="W126" i="1"/>
  <c r="X126" i="1" s="1"/>
  <c r="Z126" i="1" s="1"/>
  <c r="W127" i="1"/>
  <c r="X127" i="1" s="1"/>
  <c r="Z127" i="1" s="1"/>
  <c r="W128" i="1"/>
  <c r="W129" i="1"/>
  <c r="X129" i="1" s="1"/>
  <c r="Z129" i="1" s="1"/>
  <c r="W130" i="1"/>
  <c r="X130" i="1" s="1"/>
  <c r="Z130" i="1" s="1"/>
  <c r="W131" i="1"/>
  <c r="W132" i="1"/>
  <c r="X132" i="1" s="1"/>
  <c r="Z132" i="1" s="1"/>
  <c r="W133" i="1"/>
  <c r="X133" i="1" s="1"/>
  <c r="Z133" i="1" s="1"/>
  <c r="W134" i="1"/>
  <c r="X134" i="1" s="1"/>
  <c r="Z134" i="1" s="1"/>
  <c r="W135" i="1"/>
  <c r="X135" i="1" s="1"/>
  <c r="Z135" i="1" s="1"/>
  <c r="W136" i="1"/>
  <c r="W137" i="1"/>
  <c r="X137" i="1" s="1"/>
  <c r="Z137" i="1" s="1"/>
  <c r="W138" i="1"/>
  <c r="X138" i="1" s="1"/>
  <c r="Z138" i="1" s="1"/>
  <c r="W139" i="1"/>
  <c r="W140" i="1"/>
  <c r="X140" i="1" s="1"/>
  <c r="Z140" i="1" s="1"/>
  <c r="W141" i="1"/>
  <c r="X141" i="1" s="1"/>
  <c r="Z141" i="1" s="1"/>
  <c r="W142" i="1"/>
  <c r="X142" i="1" s="1"/>
  <c r="Z142" i="1" s="1"/>
  <c r="W143" i="1"/>
  <c r="X143" i="1" s="1"/>
  <c r="Z143" i="1" s="1"/>
  <c r="W144" i="1"/>
  <c r="W145" i="1"/>
  <c r="X145" i="1" s="1"/>
  <c r="Z145" i="1" s="1"/>
  <c r="W146" i="1"/>
  <c r="X146" i="1" s="1"/>
  <c r="Z146" i="1" s="1"/>
  <c r="W147" i="1"/>
  <c r="W148" i="1"/>
  <c r="X148" i="1" s="1"/>
  <c r="Z148" i="1" s="1"/>
  <c r="W149" i="1"/>
  <c r="X149" i="1" s="1"/>
  <c r="Z149" i="1" s="1"/>
  <c r="W150" i="1"/>
  <c r="X150" i="1" s="1"/>
  <c r="Z150" i="1" s="1"/>
  <c r="W151" i="1"/>
  <c r="X151" i="1" s="1"/>
  <c r="Z151" i="1" s="1"/>
  <c r="W152" i="1"/>
  <c r="W153" i="1"/>
  <c r="X153" i="1" s="1"/>
  <c r="Z153" i="1" s="1"/>
  <c r="W154" i="1"/>
  <c r="X154" i="1" s="1"/>
  <c r="Z154" i="1" s="1"/>
  <c r="W155" i="1"/>
  <c r="W156" i="1"/>
  <c r="X156" i="1" s="1"/>
  <c r="Z156" i="1" s="1"/>
  <c r="W157" i="1"/>
  <c r="X157" i="1" s="1"/>
  <c r="Z157" i="1" s="1"/>
  <c r="W158" i="1"/>
  <c r="X158" i="1" s="1"/>
  <c r="Z158" i="1" s="1"/>
  <c r="W159" i="1"/>
  <c r="X159" i="1" s="1"/>
  <c r="Z159" i="1" s="1"/>
  <c r="W160" i="1"/>
  <c r="W161" i="1"/>
  <c r="X161" i="1" s="1"/>
  <c r="Z161" i="1" s="1"/>
  <c r="W162" i="1"/>
  <c r="X162" i="1" s="1"/>
  <c r="Z162" i="1" s="1"/>
  <c r="W163" i="1"/>
  <c r="W164" i="1"/>
  <c r="X164" i="1" s="1"/>
  <c r="Z164" i="1" s="1"/>
  <c r="W165" i="1"/>
  <c r="X165" i="1" s="1"/>
  <c r="Z165" i="1" s="1"/>
  <c r="W166" i="1"/>
  <c r="X166" i="1" s="1"/>
  <c r="Z166" i="1" s="1"/>
  <c r="W167" i="1"/>
  <c r="X167" i="1" s="1"/>
  <c r="Z167" i="1" s="1"/>
  <c r="W168" i="1"/>
  <c r="W169" i="1"/>
  <c r="X169" i="1" s="1"/>
  <c r="Z169" i="1" s="1"/>
  <c r="W170" i="1"/>
  <c r="X170" i="1" s="1"/>
  <c r="Z170" i="1" s="1"/>
  <c r="W171" i="1"/>
  <c r="W172" i="1"/>
  <c r="X172" i="1" s="1"/>
  <c r="Z172" i="1" s="1"/>
  <c r="W173" i="1"/>
  <c r="X173" i="1" s="1"/>
  <c r="Z173" i="1" s="1"/>
  <c r="W174" i="1"/>
  <c r="X174" i="1" s="1"/>
  <c r="Z174" i="1" s="1"/>
  <c r="W175" i="1"/>
  <c r="X175" i="1" s="1"/>
  <c r="Z175" i="1" s="1"/>
  <c r="W176" i="1"/>
  <c r="W177" i="1"/>
  <c r="X177" i="1" s="1"/>
  <c r="Z177" i="1" s="1"/>
  <c r="W178" i="1"/>
  <c r="X178" i="1" s="1"/>
  <c r="Z178" i="1" s="1"/>
  <c r="W179" i="1"/>
  <c r="W180" i="1"/>
  <c r="X180" i="1" s="1"/>
  <c r="Z180" i="1" s="1"/>
  <c r="W181" i="1"/>
  <c r="X181" i="1" s="1"/>
  <c r="Z181" i="1" s="1"/>
  <c r="W182" i="1"/>
  <c r="X182" i="1" s="1"/>
  <c r="Z182" i="1" s="1"/>
  <c r="W183" i="1"/>
  <c r="X183" i="1" s="1"/>
  <c r="Z183" i="1" s="1"/>
  <c r="W184" i="1"/>
  <c r="W185" i="1"/>
  <c r="X185" i="1" s="1"/>
  <c r="Z185" i="1" s="1"/>
  <c r="W186" i="1"/>
  <c r="X186" i="1" s="1"/>
  <c r="Z186" i="1" s="1"/>
  <c r="W187" i="1"/>
  <c r="W188" i="1"/>
  <c r="X188" i="1" s="1"/>
  <c r="Z188" i="1" s="1"/>
  <c r="W189" i="1"/>
  <c r="X189" i="1" s="1"/>
  <c r="Z189" i="1" s="1"/>
  <c r="W190" i="1"/>
  <c r="X190" i="1" s="1"/>
  <c r="Z190" i="1" s="1"/>
  <c r="W191" i="1"/>
  <c r="X191" i="1" s="1"/>
  <c r="Z191" i="1" s="1"/>
  <c r="W192" i="1"/>
  <c r="W193" i="1"/>
  <c r="X193" i="1" s="1"/>
  <c r="Z193" i="1" s="1"/>
  <c r="W194" i="1"/>
  <c r="X194" i="1" s="1"/>
  <c r="Z194" i="1" s="1"/>
  <c r="W195" i="1"/>
  <c r="W196" i="1"/>
  <c r="X196" i="1" s="1"/>
  <c r="Z196" i="1" s="1"/>
  <c r="W197" i="1"/>
  <c r="X197" i="1" s="1"/>
  <c r="Z197" i="1" s="1"/>
  <c r="W198" i="1"/>
  <c r="X198" i="1" s="1"/>
  <c r="Z198" i="1" s="1"/>
  <c r="W199" i="1"/>
  <c r="X199" i="1" s="1"/>
  <c r="Z199" i="1" s="1"/>
  <c r="W200" i="1"/>
  <c r="W201" i="1"/>
  <c r="X201" i="1" s="1"/>
  <c r="Z201" i="1" s="1"/>
  <c r="W202" i="1"/>
  <c r="X202" i="1" s="1"/>
  <c r="Z202" i="1" s="1"/>
  <c r="W203" i="1"/>
  <c r="W204" i="1"/>
  <c r="X204" i="1" s="1"/>
  <c r="Z204" i="1" s="1"/>
  <c r="W205" i="1"/>
  <c r="X205" i="1" s="1"/>
  <c r="Z205" i="1" s="1"/>
  <c r="W206" i="1"/>
  <c r="X206" i="1" s="1"/>
  <c r="Z206" i="1" s="1"/>
  <c r="W207" i="1"/>
  <c r="X207" i="1" s="1"/>
  <c r="Z207" i="1" s="1"/>
  <c r="W208" i="1"/>
  <c r="W209" i="1"/>
  <c r="X209" i="1" s="1"/>
  <c r="Z209" i="1" s="1"/>
  <c r="W210" i="1"/>
  <c r="X210" i="1" s="1"/>
  <c r="Z210" i="1" s="1"/>
  <c r="W211" i="1"/>
  <c r="W212" i="1"/>
  <c r="X212" i="1" s="1"/>
  <c r="Z212" i="1" s="1"/>
  <c r="W213" i="1"/>
  <c r="X213" i="1" s="1"/>
  <c r="Z213" i="1" s="1"/>
  <c r="W214" i="1"/>
  <c r="X214" i="1" s="1"/>
  <c r="Z214" i="1" s="1"/>
  <c r="W215" i="1"/>
  <c r="X215" i="1" s="1"/>
  <c r="Z215" i="1" s="1"/>
  <c r="W216" i="1"/>
  <c r="W217" i="1"/>
  <c r="X217" i="1" s="1"/>
  <c r="Z217" i="1" s="1"/>
  <c r="W218" i="1"/>
  <c r="X218" i="1" s="1"/>
  <c r="Z218" i="1" s="1"/>
  <c r="W219" i="1"/>
  <c r="W220" i="1"/>
  <c r="X220" i="1" s="1"/>
  <c r="Z220" i="1" s="1"/>
  <c r="W221" i="1"/>
  <c r="X221" i="1" s="1"/>
  <c r="Z221" i="1" s="1"/>
  <c r="W222" i="1"/>
  <c r="X222" i="1" s="1"/>
  <c r="Z222" i="1" s="1"/>
  <c r="W223" i="1"/>
  <c r="X223" i="1" s="1"/>
  <c r="Z223" i="1" s="1"/>
  <c r="W224" i="1"/>
  <c r="W225" i="1"/>
  <c r="X225" i="1" s="1"/>
  <c r="Z225" i="1" s="1"/>
  <c r="W226" i="1"/>
  <c r="X226" i="1" s="1"/>
  <c r="Z226" i="1" s="1"/>
  <c r="W227" i="1"/>
  <c r="W228" i="1"/>
  <c r="X228" i="1" s="1"/>
  <c r="Z228" i="1" s="1"/>
  <c r="W229" i="1"/>
  <c r="X229" i="1" s="1"/>
  <c r="Z229" i="1" s="1"/>
  <c r="W230" i="1"/>
  <c r="X230" i="1" s="1"/>
  <c r="Z230" i="1" s="1"/>
  <c r="W231" i="1"/>
  <c r="X231" i="1" s="1"/>
  <c r="Z231" i="1" s="1"/>
  <c r="W232" i="1"/>
  <c r="W233" i="1"/>
  <c r="X233" i="1" s="1"/>
  <c r="Z233" i="1" s="1"/>
  <c r="W234" i="1"/>
  <c r="X234" i="1" s="1"/>
  <c r="Z234" i="1" s="1"/>
  <c r="W235" i="1"/>
  <c r="W236" i="1"/>
  <c r="X236" i="1" s="1"/>
  <c r="Z236" i="1" s="1"/>
  <c r="W237" i="1"/>
  <c r="X237" i="1" s="1"/>
  <c r="Z237" i="1" s="1"/>
  <c r="W238" i="1"/>
  <c r="X238" i="1" s="1"/>
  <c r="Z238" i="1" s="1"/>
  <c r="W239" i="1"/>
  <c r="X239" i="1" s="1"/>
  <c r="Z239" i="1" s="1"/>
  <c r="W240" i="1"/>
  <c r="W241" i="1"/>
  <c r="X241" i="1" s="1"/>
  <c r="Z241" i="1" s="1"/>
  <c r="W242" i="1"/>
  <c r="X242" i="1" s="1"/>
  <c r="Z242" i="1" s="1"/>
  <c r="W243" i="1"/>
  <c r="W244" i="1"/>
  <c r="X244" i="1" s="1"/>
  <c r="Z244" i="1" s="1"/>
  <c r="W245" i="1"/>
  <c r="X245" i="1" s="1"/>
  <c r="Z245" i="1" s="1"/>
  <c r="W246" i="1"/>
  <c r="X246" i="1" s="1"/>
  <c r="Z246" i="1" s="1"/>
  <c r="W247" i="1"/>
  <c r="X247" i="1" s="1"/>
  <c r="Z247" i="1" s="1"/>
  <c r="W248" i="1"/>
  <c r="W249" i="1"/>
  <c r="X249" i="1" s="1"/>
  <c r="Z249" i="1" s="1"/>
  <c r="W250" i="1"/>
  <c r="X250" i="1" s="1"/>
  <c r="Z250" i="1" s="1"/>
  <c r="W251" i="1"/>
  <c r="W252" i="1"/>
  <c r="X252" i="1" s="1"/>
  <c r="Z252" i="1" s="1"/>
  <c r="W253" i="1"/>
  <c r="X253" i="1" s="1"/>
  <c r="Z253" i="1" s="1"/>
  <c r="W254" i="1"/>
  <c r="X254" i="1" s="1"/>
  <c r="Z254" i="1" s="1"/>
  <c r="W255" i="1"/>
  <c r="X255" i="1" s="1"/>
  <c r="Z255" i="1" s="1"/>
  <c r="W256" i="1"/>
  <c r="W257" i="1"/>
  <c r="X257" i="1" s="1"/>
  <c r="Z257" i="1" s="1"/>
  <c r="W258" i="1"/>
  <c r="X258" i="1" s="1"/>
  <c r="Z258" i="1" s="1"/>
  <c r="W259" i="1"/>
  <c r="W260" i="1"/>
  <c r="X260" i="1" s="1"/>
  <c r="Z260" i="1" s="1"/>
  <c r="W261" i="1"/>
  <c r="X261" i="1" s="1"/>
  <c r="Z261" i="1" s="1"/>
  <c r="W262" i="1"/>
  <c r="X262" i="1" s="1"/>
  <c r="Z262" i="1" s="1"/>
  <c r="W263" i="1"/>
  <c r="X263" i="1" s="1"/>
  <c r="Z263" i="1" s="1"/>
  <c r="W264" i="1"/>
  <c r="W265" i="1"/>
  <c r="X265" i="1" s="1"/>
  <c r="Z265" i="1" s="1"/>
  <c r="W266" i="1"/>
  <c r="X266" i="1" s="1"/>
  <c r="Z266" i="1" s="1"/>
  <c r="W267" i="1"/>
  <c r="W268" i="1"/>
  <c r="X268" i="1" s="1"/>
  <c r="Z268" i="1" s="1"/>
  <c r="W269" i="1"/>
  <c r="X269" i="1" s="1"/>
  <c r="Z269" i="1" s="1"/>
  <c r="W270" i="1"/>
  <c r="X270" i="1" s="1"/>
  <c r="Z270" i="1" s="1"/>
  <c r="W271" i="1"/>
  <c r="X271" i="1" s="1"/>
  <c r="Z271" i="1" s="1"/>
  <c r="W272" i="1"/>
  <c r="W273" i="1"/>
  <c r="X273" i="1" s="1"/>
  <c r="Z273" i="1" s="1"/>
  <c r="W274" i="1"/>
  <c r="X274" i="1" s="1"/>
  <c r="Z274" i="1" s="1"/>
  <c r="W275" i="1"/>
  <c r="W276" i="1"/>
  <c r="X276" i="1" s="1"/>
  <c r="Z276" i="1" s="1"/>
  <c r="W277" i="1"/>
  <c r="X277" i="1" s="1"/>
  <c r="Z277" i="1" s="1"/>
  <c r="W278" i="1"/>
  <c r="X278" i="1" s="1"/>
  <c r="Z278" i="1" s="1"/>
  <c r="W279" i="1"/>
  <c r="X279" i="1" s="1"/>
  <c r="Z279" i="1" s="1"/>
  <c r="W280" i="1"/>
  <c r="W281" i="1"/>
  <c r="X281" i="1" s="1"/>
  <c r="Z281" i="1" s="1"/>
  <c r="W282" i="1"/>
  <c r="X282" i="1" s="1"/>
  <c r="Z282" i="1" s="1"/>
  <c r="W283" i="1"/>
  <c r="W284" i="1"/>
  <c r="X284" i="1" s="1"/>
  <c r="Z284" i="1" s="1"/>
  <c r="W285" i="1"/>
  <c r="X285" i="1" s="1"/>
  <c r="Z285" i="1" s="1"/>
  <c r="W286" i="1"/>
  <c r="X286" i="1" s="1"/>
  <c r="Z286" i="1" s="1"/>
  <c r="W287" i="1"/>
  <c r="X287" i="1" s="1"/>
  <c r="Z287" i="1" s="1"/>
  <c r="W288" i="1"/>
  <c r="W289" i="1"/>
  <c r="X289" i="1" s="1"/>
  <c r="Z289" i="1" s="1"/>
  <c r="W290" i="1"/>
  <c r="X290" i="1" s="1"/>
  <c r="Z290" i="1" s="1"/>
  <c r="W291" i="1"/>
  <c r="W292" i="1"/>
  <c r="X292" i="1" s="1"/>
  <c r="Z292" i="1" s="1"/>
  <c r="W293" i="1"/>
  <c r="X293" i="1" s="1"/>
  <c r="Z293" i="1" s="1"/>
  <c r="W294" i="1"/>
  <c r="X294" i="1" s="1"/>
  <c r="Z294" i="1" s="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X43" i="1"/>
  <c r="X11" i="1" l="1"/>
  <c r="Z56" i="1"/>
  <c r="Z43" i="1"/>
  <c r="Z47" i="1"/>
  <c r="Z46" i="1"/>
  <c r="Z17" i="1"/>
  <c r="F17" i="1"/>
  <c r="AC8" i="1"/>
  <c r="T14" i="1"/>
  <c r="R17" i="1"/>
  <c r="AK17" i="1" s="1"/>
  <c r="R46" i="1"/>
  <c r="R47" i="1"/>
  <c r="R54" i="1"/>
  <c r="R55" i="1"/>
  <c r="R56"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Q17" i="1"/>
  <c r="Q46" i="1"/>
  <c r="Q47" i="1"/>
  <c r="AL47" i="1" s="1"/>
  <c r="Q54" i="1"/>
  <c r="Q55" i="1"/>
  <c r="Q56"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AS42" i="1"/>
  <c r="AS43" i="1"/>
  <c r="F46" i="1"/>
  <c r="F47" i="1"/>
  <c r="AS47" i="1" s="1"/>
  <c r="F54" i="1"/>
  <c r="F55" i="1"/>
  <c r="F56" i="1"/>
  <c r="AS56" i="1" s="1"/>
  <c r="AS57"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AS1694" i="1" s="1"/>
  <c r="F1695" i="1"/>
  <c r="F1696" i="1"/>
  <c r="F1697" i="1"/>
  <c r="F1698" i="1"/>
  <c r="F1699" i="1"/>
  <c r="F1700" i="1"/>
  <c r="F1701" i="1"/>
  <c r="F1702" i="1"/>
  <c r="AS1702" i="1" s="1"/>
  <c r="F1703" i="1"/>
  <c r="F1704" i="1"/>
  <c r="F1705" i="1"/>
  <c r="F1706" i="1"/>
  <c r="F1707" i="1"/>
  <c r="F1708" i="1"/>
  <c r="F1709" i="1"/>
  <c r="F1710" i="1"/>
  <c r="AS1710" i="1" s="1"/>
  <c r="F1711" i="1"/>
  <c r="F1712" i="1"/>
  <c r="F1713" i="1"/>
  <c r="F1714" i="1"/>
  <c r="F1715" i="1"/>
  <c r="F1716" i="1"/>
  <c r="F1717" i="1"/>
  <c r="F1718" i="1"/>
  <c r="AS1718" i="1" s="1"/>
  <c r="F1719" i="1"/>
  <c r="F1720" i="1"/>
  <c r="F1721" i="1"/>
  <c r="F1722" i="1"/>
  <c r="F1723" i="1"/>
  <c r="F1724" i="1"/>
  <c r="F1725" i="1"/>
  <c r="F1726" i="1"/>
  <c r="AS1726" i="1" s="1"/>
  <c r="F1727" i="1"/>
  <c r="F1728" i="1"/>
  <c r="F1729" i="1"/>
  <c r="F1730" i="1"/>
  <c r="F1731" i="1"/>
  <c r="F1732" i="1"/>
  <c r="F1733" i="1"/>
  <c r="F1734" i="1"/>
  <c r="AS1734" i="1" s="1"/>
  <c r="F1735" i="1"/>
  <c r="F1736" i="1"/>
  <c r="F1737" i="1"/>
  <c r="F1738" i="1"/>
  <c r="F1739" i="1"/>
  <c r="F1740" i="1"/>
  <c r="F1741" i="1"/>
  <c r="F1742" i="1"/>
  <c r="AS1742" i="1" s="1"/>
  <c r="F1743" i="1"/>
  <c r="F1744" i="1"/>
  <c r="F1745" i="1"/>
  <c r="F1746" i="1"/>
  <c r="F1747" i="1"/>
  <c r="F1748" i="1"/>
  <c r="F1749" i="1"/>
  <c r="F1750" i="1"/>
  <c r="AS1750" i="1" s="1"/>
  <c r="F1751" i="1"/>
  <c r="F1752" i="1"/>
  <c r="F1753" i="1"/>
  <c r="F1754" i="1"/>
  <c r="F1755" i="1"/>
  <c r="F1756" i="1"/>
  <c r="F1757" i="1"/>
  <c r="F1758" i="1"/>
  <c r="AS1758" i="1" s="1"/>
  <c r="F1759" i="1"/>
  <c r="F1760" i="1"/>
  <c r="F1761" i="1"/>
  <c r="F1762" i="1"/>
  <c r="F1763" i="1"/>
  <c r="F1764" i="1"/>
  <c r="F1765" i="1"/>
  <c r="F1766" i="1"/>
  <c r="AS1766" i="1" s="1"/>
  <c r="F1767" i="1"/>
  <c r="F1768" i="1"/>
  <c r="F1769" i="1"/>
  <c r="F1770" i="1"/>
  <c r="F1771" i="1"/>
  <c r="F1772" i="1"/>
  <c r="F1773" i="1"/>
  <c r="F1774" i="1"/>
  <c r="AS1774" i="1" s="1"/>
  <c r="F1775" i="1"/>
  <c r="F1776" i="1"/>
  <c r="F1777" i="1"/>
  <c r="F1778" i="1"/>
  <c r="F1779" i="1"/>
  <c r="F1780" i="1"/>
  <c r="F1781" i="1"/>
  <c r="F1782" i="1"/>
  <c r="AS1782" i="1" s="1"/>
  <c r="F1783" i="1"/>
  <c r="F1784" i="1"/>
  <c r="F1785" i="1"/>
  <c r="F1786" i="1"/>
  <c r="F1787" i="1"/>
  <c r="F1788" i="1"/>
  <c r="F1789" i="1"/>
  <c r="F1790" i="1"/>
  <c r="AS1790" i="1" s="1"/>
  <c r="F1791" i="1"/>
  <c r="F1792" i="1"/>
  <c r="F1793" i="1"/>
  <c r="F1794" i="1"/>
  <c r="F1795" i="1"/>
  <c r="F1796" i="1"/>
  <c r="F1797" i="1"/>
  <c r="F1798" i="1"/>
  <c r="AS1798" i="1" s="1"/>
  <c r="F1799" i="1"/>
  <c r="F1800" i="1"/>
  <c r="F1801" i="1"/>
  <c r="F1802" i="1"/>
  <c r="F1803" i="1"/>
  <c r="F1804" i="1"/>
  <c r="F1805" i="1"/>
  <c r="F1806" i="1"/>
  <c r="AS1806" i="1" s="1"/>
  <c r="F1807" i="1"/>
  <c r="F1808" i="1"/>
  <c r="F1809" i="1"/>
  <c r="F1810" i="1"/>
  <c r="F1811" i="1"/>
  <c r="F1812" i="1"/>
  <c r="F1813" i="1"/>
  <c r="F1814" i="1"/>
  <c r="AS1814" i="1" s="1"/>
  <c r="F1815" i="1"/>
  <c r="F1816" i="1"/>
  <c r="F1817" i="1"/>
  <c r="F1818" i="1"/>
  <c r="F1819" i="1"/>
  <c r="F1820" i="1"/>
  <c r="F1821" i="1"/>
  <c r="F1822" i="1"/>
  <c r="AS1822" i="1" s="1"/>
  <c r="F1823" i="1"/>
  <c r="F1824" i="1"/>
  <c r="F1825" i="1"/>
  <c r="F1826" i="1"/>
  <c r="F1827" i="1"/>
  <c r="F1828" i="1"/>
  <c r="F1829" i="1"/>
  <c r="F1830" i="1"/>
  <c r="AS1830" i="1" s="1"/>
  <c r="F1831" i="1"/>
  <c r="F1832" i="1"/>
  <c r="F1833" i="1"/>
  <c r="F1834" i="1"/>
  <c r="F1835" i="1"/>
  <c r="F1836" i="1"/>
  <c r="F1837" i="1"/>
  <c r="F1838" i="1"/>
  <c r="AS1838" i="1" s="1"/>
  <c r="F1839" i="1"/>
  <c r="F1840" i="1"/>
  <c r="F1841" i="1"/>
  <c r="F1842" i="1"/>
  <c r="F1843" i="1"/>
  <c r="F1844" i="1"/>
  <c r="F1845" i="1"/>
  <c r="F1846" i="1"/>
  <c r="AS1846" i="1" s="1"/>
  <c r="F1847" i="1"/>
  <c r="F1848" i="1"/>
  <c r="F1849" i="1"/>
  <c r="F1850" i="1"/>
  <c r="F1851" i="1"/>
  <c r="F1852" i="1"/>
  <c r="F1853" i="1"/>
  <c r="F1854" i="1"/>
  <c r="AS1854" i="1" s="1"/>
  <c r="F1855" i="1"/>
  <c r="F1856" i="1"/>
  <c r="F1857" i="1"/>
  <c r="F1858" i="1"/>
  <c r="F1859" i="1"/>
  <c r="F1860" i="1"/>
  <c r="F1861" i="1"/>
  <c r="F1862" i="1"/>
  <c r="AS1862" i="1" s="1"/>
  <c r="F1863" i="1"/>
  <c r="F1864" i="1"/>
  <c r="F1865" i="1"/>
  <c r="F1866" i="1"/>
  <c r="F1867" i="1"/>
  <c r="F1868" i="1"/>
  <c r="F1869" i="1"/>
  <c r="F1870" i="1"/>
  <c r="AS1870" i="1" s="1"/>
  <c r="F1871" i="1"/>
  <c r="F1872" i="1"/>
  <c r="F1873" i="1"/>
  <c r="F1874" i="1"/>
  <c r="F1875" i="1"/>
  <c r="F1876" i="1"/>
  <c r="F1877" i="1"/>
  <c r="F1878" i="1"/>
  <c r="AS1878" i="1" s="1"/>
  <c r="F1879" i="1"/>
  <c r="F1880" i="1"/>
  <c r="F1881" i="1"/>
  <c r="F1882" i="1"/>
  <c r="F1883" i="1"/>
  <c r="F1884" i="1"/>
  <c r="F1885" i="1"/>
  <c r="F1886" i="1"/>
  <c r="AS1886" i="1" s="1"/>
  <c r="F1887" i="1"/>
  <c r="F1888" i="1"/>
  <c r="F1889" i="1"/>
  <c r="F1890" i="1"/>
  <c r="F1891" i="1"/>
  <c r="F1892" i="1"/>
  <c r="F1893" i="1"/>
  <c r="F1894" i="1"/>
  <c r="AS1894" i="1" s="1"/>
  <c r="F1895" i="1"/>
  <c r="F1896" i="1"/>
  <c r="F1897" i="1"/>
  <c r="F1898" i="1"/>
  <c r="F1899" i="1"/>
  <c r="F1900" i="1"/>
  <c r="F1901" i="1"/>
  <c r="F1902" i="1"/>
  <c r="AS1902" i="1" s="1"/>
  <c r="F1903" i="1"/>
  <c r="F1904" i="1"/>
  <c r="F1905" i="1"/>
  <c r="F1906" i="1"/>
  <c r="F1907" i="1"/>
  <c r="F1908" i="1"/>
  <c r="F1909" i="1"/>
  <c r="F1910" i="1"/>
  <c r="AS1910" i="1" s="1"/>
  <c r="F1911" i="1"/>
  <c r="F1912" i="1"/>
  <c r="F1913" i="1"/>
  <c r="F1914" i="1"/>
  <c r="F1915" i="1"/>
  <c r="F1916" i="1"/>
  <c r="F1917" i="1"/>
  <c r="F1918" i="1"/>
  <c r="AS1918" i="1" s="1"/>
  <c r="F1919" i="1"/>
  <c r="F1920" i="1"/>
  <c r="F1921" i="1"/>
  <c r="F1922" i="1"/>
  <c r="F1923" i="1"/>
  <c r="F1924" i="1"/>
  <c r="F1925" i="1"/>
  <c r="F1926" i="1"/>
  <c r="AS1926" i="1" s="1"/>
  <c r="F1927" i="1"/>
  <c r="F1928" i="1"/>
  <c r="F1929" i="1"/>
  <c r="F1930" i="1"/>
  <c r="F1931" i="1"/>
  <c r="F1932" i="1"/>
  <c r="F1933" i="1"/>
  <c r="F1934" i="1"/>
  <c r="AS1934" i="1" s="1"/>
  <c r="F1935" i="1"/>
  <c r="F1936" i="1"/>
  <c r="F1937" i="1"/>
  <c r="F1938" i="1"/>
  <c r="F1939" i="1"/>
  <c r="F1940" i="1"/>
  <c r="F1941" i="1"/>
  <c r="F1942" i="1"/>
  <c r="AS1942" i="1" s="1"/>
  <c r="F1943" i="1"/>
  <c r="F1944" i="1"/>
  <c r="F1945" i="1"/>
  <c r="F1946" i="1"/>
  <c r="F1947" i="1"/>
  <c r="F1948" i="1"/>
  <c r="F1949" i="1"/>
  <c r="F1950" i="1"/>
  <c r="AS1950" i="1" s="1"/>
  <c r="F1951" i="1"/>
  <c r="F1952" i="1"/>
  <c r="F1953" i="1"/>
  <c r="F1954" i="1"/>
  <c r="F1955" i="1"/>
  <c r="F1956" i="1"/>
  <c r="F1957" i="1"/>
  <c r="F1958" i="1"/>
  <c r="AS1958" i="1" s="1"/>
  <c r="F1959" i="1"/>
  <c r="F1960" i="1"/>
  <c r="F1961" i="1"/>
  <c r="F1962" i="1"/>
  <c r="F1963" i="1"/>
  <c r="F1964" i="1"/>
  <c r="F1965" i="1"/>
  <c r="F1966" i="1"/>
  <c r="AS1966" i="1" s="1"/>
  <c r="F1967" i="1"/>
  <c r="F1968" i="1"/>
  <c r="F1969" i="1"/>
  <c r="F1970" i="1"/>
  <c r="F1971" i="1"/>
  <c r="F1972" i="1"/>
  <c r="F1973" i="1"/>
  <c r="F1974" i="1"/>
  <c r="AS1974" i="1" s="1"/>
  <c r="F1975" i="1"/>
  <c r="F1976" i="1"/>
  <c r="F1977" i="1"/>
  <c r="F1978" i="1"/>
  <c r="F1979" i="1"/>
  <c r="F1980" i="1"/>
  <c r="F1981" i="1"/>
  <c r="F1982" i="1"/>
  <c r="AS1982" i="1" s="1"/>
  <c r="F1983" i="1"/>
  <c r="F1984" i="1"/>
  <c r="F1985" i="1"/>
  <c r="F1986" i="1"/>
  <c r="F1987" i="1"/>
  <c r="F1988" i="1"/>
  <c r="F1989" i="1"/>
  <c r="F1990" i="1"/>
  <c r="AS1990" i="1" s="1"/>
  <c r="F1991" i="1"/>
  <c r="F1992" i="1"/>
  <c r="F1993" i="1"/>
  <c r="F1994" i="1"/>
  <c r="F1995" i="1"/>
  <c r="F1996" i="1"/>
  <c r="F1997" i="1"/>
  <c r="F1998" i="1"/>
  <c r="AS1998" i="1" s="1"/>
  <c r="F1999" i="1"/>
  <c r="F2000" i="1"/>
  <c r="F2001" i="1"/>
  <c r="F2002" i="1"/>
  <c r="F2003" i="1"/>
  <c r="F2004" i="1"/>
  <c r="F2005" i="1"/>
  <c r="F2006" i="1"/>
  <c r="AS2006" i="1" s="1"/>
  <c r="F2007" i="1"/>
  <c r="F2008" i="1"/>
  <c r="F2009" i="1"/>
  <c r="F2010" i="1"/>
  <c r="F2011" i="1"/>
  <c r="F2012" i="1"/>
  <c r="F2013" i="1"/>
  <c r="F2014" i="1"/>
  <c r="AS2014" i="1" s="1"/>
  <c r="F2015" i="1"/>
  <c r="F2016" i="1"/>
  <c r="F2017" i="1"/>
  <c r="F2018" i="1"/>
  <c r="F2019" i="1"/>
  <c r="F2020" i="1"/>
  <c r="F2021" i="1"/>
  <c r="F2022" i="1"/>
  <c r="AS2022" i="1" s="1"/>
  <c r="F2023" i="1"/>
  <c r="F2024" i="1"/>
  <c r="F2025" i="1"/>
  <c r="F2026" i="1"/>
  <c r="F2027" i="1"/>
  <c r="F2028" i="1"/>
  <c r="F2029" i="1"/>
  <c r="F2030" i="1"/>
  <c r="AS2030" i="1" s="1"/>
  <c r="F2031" i="1"/>
  <c r="F2032" i="1"/>
  <c r="F2033" i="1"/>
  <c r="F2034" i="1"/>
  <c r="F2035" i="1"/>
  <c r="F2036" i="1"/>
  <c r="F2037" i="1"/>
  <c r="F2038" i="1"/>
  <c r="AS2038" i="1" s="1"/>
  <c r="F2039" i="1"/>
  <c r="F2040" i="1"/>
  <c r="F2041" i="1"/>
  <c r="F2042" i="1"/>
  <c r="F2043" i="1"/>
  <c r="F2044" i="1"/>
  <c r="F2045" i="1"/>
  <c r="F2046" i="1"/>
  <c r="AS2046" i="1" s="1"/>
  <c r="F2047" i="1"/>
  <c r="F2048" i="1"/>
  <c r="F2049" i="1"/>
  <c r="F2050" i="1"/>
  <c r="F2051" i="1"/>
  <c r="F2052" i="1"/>
  <c r="F2053" i="1"/>
  <c r="F2054" i="1"/>
  <c r="AS2054" i="1" s="1"/>
  <c r="F2055" i="1"/>
  <c r="F2056" i="1"/>
  <c r="F2057" i="1"/>
  <c r="F2058" i="1"/>
  <c r="F2059" i="1"/>
  <c r="F2060" i="1"/>
  <c r="F2061" i="1"/>
  <c r="F2062" i="1"/>
  <c r="AS2062" i="1" s="1"/>
  <c r="F2063" i="1"/>
  <c r="F2064" i="1"/>
  <c r="F2065" i="1"/>
  <c r="F2066" i="1"/>
  <c r="F2067" i="1"/>
  <c r="F2068" i="1"/>
  <c r="F2069" i="1"/>
  <c r="F2070" i="1"/>
  <c r="AS2070" i="1" s="1"/>
  <c r="F2071" i="1"/>
  <c r="F2072" i="1"/>
  <c r="F2073" i="1"/>
  <c r="F2074" i="1"/>
  <c r="F2075" i="1"/>
  <c r="F2076" i="1"/>
  <c r="F2077" i="1"/>
  <c r="F2078" i="1"/>
  <c r="AS2078" i="1" s="1"/>
  <c r="F2079" i="1"/>
  <c r="F2080" i="1"/>
  <c r="F2081" i="1"/>
  <c r="F2082" i="1"/>
  <c r="F2083" i="1"/>
  <c r="F2084" i="1"/>
  <c r="F2085" i="1"/>
  <c r="F2086" i="1"/>
  <c r="AS2086" i="1" s="1"/>
  <c r="F2087" i="1"/>
  <c r="F2088" i="1"/>
  <c r="F2089" i="1"/>
  <c r="F2090" i="1"/>
  <c r="F2091" i="1"/>
  <c r="F2092" i="1"/>
  <c r="F2093" i="1"/>
  <c r="F2094" i="1"/>
  <c r="AS2094" i="1" s="1"/>
  <c r="F2095" i="1"/>
  <c r="F2096" i="1"/>
  <c r="F2097" i="1"/>
  <c r="F2098" i="1"/>
  <c r="F2099" i="1"/>
  <c r="F2100" i="1"/>
  <c r="F2101" i="1"/>
  <c r="F2102" i="1"/>
  <c r="AS2102" i="1" s="1"/>
  <c r="F2103" i="1"/>
  <c r="F2104" i="1"/>
  <c r="F2105" i="1"/>
  <c r="F2106" i="1"/>
  <c r="F2107" i="1"/>
  <c r="F2108" i="1"/>
  <c r="F2109" i="1"/>
  <c r="F2110" i="1"/>
  <c r="AS2110" i="1" s="1"/>
  <c r="F2111" i="1"/>
  <c r="F2112" i="1"/>
  <c r="F2113" i="1"/>
  <c r="F2114" i="1"/>
  <c r="F2115" i="1"/>
  <c r="F2116" i="1"/>
  <c r="F2117" i="1"/>
  <c r="F2118" i="1"/>
  <c r="AS2118" i="1" s="1"/>
  <c r="F2119" i="1"/>
  <c r="F2120" i="1"/>
  <c r="F2121" i="1"/>
  <c r="F2122" i="1"/>
  <c r="F2123" i="1"/>
  <c r="F2124" i="1"/>
  <c r="F2125" i="1"/>
  <c r="F2126" i="1"/>
  <c r="AS2126" i="1" s="1"/>
  <c r="F2127" i="1"/>
  <c r="F2128" i="1"/>
  <c r="F2129" i="1"/>
  <c r="F2130" i="1"/>
  <c r="F2131" i="1"/>
  <c r="F2132" i="1"/>
  <c r="F2133" i="1"/>
  <c r="F2134" i="1"/>
  <c r="AS2134" i="1" s="1"/>
  <c r="F2135" i="1"/>
  <c r="F2136" i="1"/>
  <c r="F2137" i="1"/>
  <c r="F2138" i="1"/>
  <c r="F2139" i="1"/>
  <c r="F2140" i="1"/>
  <c r="F2141" i="1"/>
  <c r="F2142" i="1"/>
  <c r="AS2142" i="1" s="1"/>
  <c r="F2143" i="1"/>
  <c r="F2144" i="1"/>
  <c r="F2145" i="1"/>
  <c r="F2146" i="1"/>
  <c r="F2147" i="1"/>
  <c r="F2148" i="1"/>
  <c r="F2149" i="1"/>
  <c r="F2150" i="1"/>
  <c r="AS2150" i="1" s="1"/>
  <c r="F2151" i="1"/>
  <c r="F2152" i="1"/>
  <c r="F2153" i="1"/>
  <c r="F2154" i="1"/>
  <c r="F2155" i="1"/>
  <c r="F2156" i="1"/>
  <c r="F2157" i="1"/>
  <c r="F2158" i="1"/>
  <c r="AS2158" i="1" s="1"/>
  <c r="F2159" i="1"/>
  <c r="F2160" i="1"/>
  <c r="F2161" i="1"/>
  <c r="F2162" i="1"/>
  <c r="F2163" i="1"/>
  <c r="F2164" i="1"/>
  <c r="F2165" i="1"/>
  <c r="F2166" i="1"/>
  <c r="AS2166" i="1" s="1"/>
  <c r="F2167" i="1"/>
  <c r="F2168" i="1"/>
  <c r="F2169" i="1"/>
  <c r="F2170" i="1"/>
  <c r="F2171" i="1"/>
  <c r="F2172" i="1"/>
  <c r="F2173" i="1"/>
  <c r="F2174" i="1"/>
  <c r="AS2174" i="1" s="1"/>
  <c r="F2175" i="1"/>
  <c r="F2176" i="1"/>
  <c r="F2177" i="1"/>
  <c r="F2178" i="1"/>
  <c r="F2179" i="1"/>
  <c r="F2180" i="1"/>
  <c r="F2181" i="1"/>
  <c r="F2182" i="1"/>
  <c r="AS2182" i="1" s="1"/>
  <c r="F2183" i="1"/>
  <c r="F2184" i="1"/>
  <c r="F2185" i="1"/>
  <c r="F2186" i="1"/>
  <c r="F2187" i="1"/>
  <c r="F2188" i="1"/>
  <c r="F2189" i="1"/>
  <c r="F2190" i="1"/>
  <c r="AS2190" i="1" s="1"/>
  <c r="F2191" i="1"/>
  <c r="F2192" i="1"/>
  <c r="F2193" i="1"/>
  <c r="F2194" i="1"/>
  <c r="F2195" i="1"/>
  <c r="F2196" i="1"/>
  <c r="F2197" i="1"/>
  <c r="F2198" i="1"/>
  <c r="AS2198" i="1" s="1"/>
  <c r="F2199" i="1"/>
  <c r="F2200" i="1"/>
  <c r="F2201" i="1"/>
  <c r="F2202" i="1"/>
  <c r="F2203" i="1"/>
  <c r="F2204" i="1"/>
  <c r="F2205" i="1"/>
  <c r="F2206" i="1"/>
  <c r="AS2206" i="1" s="1"/>
  <c r="F2207" i="1"/>
  <c r="F2208" i="1"/>
  <c r="F2209" i="1"/>
  <c r="F2210" i="1"/>
  <c r="F2211" i="1"/>
  <c r="F2212" i="1"/>
  <c r="F2213" i="1"/>
  <c r="F2214" i="1"/>
  <c r="AS2214" i="1" s="1"/>
  <c r="F2215" i="1"/>
  <c r="F2216" i="1"/>
  <c r="F2217" i="1"/>
  <c r="F2218" i="1"/>
  <c r="F2219" i="1"/>
  <c r="F2220" i="1"/>
  <c r="F2221" i="1"/>
  <c r="F2222" i="1"/>
  <c r="AS2222" i="1" s="1"/>
  <c r="F2223" i="1"/>
  <c r="F2224" i="1"/>
  <c r="F2225" i="1"/>
  <c r="F2226" i="1"/>
  <c r="F2227" i="1"/>
  <c r="F2228" i="1"/>
  <c r="F2229" i="1"/>
  <c r="F2230" i="1"/>
  <c r="AS2230" i="1" s="1"/>
  <c r="F2231" i="1"/>
  <c r="F2232" i="1"/>
  <c r="F2233" i="1"/>
  <c r="F2234" i="1"/>
  <c r="F2235" i="1"/>
  <c r="F2236" i="1"/>
  <c r="F2237" i="1"/>
  <c r="F2238" i="1"/>
  <c r="AS2238" i="1" s="1"/>
  <c r="F2239" i="1"/>
  <c r="F2240" i="1"/>
  <c r="F2241" i="1"/>
  <c r="F2242" i="1"/>
  <c r="F2243" i="1"/>
  <c r="F2244" i="1"/>
  <c r="F2245" i="1"/>
  <c r="F2246" i="1"/>
  <c r="AS2246" i="1" s="1"/>
  <c r="F2247" i="1"/>
  <c r="F2248" i="1"/>
  <c r="F2249" i="1"/>
  <c r="F2250" i="1"/>
  <c r="F2251" i="1"/>
  <c r="F2252" i="1"/>
  <c r="F2253" i="1"/>
  <c r="F2254" i="1"/>
  <c r="AS2254" i="1" s="1"/>
  <c r="F2255" i="1"/>
  <c r="F2256" i="1"/>
  <c r="F2257" i="1"/>
  <c r="F2258" i="1"/>
  <c r="F2259" i="1"/>
  <c r="F2260" i="1"/>
  <c r="F2261" i="1"/>
  <c r="F2262" i="1"/>
  <c r="AS2262" i="1" s="1"/>
  <c r="F2263" i="1"/>
  <c r="F2264" i="1"/>
  <c r="F2265" i="1"/>
  <c r="F2266" i="1"/>
  <c r="F2267" i="1"/>
  <c r="F2268" i="1"/>
  <c r="F2269" i="1"/>
  <c r="F2270" i="1"/>
  <c r="AS2270" i="1" s="1"/>
  <c r="F2271" i="1"/>
  <c r="F2272" i="1"/>
  <c r="F2273" i="1"/>
  <c r="F2274" i="1"/>
  <c r="F2275" i="1"/>
  <c r="F2276" i="1"/>
  <c r="F2277" i="1"/>
  <c r="F2278" i="1"/>
  <c r="AS2278" i="1" s="1"/>
  <c r="F2279" i="1"/>
  <c r="F2280" i="1"/>
  <c r="F2281" i="1"/>
  <c r="F2282" i="1"/>
  <c r="F2283" i="1"/>
  <c r="F2284" i="1"/>
  <c r="F2285" i="1"/>
  <c r="F2286" i="1"/>
  <c r="AS2286" i="1" s="1"/>
  <c r="F2287" i="1"/>
  <c r="F2288" i="1"/>
  <c r="F2289" i="1"/>
  <c r="F2290" i="1"/>
  <c r="F2291" i="1"/>
  <c r="F2292" i="1"/>
  <c r="F2293" i="1"/>
  <c r="F2294" i="1"/>
  <c r="AS2294" i="1" s="1"/>
  <c r="F2295" i="1"/>
  <c r="F2296" i="1"/>
  <c r="F2297" i="1"/>
  <c r="F2298" i="1"/>
  <c r="F2299" i="1"/>
  <c r="F2300" i="1"/>
  <c r="F2301" i="1"/>
  <c r="F2302" i="1"/>
  <c r="AS2302" i="1" s="1"/>
  <c r="F2303" i="1"/>
  <c r="F2304" i="1"/>
  <c r="F2305" i="1"/>
  <c r="F2306" i="1"/>
  <c r="F2307" i="1"/>
  <c r="F2308" i="1"/>
  <c r="F2309" i="1"/>
  <c r="F2310" i="1"/>
  <c r="AS2310" i="1" s="1"/>
  <c r="F2311" i="1"/>
  <c r="F2312" i="1"/>
  <c r="F2313" i="1"/>
  <c r="F2314" i="1"/>
  <c r="F2315" i="1"/>
  <c r="F2316" i="1"/>
  <c r="F2317" i="1"/>
  <c r="F2318" i="1"/>
  <c r="AS2318" i="1" s="1"/>
  <c r="F2319" i="1"/>
  <c r="F2320" i="1"/>
  <c r="F2321" i="1"/>
  <c r="F2322" i="1"/>
  <c r="F2323" i="1"/>
  <c r="F2324" i="1"/>
  <c r="F2325" i="1"/>
  <c r="F2326" i="1"/>
  <c r="AS2326" i="1" s="1"/>
  <c r="F2327" i="1"/>
  <c r="F2328" i="1"/>
  <c r="F2329" i="1"/>
  <c r="F2330" i="1"/>
  <c r="F2331" i="1"/>
  <c r="F2332" i="1"/>
  <c r="F2333" i="1"/>
  <c r="F2334" i="1"/>
  <c r="AS2334" i="1" s="1"/>
  <c r="F2335" i="1"/>
  <c r="F2336" i="1"/>
  <c r="F2337" i="1"/>
  <c r="F2338" i="1"/>
  <c r="F2339" i="1"/>
  <c r="F2340" i="1"/>
  <c r="F2341" i="1"/>
  <c r="F2342" i="1"/>
  <c r="AS2342" i="1" s="1"/>
  <c r="F2343" i="1"/>
  <c r="F2344" i="1"/>
  <c r="F2345" i="1"/>
  <c r="F2346" i="1"/>
  <c r="F2347" i="1"/>
  <c r="F2348" i="1"/>
  <c r="F2349" i="1"/>
  <c r="F2350" i="1"/>
  <c r="AS2350" i="1" s="1"/>
  <c r="F2351" i="1"/>
  <c r="F2352" i="1"/>
  <c r="F2353" i="1"/>
  <c r="F2354" i="1"/>
  <c r="F2355" i="1"/>
  <c r="F2356" i="1"/>
  <c r="F2357" i="1"/>
  <c r="F2358" i="1"/>
  <c r="AS2358" i="1" s="1"/>
  <c r="F2359" i="1"/>
  <c r="F2360" i="1"/>
  <c r="F2361" i="1"/>
  <c r="F2362" i="1"/>
  <c r="F2363" i="1"/>
  <c r="F2364" i="1"/>
  <c r="F2365" i="1"/>
  <c r="F2366" i="1"/>
  <c r="AS2366" i="1" s="1"/>
  <c r="F2367" i="1"/>
  <c r="F2368" i="1"/>
  <c r="F2369" i="1"/>
  <c r="F2370" i="1"/>
  <c r="F2371" i="1"/>
  <c r="F2372" i="1"/>
  <c r="F2373" i="1"/>
  <c r="F2374" i="1"/>
  <c r="AS2374" i="1" s="1"/>
  <c r="F2375" i="1"/>
  <c r="F2376" i="1"/>
  <c r="F2377" i="1"/>
  <c r="F2378" i="1"/>
  <c r="F2379" i="1"/>
  <c r="F2380" i="1"/>
  <c r="F2381" i="1"/>
  <c r="F2382" i="1"/>
  <c r="AS2382" i="1" s="1"/>
  <c r="F2383" i="1"/>
  <c r="F2384" i="1"/>
  <c r="F2385" i="1"/>
  <c r="F2386" i="1"/>
  <c r="F2387" i="1"/>
  <c r="F2388" i="1"/>
  <c r="F2389" i="1"/>
  <c r="F2390" i="1"/>
  <c r="AS2390" i="1" s="1"/>
  <c r="F2391" i="1"/>
  <c r="F2392" i="1"/>
  <c r="F2393" i="1"/>
  <c r="F2394" i="1"/>
  <c r="F2395" i="1"/>
  <c r="F2396" i="1"/>
  <c r="F2397" i="1"/>
  <c r="F2398" i="1"/>
  <c r="AS2398" i="1" s="1"/>
  <c r="F2399" i="1"/>
  <c r="F2400" i="1"/>
  <c r="F2401" i="1"/>
  <c r="F2402" i="1"/>
  <c r="F2403" i="1"/>
  <c r="F2404" i="1"/>
  <c r="F2405" i="1"/>
  <c r="F2406" i="1"/>
  <c r="AS2406" i="1" s="1"/>
  <c r="F2407" i="1"/>
  <c r="F2408" i="1"/>
  <c r="F2409" i="1"/>
  <c r="F2410" i="1"/>
  <c r="F2411" i="1"/>
  <c r="F2412" i="1"/>
  <c r="F2413" i="1"/>
  <c r="F2414" i="1"/>
  <c r="AS2414" i="1" s="1"/>
  <c r="F2415" i="1"/>
  <c r="F2416" i="1"/>
  <c r="F2417" i="1"/>
  <c r="F2418" i="1"/>
  <c r="F2419" i="1"/>
  <c r="F2420" i="1"/>
  <c r="F2421" i="1"/>
  <c r="F2422" i="1"/>
  <c r="AS2422" i="1" s="1"/>
  <c r="F2423" i="1"/>
  <c r="F2424" i="1"/>
  <c r="F2425" i="1"/>
  <c r="F2426" i="1"/>
  <c r="F2427" i="1"/>
  <c r="F2428" i="1"/>
  <c r="F2429" i="1"/>
  <c r="F2430" i="1"/>
  <c r="AS2430" i="1" s="1"/>
  <c r="F2431" i="1"/>
  <c r="F2432" i="1"/>
  <c r="F2433" i="1"/>
  <c r="F2434" i="1"/>
  <c r="F2435" i="1"/>
  <c r="F2436" i="1"/>
  <c r="F2437" i="1"/>
  <c r="F2438" i="1"/>
  <c r="AS2438" i="1" s="1"/>
  <c r="F2439" i="1"/>
  <c r="F2440" i="1"/>
  <c r="F2441" i="1"/>
  <c r="F2442" i="1"/>
  <c r="F2443" i="1"/>
  <c r="F2444" i="1"/>
  <c r="F2445" i="1"/>
  <c r="F2446" i="1"/>
  <c r="AS2446" i="1" s="1"/>
  <c r="F2447" i="1"/>
  <c r="F2448" i="1"/>
  <c r="F2449" i="1"/>
  <c r="F2450" i="1"/>
  <c r="F2451" i="1"/>
  <c r="F2452" i="1"/>
  <c r="F2453" i="1"/>
  <c r="F2454" i="1"/>
  <c r="AS2454" i="1" s="1"/>
  <c r="F2455" i="1"/>
  <c r="F2456" i="1"/>
  <c r="F2457" i="1"/>
  <c r="F2458" i="1"/>
  <c r="F2459" i="1"/>
  <c r="F2460" i="1"/>
  <c r="F2461" i="1"/>
  <c r="F2462" i="1"/>
  <c r="AS2462" i="1" s="1"/>
  <c r="F2463" i="1"/>
  <c r="F2464" i="1"/>
  <c r="F2465" i="1"/>
  <c r="F2466" i="1"/>
  <c r="F2467" i="1"/>
  <c r="F2468" i="1"/>
  <c r="F2469" i="1"/>
  <c r="F2470" i="1"/>
  <c r="AS2470" i="1" s="1"/>
  <c r="F2471" i="1"/>
  <c r="F2472" i="1"/>
  <c r="F2473" i="1"/>
  <c r="F2474" i="1"/>
  <c r="F2475" i="1"/>
  <c r="F2476" i="1"/>
  <c r="F2477" i="1"/>
  <c r="F2478" i="1"/>
  <c r="AS2478" i="1" s="1"/>
  <c r="F2479" i="1"/>
  <c r="F2480" i="1"/>
  <c r="F2481" i="1"/>
  <c r="F2482" i="1"/>
  <c r="F2483" i="1"/>
  <c r="F2484" i="1"/>
  <c r="F2485" i="1"/>
  <c r="F2486" i="1"/>
  <c r="AS2486" i="1" s="1"/>
  <c r="F2487" i="1"/>
  <c r="F2488" i="1"/>
  <c r="F2489" i="1"/>
  <c r="F2490" i="1"/>
  <c r="F2491" i="1"/>
  <c r="F2492" i="1"/>
  <c r="F2493" i="1"/>
  <c r="F2494" i="1"/>
  <c r="AS2494" i="1" s="1"/>
  <c r="F2495" i="1"/>
  <c r="F2496" i="1"/>
  <c r="F2497" i="1"/>
  <c r="F2498" i="1"/>
  <c r="F2499" i="1"/>
  <c r="F2500" i="1"/>
  <c r="F2501" i="1"/>
  <c r="F2502" i="1"/>
  <c r="AS2502" i="1" s="1"/>
  <c r="F2503" i="1"/>
  <c r="F2504" i="1"/>
  <c r="F2505" i="1"/>
  <c r="F2506" i="1"/>
  <c r="F2507" i="1"/>
  <c r="F2508" i="1"/>
  <c r="F2509" i="1"/>
  <c r="F2510" i="1"/>
  <c r="AS2510" i="1" s="1"/>
  <c r="F2511" i="1"/>
  <c r="F2512" i="1"/>
  <c r="F2513" i="1"/>
  <c r="F2514" i="1"/>
  <c r="F2515" i="1"/>
  <c r="F2516" i="1"/>
  <c r="F2517" i="1"/>
  <c r="F2518" i="1"/>
  <c r="AS2518" i="1" s="1"/>
  <c r="F2519" i="1"/>
  <c r="F2520" i="1"/>
  <c r="F2521" i="1"/>
  <c r="F2522" i="1"/>
  <c r="F2523" i="1"/>
  <c r="F2524" i="1"/>
  <c r="F2525" i="1"/>
  <c r="F2526" i="1"/>
  <c r="AS2526" i="1" s="1"/>
  <c r="F2527" i="1"/>
  <c r="F2528" i="1"/>
  <c r="F2529" i="1"/>
  <c r="F2530" i="1"/>
  <c r="F2531" i="1"/>
  <c r="F2532" i="1"/>
  <c r="F2533" i="1"/>
  <c r="F2534" i="1"/>
  <c r="AS2534" i="1" s="1"/>
  <c r="F2535" i="1"/>
  <c r="F2536" i="1"/>
  <c r="F2537" i="1"/>
  <c r="F2538" i="1"/>
  <c r="F2539" i="1"/>
  <c r="F2540" i="1"/>
  <c r="F2541" i="1"/>
  <c r="F2542" i="1"/>
  <c r="AS2542" i="1" s="1"/>
  <c r="F2543" i="1"/>
  <c r="F2544" i="1"/>
  <c r="F2545" i="1"/>
  <c r="F2546" i="1"/>
  <c r="F2547" i="1"/>
  <c r="F2548" i="1"/>
  <c r="F2549" i="1"/>
  <c r="F2550" i="1"/>
  <c r="AS2550" i="1" s="1"/>
  <c r="F2551" i="1"/>
  <c r="F2552" i="1"/>
  <c r="F2553" i="1"/>
  <c r="F2554" i="1"/>
  <c r="F2555" i="1"/>
  <c r="F2556" i="1"/>
  <c r="F2557" i="1"/>
  <c r="F2558" i="1"/>
  <c r="AS2558" i="1" s="1"/>
  <c r="F2559" i="1"/>
  <c r="F2560" i="1"/>
  <c r="F2561" i="1"/>
  <c r="F2562" i="1"/>
  <c r="F2563" i="1"/>
  <c r="F2564" i="1"/>
  <c r="F2565" i="1"/>
  <c r="F2566" i="1"/>
  <c r="AS2566" i="1" s="1"/>
  <c r="F2567" i="1"/>
  <c r="F2568" i="1"/>
  <c r="F2569" i="1"/>
  <c r="F2570" i="1"/>
  <c r="F2571" i="1"/>
  <c r="F2572" i="1"/>
  <c r="F2573" i="1"/>
  <c r="F2574" i="1"/>
  <c r="AS2574" i="1" s="1"/>
  <c r="F2575" i="1"/>
  <c r="F2576" i="1"/>
  <c r="F2577" i="1"/>
  <c r="F2578" i="1"/>
  <c r="F2579" i="1"/>
  <c r="F2580" i="1"/>
  <c r="F2581" i="1"/>
  <c r="F2582" i="1"/>
  <c r="AS2582" i="1" s="1"/>
  <c r="F2583" i="1"/>
  <c r="F2584" i="1"/>
  <c r="F2585" i="1"/>
  <c r="F2586" i="1"/>
  <c r="F2587" i="1"/>
  <c r="F2588" i="1"/>
  <c r="F2589" i="1"/>
  <c r="F2590" i="1"/>
  <c r="AS2590" i="1" s="1"/>
  <c r="F2591" i="1"/>
  <c r="F2592" i="1"/>
  <c r="F2593" i="1"/>
  <c r="F2594" i="1"/>
  <c r="F2595" i="1"/>
  <c r="F2596" i="1"/>
  <c r="F2597" i="1"/>
  <c r="F2598" i="1"/>
  <c r="AS2598" i="1" s="1"/>
  <c r="F2599" i="1"/>
  <c r="F2600" i="1"/>
  <c r="F2601" i="1"/>
  <c r="F2602" i="1"/>
  <c r="F2603" i="1"/>
  <c r="F2604" i="1"/>
  <c r="F2605" i="1"/>
  <c r="F2606" i="1"/>
  <c r="AS2606" i="1" s="1"/>
  <c r="F2607" i="1"/>
  <c r="F2608" i="1"/>
  <c r="F2609" i="1"/>
  <c r="F2610" i="1"/>
  <c r="F2611" i="1"/>
  <c r="F2612" i="1"/>
  <c r="F2613" i="1"/>
  <c r="F2614" i="1"/>
  <c r="AS2614" i="1" s="1"/>
  <c r="F2615" i="1"/>
  <c r="F2616" i="1"/>
  <c r="F2617" i="1"/>
  <c r="F2618" i="1"/>
  <c r="F2619" i="1"/>
  <c r="F2620" i="1"/>
  <c r="F2621" i="1"/>
  <c r="F2622" i="1"/>
  <c r="AS2622" i="1" s="1"/>
  <c r="F2623" i="1"/>
  <c r="F2624" i="1"/>
  <c r="F2625" i="1"/>
  <c r="F2626" i="1"/>
  <c r="F2627" i="1"/>
  <c r="F2628" i="1"/>
  <c r="F2629" i="1"/>
  <c r="F2630" i="1"/>
  <c r="AS2630" i="1" s="1"/>
  <c r="F2631" i="1"/>
  <c r="F2632" i="1"/>
  <c r="F2633" i="1"/>
  <c r="F2634" i="1"/>
  <c r="F2635" i="1"/>
  <c r="F2636" i="1"/>
  <c r="F2637" i="1"/>
  <c r="F2638" i="1"/>
  <c r="AS2638" i="1" s="1"/>
  <c r="F2639" i="1"/>
  <c r="F2640" i="1"/>
  <c r="F2641" i="1"/>
  <c r="F2642" i="1"/>
  <c r="F2643" i="1"/>
  <c r="F2644" i="1"/>
  <c r="F2645" i="1"/>
  <c r="F2646" i="1"/>
  <c r="AS2646" i="1" s="1"/>
  <c r="F2647" i="1"/>
  <c r="F2648" i="1"/>
  <c r="F2649" i="1"/>
  <c r="F2650" i="1"/>
  <c r="F2651" i="1"/>
  <c r="F2652" i="1"/>
  <c r="F2653" i="1"/>
  <c r="F2654" i="1"/>
  <c r="AS2654" i="1" s="1"/>
  <c r="F2655" i="1"/>
  <c r="F2656" i="1"/>
  <c r="F2657" i="1"/>
  <c r="F2658" i="1"/>
  <c r="F2659" i="1"/>
  <c r="F2660" i="1"/>
  <c r="F2661" i="1"/>
  <c r="F2662" i="1"/>
  <c r="AS2662" i="1" s="1"/>
  <c r="F2663" i="1"/>
  <c r="F2664" i="1"/>
  <c r="F2665" i="1"/>
  <c r="F2666" i="1"/>
  <c r="F2667" i="1"/>
  <c r="F2668" i="1"/>
  <c r="F2669" i="1"/>
  <c r="F2670" i="1"/>
  <c r="AS2670" i="1" s="1"/>
  <c r="F2671" i="1"/>
  <c r="F2672" i="1"/>
  <c r="F2673" i="1"/>
  <c r="F2674" i="1"/>
  <c r="F2675" i="1"/>
  <c r="F2676" i="1"/>
  <c r="F2677" i="1"/>
  <c r="F2678" i="1"/>
  <c r="AS2678" i="1" s="1"/>
  <c r="F2679" i="1"/>
  <c r="F2680" i="1"/>
  <c r="F2681" i="1"/>
  <c r="F2682" i="1"/>
  <c r="F2683" i="1"/>
  <c r="F2684" i="1"/>
  <c r="F2685" i="1"/>
  <c r="F2686" i="1"/>
  <c r="AS2686" i="1" s="1"/>
  <c r="F2687" i="1"/>
  <c r="F2688" i="1"/>
  <c r="F2689" i="1"/>
  <c r="F2690" i="1"/>
  <c r="F2691" i="1"/>
  <c r="F2692" i="1"/>
  <c r="F2693" i="1"/>
  <c r="F2694" i="1"/>
  <c r="AS2694" i="1" s="1"/>
  <c r="F2695" i="1"/>
  <c r="F2696" i="1"/>
  <c r="F2697" i="1"/>
  <c r="F2698" i="1"/>
  <c r="F2699" i="1"/>
  <c r="F2700" i="1"/>
  <c r="F2701" i="1"/>
  <c r="F2702" i="1"/>
  <c r="AS2702" i="1" s="1"/>
  <c r="F2703" i="1"/>
  <c r="F2704" i="1"/>
  <c r="F2705" i="1"/>
  <c r="F2706" i="1"/>
  <c r="F2707" i="1"/>
  <c r="F2708" i="1"/>
  <c r="F2709" i="1"/>
  <c r="F2710" i="1"/>
  <c r="AS2710" i="1" s="1"/>
  <c r="F2711" i="1"/>
  <c r="F2712" i="1"/>
  <c r="F2713" i="1"/>
  <c r="F2714" i="1"/>
  <c r="F2715" i="1"/>
  <c r="F2716" i="1"/>
  <c r="F2717" i="1"/>
  <c r="F2718" i="1"/>
  <c r="AS2718" i="1" s="1"/>
  <c r="F2719" i="1"/>
  <c r="F2720" i="1"/>
  <c r="F2721" i="1"/>
  <c r="F2722" i="1"/>
  <c r="F2723" i="1"/>
  <c r="F2724" i="1"/>
  <c r="F2725" i="1"/>
  <c r="F2726" i="1"/>
  <c r="AS2726" i="1" s="1"/>
  <c r="F2727" i="1"/>
  <c r="F2728" i="1"/>
  <c r="F2729" i="1"/>
  <c r="F2730" i="1"/>
  <c r="F2731" i="1"/>
  <c r="F2732" i="1"/>
  <c r="F2733" i="1"/>
  <c r="F2734" i="1"/>
  <c r="AS2734" i="1" s="1"/>
  <c r="F2735" i="1"/>
  <c r="F2736" i="1"/>
  <c r="F2737" i="1"/>
  <c r="F2738" i="1"/>
  <c r="F2739" i="1"/>
  <c r="F2740" i="1"/>
  <c r="F2741" i="1"/>
  <c r="F2742" i="1"/>
  <c r="AS2742" i="1" s="1"/>
  <c r="F2743" i="1"/>
  <c r="F2744" i="1"/>
  <c r="F2745" i="1"/>
  <c r="F2746" i="1"/>
  <c r="F2747" i="1"/>
  <c r="F2748" i="1"/>
  <c r="F2749" i="1"/>
  <c r="F2750" i="1"/>
  <c r="AS2750" i="1" s="1"/>
  <c r="F2751" i="1"/>
  <c r="F2752" i="1"/>
  <c r="F2753" i="1"/>
  <c r="F2754" i="1"/>
  <c r="F2755" i="1"/>
  <c r="F2756" i="1"/>
  <c r="F2757" i="1"/>
  <c r="F2758" i="1"/>
  <c r="AS2758" i="1" s="1"/>
  <c r="F2759" i="1"/>
  <c r="F2760" i="1"/>
  <c r="F2761" i="1"/>
  <c r="F2762" i="1"/>
  <c r="F2763" i="1"/>
  <c r="F2764" i="1"/>
  <c r="F2765" i="1"/>
  <c r="F2766" i="1"/>
  <c r="AS2766" i="1" s="1"/>
  <c r="F2767" i="1"/>
  <c r="F2768" i="1"/>
  <c r="F2769" i="1"/>
  <c r="F2770" i="1"/>
  <c r="F2771" i="1"/>
  <c r="F2772" i="1"/>
  <c r="F2773" i="1"/>
  <c r="F2774" i="1"/>
  <c r="AS2774" i="1" s="1"/>
  <c r="F2775" i="1"/>
  <c r="F2776" i="1"/>
  <c r="F2777" i="1"/>
  <c r="F2778" i="1"/>
  <c r="F2779" i="1"/>
  <c r="F2780" i="1"/>
  <c r="F2781" i="1"/>
  <c r="F2782" i="1"/>
  <c r="AS2782" i="1" s="1"/>
  <c r="F2783" i="1"/>
  <c r="F2784" i="1"/>
  <c r="F2785" i="1"/>
  <c r="F2786" i="1"/>
  <c r="F2787" i="1"/>
  <c r="F2788" i="1"/>
  <c r="F2789" i="1"/>
  <c r="F2790" i="1"/>
  <c r="AS2790" i="1" s="1"/>
  <c r="F2791" i="1"/>
  <c r="F2792" i="1"/>
  <c r="F2793" i="1"/>
  <c r="F2794" i="1"/>
  <c r="F2795" i="1"/>
  <c r="F2796" i="1"/>
  <c r="F2797" i="1"/>
  <c r="F2798" i="1"/>
  <c r="AS2798" i="1" s="1"/>
  <c r="F2799" i="1"/>
  <c r="F2800" i="1"/>
  <c r="F2801" i="1"/>
  <c r="F2802" i="1"/>
  <c r="F2803" i="1"/>
  <c r="F2804" i="1"/>
  <c r="F2805" i="1"/>
  <c r="F2806" i="1"/>
  <c r="AS2806" i="1" s="1"/>
  <c r="F2807" i="1"/>
  <c r="F2808" i="1"/>
  <c r="F2809" i="1"/>
  <c r="F2810" i="1"/>
  <c r="F2811" i="1"/>
  <c r="F2812" i="1"/>
  <c r="F2813" i="1"/>
  <c r="F2814" i="1"/>
  <c r="AS2814" i="1" s="1"/>
  <c r="F2815" i="1"/>
  <c r="F2816" i="1"/>
  <c r="F2817" i="1"/>
  <c r="F2818" i="1"/>
  <c r="F2819" i="1"/>
  <c r="F2820" i="1"/>
  <c r="F2821" i="1"/>
  <c r="F2822" i="1"/>
  <c r="AS2822" i="1" s="1"/>
  <c r="F2823" i="1"/>
  <c r="F2824" i="1"/>
  <c r="F2825" i="1"/>
  <c r="F2826" i="1"/>
  <c r="F2827" i="1"/>
  <c r="F2828" i="1"/>
  <c r="F2829" i="1"/>
  <c r="F2830" i="1"/>
  <c r="AS2830" i="1" s="1"/>
  <c r="F2831" i="1"/>
  <c r="F2832" i="1"/>
  <c r="F2833" i="1"/>
  <c r="F2834" i="1"/>
  <c r="F2835" i="1"/>
  <c r="F2836" i="1"/>
  <c r="F2837" i="1"/>
  <c r="F2838" i="1"/>
  <c r="AS2838" i="1" s="1"/>
  <c r="F2839" i="1"/>
  <c r="F2840" i="1"/>
  <c r="F2841" i="1"/>
  <c r="F2842" i="1"/>
  <c r="F2843" i="1"/>
  <c r="F2844" i="1"/>
  <c r="F2845" i="1"/>
  <c r="F2846" i="1"/>
  <c r="AS2846" i="1" s="1"/>
  <c r="F2847" i="1"/>
  <c r="F2848" i="1"/>
  <c r="F2849" i="1"/>
  <c r="F2850" i="1"/>
  <c r="F2851" i="1"/>
  <c r="F2852" i="1"/>
  <c r="F2853" i="1"/>
  <c r="F2854" i="1"/>
  <c r="AS2854" i="1" s="1"/>
  <c r="F2855" i="1"/>
  <c r="F2856" i="1"/>
  <c r="F2857" i="1"/>
  <c r="F2858" i="1"/>
  <c r="F2859" i="1"/>
  <c r="F2860" i="1"/>
  <c r="F2861" i="1"/>
  <c r="F2862" i="1"/>
  <c r="AS2862" i="1" s="1"/>
  <c r="F2863" i="1"/>
  <c r="F2864" i="1"/>
  <c r="F2865" i="1"/>
  <c r="F2866" i="1"/>
  <c r="F2867" i="1"/>
  <c r="F2868" i="1"/>
  <c r="F2869" i="1"/>
  <c r="F2870" i="1"/>
  <c r="AS2870" i="1" s="1"/>
  <c r="F2871" i="1"/>
  <c r="F2872" i="1"/>
  <c r="F2873" i="1"/>
  <c r="F2874" i="1"/>
  <c r="F2875" i="1"/>
  <c r="F2876" i="1"/>
  <c r="F2877" i="1"/>
  <c r="F2878" i="1"/>
  <c r="AS2878" i="1" s="1"/>
  <c r="F2879" i="1"/>
  <c r="F2880" i="1"/>
  <c r="F2881" i="1"/>
  <c r="F2882" i="1"/>
  <c r="F2883" i="1"/>
  <c r="F2884" i="1"/>
  <c r="F2885" i="1"/>
  <c r="F2886" i="1"/>
  <c r="AS2886" i="1" s="1"/>
  <c r="F2887" i="1"/>
  <c r="F2888" i="1"/>
  <c r="F2889" i="1"/>
  <c r="F2890" i="1"/>
  <c r="F2891" i="1"/>
  <c r="F2892" i="1"/>
  <c r="F2893" i="1"/>
  <c r="F2894" i="1"/>
  <c r="AS2894" i="1" s="1"/>
  <c r="F2895" i="1"/>
  <c r="F2896" i="1"/>
  <c r="F2897" i="1"/>
  <c r="F2898" i="1"/>
  <c r="F2899" i="1"/>
  <c r="F2900" i="1"/>
  <c r="F2901" i="1"/>
  <c r="F2902" i="1"/>
  <c r="AS2902" i="1" s="1"/>
  <c r="F2903" i="1"/>
  <c r="F2904" i="1"/>
  <c r="F2905" i="1"/>
  <c r="F2906" i="1"/>
  <c r="F2907" i="1"/>
  <c r="F2908" i="1"/>
  <c r="F2909" i="1"/>
  <c r="F2910" i="1"/>
  <c r="AS2910" i="1" s="1"/>
  <c r="F2911" i="1"/>
  <c r="F2912" i="1"/>
  <c r="F2913" i="1"/>
  <c r="F2914" i="1"/>
  <c r="F2915" i="1"/>
  <c r="F2916" i="1"/>
  <c r="F2917" i="1"/>
  <c r="F2918" i="1"/>
  <c r="AS2918" i="1" s="1"/>
  <c r="F2919" i="1"/>
  <c r="F2920" i="1"/>
  <c r="F2921" i="1"/>
  <c r="F2922" i="1"/>
  <c r="F2923" i="1"/>
  <c r="F2924" i="1"/>
  <c r="F2925" i="1"/>
  <c r="F2926" i="1"/>
  <c r="AS2926" i="1" s="1"/>
  <c r="F2927" i="1"/>
  <c r="F2928" i="1"/>
  <c r="F2929" i="1"/>
  <c r="F2930" i="1"/>
  <c r="F2931" i="1"/>
  <c r="F2932" i="1"/>
  <c r="F2933" i="1"/>
  <c r="F2934" i="1"/>
  <c r="AS2934" i="1" s="1"/>
  <c r="F2935" i="1"/>
  <c r="F2936" i="1"/>
  <c r="F2937" i="1"/>
  <c r="F2938" i="1"/>
  <c r="F2939" i="1"/>
  <c r="F2940" i="1"/>
  <c r="F2941" i="1"/>
  <c r="F2942" i="1"/>
  <c r="AS2942" i="1" s="1"/>
  <c r="F2943" i="1"/>
  <c r="F2944" i="1"/>
  <c r="F2945" i="1"/>
  <c r="F2946" i="1"/>
  <c r="F2947" i="1"/>
  <c r="F2948" i="1"/>
  <c r="F2949" i="1"/>
  <c r="F2950" i="1"/>
  <c r="AS2950" i="1" s="1"/>
  <c r="F2951" i="1"/>
  <c r="F2952" i="1"/>
  <c r="F2953" i="1"/>
  <c r="F2954" i="1"/>
  <c r="F2955" i="1"/>
  <c r="F2956" i="1"/>
  <c r="F2957" i="1"/>
  <c r="F2958" i="1"/>
  <c r="AS2958" i="1" s="1"/>
  <c r="F2959" i="1"/>
  <c r="F2960" i="1"/>
  <c r="F2961" i="1"/>
  <c r="F2962" i="1"/>
  <c r="F2963" i="1"/>
  <c r="F2964" i="1"/>
  <c r="F2965" i="1"/>
  <c r="F2966" i="1"/>
  <c r="AS2966" i="1" s="1"/>
  <c r="F2967" i="1"/>
  <c r="F2968" i="1"/>
  <c r="F2969" i="1"/>
  <c r="F2970" i="1"/>
  <c r="F2971" i="1"/>
  <c r="F2972" i="1"/>
  <c r="F2973" i="1"/>
  <c r="F2974" i="1"/>
  <c r="AS2974" i="1" s="1"/>
  <c r="F2975" i="1"/>
  <c r="F2976" i="1"/>
  <c r="F2977" i="1"/>
  <c r="F2978" i="1"/>
  <c r="F2979" i="1"/>
  <c r="F2980" i="1"/>
  <c r="F2981" i="1"/>
  <c r="F2982" i="1"/>
  <c r="AS2982" i="1" s="1"/>
  <c r="F2983" i="1"/>
  <c r="F2984" i="1"/>
  <c r="F2985" i="1"/>
  <c r="F2986" i="1"/>
  <c r="F2987" i="1"/>
  <c r="F2988" i="1"/>
  <c r="F2989" i="1"/>
  <c r="F2990" i="1"/>
  <c r="AS2990" i="1" s="1"/>
  <c r="F2991" i="1"/>
  <c r="F2992" i="1"/>
  <c r="F2993" i="1"/>
  <c r="F2994" i="1"/>
  <c r="F2995" i="1"/>
  <c r="F2996" i="1"/>
  <c r="F2997" i="1"/>
  <c r="F2998" i="1"/>
  <c r="AS2998" i="1" s="1"/>
  <c r="F2999" i="1"/>
  <c r="F3000" i="1"/>
  <c r="F3001" i="1"/>
  <c r="F3002" i="1"/>
  <c r="F3003" i="1"/>
  <c r="F3004" i="1"/>
  <c r="F3005" i="1"/>
  <c r="F3006" i="1"/>
  <c r="AS3006" i="1" s="1"/>
  <c r="F3007" i="1"/>
  <c r="F3008" i="1"/>
  <c r="F3009" i="1"/>
  <c r="F3010" i="1"/>
  <c r="F3011" i="1"/>
  <c r="F3012" i="1"/>
  <c r="F3013" i="1"/>
  <c r="F3014" i="1"/>
  <c r="AS3014" i="1" s="1"/>
  <c r="F3015" i="1"/>
  <c r="F3016" i="1"/>
  <c r="F3017" i="1"/>
  <c r="F3018" i="1"/>
  <c r="F3019" i="1"/>
  <c r="F3020" i="1"/>
  <c r="F3021" i="1"/>
  <c r="F3022" i="1"/>
  <c r="AS3022" i="1" s="1"/>
  <c r="F3023" i="1"/>
  <c r="F3024" i="1"/>
  <c r="F3025" i="1"/>
  <c r="F3026" i="1"/>
  <c r="F3027" i="1"/>
  <c r="F3028" i="1"/>
  <c r="F3029" i="1"/>
  <c r="F3030" i="1"/>
  <c r="AS3030" i="1" s="1"/>
  <c r="F3031" i="1"/>
  <c r="F3032" i="1"/>
  <c r="F3033" i="1"/>
  <c r="F3034" i="1"/>
  <c r="F3035" i="1"/>
  <c r="F3036" i="1"/>
  <c r="F3037" i="1"/>
  <c r="F3038" i="1"/>
  <c r="AS3038" i="1" s="1"/>
  <c r="F3039" i="1"/>
  <c r="F3040" i="1"/>
  <c r="F3041" i="1"/>
  <c r="F3042" i="1"/>
  <c r="F3043" i="1"/>
  <c r="F3044" i="1"/>
  <c r="F3045" i="1"/>
  <c r="F3046" i="1"/>
  <c r="AS3046" i="1" s="1"/>
  <c r="F3047" i="1"/>
  <c r="F3048" i="1"/>
  <c r="F3049" i="1"/>
  <c r="F3050" i="1"/>
  <c r="F3051" i="1"/>
  <c r="F3052" i="1"/>
  <c r="F3053" i="1"/>
  <c r="F3054" i="1"/>
  <c r="AS3054" i="1" s="1"/>
  <c r="F3055" i="1"/>
  <c r="F3056" i="1"/>
  <c r="F3057" i="1"/>
  <c r="F3058" i="1"/>
  <c r="F3059" i="1"/>
  <c r="F3060" i="1"/>
  <c r="F3061" i="1"/>
  <c r="F3062" i="1"/>
  <c r="AS3062" i="1" s="1"/>
  <c r="F3063" i="1"/>
  <c r="F3064" i="1"/>
  <c r="F3065" i="1"/>
  <c r="F3066" i="1"/>
  <c r="F3067" i="1"/>
  <c r="F3068" i="1"/>
  <c r="F3069" i="1"/>
  <c r="F3070" i="1"/>
  <c r="AS3070" i="1" s="1"/>
  <c r="F3071" i="1"/>
  <c r="F3072" i="1"/>
  <c r="F3073" i="1"/>
  <c r="F3074" i="1"/>
  <c r="F3075" i="1"/>
  <c r="F3076" i="1"/>
  <c r="F3077" i="1"/>
  <c r="F3078" i="1"/>
  <c r="AS3078" i="1" s="1"/>
  <c r="F3079" i="1"/>
  <c r="F3080" i="1"/>
  <c r="F3081" i="1"/>
  <c r="F3082" i="1"/>
  <c r="F3083" i="1"/>
  <c r="F3084" i="1"/>
  <c r="F3085" i="1"/>
  <c r="F3086" i="1"/>
  <c r="AS3086" i="1" s="1"/>
  <c r="F3087" i="1"/>
  <c r="F3088" i="1"/>
  <c r="F3089" i="1"/>
  <c r="F3090" i="1"/>
  <c r="F3091" i="1"/>
  <c r="F3092" i="1"/>
  <c r="F3093" i="1"/>
  <c r="F3094" i="1"/>
  <c r="AS3094" i="1" s="1"/>
  <c r="F3095" i="1"/>
  <c r="F3096" i="1"/>
  <c r="F3097" i="1"/>
  <c r="F3098" i="1"/>
  <c r="F3099" i="1"/>
  <c r="F3100" i="1"/>
  <c r="F3101" i="1"/>
  <c r="F3102" i="1"/>
  <c r="AS3102" i="1" s="1"/>
  <c r="F3103" i="1"/>
  <c r="F3104" i="1"/>
  <c r="F3105" i="1"/>
  <c r="F3106" i="1"/>
  <c r="F3107" i="1"/>
  <c r="F3108" i="1"/>
  <c r="F3109" i="1"/>
  <c r="F3110" i="1"/>
  <c r="AS3110" i="1" s="1"/>
  <c r="F3111" i="1"/>
  <c r="F3112" i="1"/>
  <c r="F3113" i="1"/>
  <c r="F3114" i="1"/>
  <c r="F3115" i="1"/>
  <c r="F3116" i="1"/>
  <c r="F3117" i="1"/>
  <c r="F3118" i="1"/>
  <c r="AS3118" i="1" s="1"/>
  <c r="F3119" i="1"/>
  <c r="F3120" i="1"/>
  <c r="F3121" i="1"/>
  <c r="F3122" i="1"/>
  <c r="F3123" i="1"/>
  <c r="F3124" i="1"/>
  <c r="F3125" i="1"/>
  <c r="F3126" i="1"/>
  <c r="AS3126" i="1" s="1"/>
  <c r="F3127" i="1"/>
  <c r="F3128" i="1"/>
  <c r="F3129" i="1"/>
  <c r="F3130" i="1"/>
  <c r="F3131" i="1"/>
  <c r="F3132" i="1"/>
  <c r="F3133" i="1"/>
  <c r="F3134" i="1"/>
  <c r="AS3134" i="1" s="1"/>
  <c r="F3135" i="1"/>
  <c r="F3136" i="1"/>
  <c r="F3137" i="1"/>
  <c r="F3138" i="1"/>
  <c r="F3139" i="1"/>
  <c r="F3140" i="1"/>
  <c r="F3141" i="1"/>
  <c r="F3142" i="1"/>
  <c r="AS3142" i="1" s="1"/>
  <c r="F3143" i="1"/>
  <c r="F3144" i="1"/>
  <c r="F3145" i="1"/>
  <c r="F3146" i="1"/>
  <c r="F3147" i="1"/>
  <c r="F3148" i="1"/>
  <c r="F3149" i="1"/>
  <c r="F3150" i="1"/>
  <c r="AS3150" i="1" s="1"/>
  <c r="F3151" i="1"/>
  <c r="F3152" i="1"/>
  <c r="F3153" i="1"/>
  <c r="F3154" i="1"/>
  <c r="F3155" i="1"/>
  <c r="F3156" i="1"/>
  <c r="F3157" i="1"/>
  <c r="F3158" i="1"/>
  <c r="AS3158" i="1" s="1"/>
  <c r="F3159" i="1"/>
  <c r="F3160" i="1"/>
  <c r="F3161" i="1"/>
  <c r="F3162" i="1"/>
  <c r="F3163" i="1"/>
  <c r="F3164" i="1"/>
  <c r="F3165" i="1"/>
  <c r="F3166" i="1"/>
  <c r="AS3166" i="1" s="1"/>
  <c r="F3167" i="1"/>
  <c r="F3168" i="1"/>
  <c r="F3169" i="1"/>
  <c r="F3170" i="1"/>
  <c r="F3171" i="1"/>
  <c r="F3172" i="1"/>
  <c r="F3173" i="1"/>
  <c r="F3174" i="1"/>
  <c r="AS3174" i="1" s="1"/>
  <c r="F3175" i="1"/>
  <c r="F3176" i="1"/>
  <c r="F3177" i="1"/>
  <c r="F3178" i="1"/>
  <c r="F3179" i="1"/>
  <c r="F3180" i="1"/>
  <c r="F3181" i="1"/>
  <c r="F3182" i="1"/>
  <c r="AS3182" i="1" s="1"/>
  <c r="F3183" i="1"/>
  <c r="F3184" i="1"/>
  <c r="F3185" i="1"/>
  <c r="F3186" i="1"/>
  <c r="F3187" i="1"/>
  <c r="F3188" i="1"/>
  <c r="AS3188" i="1" s="1"/>
  <c r="AZ17" i="1"/>
  <c r="E14" i="1"/>
  <c r="S14" i="1"/>
  <c r="AH17" i="1"/>
  <c r="V14" i="1"/>
  <c r="J17" i="1"/>
  <c r="BA17" i="1" s="1"/>
  <c r="BA42" i="1"/>
  <c r="BA43" i="1"/>
  <c r="J46" i="1"/>
  <c r="J47" i="1"/>
  <c r="BA47" i="1" s="1"/>
  <c r="J54" i="1"/>
  <c r="J55" i="1"/>
  <c r="J56" i="1"/>
  <c r="BA56" i="1" s="1"/>
  <c r="BA57"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BA1647" i="1" s="1"/>
  <c r="J1648" i="1"/>
  <c r="J1649" i="1"/>
  <c r="J1650" i="1"/>
  <c r="J1651" i="1"/>
  <c r="J1652" i="1"/>
  <c r="J1653" i="1"/>
  <c r="J1654" i="1"/>
  <c r="J1655" i="1"/>
  <c r="BA1655" i="1" s="1"/>
  <c r="J1656" i="1"/>
  <c r="J1657" i="1"/>
  <c r="J1658" i="1"/>
  <c r="J1659" i="1"/>
  <c r="J1660" i="1"/>
  <c r="J1661" i="1"/>
  <c r="J1662" i="1"/>
  <c r="J1663" i="1"/>
  <c r="BA1663" i="1" s="1"/>
  <c r="J1664" i="1"/>
  <c r="J1665" i="1"/>
  <c r="J1666" i="1"/>
  <c r="J1667" i="1"/>
  <c r="J1668" i="1"/>
  <c r="J1669" i="1"/>
  <c r="J1670" i="1"/>
  <c r="J1671" i="1"/>
  <c r="BA1671" i="1" s="1"/>
  <c r="J1672" i="1"/>
  <c r="J1673" i="1"/>
  <c r="J1674" i="1"/>
  <c r="J1675" i="1"/>
  <c r="J1676" i="1"/>
  <c r="J1677" i="1"/>
  <c r="J1678" i="1"/>
  <c r="J1679" i="1"/>
  <c r="BA1679" i="1" s="1"/>
  <c r="J1680" i="1"/>
  <c r="J1681" i="1"/>
  <c r="J1682" i="1"/>
  <c r="J1683" i="1"/>
  <c r="J1684" i="1"/>
  <c r="J1685" i="1"/>
  <c r="J1686" i="1"/>
  <c r="J1687" i="1"/>
  <c r="BA1687" i="1" s="1"/>
  <c r="J1688" i="1"/>
  <c r="J1689" i="1"/>
  <c r="J1690" i="1"/>
  <c r="J1691" i="1"/>
  <c r="J1692" i="1"/>
  <c r="J1693" i="1"/>
  <c r="J1694" i="1"/>
  <c r="J1695" i="1"/>
  <c r="BA1695" i="1" s="1"/>
  <c r="J1696" i="1"/>
  <c r="J1697" i="1"/>
  <c r="J1698" i="1"/>
  <c r="J1699" i="1"/>
  <c r="J1700" i="1"/>
  <c r="J1701" i="1"/>
  <c r="J1702" i="1"/>
  <c r="J1703" i="1"/>
  <c r="BA1703" i="1" s="1"/>
  <c r="J1704" i="1"/>
  <c r="J1705" i="1"/>
  <c r="J1706" i="1"/>
  <c r="J1707" i="1"/>
  <c r="J1708" i="1"/>
  <c r="J1709" i="1"/>
  <c r="J1710" i="1"/>
  <c r="J1711" i="1"/>
  <c r="BA1711" i="1" s="1"/>
  <c r="J1712" i="1"/>
  <c r="J1713" i="1"/>
  <c r="J1714" i="1"/>
  <c r="J1715" i="1"/>
  <c r="J1716" i="1"/>
  <c r="J1717" i="1"/>
  <c r="J1718" i="1"/>
  <c r="J1719" i="1"/>
  <c r="BA1719" i="1" s="1"/>
  <c r="J1720" i="1"/>
  <c r="J1721" i="1"/>
  <c r="J1722" i="1"/>
  <c r="J1723" i="1"/>
  <c r="J1724" i="1"/>
  <c r="J1725" i="1"/>
  <c r="J1726" i="1"/>
  <c r="J1727" i="1"/>
  <c r="BA1727" i="1" s="1"/>
  <c r="J1728" i="1"/>
  <c r="J1729" i="1"/>
  <c r="J1730" i="1"/>
  <c r="J1731" i="1"/>
  <c r="J1732" i="1"/>
  <c r="J1733" i="1"/>
  <c r="J1734" i="1"/>
  <c r="J1735" i="1"/>
  <c r="BA1735" i="1" s="1"/>
  <c r="J1736" i="1"/>
  <c r="J1737" i="1"/>
  <c r="J1738" i="1"/>
  <c r="J1739" i="1"/>
  <c r="J1740" i="1"/>
  <c r="J1741" i="1"/>
  <c r="J1742" i="1"/>
  <c r="J1743" i="1"/>
  <c r="BA1743" i="1" s="1"/>
  <c r="J1744" i="1"/>
  <c r="J1745" i="1"/>
  <c r="J1746" i="1"/>
  <c r="J1747" i="1"/>
  <c r="J1748" i="1"/>
  <c r="J1749" i="1"/>
  <c r="J1750" i="1"/>
  <c r="J1751" i="1"/>
  <c r="BA1751" i="1" s="1"/>
  <c r="J1752" i="1"/>
  <c r="J1753" i="1"/>
  <c r="J1754" i="1"/>
  <c r="J1755" i="1"/>
  <c r="J1756" i="1"/>
  <c r="J1757" i="1"/>
  <c r="J1758" i="1"/>
  <c r="J1759" i="1"/>
  <c r="BA1759" i="1" s="1"/>
  <c r="J1760" i="1"/>
  <c r="J1761" i="1"/>
  <c r="J1762" i="1"/>
  <c r="J1763" i="1"/>
  <c r="J1764" i="1"/>
  <c r="J1765" i="1"/>
  <c r="J1766" i="1"/>
  <c r="J1767" i="1"/>
  <c r="BA1767" i="1" s="1"/>
  <c r="J1768" i="1"/>
  <c r="J1769" i="1"/>
  <c r="J1770" i="1"/>
  <c r="J1771" i="1"/>
  <c r="J1772" i="1"/>
  <c r="J1773" i="1"/>
  <c r="J1774" i="1"/>
  <c r="J1775" i="1"/>
  <c r="BA1775" i="1" s="1"/>
  <c r="J1776" i="1"/>
  <c r="J1777" i="1"/>
  <c r="J1778" i="1"/>
  <c r="J1779" i="1"/>
  <c r="J1780" i="1"/>
  <c r="J1781" i="1"/>
  <c r="J1782" i="1"/>
  <c r="J1783" i="1"/>
  <c r="BA1783" i="1" s="1"/>
  <c r="J1784" i="1"/>
  <c r="J1785" i="1"/>
  <c r="J1786" i="1"/>
  <c r="J1787" i="1"/>
  <c r="J1788" i="1"/>
  <c r="J1789" i="1"/>
  <c r="J1790" i="1"/>
  <c r="J1791" i="1"/>
  <c r="BA1791" i="1" s="1"/>
  <c r="J1792" i="1"/>
  <c r="J1793" i="1"/>
  <c r="J1794" i="1"/>
  <c r="J1795" i="1"/>
  <c r="J1796" i="1"/>
  <c r="J1797" i="1"/>
  <c r="J1798" i="1"/>
  <c r="J1799" i="1"/>
  <c r="BA1799" i="1" s="1"/>
  <c r="J1800" i="1"/>
  <c r="J1801" i="1"/>
  <c r="J1802" i="1"/>
  <c r="J1803" i="1"/>
  <c r="J1804" i="1"/>
  <c r="J1805" i="1"/>
  <c r="J1806" i="1"/>
  <c r="J1807" i="1"/>
  <c r="BA1807" i="1" s="1"/>
  <c r="J1808" i="1"/>
  <c r="J1809" i="1"/>
  <c r="J1810" i="1"/>
  <c r="J1811" i="1"/>
  <c r="J1812" i="1"/>
  <c r="J1813" i="1"/>
  <c r="J1814" i="1"/>
  <c r="J1815" i="1"/>
  <c r="BA1815" i="1" s="1"/>
  <c r="J1816" i="1"/>
  <c r="J1817" i="1"/>
  <c r="J1818" i="1"/>
  <c r="J1819" i="1"/>
  <c r="J1820" i="1"/>
  <c r="J1821" i="1"/>
  <c r="J1822" i="1"/>
  <c r="J1823" i="1"/>
  <c r="BA1823" i="1" s="1"/>
  <c r="J1824" i="1"/>
  <c r="J1825" i="1"/>
  <c r="J1826" i="1"/>
  <c r="J1827" i="1"/>
  <c r="J1828" i="1"/>
  <c r="J1829" i="1"/>
  <c r="J1830" i="1"/>
  <c r="J1831" i="1"/>
  <c r="BA1831" i="1" s="1"/>
  <c r="J1832" i="1"/>
  <c r="J1833" i="1"/>
  <c r="J1834" i="1"/>
  <c r="J1835" i="1"/>
  <c r="J1836" i="1"/>
  <c r="J1837" i="1"/>
  <c r="J1838" i="1"/>
  <c r="J1839" i="1"/>
  <c r="BA1839" i="1" s="1"/>
  <c r="J1840" i="1"/>
  <c r="J1841" i="1"/>
  <c r="J1842" i="1"/>
  <c r="J1843" i="1"/>
  <c r="J1844" i="1"/>
  <c r="J1845" i="1"/>
  <c r="J1846" i="1"/>
  <c r="J1847" i="1"/>
  <c r="BA1847" i="1" s="1"/>
  <c r="J1848" i="1"/>
  <c r="J1849" i="1"/>
  <c r="J1850" i="1"/>
  <c r="J1851" i="1"/>
  <c r="J1852" i="1"/>
  <c r="J1853" i="1"/>
  <c r="J1854" i="1"/>
  <c r="J1855" i="1"/>
  <c r="BA1855" i="1" s="1"/>
  <c r="J1856" i="1"/>
  <c r="J1857" i="1"/>
  <c r="J1858" i="1"/>
  <c r="J1859" i="1"/>
  <c r="J1860" i="1"/>
  <c r="J1861" i="1"/>
  <c r="J1862" i="1"/>
  <c r="J1863" i="1"/>
  <c r="BA1863" i="1" s="1"/>
  <c r="J1864" i="1"/>
  <c r="J1865" i="1"/>
  <c r="J1866" i="1"/>
  <c r="J1867" i="1"/>
  <c r="J1868" i="1"/>
  <c r="J1869" i="1"/>
  <c r="J1870" i="1"/>
  <c r="J1871" i="1"/>
  <c r="BA1871" i="1" s="1"/>
  <c r="J1872" i="1"/>
  <c r="J1873" i="1"/>
  <c r="J1874" i="1"/>
  <c r="J1875" i="1"/>
  <c r="J1876" i="1"/>
  <c r="J1877" i="1"/>
  <c r="J1878" i="1"/>
  <c r="J1879" i="1"/>
  <c r="BA1879" i="1" s="1"/>
  <c r="J1880" i="1"/>
  <c r="J1881" i="1"/>
  <c r="J1882" i="1"/>
  <c r="J1883" i="1"/>
  <c r="J1884" i="1"/>
  <c r="J1885" i="1"/>
  <c r="J1886" i="1"/>
  <c r="J1887" i="1"/>
  <c r="BA1887" i="1" s="1"/>
  <c r="J1888" i="1"/>
  <c r="J1889" i="1"/>
  <c r="J1890" i="1"/>
  <c r="J1891" i="1"/>
  <c r="J1892" i="1"/>
  <c r="J1893" i="1"/>
  <c r="J1894" i="1"/>
  <c r="J1895" i="1"/>
  <c r="BA1895" i="1" s="1"/>
  <c r="J1896" i="1"/>
  <c r="J1897" i="1"/>
  <c r="J1898" i="1"/>
  <c r="J1899" i="1"/>
  <c r="J1900" i="1"/>
  <c r="J1901" i="1"/>
  <c r="J1902" i="1"/>
  <c r="J1903" i="1"/>
  <c r="BA1903" i="1" s="1"/>
  <c r="J1904" i="1"/>
  <c r="J1905" i="1"/>
  <c r="J1906" i="1"/>
  <c r="J1907" i="1"/>
  <c r="J1908" i="1"/>
  <c r="J1909" i="1"/>
  <c r="J1910" i="1"/>
  <c r="J1911" i="1"/>
  <c r="BA1911" i="1" s="1"/>
  <c r="J1912" i="1"/>
  <c r="J1913" i="1"/>
  <c r="J1914" i="1"/>
  <c r="J1915" i="1"/>
  <c r="J1916" i="1"/>
  <c r="J1917" i="1"/>
  <c r="J1918" i="1"/>
  <c r="J1919" i="1"/>
  <c r="BA1919" i="1" s="1"/>
  <c r="J1920" i="1"/>
  <c r="J1921" i="1"/>
  <c r="J1922" i="1"/>
  <c r="J1923" i="1"/>
  <c r="J1924" i="1"/>
  <c r="J1925" i="1"/>
  <c r="J1926" i="1"/>
  <c r="J1927" i="1"/>
  <c r="BA1927" i="1" s="1"/>
  <c r="J1928" i="1"/>
  <c r="J1929" i="1"/>
  <c r="J1930" i="1"/>
  <c r="J1931" i="1"/>
  <c r="J1932" i="1"/>
  <c r="J1933" i="1"/>
  <c r="J1934" i="1"/>
  <c r="J1935" i="1"/>
  <c r="BA1935" i="1" s="1"/>
  <c r="J1936" i="1"/>
  <c r="J1937" i="1"/>
  <c r="J1938" i="1"/>
  <c r="J1939" i="1"/>
  <c r="J1940" i="1"/>
  <c r="J1941" i="1"/>
  <c r="J1942" i="1"/>
  <c r="J1943" i="1"/>
  <c r="BA1943" i="1" s="1"/>
  <c r="J1944" i="1"/>
  <c r="J1945" i="1"/>
  <c r="J1946" i="1"/>
  <c r="J1947" i="1"/>
  <c r="J1948" i="1"/>
  <c r="J1949" i="1"/>
  <c r="J1950" i="1"/>
  <c r="J1951" i="1"/>
  <c r="BA1951" i="1" s="1"/>
  <c r="J1952" i="1"/>
  <c r="J1953" i="1"/>
  <c r="J1954" i="1"/>
  <c r="J1955" i="1"/>
  <c r="J1956" i="1"/>
  <c r="J1957" i="1"/>
  <c r="J1958" i="1"/>
  <c r="J1959" i="1"/>
  <c r="BA1959" i="1" s="1"/>
  <c r="J1960" i="1"/>
  <c r="J1961" i="1"/>
  <c r="J1962" i="1"/>
  <c r="J1963" i="1"/>
  <c r="J1964" i="1"/>
  <c r="J1965" i="1"/>
  <c r="J1966" i="1"/>
  <c r="J1967" i="1"/>
  <c r="BA1967" i="1" s="1"/>
  <c r="J1968" i="1"/>
  <c r="J1969" i="1"/>
  <c r="J1970" i="1"/>
  <c r="J1971" i="1"/>
  <c r="J1972" i="1"/>
  <c r="J1973" i="1"/>
  <c r="J1974" i="1"/>
  <c r="J1975" i="1"/>
  <c r="BA1975" i="1" s="1"/>
  <c r="J1976" i="1"/>
  <c r="J1977" i="1"/>
  <c r="J1978" i="1"/>
  <c r="J1979" i="1"/>
  <c r="J1980" i="1"/>
  <c r="J1981" i="1"/>
  <c r="J1982" i="1"/>
  <c r="J1983" i="1"/>
  <c r="BA1983" i="1" s="1"/>
  <c r="J1984" i="1"/>
  <c r="J1985" i="1"/>
  <c r="J1986" i="1"/>
  <c r="J1987" i="1"/>
  <c r="J1988" i="1"/>
  <c r="J1989" i="1"/>
  <c r="J1990" i="1"/>
  <c r="J1991" i="1"/>
  <c r="BA1991" i="1" s="1"/>
  <c r="J1992" i="1"/>
  <c r="J1993" i="1"/>
  <c r="J1994" i="1"/>
  <c r="J1995" i="1"/>
  <c r="J1996" i="1"/>
  <c r="J1997" i="1"/>
  <c r="J1998" i="1"/>
  <c r="J1999" i="1"/>
  <c r="BA1999" i="1" s="1"/>
  <c r="J2000" i="1"/>
  <c r="J2001" i="1"/>
  <c r="J2002" i="1"/>
  <c r="J2003" i="1"/>
  <c r="J2004" i="1"/>
  <c r="J2005" i="1"/>
  <c r="J2006" i="1"/>
  <c r="J2007" i="1"/>
  <c r="BA2007" i="1" s="1"/>
  <c r="J2008" i="1"/>
  <c r="J2009" i="1"/>
  <c r="J2010" i="1"/>
  <c r="J2011" i="1"/>
  <c r="J2012" i="1"/>
  <c r="J2013" i="1"/>
  <c r="J2014" i="1"/>
  <c r="J2015" i="1"/>
  <c r="BA2015" i="1" s="1"/>
  <c r="J2016" i="1"/>
  <c r="J2017" i="1"/>
  <c r="J2018" i="1"/>
  <c r="J2019" i="1"/>
  <c r="J2020" i="1"/>
  <c r="J2021" i="1"/>
  <c r="J2022" i="1"/>
  <c r="J2023" i="1"/>
  <c r="BA2023" i="1" s="1"/>
  <c r="J2024" i="1"/>
  <c r="J2025" i="1"/>
  <c r="J2026" i="1"/>
  <c r="J2027" i="1"/>
  <c r="J2028" i="1"/>
  <c r="J2029" i="1"/>
  <c r="J2030" i="1"/>
  <c r="J2031" i="1"/>
  <c r="BA2031" i="1" s="1"/>
  <c r="J2032" i="1"/>
  <c r="J2033" i="1"/>
  <c r="J2034" i="1"/>
  <c r="J2035" i="1"/>
  <c r="J2036" i="1"/>
  <c r="J2037" i="1"/>
  <c r="J2038" i="1"/>
  <c r="J2039" i="1"/>
  <c r="BA2039" i="1" s="1"/>
  <c r="J2040" i="1"/>
  <c r="J2041" i="1"/>
  <c r="J2042" i="1"/>
  <c r="J2043" i="1"/>
  <c r="J2044" i="1"/>
  <c r="J2045" i="1"/>
  <c r="J2046" i="1"/>
  <c r="J2047" i="1"/>
  <c r="BA2047" i="1" s="1"/>
  <c r="J2048" i="1"/>
  <c r="J2049" i="1"/>
  <c r="J2050" i="1"/>
  <c r="J2051" i="1"/>
  <c r="J2052" i="1"/>
  <c r="J2053" i="1"/>
  <c r="J2054" i="1"/>
  <c r="J2055" i="1"/>
  <c r="BA2055" i="1" s="1"/>
  <c r="J2056" i="1"/>
  <c r="J2057" i="1"/>
  <c r="J2058" i="1"/>
  <c r="J2059" i="1"/>
  <c r="J2060" i="1"/>
  <c r="J2061" i="1"/>
  <c r="J2062" i="1"/>
  <c r="J2063" i="1"/>
  <c r="BA2063" i="1" s="1"/>
  <c r="J2064" i="1"/>
  <c r="J2065" i="1"/>
  <c r="J2066" i="1"/>
  <c r="J2067" i="1"/>
  <c r="J2068" i="1"/>
  <c r="J2069" i="1"/>
  <c r="J2070" i="1"/>
  <c r="J2071" i="1"/>
  <c r="BA2071" i="1" s="1"/>
  <c r="J2072" i="1"/>
  <c r="J2073" i="1"/>
  <c r="J2074" i="1"/>
  <c r="J2075" i="1"/>
  <c r="J2076" i="1"/>
  <c r="J2077" i="1"/>
  <c r="J2078" i="1"/>
  <c r="J2079" i="1"/>
  <c r="BA2079" i="1" s="1"/>
  <c r="J2080" i="1"/>
  <c r="J2081" i="1"/>
  <c r="J2082" i="1"/>
  <c r="J2083" i="1"/>
  <c r="J2084" i="1"/>
  <c r="J2085" i="1"/>
  <c r="J2086" i="1"/>
  <c r="J2087" i="1"/>
  <c r="BA2087" i="1" s="1"/>
  <c r="J2088" i="1"/>
  <c r="J2089" i="1"/>
  <c r="J2090" i="1"/>
  <c r="J2091" i="1"/>
  <c r="J2092" i="1"/>
  <c r="J2093" i="1"/>
  <c r="J2094" i="1"/>
  <c r="J2095" i="1"/>
  <c r="BA2095" i="1" s="1"/>
  <c r="J2096" i="1"/>
  <c r="J2097" i="1"/>
  <c r="J2098" i="1"/>
  <c r="J2099" i="1"/>
  <c r="J2100" i="1"/>
  <c r="J2101" i="1"/>
  <c r="J2102" i="1"/>
  <c r="J2103" i="1"/>
  <c r="BA2103" i="1" s="1"/>
  <c r="J2104" i="1"/>
  <c r="J2105" i="1"/>
  <c r="J2106" i="1"/>
  <c r="J2107" i="1"/>
  <c r="J2108" i="1"/>
  <c r="J2109" i="1"/>
  <c r="J2110" i="1"/>
  <c r="J2111" i="1"/>
  <c r="BA2111" i="1" s="1"/>
  <c r="J2112" i="1"/>
  <c r="J2113" i="1"/>
  <c r="J2114" i="1"/>
  <c r="J2115" i="1"/>
  <c r="J2116" i="1"/>
  <c r="J2117" i="1"/>
  <c r="J2118" i="1"/>
  <c r="J2119" i="1"/>
  <c r="BA2119" i="1" s="1"/>
  <c r="J2120" i="1"/>
  <c r="J2121" i="1"/>
  <c r="J2122" i="1"/>
  <c r="J2123" i="1"/>
  <c r="J2124" i="1"/>
  <c r="J2125" i="1"/>
  <c r="J2126" i="1"/>
  <c r="J2127" i="1"/>
  <c r="BA2127" i="1" s="1"/>
  <c r="J2128" i="1"/>
  <c r="J2129" i="1"/>
  <c r="J2130" i="1"/>
  <c r="J2131" i="1"/>
  <c r="J2132" i="1"/>
  <c r="J2133" i="1"/>
  <c r="J2134" i="1"/>
  <c r="J2135" i="1"/>
  <c r="BA2135" i="1" s="1"/>
  <c r="J2136" i="1"/>
  <c r="J2137" i="1"/>
  <c r="J2138" i="1"/>
  <c r="J2139" i="1"/>
  <c r="J2140" i="1"/>
  <c r="J2141" i="1"/>
  <c r="J2142" i="1"/>
  <c r="J2143" i="1"/>
  <c r="BA2143" i="1" s="1"/>
  <c r="J2144" i="1"/>
  <c r="J2145" i="1"/>
  <c r="J2146" i="1"/>
  <c r="J2147" i="1"/>
  <c r="J2148" i="1"/>
  <c r="J2149" i="1"/>
  <c r="J2150" i="1"/>
  <c r="J2151" i="1"/>
  <c r="BA2151" i="1" s="1"/>
  <c r="J2152" i="1"/>
  <c r="J2153" i="1"/>
  <c r="J2154" i="1"/>
  <c r="J2155" i="1"/>
  <c r="J2156" i="1"/>
  <c r="J2157" i="1"/>
  <c r="J2158" i="1"/>
  <c r="J2159" i="1"/>
  <c r="BA2159" i="1" s="1"/>
  <c r="J2160" i="1"/>
  <c r="J2161" i="1"/>
  <c r="J2162" i="1"/>
  <c r="J2163" i="1"/>
  <c r="J2164" i="1"/>
  <c r="J2165" i="1"/>
  <c r="J2166" i="1"/>
  <c r="J2167" i="1"/>
  <c r="BA2167" i="1" s="1"/>
  <c r="J2168" i="1"/>
  <c r="J2169" i="1"/>
  <c r="J2170" i="1"/>
  <c r="J2171" i="1"/>
  <c r="J2172" i="1"/>
  <c r="J2173" i="1"/>
  <c r="J2174" i="1"/>
  <c r="J2175" i="1"/>
  <c r="BA2175" i="1" s="1"/>
  <c r="J2176" i="1"/>
  <c r="J2177" i="1"/>
  <c r="J2178" i="1"/>
  <c r="J2179" i="1"/>
  <c r="J2180" i="1"/>
  <c r="J2181" i="1"/>
  <c r="J2182" i="1"/>
  <c r="J2183" i="1"/>
  <c r="BA2183" i="1" s="1"/>
  <c r="J2184" i="1"/>
  <c r="J2185" i="1"/>
  <c r="J2186" i="1"/>
  <c r="J2187" i="1"/>
  <c r="J2188" i="1"/>
  <c r="J2189" i="1"/>
  <c r="J2190" i="1"/>
  <c r="J2191" i="1"/>
  <c r="BA2191" i="1" s="1"/>
  <c r="J2192" i="1"/>
  <c r="J2193" i="1"/>
  <c r="J2194" i="1"/>
  <c r="J2195" i="1"/>
  <c r="J2196" i="1"/>
  <c r="J2197" i="1"/>
  <c r="J2198" i="1"/>
  <c r="J2199" i="1"/>
  <c r="BA2199" i="1" s="1"/>
  <c r="J2200" i="1"/>
  <c r="J2201" i="1"/>
  <c r="J2202" i="1"/>
  <c r="J2203" i="1"/>
  <c r="J2204" i="1"/>
  <c r="J2205" i="1"/>
  <c r="J2206" i="1"/>
  <c r="J2207" i="1"/>
  <c r="BA2207" i="1" s="1"/>
  <c r="J2208" i="1"/>
  <c r="J2209" i="1"/>
  <c r="J2210" i="1"/>
  <c r="J2211" i="1"/>
  <c r="J2212" i="1"/>
  <c r="J2213" i="1"/>
  <c r="J2214" i="1"/>
  <c r="J2215" i="1"/>
  <c r="BA2215" i="1" s="1"/>
  <c r="J2216" i="1"/>
  <c r="J2217" i="1"/>
  <c r="J2218" i="1"/>
  <c r="J2219" i="1"/>
  <c r="J2220" i="1"/>
  <c r="J2221" i="1"/>
  <c r="J2222" i="1"/>
  <c r="J2223" i="1"/>
  <c r="BA2223" i="1" s="1"/>
  <c r="J2224" i="1"/>
  <c r="J2225" i="1"/>
  <c r="J2226" i="1"/>
  <c r="J2227" i="1"/>
  <c r="J2228" i="1"/>
  <c r="J2229" i="1"/>
  <c r="J2230" i="1"/>
  <c r="J2231" i="1"/>
  <c r="BA2231" i="1" s="1"/>
  <c r="J2232" i="1"/>
  <c r="J2233" i="1"/>
  <c r="J2234" i="1"/>
  <c r="J2235" i="1"/>
  <c r="J2236" i="1"/>
  <c r="J2237" i="1"/>
  <c r="J2238" i="1"/>
  <c r="J2239" i="1"/>
  <c r="BA2239" i="1" s="1"/>
  <c r="J2240" i="1"/>
  <c r="J2241" i="1"/>
  <c r="J2242" i="1"/>
  <c r="J2243" i="1"/>
  <c r="J2244" i="1"/>
  <c r="J2245" i="1"/>
  <c r="J2246" i="1"/>
  <c r="J2247" i="1"/>
  <c r="BA2247" i="1" s="1"/>
  <c r="J2248" i="1"/>
  <c r="J2249" i="1"/>
  <c r="J2250" i="1"/>
  <c r="J2251" i="1"/>
  <c r="J2252" i="1"/>
  <c r="J2253" i="1"/>
  <c r="J2254" i="1"/>
  <c r="J2255" i="1"/>
  <c r="BA2255" i="1" s="1"/>
  <c r="J2256" i="1"/>
  <c r="J2257" i="1"/>
  <c r="J2258" i="1"/>
  <c r="J2259" i="1"/>
  <c r="J2260" i="1"/>
  <c r="J2261" i="1"/>
  <c r="J2262" i="1"/>
  <c r="J2263" i="1"/>
  <c r="BA2263" i="1" s="1"/>
  <c r="J2264" i="1"/>
  <c r="J2265" i="1"/>
  <c r="J2266" i="1"/>
  <c r="J2267" i="1"/>
  <c r="J2268" i="1"/>
  <c r="J2269" i="1"/>
  <c r="J2270" i="1"/>
  <c r="J2271" i="1"/>
  <c r="BA2271" i="1" s="1"/>
  <c r="J2272" i="1"/>
  <c r="J2273" i="1"/>
  <c r="J2274" i="1"/>
  <c r="J2275" i="1"/>
  <c r="J2276" i="1"/>
  <c r="J2277" i="1"/>
  <c r="J2278" i="1"/>
  <c r="J2279" i="1"/>
  <c r="BA2279" i="1" s="1"/>
  <c r="J2280" i="1"/>
  <c r="J2281" i="1"/>
  <c r="J2282" i="1"/>
  <c r="J2283" i="1"/>
  <c r="J2284" i="1"/>
  <c r="J2285" i="1"/>
  <c r="J2286" i="1"/>
  <c r="J2287" i="1"/>
  <c r="BA2287" i="1" s="1"/>
  <c r="J2288" i="1"/>
  <c r="J2289" i="1"/>
  <c r="J2290" i="1"/>
  <c r="J2291" i="1"/>
  <c r="J2292" i="1"/>
  <c r="J2293" i="1"/>
  <c r="J2294" i="1"/>
  <c r="J2295" i="1"/>
  <c r="BA2295" i="1" s="1"/>
  <c r="J2296" i="1"/>
  <c r="J2297" i="1"/>
  <c r="J2298" i="1"/>
  <c r="J2299" i="1"/>
  <c r="J2300" i="1"/>
  <c r="J2301" i="1"/>
  <c r="J2302" i="1"/>
  <c r="J2303" i="1"/>
  <c r="BA2303" i="1" s="1"/>
  <c r="J2304" i="1"/>
  <c r="J2305" i="1"/>
  <c r="J2306" i="1"/>
  <c r="J2307" i="1"/>
  <c r="J2308" i="1"/>
  <c r="J2309" i="1"/>
  <c r="J2310" i="1"/>
  <c r="J2311" i="1"/>
  <c r="BA2311" i="1" s="1"/>
  <c r="J2312" i="1"/>
  <c r="J2313" i="1"/>
  <c r="J2314" i="1"/>
  <c r="J2315" i="1"/>
  <c r="J2316" i="1"/>
  <c r="J2317" i="1"/>
  <c r="J2318" i="1"/>
  <c r="J2319" i="1"/>
  <c r="BA2319" i="1" s="1"/>
  <c r="J2320" i="1"/>
  <c r="J2321" i="1"/>
  <c r="J2322" i="1"/>
  <c r="J2323" i="1"/>
  <c r="J2324" i="1"/>
  <c r="J2325" i="1"/>
  <c r="J2326" i="1"/>
  <c r="J2327" i="1"/>
  <c r="BA2327" i="1" s="1"/>
  <c r="J2328" i="1"/>
  <c r="J2329" i="1"/>
  <c r="J2330" i="1"/>
  <c r="J2331" i="1"/>
  <c r="J2332" i="1"/>
  <c r="J2333" i="1"/>
  <c r="J2334" i="1"/>
  <c r="J2335" i="1"/>
  <c r="BA2335" i="1" s="1"/>
  <c r="J2336" i="1"/>
  <c r="J2337" i="1"/>
  <c r="J2338" i="1"/>
  <c r="J2339" i="1"/>
  <c r="J2340" i="1"/>
  <c r="J2341" i="1"/>
  <c r="J2342" i="1"/>
  <c r="J2343" i="1"/>
  <c r="BA2343" i="1" s="1"/>
  <c r="J2344" i="1"/>
  <c r="J2345" i="1"/>
  <c r="J2346" i="1"/>
  <c r="J2347" i="1"/>
  <c r="J2348" i="1"/>
  <c r="J2349" i="1"/>
  <c r="J2350" i="1"/>
  <c r="J2351" i="1"/>
  <c r="BA2351" i="1" s="1"/>
  <c r="J2352" i="1"/>
  <c r="J2353" i="1"/>
  <c r="J2354" i="1"/>
  <c r="J2355" i="1"/>
  <c r="J2356" i="1"/>
  <c r="J2357" i="1"/>
  <c r="J2358" i="1"/>
  <c r="J2359" i="1"/>
  <c r="BA2359" i="1" s="1"/>
  <c r="J2360" i="1"/>
  <c r="J2361" i="1"/>
  <c r="J2362" i="1"/>
  <c r="J2363" i="1"/>
  <c r="J2364" i="1"/>
  <c r="J2365" i="1"/>
  <c r="J2366" i="1"/>
  <c r="J2367" i="1"/>
  <c r="BA2367" i="1" s="1"/>
  <c r="J2368" i="1"/>
  <c r="J2369" i="1"/>
  <c r="J2370" i="1"/>
  <c r="J2371" i="1"/>
  <c r="J2372" i="1"/>
  <c r="J2373" i="1"/>
  <c r="J2374" i="1"/>
  <c r="J2375" i="1"/>
  <c r="BA2375" i="1" s="1"/>
  <c r="J2376" i="1"/>
  <c r="J2377" i="1"/>
  <c r="J2378" i="1"/>
  <c r="J2379" i="1"/>
  <c r="J2380" i="1"/>
  <c r="J2381" i="1"/>
  <c r="J2382" i="1"/>
  <c r="J2383" i="1"/>
  <c r="BA2383" i="1" s="1"/>
  <c r="J2384" i="1"/>
  <c r="J2385" i="1"/>
  <c r="J2386" i="1"/>
  <c r="J2387" i="1"/>
  <c r="J2388" i="1"/>
  <c r="J2389" i="1"/>
  <c r="J2390" i="1"/>
  <c r="J2391" i="1"/>
  <c r="BA2391" i="1" s="1"/>
  <c r="J2392" i="1"/>
  <c r="J2393" i="1"/>
  <c r="J2394" i="1"/>
  <c r="J2395" i="1"/>
  <c r="J2396" i="1"/>
  <c r="J2397" i="1"/>
  <c r="J2398" i="1"/>
  <c r="J2399" i="1"/>
  <c r="BA2399" i="1" s="1"/>
  <c r="J2400" i="1"/>
  <c r="J2401" i="1"/>
  <c r="J2402" i="1"/>
  <c r="J2403" i="1"/>
  <c r="J2404" i="1"/>
  <c r="J2405" i="1"/>
  <c r="J2406" i="1"/>
  <c r="J2407" i="1"/>
  <c r="BA2407" i="1" s="1"/>
  <c r="J2408" i="1"/>
  <c r="J2409" i="1"/>
  <c r="J2410" i="1"/>
  <c r="J2411" i="1"/>
  <c r="J2412" i="1"/>
  <c r="J2413" i="1"/>
  <c r="J2414" i="1"/>
  <c r="J2415" i="1"/>
  <c r="BA2415" i="1" s="1"/>
  <c r="J2416" i="1"/>
  <c r="J2417" i="1"/>
  <c r="J2418" i="1"/>
  <c r="J2419" i="1"/>
  <c r="J2420" i="1"/>
  <c r="J2421" i="1"/>
  <c r="J2422" i="1"/>
  <c r="J2423" i="1"/>
  <c r="BA2423" i="1" s="1"/>
  <c r="J2424" i="1"/>
  <c r="J2425" i="1"/>
  <c r="J2426" i="1"/>
  <c r="J2427" i="1"/>
  <c r="J2428" i="1"/>
  <c r="J2429" i="1"/>
  <c r="J2430" i="1"/>
  <c r="J2431" i="1"/>
  <c r="BA2431" i="1" s="1"/>
  <c r="J2432" i="1"/>
  <c r="J2433" i="1"/>
  <c r="J2434" i="1"/>
  <c r="J2435" i="1"/>
  <c r="J2436" i="1"/>
  <c r="J2437" i="1"/>
  <c r="J2438" i="1"/>
  <c r="J2439" i="1"/>
  <c r="BA2439" i="1" s="1"/>
  <c r="J2440" i="1"/>
  <c r="J2441" i="1"/>
  <c r="J2442" i="1"/>
  <c r="J2443" i="1"/>
  <c r="J2444" i="1"/>
  <c r="J2445" i="1"/>
  <c r="J2446" i="1"/>
  <c r="J2447" i="1"/>
  <c r="BA2447" i="1" s="1"/>
  <c r="J2448" i="1"/>
  <c r="J2449" i="1"/>
  <c r="J2450" i="1"/>
  <c r="J2451" i="1"/>
  <c r="J2452" i="1"/>
  <c r="J2453" i="1"/>
  <c r="J2454" i="1"/>
  <c r="J2455" i="1"/>
  <c r="BA2455" i="1" s="1"/>
  <c r="J2456" i="1"/>
  <c r="J2457" i="1"/>
  <c r="J2458" i="1"/>
  <c r="J2459" i="1"/>
  <c r="J2460" i="1"/>
  <c r="J2461" i="1"/>
  <c r="J2462" i="1"/>
  <c r="J2463" i="1"/>
  <c r="BA2463" i="1" s="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BA3188" i="1" s="1"/>
  <c r="G17" i="1"/>
  <c r="G46" i="1"/>
  <c r="G54" i="1"/>
  <c r="G56" i="1"/>
  <c r="H56" i="1" s="1"/>
  <c r="G60" i="1"/>
  <c r="G61" i="1"/>
  <c r="G62" i="1"/>
  <c r="G63" i="1"/>
  <c r="G64" i="1"/>
  <c r="H64" i="1" s="1"/>
  <c r="G65" i="1"/>
  <c r="G66" i="1"/>
  <c r="G67" i="1"/>
  <c r="G68" i="1"/>
  <c r="G69" i="1"/>
  <c r="G70" i="1"/>
  <c r="G71" i="1"/>
  <c r="G72" i="1"/>
  <c r="H72" i="1" s="1"/>
  <c r="G73" i="1"/>
  <c r="G74" i="1"/>
  <c r="G75" i="1"/>
  <c r="G76" i="1"/>
  <c r="G77" i="1"/>
  <c r="G78" i="1"/>
  <c r="G79" i="1"/>
  <c r="G80" i="1"/>
  <c r="H80" i="1" s="1"/>
  <c r="G81" i="1"/>
  <c r="G82" i="1"/>
  <c r="G83" i="1"/>
  <c r="G84" i="1"/>
  <c r="G85" i="1"/>
  <c r="G86" i="1"/>
  <c r="G87" i="1"/>
  <c r="G88" i="1"/>
  <c r="H88" i="1" s="1"/>
  <c r="G89" i="1"/>
  <c r="G90" i="1"/>
  <c r="G91" i="1"/>
  <c r="G92" i="1"/>
  <c r="G93" i="1"/>
  <c r="G94" i="1"/>
  <c r="G95" i="1"/>
  <c r="G96" i="1"/>
  <c r="H96" i="1" s="1"/>
  <c r="G97" i="1"/>
  <c r="G98" i="1"/>
  <c r="G99" i="1"/>
  <c r="G100" i="1"/>
  <c r="G101" i="1"/>
  <c r="G102" i="1"/>
  <c r="G103" i="1"/>
  <c r="G104" i="1"/>
  <c r="H104" i="1" s="1"/>
  <c r="G105" i="1"/>
  <c r="G106" i="1"/>
  <c r="G107" i="1"/>
  <c r="G108" i="1"/>
  <c r="G109" i="1"/>
  <c r="G110" i="1"/>
  <c r="G111" i="1"/>
  <c r="G112" i="1"/>
  <c r="H112" i="1" s="1"/>
  <c r="G113" i="1"/>
  <c r="G114" i="1"/>
  <c r="G115" i="1"/>
  <c r="G116" i="1"/>
  <c r="G117" i="1"/>
  <c r="G118" i="1"/>
  <c r="G119" i="1"/>
  <c r="G120" i="1"/>
  <c r="H120" i="1" s="1"/>
  <c r="G121" i="1"/>
  <c r="G122" i="1"/>
  <c r="G123" i="1"/>
  <c r="G124" i="1"/>
  <c r="G125" i="1"/>
  <c r="G126" i="1"/>
  <c r="G127" i="1"/>
  <c r="G128" i="1"/>
  <c r="H128" i="1" s="1"/>
  <c r="G129" i="1"/>
  <c r="G130" i="1"/>
  <c r="G131" i="1"/>
  <c r="G132" i="1"/>
  <c r="G133" i="1"/>
  <c r="G134" i="1"/>
  <c r="G135" i="1"/>
  <c r="G136" i="1"/>
  <c r="H136" i="1" s="1"/>
  <c r="G137" i="1"/>
  <c r="G138" i="1"/>
  <c r="G139" i="1"/>
  <c r="G140" i="1"/>
  <c r="G141" i="1"/>
  <c r="G142" i="1"/>
  <c r="G143" i="1"/>
  <c r="G144" i="1"/>
  <c r="H144" i="1" s="1"/>
  <c r="G145" i="1"/>
  <c r="G146" i="1"/>
  <c r="G147" i="1"/>
  <c r="G148" i="1"/>
  <c r="G149" i="1"/>
  <c r="G150" i="1"/>
  <c r="G151" i="1"/>
  <c r="G152" i="1"/>
  <c r="H152" i="1" s="1"/>
  <c r="G153" i="1"/>
  <c r="G154" i="1"/>
  <c r="G155" i="1"/>
  <c r="G156" i="1"/>
  <c r="G157" i="1"/>
  <c r="G158" i="1"/>
  <c r="G159" i="1"/>
  <c r="G160" i="1"/>
  <c r="H160" i="1" s="1"/>
  <c r="G161" i="1"/>
  <c r="G162" i="1"/>
  <c r="G163" i="1"/>
  <c r="G164" i="1"/>
  <c r="G165" i="1"/>
  <c r="G166" i="1"/>
  <c r="G167" i="1"/>
  <c r="G168" i="1"/>
  <c r="H168" i="1" s="1"/>
  <c r="G169" i="1"/>
  <c r="G170" i="1"/>
  <c r="G171" i="1"/>
  <c r="G172" i="1"/>
  <c r="G173" i="1"/>
  <c r="G174" i="1"/>
  <c r="G175" i="1"/>
  <c r="G176" i="1"/>
  <c r="H176" i="1" s="1"/>
  <c r="G177" i="1"/>
  <c r="G178" i="1"/>
  <c r="G179" i="1"/>
  <c r="G180" i="1"/>
  <c r="G181" i="1"/>
  <c r="G182" i="1"/>
  <c r="G183" i="1"/>
  <c r="G184" i="1"/>
  <c r="H184" i="1" s="1"/>
  <c r="G185" i="1"/>
  <c r="G186" i="1"/>
  <c r="G187" i="1"/>
  <c r="G188" i="1"/>
  <c r="G189" i="1"/>
  <c r="G190" i="1"/>
  <c r="G191" i="1"/>
  <c r="G192" i="1"/>
  <c r="H192" i="1" s="1"/>
  <c r="G193" i="1"/>
  <c r="G194" i="1"/>
  <c r="G195" i="1"/>
  <c r="G196" i="1"/>
  <c r="G197" i="1"/>
  <c r="G198" i="1"/>
  <c r="G199" i="1"/>
  <c r="G200" i="1"/>
  <c r="H200" i="1" s="1"/>
  <c r="G201" i="1"/>
  <c r="G202" i="1"/>
  <c r="G203" i="1"/>
  <c r="G204" i="1"/>
  <c r="G205" i="1"/>
  <c r="G206" i="1"/>
  <c r="G207" i="1"/>
  <c r="G208" i="1"/>
  <c r="H208" i="1" s="1"/>
  <c r="G209" i="1"/>
  <c r="G210" i="1"/>
  <c r="G211" i="1"/>
  <c r="G212" i="1"/>
  <c r="G213" i="1"/>
  <c r="G214" i="1"/>
  <c r="G215" i="1"/>
  <c r="G216" i="1"/>
  <c r="H216" i="1" s="1"/>
  <c r="G217" i="1"/>
  <c r="G218" i="1"/>
  <c r="H218" i="1" s="1"/>
  <c r="G219" i="1"/>
  <c r="G220" i="1"/>
  <c r="G221" i="1"/>
  <c r="G222" i="1"/>
  <c r="G223" i="1"/>
  <c r="G224" i="1"/>
  <c r="H224" i="1" s="1"/>
  <c r="G225" i="1"/>
  <c r="G226" i="1"/>
  <c r="G227" i="1"/>
  <c r="G228" i="1"/>
  <c r="G229" i="1"/>
  <c r="G230" i="1"/>
  <c r="G231" i="1"/>
  <c r="G232" i="1"/>
  <c r="H232" i="1" s="1"/>
  <c r="G233" i="1"/>
  <c r="G234" i="1"/>
  <c r="G235" i="1"/>
  <c r="G236" i="1"/>
  <c r="G237" i="1"/>
  <c r="G238" i="1"/>
  <c r="G239" i="1"/>
  <c r="G240" i="1"/>
  <c r="H240" i="1" s="1"/>
  <c r="G241" i="1"/>
  <c r="G242" i="1"/>
  <c r="G243" i="1"/>
  <c r="G244" i="1"/>
  <c r="G245" i="1"/>
  <c r="G246" i="1"/>
  <c r="G247" i="1"/>
  <c r="G248" i="1"/>
  <c r="H248" i="1" s="1"/>
  <c r="G249" i="1"/>
  <c r="G250" i="1"/>
  <c r="G251" i="1"/>
  <c r="G252" i="1"/>
  <c r="G253" i="1"/>
  <c r="G254" i="1"/>
  <c r="H254" i="1" s="1"/>
  <c r="G255" i="1"/>
  <c r="G256" i="1"/>
  <c r="H256" i="1" s="1"/>
  <c r="G257" i="1"/>
  <c r="G258" i="1"/>
  <c r="G259" i="1"/>
  <c r="G260" i="1"/>
  <c r="G261" i="1"/>
  <c r="G262" i="1"/>
  <c r="G263" i="1"/>
  <c r="G264" i="1"/>
  <c r="H264" i="1" s="1"/>
  <c r="G265" i="1"/>
  <c r="G266" i="1"/>
  <c r="G267" i="1"/>
  <c r="G268" i="1"/>
  <c r="G269" i="1"/>
  <c r="G270" i="1"/>
  <c r="G271" i="1"/>
  <c r="G272" i="1"/>
  <c r="H272" i="1" s="1"/>
  <c r="G273" i="1"/>
  <c r="G274" i="1"/>
  <c r="G275" i="1"/>
  <c r="G276" i="1"/>
  <c r="G277" i="1"/>
  <c r="G278" i="1"/>
  <c r="G279" i="1"/>
  <c r="G280" i="1"/>
  <c r="H280" i="1" s="1"/>
  <c r="G281" i="1"/>
  <c r="G282" i="1"/>
  <c r="G283" i="1"/>
  <c r="G284" i="1"/>
  <c r="G285" i="1"/>
  <c r="G286" i="1"/>
  <c r="G287" i="1"/>
  <c r="G288" i="1"/>
  <c r="H288" i="1" s="1"/>
  <c r="G289" i="1"/>
  <c r="G290" i="1"/>
  <c r="G291" i="1"/>
  <c r="G292" i="1"/>
  <c r="G293" i="1"/>
  <c r="H293" i="1" s="1"/>
  <c r="G294" i="1"/>
  <c r="G295" i="1"/>
  <c r="G296" i="1"/>
  <c r="H296" i="1" s="1"/>
  <c r="G297" i="1"/>
  <c r="G298" i="1"/>
  <c r="G299" i="1"/>
  <c r="G300" i="1"/>
  <c r="G301" i="1"/>
  <c r="G302" i="1"/>
  <c r="G303" i="1"/>
  <c r="G304" i="1"/>
  <c r="H304" i="1" s="1"/>
  <c r="G305" i="1"/>
  <c r="G306" i="1"/>
  <c r="H306" i="1" s="1"/>
  <c r="G307" i="1"/>
  <c r="G308" i="1"/>
  <c r="G309" i="1"/>
  <c r="G310" i="1"/>
  <c r="G311" i="1"/>
  <c r="G312" i="1"/>
  <c r="H312" i="1" s="1"/>
  <c r="G313" i="1"/>
  <c r="G314" i="1"/>
  <c r="G315" i="1"/>
  <c r="G316" i="1"/>
  <c r="G317" i="1"/>
  <c r="G318" i="1"/>
  <c r="G319" i="1"/>
  <c r="G320" i="1"/>
  <c r="H320" i="1" s="1"/>
  <c r="G321" i="1"/>
  <c r="G322" i="1"/>
  <c r="G323" i="1"/>
  <c r="G324" i="1"/>
  <c r="G325" i="1"/>
  <c r="G326" i="1"/>
  <c r="G327" i="1"/>
  <c r="G328" i="1"/>
  <c r="H328" i="1" s="1"/>
  <c r="G329" i="1"/>
  <c r="G330" i="1"/>
  <c r="G331" i="1"/>
  <c r="G332" i="1"/>
  <c r="G333" i="1"/>
  <c r="G334" i="1"/>
  <c r="G335" i="1"/>
  <c r="G336" i="1"/>
  <c r="H336" i="1" s="1"/>
  <c r="G337" i="1"/>
  <c r="G338" i="1"/>
  <c r="G339" i="1"/>
  <c r="G340" i="1"/>
  <c r="G341" i="1"/>
  <c r="G342" i="1"/>
  <c r="G343" i="1"/>
  <c r="G344" i="1"/>
  <c r="H344" i="1" s="1"/>
  <c r="G345" i="1"/>
  <c r="G346" i="1"/>
  <c r="G347" i="1"/>
  <c r="G348" i="1"/>
  <c r="G349" i="1"/>
  <c r="G350" i="1"/>
  <c r="G351" i="1"/>
  <c r="G352" i="1"/>
  <c r="H352" i="1" s="1"/>
  <c r="G353" i="1"/>
  <c r="G354" i="1"/>
  <c r="G355" i="1"/>
  <c r="G356" i="1"/>
  <c r="G357" i="1"/>
  <c r="G358" i="1"/>
  <c r="G359" i="1"/>
  <c r="G360" i="1"/>
  <c r="H360" i="1" s="1"/>
  <c r="G361" i="1"/>
  <c r="G362" i="1"/>
  <c r="G363" i="1"/>
  <c r="G364" i="1"/>
  <c r="G365" i="1"/>
  <c r="G366" i="1"/>
  <c r="G367" i="1"/>
  <c r="G368" i="1"/>
  <c r="H368" i="1" s="1"/>
  <c r="G369" i="1"/>
  <c r="G370" i="1"/>
  <c r="G371" i="1"/>
  <c r="G372" i="1"/>
  <c r="G373" i="1"/>
  <c r="G374" i="1"/>
  <c r="G375" i="1"/>
  <c r="G376" i="1"/>
  <c r="H376" i="1" s="1"/>
  <c r="G377" i="1"/>
  <c r="G378" i="1"/>
  <c r="G379" i="1"/>
  <c r="G380" i="1"/>
  <c r="G381" i="1"/>
  <c r="G382" i="1"/>
  <c r="G383" i="1"/>
  <c r="G384" i="1"/>
  <c r="H384" i="1" s="1"/>
  <c r="G385" i="1"/>
  <c r="G386" i="1"/>
  <c r="G387" i="1"/>
  <c r="G388" i="1"/>
  <c r="G389" i="1"/>
  <c r="G390" i="1"/>
  <c r="G391" i="1"/>
  <c r="G392" i="1"/>
  <c r="H392" i="1" s="1"/>
  <c r="G393" i="1"/>
  <c r="G394" i="1"/>
  <c r="G395" i="1"/>
  <c r="G396" i="1"/>
  <c r="G397" i="1"/>
  <c r="G398" i="1"/>
  <c r="G399" i="1"/>
  <c r="G400" i="1"/>
  <c r="H400" i="1" s="1"/>
  <c r="G401" i="1"/>
  <c r="G402" i="1"/>
  <c r="H402" i="1" s="1"/>
  <c r="G403" i="1"/>
  <c r="G404" i="1"/>
  <c r="G405" i="1"/>
  <c r="G406" i="1"/>
  <c r="G407" i="1"/>
  <c r="G408" i="1"/>
  <c r="H408" i="1" s="1"/>
  <c r="G409" i="1"/>
  <c r="G410" i="1"/>
  <c r="G411" i="1"/>
  <c r="G412" i="1"/>
  <c r="G413" i="1"/>
  <c r="G414" i="1"/>
  <c r="G415" i="1"/>
  <c r="G416" i="1"/>
  <c r="H416" i="1" s="1"/>
  <c r="G417" i="1"/>
  <c r="G418" i="1"/>
  <c r="G419" i="1"/>
  <c r="G420" i="1"/>
  <c r="G421" i="1"/>
  <c r="G422" i="1"/>
  <c r="G423" i="1"/>
  <c r="G424" i="1"/>
  <c r="H424" i="1" s="1"/>
  <c r="G425" i="1"/>
  <c r="G426" i="1"/>
  <c r="G427" i="1"/>
  <c r="G428" i="1"/>
  <c r="G429" i="1"/>
  <c r="G430" i="1"/>
  <c r="G431" i="1"/>
  <c r="G432" i="1"/>
  <c r="H432" i="1" s="1"/>
  <c r="G433" i="1"/>
  <c r="G434" i="1"/>
  <c r="G435" i="1"/>
  <c r="G436" i="1"/>
  <c r="G437" i="1"/>
  <c r="G438" i="1"/>
  <c r="G439" i="1"/>
  <c r="G440" i="1"/>
  <c r="H440" i="1" s="1"/>
  <c r="G441" i="1"/>
  <c r="G442" i="1"/>
  <c r="G443" i="1"/>
  <c r="G444" i="1"/>
  <c r="G445" i="1"/>
  <c r="G446" i="1"/>
  <c r="G447" i="1"/>
  <c r="G448" i="1"/>
  <c r="H448" i="1" s="1"/>
  <c r="G449" i="1"/>
  <c r="G450" i="1"/>
  <c r="G451" i="1"/>
  <c r="G452" i="1"/>
  <c r="G453" i="1"/>
  <c r="G454" i="1"/>
  <c r="G455" i="1"/>
  <c r="G456" i="1"/>
  <c r="H456" i="1" s="1"/>
  <c r="G457" i="1"/>
  <c r="G458" i="1"/>
  <c r="G459" i="1"/>
  <c r="G460" i="1"/>
  <c r="G461" i="1"/>
  <c r="G462" i="1"/>
  <c r="G463" i="1"/>
  <c r="G464" i="1"/>
  <c r="H464" i="1" s="1"/>
  <c r="G465" i="1"/>
  <c r="G466" i="1"/>
  <c r="H466" i="1" s="1"/>
  <c r="G467" i="1"/>
  <c r="G468" i="1"/>
  <c r="G469" i="1"/>
  <c r="G470" i="1"/>
  <c r="G471" i="1"/>
  <c r="G472" i="1"/>
  <c r="H472" i="1" s="1"/>
  <c r="G473" i="1"/>
  <c r="G474" i="1"/>
  <c r="G475" i="1"/>
  <c r="G476" i="1"/>
  <c r="G477" i="1"/>
  <c r="G478" i="1"/>
  <c r="G479" i="1"/>
  <c r="G480" i="1"/>
  <c r="H480" i="1" s="1"/>
  <c r="G481" i="1"/>
  <c r="G482" i="1"/>
  <c r="G483" i="1"/>
  <c r="G484" i="1"/>
  <c r="G485" i="1"/>
  <c r="G486" i="1"/>
  <c r="G487" i="1"/>
  <c r="G488" i="1"/>
  <c r="H488" i="1" s="1"/>
  <c r="G489" i="1"/>
  <c r="G490" i="1"/>
  <c r="G491" i="1"/>
  <c r="G492" i="1"/>
  <c r="G493" i="1"/>
  <c r="G494" i="1"/>
  <c r="G495" i="1"/>
  <c r="G496" i="1"/>
  <c r="H496" i="1" s="1"/>
  <c r="G497" i="1"/>
  <c r="G498" i="1"/>
  <c r="G499" i="1"/>
  <c r="G500" i="1"/>
  <c r="G501" i="1"/>
  <c r="G502" i="1"/>
  <c r="G503" i="1"/>
  <c r="G504" i="1"/>
  <c r="H504" i="1" s="1"/>
  <c r="G505" i="1"/>
  <c r="G506" i="1"/>
  <c r="G507" i="1"/>
  <c r="G508" i="1"/>
  <c r="G509" i="1"/>
  <c r="G510" i="1"/>
  <c r="G511" i="1"/>
  <c r="G512" i="1"/>
  <c r="H512" i="1" s="1"/>
  <c r="G513" i="1"/>
  <c r="G514" i="1"/>
  <c r="G515" i="1"/>
  <c r="G516" i="1"/>
  <c r="G517" i="1"/>
  <c r="G518" i="1"/>
  <c r="G519" i="1"/>
  <c r="G520" i="1"/>
  <c r="H520" i="1" s="1"/>
  <c r="G521" i="1"/>
  <c r="G522" i="1"/>
  <c r="G523" i="1"/>
  <c r="G524" i="1"/>
  <c r="G525" i="1"/>
  <c r="G526" i="1"/>
  <c r="G527" i="1"/>
  <c r="G528" i="1"/>
  <c r="H528" i="1" s="1"/>
  <c r="G529" i="1"/>
  <c r="G530" i="1"/>
  <c r="G531" i="1"/>
  <c r="G532" i="1"/>
  <c r="G533" i="1"/>
  <c r="G534" i="1"/>
  <c r="G535" i="1"/>
  <c r="G536" i="1"/>
  <c r="H536" i="1" s="1"/>
  <c r="G537" i="1"/>
  <c r="G538" i="1"/>
  <c r="G539" i="1"/>
  <c r="G540" i="1"/>
  <c r="G541" i="1"/>
  <c r="G542" i="1"/>
  <c r="G543" i="1"/>
  <c r="G544" i="1"/>
  <c r="H544" i="1" s="1"/>
  <c r="G545" i="1"/>
  <c r="G546" i="1"/>
  <c r="G547" i="1"/>
  <c r="G548" i="1"/>
  <c r="G549" i="1"/>
  <c r="G550" i="1"/>
  <c r="G551" i="1"/>
  <c r="G552" i="1"/>
  <c r="H552" i="1" s="1"/>
  <c r="G553" i="1"/>
  <c r="G554" i="1"/>
  <c r="G555" i="1"/>
  <c r="G556" i="1"/>
  <c r="G557" i="1"/>
  <c r="G558" i="1"/>
  <c r="G559" i="1"/>
  <c r="G560" i="1"/>
  <c r="H560" i="1" s="1"/>
  <c r="G561" i="1"/>
  <c r="G562" i="1"/>
  <c r="G563" i="1"/>
  <c r="G564" i="1"/>
  <c r="G565" i="1"/>
  <c r="G566" i="1"/>
  <c r="H566" i="1" s="1"/>
  <c r="G567" i="1"/>
  <c r="G568" i="1"/>
  <c r="H568" i="1" s="1"/>
  <c r="G569" i="1"/>
  <c r="G570" i="1"/>
  <c r="G571" i="1"/>
  <c r="G572" i="1"/>
  <c r="G573" i="1"/>
  <c r="G574" i="1"/>
  <c r="G575" i="1"/>
  <c r="G576" i="1"/>
  <c r="H576" i="1" s="1"/>
  <c r="G577" i="1"/>
  <c r="G578" i="1"/>
  <c r="G579" i="1"/>
  <c r="G580" i="1"/>
  <c r="G581" i="1"/>
  <c r="G582" i="1"/>
  <c r="G583" i="1"/>
  <c r="G584" i="1"/>
  <c r="H584" i="1" s="1"/>
  <c r="G585" i="1"/>
  <c r="G586" i="1"/>
  <c r="G587" i="1"/>
  <c r="G588" i="1"/>
  <c r="G589" i="1"/>
  <c r="G590" i="1"/>
  <c r="G591" i="1"/>
  <c r="G592" i="1"/>
  <c r="H592" i="1" s="1"/>
  <c r="G593" i="1"/>
  <c r="G594" i="1"/>
  <c r="G595" i="1"/>
  <c r="G596" i="1"/>
  <c r="G597" i="1"/>
  <c r="G598" i="1"/>
  <c r="G599" i="1"/>
  <c r="G600" i="1"/>
  <c r="H600" i="1" s="1"/>
  <c r="G601" i="1"/>
  <c r="G602" i="1"/>
  <c r="G603" i="1"/>
  <c r="G604" i="1"/>
  <c r="G605" i="1"/>
  <c r="G606" i="1"/>
  <c r="G607" i="1"/>
  <c r="G608" i="1"/>
  <c r="H608" i="1" s="1"/>
  <c r="G609" i="1"/>
  <c r="G610" i="1"/>
  <c r="G611" i="1"/>
  <c r="G612" i="1"/>
  <c r="G613" i="1"/>
  <c r="G614" i="1"/>
  <c r="G615" i="1"/>
  <c r="G616" i="1"/>
  <c r="H616" i="1" s="1"/>
  <c r="G617" i="1"/>
  <c r="G618" i="1"/>
  <c r="G619" i="1"/>
  <c r="G620" i="1"/>
  <c r="G621" i="1"/>
  <c r="G622" i="1"/>
  <c r="G623" i="1"/>
  <c r="G624" i="1"/>
  <c r="H624" i="1" s="1"/>
  <c r="G625" i="1"/>
  <c r="G626" i="1"/>
  <c r="G627" i="1"/>
  <c r="G628" i="1"/>
  <c r="G629" i="1"/>
  <c r="G630" i="1"/>
  <c r="G631" i="1"/>
  <c r="G632" i="1"/>
  <c r="H632" i="1" s="1"/>
  <c r="G633" i="1"/>
  <c r="G634" i="1"/>
  <c r="G635" i="1"/>
  <c r="G636" i="1"/>
  <c r="G637" i="1"/>
  <c r="G638" i="1"/>
  <c r="G639" i="1"/>
  <c r="G640" i="1"/>
  <c r="H640" i="1" s="1"/>
  <c r="G641" i="1"/>
  <c r="G642" i="1"/>
  <c r="G643" i="1"/>
  <c r="G644" i="1"/>
  <c r="G645" i="1"/>
  <c r="G646" i="1"/>
  <c r="G647" i="1"/>
  <c r="G648" i="1"/>
  <c r="H648" i="1" s="1"/>
  <c r="G649" i="1"/>
  <c r="G650" i="1"/>
  <c r="G651" i="1"/>
  <c r="G652" i="1"/>
  <c r="G653" i="1"/>
  <c r="G654" i="1"/>
  <c r="G655" i="1"/>
  <c r="G656" i="1"/>
  <c r="H656" i="1" s="1"/>
  <c r="G657" i="1"/>
  <c r="G658" i="1"/>
  <c r="G659" i="1"/>
  <c r="G660" i="1"/>
  <c r="G661" i="1"/>
  <c r="G662" i="1"/>
  <c r="G663" i="1"/>
  <c r="G664" i="1"/>
  <c r="H664" i="1" s="1"/>
  <c r="G665" i="1"/>
  <c r="G666" i="1"/>
  <c r="G667" i="1"/>
  <c r="G668" i="1"/>
  <c r="G669" i="1"/>
  <c r="G670" i="1"/>
  <c r="G671" i="1"/>
  <c r="G672" i="1"/>
  <c r="H672" i="1" s="1"/>
  <c r="G673" i="1"/>
  <c r="G674" i="1"/>
  <c r="G675" i="1"/>
  <c r="G676" i="1"/>
  <c r="G677" i="1"/>
  <c r="G678" i="1"/>
  <c r="G679" i="1"/>
  <c r="G680" i="1"/>
  <c r="H680" i="1" s="1"/>
  <c r="G681" i="1"/>
  <c r="G682" i="1"/>
  <c r="G683" i="1"/>
  <c r="G684" i="1"/>
  <c r="G685" i="1"/>
  <c r="G686" i="1"/>
  <c r="G687" i="1"/>
  <c r="G688" i="1"/>
  <c r="H688" i="1" s="1"/>
  <c r="G689" i="1"/>
  <c r="G690" i="1"/>
  <c r="G691" i="1"/>
  <c r="G692" i="1"/>
  <c r="G693" i="1"/>
  <c r="G694" i="1"/>
  <c r="G695" i="1"/>
  <c r="G696" i="1"/>
  <c r="H696" i="1" s="1"/>
  <c r="G697" i="1"/>
  <c r="G698" i="1"/>
  <c r="H698" i="1" s="1"/>
  <c r="G699" i="1"/>
  <c r="G700" i="1"/>
  <c r="G701" i="1"/>
  <c r="G702" i="1"/>
  <c r="G703" i="1"/>
  <c r="G704" i="1"/>
  <c r="H704" i="1" s="1"/>
  <c r="G705" i="1"/>
  <c r="G706" i="1"/>
  <c r="G707" i="1"/>
  <c r="G708" i="1"/>
  <c r="G709" i="1"/>
  <c r="G710" i="1"/>
  <c r="G711" i="1"/>
  <c r="G712" i="1"/>
  <c r="H712" i="1" s="1"/>
  <c r="G713" i="1"/>
  <c r="G714" i="1"/>
  <c r="G715" i="1"/>
  <c r="G716" i="1"/>
  <c r="G717" i="1"/>
  <c r="G718" i="1"/>
  <c r="G719" i="1"/>
  <c r="G720" i="1"/>
  <c r="H720" i="1" s="1"/>
  <c r="G721" i="1"/>
  <c r="G722" i="1"/>
  <c r="G723" i="1"/>
  <c r="G724" i="1"/>
  <c r="G725" i="1"/>
  <c r="G726" i="1"/>
  <c r="G727" i="1"/>
  <c r="G728" i="1"/>
  <c r="H728" i="1" s="1"/>
  <c r="G729" i="1"/>
  <c r="G730" i="1"/>
  <c r="G731" i="1"/>
  <c r="G732" i="1"/>
  <c r="G733" i="1"/>
  <c r="G734" i="1"/>
  <c r="G735" i="1"/>
  <c r="G736" i="1"/>
  <c r="H736" i="1" s="1"/>
  <c r="G737" i="1"/>
  <c r="G738" i="1"/>
  <c r="G739" i="1"/>
  <c r="G740" i="1"/>
  <c r="G741" i="1"/>
  <c r="G742" i="1"/>
  <c r="G743" i="1"/>
  <c r="G744" i="1"/>
  <c r="H744" i="1" s="1"/>
  <c r="G745" i="1"/>
  <c r="G746" i="1"/>
  <c r="G747" i="1"/>
  <c r="G748" i="1"/>
  <c r="G749" i="1"/>
  <c r="G750" i="1"/>
  <c r="G751" i="1"/>
  <c r="G752" i="1"/>
  <c r="H752" i="1" s="1"/>
  <c r="G753" i="1"/>
  <c r="G754" i="1"/>
  <c r="G755" i="1"/>
  <c r="G756" i="1"/>
  <c r="G757" i="1"/>
  <c r="G758" i="1"/>
  <c r="G759" i="1"/>
  <c r="G760" i="1"/>
  <c r="H760" i="1" s="1"/>
  <c r="G761" i="1"/>
  <c r="G762" i="1"/>
  <c r="G763" i="1"/>
  <c r="G764" i="1"/>
  <c r="G765" i="1"/>
  <c r="G766" i="1"/>
  <c r="G767" i="1"/>
  <c r="G768" i="1"/>
  <c r="H768" i="1" s="1"/>
  <c r="G769" i="1"/>
  <c r="G770" i="1"/>
  <c r="G771" i="1"/>
  <c r="G772" i="1"/>
  <c r="G773" i="1"/>
  <c r="G774" i="1"/>
  <c r="G775" i="1"/>
  <c r="G776" i="1"/>
  <c r="H776" i="1" s="1"/>
  <c r="G777" i="1"/>
  <c r="G778" i="1"/>
  <c r="G779" i="1"/>
  <c r="G780" i="1"/>
  <c r="G781" i="1"/>
  <c r="G782" i="1"/>
  <c r="G783" i="1"/>
  <c r="G784" i="1"/>
  <c r="H784" i="1" s="1"/>
  <c r="G785" i="1"/>
  <c r="G786" i="1"/>
  <c r="G787" i="1"/>
  <c r="G788" i="1"/>
  <c r="G789" i="1"/>
  <c r="G790" i="1"/>
  <c r="G791" i="1"/>
  <c r="G792" i="1"/>
  <c r="H792" i="1" s="1"/>
  <c r="G793" i="1"/>
  <c r="G794" i="1"/>
  <c r="G795" i="1"/>
  <c r="G796" i="1"/>
  <c r="G797" i="1"/>
  <c r="G798" i="1"/>
  <c r="G799" i="1"/>
  <c r="G800" i="1"/>
  <c r="H800" i="1" s="1"/>
  <c r="G801" i="1"/>
  <c r="G802" i="1"/>
  <c r="G803" i="1"/>
  <c r="G804" i="1"/>
  <c r="G805" i="1"/>
  <c r="G806" i="1"/>
  <c r="G807" i="1"/>
  <c r="G808" i="1"/>
  <c r="H808" i="1" s="1"/>
  <c r="G809" i="1"/>
  <c r="G810" i="1"/>
  <c r="H810" i="1" s="1"/>
  <c r="G811" i="1"/>
  <c r="G812" i="1"/>
  <c r="G813" i="1"/>
  <c r="G814" i="1"/>
  <c r="G815" i="1"/>
  <c r="G816" i="1"/>
  <c r="H816" i="1" s="1"/>
  <c r="G817" i="1"/>
  <c r="G818" i="1"/>
  <c r="G819" i="1"/>
  <c r="G820" i="1"/>
  <c r="G821" i="1"/>
  <c r="G822" i="1"/>
  <c r="H822" i="1" s="1"/>
  <c r="G823" i="1"/>
  <c r="G824" i="1"/>
  <c r="H824" i="1" s="1"/>
  <c r="G825" i="1"/>
  <c r="G826" i="1"/>
  <c r="G827" i="1"/>
  <c r="G828" i="1"/>
  <c r="G829" i="1"/>
  <c r="G830" i="1"/>
  <c r="G831" i="1"/>
  <c r="G832" i="1"/>
  <c r="H832" i="1" s="1"/>
  <c r="G833" i="1"/>
  <c r="G834" i="1"/>
  <c r="G835" i="1"/>
  <c r="G836" i="1"/>
  <c r="G837" i="1"/>
  <c r="G838" i="1"/>
  <c r="G839" i="1"/>
  <c r="G840" i="1"/>
  <c r="H840" i="1" s="1"/>
  <c r="G841" i="1"/>
  <c r="G842" i="1"/>
  <c r="H842" i="1" s="1"/>
  <c r="G843" i="1"/>
  <c r="G844" i="1"/>
  <c r="G845" i="1"/>
  <c r="G846" i="1"/>
  <c r="G847" i="1"/>
  <c r="G848" i="1"/>
  <c r="H848" i="1" s="1"/>
  <c r="G849" i="1"/>
  <c r="G850" i="1"/>
  <c r="G851" i="1"/>
  <c r="G852" i="1"/>
  <c r="G853" i="1"/>
  <c r="G854" i="1"/>
  <c r="G855" i="1"/>
  <c r="G856" i="1"/>
  <c r="H856" i="1" s="1"/>
  <c r="G857" i="1"/>
  <c r="G858" i="1"/>
  <c r="G859" i="1"/>
  <c r="G860" i="1"/>
  <c r="G861" i="1"/>
  <c r="G862" i="1"/>
  <c r="G863" i="1"/>
  <c r="G864" i="1"/>
  <c r="H864" i="1" s="1"/>
  <c r="G865" i="1"/>
  <c r="G866" i="1"/>
  <c r="G867" i="1"/>
  <c r="G868" i="1"/>
  <c r="G869" i="1"/>
  <c r="G870" i="1"/>
  <c r="G871" i="1"/>
  <c r="G872" i="1"/>
  <c r="H872" i="1" s="1"/>
  <c r="G873" i="1"/>
  <c r="G874" i="1"/>
  <c r="G875" i="1"/>
  <c r="G876" i="1"/>
  <c r="G877" i="1"/>
  <c r="G878" i="1"/>
  <c r="G879" i="1"/>
  <c r="G880" i="1"/>
  <c r="H880" i="1" s="1"/>
  <c r="G881" i="1"/>
  <c r="G882" i="1"/>
  <c r="G883" i="1"/>
  <c r="G884" i="1"/>
  <c r="G885" i="1"/>
  <c r="G886" i="1"/>
  <c r="G887" i="1"/>
  <c r="G888" i="1"/>
  <c r="H888" i="1" s="1"/>
  <c r="G889" i="1"/>
  <c r="G890" i="1"/>
  <c r="G891" i="1"/>
  <c r="G892" i="1"/>
  <c r="G893" i="1"/>
  <c r="G894" i="1"/>
  <c r="G895" i="1"/>
  <c r="G896" i="1"/>
  <c r="H896" i="1" s="1"/>
  <c r="G897" i="1"/>
  <c r="G898" i="1"/>
  <c r="G899" i="1"/>
  <c r="G900" i="1"/>
  <c r="G901" i="1"/>
  <c r="G902" i="1"/>
  <c r="G903" i="1"/>
  <c r="G904" i="1"/>
  <c r="H904" i="1" s="1"/>
  <c r="G905" i="1"/>
  <c r="G906" i="1"/>
  <c r="H906" i="1" s="1"/>
  <c r="G907" i="1"/>
  <c r="G908" i="1"/>
  <c r="G909" i="1"/>
  <c r="G910" i="1"/>
  <c r="G911" i="1"/>
  <c r="G912" i="1"/>
  <c r="H912" i="1" s="1"/>
  <c r="G913" i="1"/>
  <c r="G914" i="1"/>
  <c r="G915" i="1"/>
  <c r="G916" i="1"/>
  <c r="G917" i="1"/>
  <c r="G918" i="1"/>
  <c r="G919" i="1"/>
  <c r="G920" i="1"/>
  <c r="H920" i="1" s="1"/>
  <c r="G921" i="1"/>
  <c r="G922" i="1"/>
  <c r="G923" i="1"/>
  <c r="G924" i="1"/>
  <c r="G925" i="1"/>
  <c r="G926" i="1"/>
  <c r="G927" i="1"/>
  <c r="G928" i="1"/>
  <c r="H928" i="1" s="1"/>
  <c r="G929" i="1"/>
  <c r="G930" i="1"/>
  <c r="G931" i="1"/>
  <c r="G932" i="1"/>
  <c r="G933" i="1"/>
  <c r="G934" i="1"/>
  <c r="G935" i="1"/>
  <c r="G936" i="1"/>
  <c r="H936" i="1" s="1"/>
  <c r="G937" i="1"/>
  <c r="G938" i="1"/>
  <c r="G939" i="1"/>
  <c r="G940" i="1"/>
  <c r="G941" i="1"/>
  <c r="G942" i="1"/>
  <c r="G943" i="1"/>
  <c r="G944" i="1"/>
  <c r="H944" i="1" s="1"/>
  <c r="G945" i="1"/>
  <c r="G946" i="1"/>
  <c r="H946" i="1" s="1"/>
  <c r="G947" i="1"/>
  <c r="G948" i="1"/>
  <c r="G949" i="1"/>
  <c r="G950" i="1"/>
  <c r="G951" i="1"/>
  <c r="G952" i="1"/>
  <c r="H952" i="1" s="1"/>
  <c r="G953" i="1"/>
  <c r="G954" i="1"/>
  <c r="G955" i="1"/>
  <c r="G956" i="1"/>
  <c r="G957" i="1"/>
  <c r="G958" i="1"/>
  <c r="G959" i="1"/>
  <c r="G960" i="1"/>
  <c r="H960" i="1" s="1"/>
  <c r="G961" i="1"/>
  <c r="G962" i="1"/>
  <c r="G963" i="1"/>
  <c r="G964" i="1"/>
  <c r="G965" i="1"/>
  <c r="G966" i="1"/>
  <c r="G967" i="1"/>
  <c r="G968" i="1"/>
  <c r="H968" i="1" s="1"/>
  <c r="G969" i="1"/>
  <c r="G970" i="1"/>
  <c r="G971" i="1"/>
  <c r="G972" i="1"/>
  <c r="G973" i="1"/>
  <c r="G974" i="1"/>
  <c r="G975" i="1"/>
  <c r="G976" i="1"/>
  <c r="H976" i="1" s="1"/>
  <c r="G977" i="1"/>
  <c r="G978" i="1"/>
  <c r="G979" i="1"/>
  <c r="G980" i="1"/>
  <c r="G981" i="1"/>
  <c r="G982" i="1"/>
  <c r="G983" i="1"/>
  <c r="G984" i="1"/>
  <c r="H984" i="1" s="1"/>
  <c r="G985" i="1"/>
  <c r="G986" i="1"/>
  <c r="G987" i="1"/>
  <c r="G988" i="1"/>
  <c r="G989" i="1"/>
  <c r="G990" i="1"/>
  <c r="G991" i="1"/>
  <c r="G992" i="1"/>
  <c r="H992" i="1" s="1"/>
  <c r="G993" i="1"/>
  <c r="G994" i="1"/>
  <c r="G995" i="1"/>
  <c r="G996" i="1"/>
  <c r="G997" i="1"/>
  <c r="G998" i="1"/>
  <c r="G999" i="1"/>
  <c r="G1000" i="1"/>
  <c r="H1000" i="1" s="1"/>
  <c r="G1001" i="1"/>
  <c r="G1002" i="1"/>
  <c r="G1003" i="1"/>
  <c r="G1004" i="1"/>
  <c r="G1005" i="1"/>
  <c r="G1006" i="1"/>
  <c r="G1007" i="1"/>
  <c r="G1008" i="1"/>
  <c r="H1008" i="1" s="1"/>
  <c r="G1009" i="1"/>
  <c r="G1010" i="1"/>
  <c r="G1011" i="1"/>
  <c r="G1012" i="1"/>
  <c r="G1013" i="1"/>
  <c r="G1014" i="1"/>
  <c r="G1015" i="1"/>
  <c r="G1016" i="1"/>
  <c r="H1016" i="1" s="1"/>
  <c r="G1017" i="1"/>
  <c r="G1018" i="1"/>
  <c r="G1019" i="1"/>
  <c r="G1020" i="1"/>
  <c r="G1021" i="1"/>
  <c r="G1022" i="1"/>
  <c r="G1023" i="1"/>
  <c r="G1024" i="1"/>
  <c r="H1024" i="1" s="1"/>
  <c r="G1025" i="1"/>
  <c r="G1026" i="1"/>
  <c r="G1027" i="1"/>
  <c r="G1028" i="1"/>
  <c r="G1029" i="1"/>
  <c r="G1030" i="1"/>
  <c r="G1031" i="1"/>
  <c r="G1032" i="1"/>
  <c r="H1032" i="1" s="1"/>
  <c r="G1033" i="1"/>
  <c r="G1034" i="1"/>
  <c r="G1035" i="1"/>
  <c r="G1036" i="1"/>
  <c r="G1037" i="1"/>
  <c r="G1038" i="1"/>
  <c r="G1039" i="1"/>
  <c r="G1040" i="1"/>
  <c r="H1040" i="1" s="1"/>
  <c r="G1041" i="1"/>
  <c r="G1042" i="1"/>
  <c r="G1043" i="1"/>
  <c r="G1044" i="1"/>
  <c r="G1045" i="1"/>
  <c r="G1046" i="1"/>
  <c r="G1047" i="1"/>
  <c r="G1048" i="1"/>
  <c r="H1048" i="1" s="1"/>
  <c r="G1049" i="1"/>
  <c r="G1050" i="1"/>
  <c r="H1050" i="1" s="1"/>
  <c r="G1051" i="1"/>
  <c r="G1052" i="1"/>
  <c r="G1053" i="1"/>
  <c r="G1054" i="1"/>
  <c r="G1055" i="1"/>
  <c r="G1056" i="1"/>
  <c r="H1056" i="1" s="1"/>
  <c r="G1057" i="1"/>
  <c r="G1058" i="1"/>
  <c r="G1059" i="1"/>
  <c r="G1060" i="1"/>
  <c r="G1061" i="1"/>
  <c r="G1062" i="1"/>
  <c r="G1063" i="1"/>
  <c r="G1064" i="1"/>
  <c r="H1064" i="1" s="1"/>
  <c r="G1065" i="1"/>
  <c r="G1066" i="1"/>
  <c r="G1067" i="1"/>
  <c r="G1068" i="1"/>
  <c r="G1069" i="1"/>
  <c r="G1070" i="1"/>
  <c r="G1071" i="1"/>
  <c r="G1072" i="1"/>
  <c r="H1072" i="1" s="1"/>
  <c r="G1073" i="1"/>
  <c r="G1074" i="1"/>
  <c r="G1075" i="1"/>
  <c r="G1076" i="1"/>
  <c r="G1077" i="1"/>
  <c r="G1078" i="1"/>
  <c r="G1079" i="1"/>
  <c r="G1080" i="1"/>
  <c r="H1080" i="1" s="1"/>
  <c r="G1081" i="1"/>
  <c r="G1082" i="1"/>
  <c r="G1083" i="1"/>
  <c r="G1084" i="1"/>
  <c r="G1085" i="1"/>
  <c r="G1086" i="1"/>
  <c r="G1087" i="1"/>
  <c r="G1088" i="1"/>
  <c r="H1088" i="1" s="1"/>
  <c r="G1089" i="1"/>
  <c r="G1090" i="1"/>
  <c r="G1091" i="1"/>
  <c r="G1092" i="1"/>
  <c r="G1093" i="1"/>
  <c r="G1094" i="1"/>
  <c r="H1094" i="1" s="1"/>
  <c r="G1095" i="1"/>
  <c r="G1096" i="1"/>
  <c r="H1096" i="1" s="1"/>
  <c r="G1097" i="1"/>
  <c r="G1098" i="1"/>
  <c r="G1099" i="1"/>
  <c r="G1100" i="1"/>
  <c r="G1101" i="1"/>
  <c r="G1102" i="1"/>
  <c r="G1103" i="1"/>
  <c r="G1104" i="1"/>
  <c r="H1104" i="1" s="1"/>
  <c r="G1105" i="1"/>
  <c r="G1106" i="1"/>
  <c r="G1107" i="1"/>
  <c r="G1108" i="1"/>
  <c r="G1109" i="1"/>
  <c r="G1110" i="1"/>
  <c r="G1111" i="1"/>
  <c r="G1112" i="1"/>
  <c r="H1112" i="1" s="1"/>
  <c r="G1113" i="1"/>
  <c r="G1114" i="1"/>
  <c r="G1115" i="1"/>
  <c r="G1116" i="1"/>
  <c r="G1117" i="1"/>
  <c r="G1118" i="1"/>
  <c r="G1119" i="1"/>
  <c r="G1120" i="1"/>
  <c r="H1120" i="1" s="1"/>
  <c r="G1121" i="1"/>
  <c r="G1122" i="1"/>
  <c r="G1123" i="1"/>
  <c r="G1124" i="1"/>
  <c r="G1125" i="1"/>
  <c r="G1126" i="1"/>
  <c r="G1127" i="1"/>
  <c r="G1128" i="1"/>
  <c r="H1128" i="1" s="1"/>
  <c r="G1129" i="1"/>
  <c r="G1130" i="1"/>
  <c r="G1131" i="1"/>
  <c r="G1132" i="1"/>
  <c r="G1133" i="1"/>
  <c r="G1134" i="1"/>
  <c r="G1135" i="1"/>
  <c r="G1136" i="1"/>
  <c r="H1136" i="1" s="1"/>
  <c r="G1137" i="1"/>
  <c r="G1138" i="1"/>
  <c r="G1139" i="1"/>
  <c r="G1140" i="1"/>
  <c r="G1141" i="1"/>
  <c r="G1142" i="1"/>
  <c r="G1143" i="1"/>
  <c r="G1144" i="1"/>
  <c r="H1144" i="1" s="1"/>
  <c r="G1145" i="1"/>
  <c r="G1146" i="1"/>
  <c r="G1147" i="1"/>
  <c r="G1148" i="1"/>
  <c r="G1149" i="1"/>
  <c r="G1150" i="1"/>
  <c r="G1151" i="1"/>
  <c r="G1152" i="1"/>
  <c r="H1152" i="1" s="1"/>
  <c r="G1153" i="1"/>
  <c r="G1154" i="1"/>
  <c r="G1155" i="1"/>
  <c r="G1156" i="1"/>
  <c r="G1157" i="1"/>
  <c r="G1158" i="1"/>
  <c r="G1159" i="1"/>
  <c r="G1160" i="1"/>
  <c r="H1160" i="1" s="1"/>
  <c r="G1161" i="1"/>
  <c r="G1162" i="1"/>
  <c r="G1163" i="1"/>
  <c r="G1164" i="1"/>
  <c r="G1165" i="1"/>
  <c r="G1166" i="1"/>
  <c r="G1167" i="1"/>
  <c r="G1168" i="1"/>
  <c r="H1168" i="1" s="1"/>
  <c r="G1169" i="1"/>
  <c r="G1170" i="1"/>
  <c r="G1171" i="1"/>
  <c r="G1172" i="1"/>
  <c r="G1173" i="1"/>
  <c r="G1174" i="1"/>
  <c r="G1175" i="1"/>
  <c r="G1176" i="1"/>
  <c r="H1176" i="1" s="1"/>
  <c r="G1177" i="1"/>
  <c r="G1178" i="1"/>
  <c r="G1179" i="1"/>
  <c r="G1180" i="1"/>
  <c r="G1181" i="1"/>
  <c r="G1182" i="1"/>
  <c r="G1183" i="1"/>
  <c r="G1184" i="1"/>
  <c r="H1184" i="1" s="1"/>
  <c r="G1185" i="1"/>
  <c r="G1186" i="1"/>
  <c r="G1187" i="1"/>
  <c r="G1188" i="1"/>
  <c r="G1189" i="1"/>
  <c r="G1190" i="1"/>
  <c r="G1191" i="1"/>
  <c r="G1192" i="1"/>
  <c r="H1192" i="1" s="1"/>
  <c r="G1193" i="1"/>
  <c r="G1194" i="1"/>
  <c r="G1195" i="1"/>
  <c r="G1196" i="1"/>
  <c r="G1197" i="1"/>
  <c r="G1198" i="1"/>
  <c r="G1199" i="1"/>
  <c r="G1200" i="1"/>
  <c r="H1200" i="1" s="1"/>
  <c r="G1201" i="1"/>
  <c r="G1202" i="1"/>
  <c r="G1203" i="1"/>
  <c r="G1204" i="1"/>
  <c r="G1205" i="1"/>
  <c r="G1206" i="1"/>
  <c r="G1207" i="1"/>
  <c r="G1208" i="1"/>
  <c r="H1208" i="1" s="1"/>
  <c r="G1209" i="1"/>
  <c r="G1210" i="1"/>
  <c r="G1211" i="1"/>
  <c r="G1212" i="1"/>
  <c r="G1213" i="1"/>
  <c r="G1214" i="1"/>
  <c r="G1215" i="1"/>
  <c r="G1216" i="1"/>
  <c r="H1216" i="1" s="1"/>
  <c r="G1217" i="1"/>
  <c r="G1218" i="1"/>
  <c r="G1219" i="1"/>
  <c r="G1220" i="1"/>
  <c r="G1221" i="1"/>
  <c r="G1222" i="1"/>
  <c r="G1223" i="1"/>
  <c r="G1224" i="1"/>
  <c r="H1224" i="1" s="1"/>
  <c r="G1225" i="1"/>
  <c r="G1226" i="1"/>
  <c r="G1227" i="1"/>
  <c r="G1228" i="1"/>
  <c r="G1229" i="1"/>
  <c r="G1230" i="1"/>
  <c r="G1231" i="1"/>
  <c r="G1232" i="1"/>
  <c r="H1232" i="1" s="1"/>
  <c r="G1233" i="1"/>
  <c r="G1234" i="1"/>
  <c r="G1235" i="1"/>
  <c r="G1236" i="1"/>
  <c r="G1237" i="1"/>
  <c r="G1238" i="1"/>
  <c r="G1239" i="1"/>
  <c r="G1240" i="1"/>
  <c r="H1240" i="1" s="1"/>
  <c r="G1241" i="1"/>
  <c r="G1242" i="1"/>
  <c r="G1243" i="1"/>
  <c r="G1244" i="1"/>
  <c r="G1245" i="1"/>
  <c r="G1246" i="1"/>
  <c r="G1247" i="1"/>
  <c r="G1248" i="1"/>
  <c r="H1248" i="1" s="1"/>
  <c r="G1249" i="1"/>
  <c r="G1250" i="1"/>
  <c r="G1251" i="1"/>
  <c r="G1252" i="1"/>
  <c r="G1253" i="1"/>
  <c r="G1254" i="1"/>
  <c r="G1255" i="1"/>
  <c r="G1256" i="1"/>
  <c r="H1256" i="1" s="1"/>
  <c r="G1257" i="1"/>
  <c r="G1258" i="1"/>
  <c r="G1259" i="1"/>
  <c r="G1260" i="1"/>
  <c r="G1261" i="1"/>
  <c r="G1262" i="1"/>
  <c r="G1263" i="1"/>
  <c r="G1264" i="1"/>
  <c r="H1264" i="1" s="1"/>
  <c r="G1265" i="1"/>
  <c r="G1266" i="1"/>
  <c r="G1267" i="1"/>
  <c r="G1268" i="1"/>
  <c r="G1269" i="1"/>
  <c r="G1270" i="1"/>
  <c r="G1271" i="1"/>
  <c r="G1272" i="1"/>
  <c r="H1272" i="1" s="1"/>
  <c r="G1273" i="1"/>
  <c r="G1274" i="1"/>
  <c r="G1275" i="1"/>
  <c r="G1276" i="1"/>
  <c r="G1277" i="1"/>
  <c r="G1278" i="1"/>
  <c r="G1279" i="1"/>
  <c r="G1280" i="1"/>
  <c r="H1280" i="1" s="1"/>
  <c r="G1281" i="1"/>
  <c r="G1282" i="1"/>
  <c r="G1283" i="1"/>
  <c r="G1284" i="1"/>
  <c r="G1285" i="1"/>
  <c r="G1286" i="1"/>
  <c r="G1287" i="1"/>
  <c r="G1288" i="1"/>
  <c r="H1288" i="1" s="1"/>
  <c r="G1289" i="1"/>
  <c r="G1290" i="1"/>
  <c r="G1291" i="1"/>
  <c r="G1292" i="1"/>
  <c r="G1293" i="1"/>
  <c r="G1294" i="1"/>
  <c r="G1295" i="1"/>
  <c r="G1296" i="1"/>
  <c r="H1296" i="1" s="1"/>
  <c r="G1297" i="1"/>
  <c r="G1298" i="1"/>
  <c r="G1299" i="1"/>
  <c r="G1300" i="1"/>
  <c r="G1301" i="1"/>
  <c r="G1302" i="1"/>
  <c r="G1303" i="1"/>
  <c r="G1304" i="1"/>
  <c r="H1304" i="1" s="1"/>
  <c r="G1305" i="1"/>
  <c r="G1306" i="1"/>
  <c r="G1307" i="1"/>
  <c r="G1308" i="1"/>
  <c r="G1309" i="1"/>
  <c r="G1310" i="1"/>
  <c r="G1311" i="1"/>
  <c r="G1312" i="1"/>
  <c r="H1312" i="1" s="1"/>
  <c r="G1313" i="1"/>
  <c r="G1314" i="1"/>
  <c r="G1315" i="1"/>
  <c r="G1316" i="1"/>
  <c r="G1317" i="1"/>
  <c r="G1318" i="1"/>
  <c r="G1319" i="1"/>
  <c r="G1320" i="1"/>
  <c r="H1320" i="1" s="1"/>
  <c r="G1321" i="1"/>
  <c r="G1322" i="1"/>
  <c r="G1323" i="1"/>
  <c r="G1324" i="1"/>
  <c r="G1325" i="1"/>
  <c r="G1326" i="1"/>
  <c r="G1327" i="1"/>
  <c r="G1328" i="1"/>
  <c r="H1328" i="1" s="1"/>
  <c r="G1329" i="1"/>
  <c r="G1330" i="1"/>
  <c r="H1330" i="1" s="1"/>
  <c r="G1331" i="1"/>
  <c r="G1332" i="1"/>
  <c r="G1333" i="1"/>
  <c r="G1334" i="1"/>
  <c r="G1335" i="1"/>
  <c r="G1336" i="1"/>
  <c r="H1336" i="1" s="1"/>
  <c r="G1337" i="1"/>
  <c r="G1338" i="1"/>
  <c r="G1339" i="1"/>
  <c r="G1340" i="1"/>
  <c r="G1341" i="1"/>
  <c r="G1342" i="1"/>
  <c r="G1343" i="1"/>
  <c r="G1344" i="1"/>
  <c r="H1344" i="1" s="1"/>
  <c r="G1345" i="1"/>
  <c r="G1346" i="1"/>
  <c r="G1347" i="1"/>
  <c r="G1348" i="1"/>
  <c r="G1349" i="1"/>
  <c r="G1350" i="1"/>
  <c r="G1351" i="1"/>
  <c r="G1352" i="1"/>
  <c r="H1352" i="1" s="1"/>
  <c r="G1353" i="1"/>
  <c r="G1354" i="1"/>
  <c r="G1355" i="1"/>
  <c r="G1356" i="1"/>
  <c r="G1357" i="1"/>
  <c r="G1358" i="1"/>
  <c r="G1359" i="1"/>
  <c r="G1360" i="1"/>
  <c r="H1360" i="1" s="1"/>
  <c r="G1361" i="1"/>
  <c r="G1362" i="1"/>
  <c r="G1363" i="1"/>
  <c r="G1364" i="1"/>
  <c r="G1365" i="1"/>
  <c r="G1366" i="1"/>
  <c r="G1367" i="1"/>
  <c r="G1368" i="1"/>
  <c r="H1368" i="1" s="1"/>
  <c r="G1369" i="1"/>
  <c r="G1370" i="1"/>
  <c r="H1370" i="1" s="1"/>
  <c r="G1371" i="1"/>
  <c r="G1372" i="1"/>
  <c r="G1373" i="1"/>
  <c r="G1374" i="1"/>
  <c r="G1375" i="1"/>
  <c r="G1376" i="1"/>
  <c r="H1376" i="1" s="1"/>
  <c r="G1377" i="1"/>
  <c r="G1378" i="1"/>
  <c r="G1379" i="1"/>
  <c r="G1380" i="1"/>
  <c r="G1381" i="1"/>
  <c r="G1382" i="1"/>
  <c r="G1383" i="1"/>
  <c r="G1384" i="1"/>
  <c r="H1384" i="1" s="1"/>
  <c r="G1385" i="1"/>
  <c r="G1386" i="1"/>
  <c r="G1387" i="1"/>
  <c r="G1388" i="1"/>
  <c r="G1389" i="1"/>
  <c r="G1390" i="1"/>
  <c r="G1391" i="1"/>
  <c r="G1392" i="1"/>
  <c r="H1392" i="1" s="1"/>
  <c r="G1393" i="1"/>
  <c r="G1394" i="1"/>
  <c r="G1395" i="1"/>
  <c r="G1396" i="1"/>
  <c r="G1397" i="1"/>
  <c r="G1398" i="1"/>
  <c r="G1399" i="1"/>
  <c r="G1400" i="1"/>
  <c r="H1400" i="1" s="1"/>
  <c r="G1401" i="1"/>
  <c r="G1402" i="1"/>
  <c r="G1403" i="1"/>
  <c r="G1404" i="1"/>
  <c r="G1405" i="1"/>
  <c r="G1406" i="1"/>
  <c r="G1407" i="1"/>
  <c r="G1408" i="1"/>
  <c r="H1408" i="1" s="1"/>
  <c r="G1409" i="1"/>
  <c r="G1410" i="1"/>
  <c r="G1411" i="1"/>
  <c r="G1412" i="1"/>
  <c r="G1413" i="1"/>
  <c r="G1414" i="1"/>
  <c r="G1415" i="1"/>
  <c r="G1416" i="1"/>
  <c r="H1416" i="1" s="1"/>
  <c r="G1417" i="1"/>
  <c r="G1418" i="1"/>
  <c r="G1419" i="1"/>
  <c r="G1420" i="1"/>
  <c r="G1421" i="1"/>
  <c r="G1422" i="1"/>
  <c r="G1423" i="1"/>
  <c r="G1424" i="1"/>
  <c r="H1424" i="1" s="1"/>
  <c r="G1425" i="1"/>
  <c r="G1426" i="1"/>
  <c r="G1427" i="1"/>
  <c r="G1428" i="1"/>
  <c r="G1429" i="1"/>
  <c r="G1430" i="1"/>
  <c r="G1431" i="1"/>
  <c r="G1432" i="1"/>
  <c r="H1432" i="1" s="1"/>
  <c r="G1433" i="1"/>
  <c r="G1434" i="1"/>
  <c r="H1434" i="1" s="1"/>
  <c r="G1435" i="1"/>
  <c r="G1436" i="1"/>
  <c r="G1437" i="1"/>
  <c r="G1438" i="1"/>
  <c r="G1439" i="1"/>
  <c r="G1440" i="1"/>
  <c r="H1440" i="1" s="1"/>
  <c r="G1441" i="1"/>
  <c r="G1442" i="1"/>
  <c r="G1443" i="1"/>
  <c r="G1444" i="1"/>
  <c r="G1445" i="1"/>
  <c r="G1446" i="1"/>
  <c r="G1447" i="1"/>
  <c r="G1448" i="1"/>
  <c r="H1448" i="1" s="1"/>
  <c r="G1449" i="1"/>
  <c r="G1450" i="1"/>
  <c r="G1451" i="1"/>
  <c r="G1452" i="1"/>
  <c r="G1453" i="1"/>
  <c r="G1454" i="1"/>
  <c r="G1455" i="1"/>
  <c r="G1456" i="1"/>
  <c r="H1456" i="1" s="1"/>
  <c r="G1457" i="1"/>
  <c r="G1458" i="1"/>
  <c r="G1459" i="1"/>
  <c r="G1460" i="1"/>
  <c r="G1461" i="1"/>
  <c r="G1462" i="1"/>
  <c r="G1463" i="1"/>
  <c r="G1464" i="1"/>
  <c r="H1464" i="1" s="1"/>
  <c r="G1465" i="1"/>
  <c r="G1466" i="1"/>
  <c r="H1466" i="1" s="1"/>
  <c r="G1467" i="1"/>
  <c r="G1468" i="1"/>
  <c r="G1469" i="1"/>
  <c r="G1470" i="1"/>
  <c r="G1471" i="1"/>
  <c r="G1472" i="1"/>
  <c r="H1472" i="1" s="1"/>
  <c r="G1473" i="1"/>
  <c r="G1474" i="1"/>
  <c r="H1474" i="1" s="1"/>
  <c r="G1475" i="1"/>
  <c r="G1476" i="1"/>
  <c r="G1477" i="1"/>
  <c r="G1478" i="1"/>
  <c r="G1479" i="1"/>
  <c r="G1480" i="1"/>
  <c r="H1480" i="1" s="1"/>
  <c r="G1481" i="1"/>
  <c r="G1482" i="1"/>
  <c r="G1483" i="1"/>
  <c r="G1484" i="1"/>
  <c r="G1485" i="1"/>
  <c r="G1486" i="1"/>
  <c r="G1487" i="1"/>
  <c r="G1488" i="1"/>
  <c r="H1488" i="1" s="1"/>
  <c r="G1489" i="1"/>
  <c r="G1490" i="1"/>
  <c r="G1491" i="1"/>
  <c r="G1492" i="1"/>
  <c r="G1493" i="1"/>
  <c r="G1494" i="1"/>
  <c r="G1495" i="1"/>
  <c r="G1496" i="1"/>
  <c r="H1496" i="1" s="1"/>
  <c r="G1497" i="1"/>
  <c r="G1498" i="1"/>
  <c r="G1499" i="1"/>
  <c r="G1500" i="1"/>
  <c r="G1501" i="1"/>
  <c r="G1502" i="1"/>
  <c r="G1503" i="1"/>
  <c r="G1504" i="1"/>
  <c r="H1504" i="1" s="1"/>
  <c r="G1505" i="1"/>
  <c r="G1506" i="1"/>
  <c r="H1506" i="1" s="1"/>
  <c r="G1507" i="1"/>
  <c r="G1508" i="1"/>
  <c r="G1509" i="1"/>
  <c r="G1510" i="1"/>
  <c r="G1511" i="1"/>
  <c r="G1512" i="1"/>
  <c r="H1512" i="1" s="1"/>
  <c r="G1513" i="1"/>
  <c r="G1514" i="1"/>
  <c r="G1515" i="1"/>
  <c r="G1516" i="1"/>
  <c r="G1517" i="1"/>
  <c r="G1518" i="1"/>
  <c r="G1519" i="1"/>
  <c r="G1520" i="1"/>
  <c r="H1520" i="1" s="1"/>
  <c r="G1521" i="1"/>
  <c r="G1522" i="1"/>
  <c r="G1523" i="1"/>
  <c r="G1524" i="1"/>
  <c r="G1525" i="1"/>
  <c r="G1526" i="1"/>
  <c r="G1527" i="1"/>
  <c r="G1528" i="1"/>
  <c r="H1528" i="1" s="1"/>
  <c r="G1529" i="1"/>
  <c r="G1530" i="1"/>
  <c r="G1531" i="1"/>
  <c r="G1532" i="1"/>
  <c r="G1533" i="1"/>
  <c r="G1534" i="1"/>
  <c r="G1535" i="1"/>
  <c r="G1536" i="1"/>
  <c r="H1536" i="1" s="1"/>
  <c r="G1537" i="1"/>
  <c r="G1538" i="1"/>
  <c r="G1539" i="1"/>
  <c r="G1540" i="1"/>
  <c r="G1541" i="1"/>
  <c r="G1542" i="1"/>
  <c r="G1543" i="1"/>
  <c r="G1544" i="1"/>
  <c r="H1544" i="1" s="1"/>
  <c r="G1545" i="1"/>
  <c r="G1546" i="1"/>
  <c r="G1547" i="1"/>
  <c r="G1548" i="1"/>
  <c r="G1549" i="1"/>
  <c r="G1550" i="1"/>
  <c r="G1551" i="1"/>
  <c r="G1552" i="1"/>
  <c r="H1552" i="1" s="1"/>
  <c r="G1553" i="1"/>
  <c r="G1554" i="1"/>
  <c r="G1555" i="1"/>
  <c r="G1556" i="1"/>
  <c r="G1557" i="1"/>
  <c r="G1558" i="1"/>
  <c r="G1559" i="1"/>
  <c r="G1560" i="1"/>
  <c r="H1560" i="1" s="1"/>
  <c r="G1561" i="1"/>
  <c r="G1562" i="1"/>
  <c r="H1562" i="1" s="1"/>
  <c r="G1563" i="1"/>
  <c r="G1564" i="1"/>
  <c r="G1565" i="1"/>
  <c r="G1566" i="1"/>
  <c r="G1567" i="1"/>
  <c r="G1568" i="1"/>
  <c r="H1568" i="1" s="1"/>
  <c r="G1569" i="1"/>
  <c r="G1570" i="1"/>
  <c r="G1571" i="1"/>
  <c r="G1572" i="1"/>
  <c r="G1573" i="1"/>
  <c r="G1574" i="1"/>
  <c r="G1575" i="1"/>
  <c r="G1576" i="1"/>
  <c r="H1576" i="1" s="1"/>
  <c r="G1577" i="1"/>
  <c r="G1578" i="1"/>
  <c r="G1579" i="1"/>
  <c r="G1580" i="1"/>
  <c r="G1581" i="1"/>
  <c r="G1582" i="1"/>
  <c r="G1583" i="1"/>
  <c r="G1584" i="1"/>
  <c r="H1584" i="1" s="1"/>
  <c r="G1585" i="1"/>
  <c r="G1586" i="1"/>
  <c r="G1587" i="1"/>
  <c r="G1588" i="1"/>
  <c r="G1589" i="1"/>
  <c r="G1590" i="1"/>
  <c r="H1590" i="1" s="1"/>
  <c r="G1591" i="1"/>
  <c r="G1592" i="1"/>
  <c r="H1592" i="1" s="1"/>
  <c r="G1593" i="1"/>
  <c r="G1594" i="1"/>
  <c r="G1595" i="1"/>
  <c r="G1596" i="1"/>
  <c r="G1597" i="1"/>
  <c r="G1598" i="1"/>
  <c r="G1599" i="1"/>
  <c r="G1600" i="1"/>
  <c r="H1600" i="1" s="1"/>
  <c r="G1601" i="1"/>
  <c r="G1602" i="1"/>
  <c r="H1602" i="1" s="1"/>
  <c r="G1603" i="1"/>
  <c r="G1604" i="1"/>
  <c r="G1605" i="1"/>
  <c r="G1606" i="1"/>
  <c r="G1607" i="1"/>
  <c r="G1608" i="1"/>
  <c r="H1608" i="1" s="1"/>
  <c r="G1609" i="1"/>
  <c r="G1610" i="1"/>
  <c r="G1611" i="1"/>
  <c r="G1612" i="1"/>
  <c r="G1613" i="1"/>
  <c r="G1614" i="1"/>
  <c r="G1615" i="1"/>
  <c r="G1616" i="1"/>
  <c r="H1616" i="1" s="1"/>
  <c r="G1617" i="1"/>
  <c r="G1618" i="1"/>
  <c r="G1619" i="1"/>
  <c r="G1620" i="1"/>
  <c r="G1621" i="1"/>
  <c r="G1622" i="1"/>
  <c r="G1623" i="1"/>
  <c r="G1624" i="1"/>
  <c r="H1624" i="1" s="1"/>
  <c r="G1625" i="1"/>
  <c r="G1626" i="1"/>
  <c r="G1627" i="1"/>
  <c r="G1628" i="1"/>
  <c r="G1629" i="1"/>
  <c r="G1630" i="1"/>
  <c r="G1631" i="1"/>
  <c r="G1632" i="1"/>
  <c r="H1632" i="1" s="1"/>
  <c r="G1633" i="1"/>
  <c r="G1634" i="1"/>
  <c r="G1635" i="1"/>
  <c r="G1636" i="1"/>
  <c r="G1637" i="1"/>
  <c r="G1638" i="1"/>
  <c r="G1639" i="1"/>
  <c r="G1640" i="1"/>
  <c r="H1640" i="1" s="1"/>
  <c r="G1641" i="1"/>
  <c r="G1642" i="1"/>
  <c r="G1643" i="1"/>
  <c r="G1644" i="1"/>
  <c r="G1645" i="1"/>
  <c r="G1646" i="1"/>
  <c r="G1647" i="1"/>
  <c r="G1648" i="1"/>
  <c r="H1648" i="1" s="1"/>
  <c r="G1649" i="1"/>
  <c r="G1650" i="1"/>
  <c r="G1651" i="1"/>
  <c r="G1652" i="1"/>
  <c r="G1653" i="1"/>
  <c r="G1654" i="1"/>
  <c r="G1655" i="1"/>
  <c r="G1656" i="1"/>
  <c r="H1656" i="1" s="1"/>
  <c r="G1657" i="1"/>
  <c r="G1658" i="1"/>
  <c r="G1659" i="1"/>
  <c r="G1660" i="1"/>
  <c r="G1661" i="1"/>
  <c r="G1662" i="1"/>
  <c r="G1663" i="1"/>
  <c r="G1664" i="1"/>
  <c r="H1664" i="1" s="1"/>
  <c r="G1665" i="1"/>
  <c r="G1666" i="1"/>
  <c r="G1667" i="1"/>
  <c r="G1668" i="1"/>
  <c r="G1669" i="1"/>
  <c r="G1670" i="1"/>
  <c r="G1671" i="1"/>
  <c r="G1672" i="1"/>
  <c r="H1672" i="1" s="1"/>
  <c r="G1673" i="1"/>
  <c r="G1674" i="1"/>
  <c r="G1675" i="1"/>
  <c r="G1676" i="1"/>
  <c r="G1677" i="1"/>
  <c r="G1678" i="1"/>
  <c r="G1679" i="1"/>
  <c r="G1680" i="1"/>
  <c r="H1680" i="1" s="1"/>
  <c r="G1681" i="1"/>
  <c r="G1682" i="1"/>
  <c r="G1683" i="1"/>
  <c r="G1684" i="1"/>
  <c r="G1685" i="1"/>
  <c r="G1686" i="1"/>
  <c r="G1687" i="1"/>
  <c r="G1688" i="1"/>
  <c r="H1688" i="1" s="1"/>
  <c r="G1689" i="1"/>
  <c r="G1690" i="1"/>
  <c r="G1691" i="1"/>
  <c r="G1692" i="1"/>
  <c r="G1693" i="1"/>
  <c r="G1694" i="1"/>
  <c r="G1695" i="1"/>
  <c r="G1696" i="1"/>
  <c r="H1696" i="1" s="1"/>
  <c r="G1697" i="1"/>
  <c r="G1698" i="1"/>
  <c r="G1699" i="1"/>
  <c r="G1700" i="1"/>
  <c r="G1701" i="1"/>
  <c r="G1702" i="1"/>
  <c r="G1703" i="1"/>
  <c r="G1704" i="1"/>
  <c r="H1704" i="1" s="1"/>
  <c r="G1705" i="1"/>
  <c r="G1706" i="1"/>
  <c r="G1707" i="1"/>
  <c r="G1708" i="1"/>
  <c r="G1709" i="1"/>
  <c r="G1710" i="1"/>
  <c r="G1711" i="1"/>
  <c r="G1712" i="1"/>
  <c r="H1712" i="1" s="1"/>
  <c r="G1713" i="1"/>
  <c r="G1714" i="1"/>
  <c r="G1715" i="1"/>
  <c r="G1716" i="1"/>
  <c r="G1717" i="1"/>
  <c r="G1718" i="1"/>
  <c r="G1719" i="1"/>
  <c r="G1720" i="1"/>
  <c r="H1720" i="1" s="1"/>
  <c r="G1721" i="1"/>
  <c r="G1722" i="1"/>
  <c r="G1723" i="1"/>
  <c r="G1724" i="1"/>
  <c r="G1725" i="1"/>
  <c r="G1726" i="1"/>
  <c r="G1727" i="1"/>
  <c r="G1728" i="1"/>
  <c r="H1728" i="1" s="1"/>
  <c r="G1729" i="1"/>
  <c r="G1730" i="1"/>
  <c r="G1731" i="1"/>
  <c r="G1732" i="1"/>
  <c r="G1733" i="1"/>
  <c r="G1734" i="1"/>
  <c r="G1735" i="1"/>
  <c r="G1736" i="1"/>
  <c r="H1736" i="1" s="1"/>
  <c r="G1737" i="1"/>
  <c r="G1738" i="1"/>
  <c r="G1739" i="1"/>
  <c r="G1740" i="1"/>
  <c r="G1741" i="1"/>
  <c r="G1742" i="1"/>
  <c r="G1743" i="1"/>
  <c r="G1744" i="1"/>
  <c r="H1744" i="1" s="1"/>
  <c r="G1745" i="1"/>
  <c r="G1746" i="1"/>
  <c r="H1746" i="1" s="1"/>
  <c r="G1747" i="1"/>
  <c r="G1748" i="1"/>
  <c r="G1749" i="1"/>
  <c r="G1750" i="1"/>
  <c r="G1751" i="1"/>
  <c r="G1752" i="1"/>
  <c r="H1752" i="1" s="1"/>
  <c r="G1753" i="1"/>
  <c r="G1754" i="1"/>
  <c r="G1755" i="1"/>
  <c r="G1756" i="1"/>
  <c r="G1757" i="1"/>
  <c r="G1758" i="1"/>
  <c r="G1759" i="1"/>
  <c r="G1760" i="1"/>
  <c r="H1760" i="1" s="1"/>
  <c r="G1761" i="1"/>
  <c r="G1762" i="1"/>
  <c r="G1763" i="1"/>
  <c r="G1764" i="1"/>
  <c r="G1765" i="1"/>
  <c r="G1766" i="1"/>
  <c r="G1767" i="1"/>
  <c r="G1768" i="1"/>
  <c r="H1768" i="1" s="1"/>
  <c r="G1769" i="1"/>
  <c r="G1770" i="1"/>
  <c r="G1771" i="1"/>
  <c r="G1772" i="1"/>
  <c r="G1773" i="1"/>
  <c r="G1774" i="1"/>
  <c r="G1775" i="1"/>
  <c r="G1776" i="1"/>
  <c r="H1776" i="1" s="1"/>
  <c r="G1777" i="1"/>
  <c r="G1778" i="1"/>
  <c r="G1779" i="1"/>
  <c r="G1780" i="1"/>
  <c r="G1781" i="1"/>
  <c r="G1782" i="1"/>
  <c r="G1783" i="1"/>
  <c r="G1784" i="1"/>
  <c r="H1784" i="1" s="1"/>
  <c r="G1785" i="1"/>
  <c r="G1786" i="1"/>
  <c r="G1787" i="1"/>
  <c r="G1788" i="1"/>
  <c r="G1789" i="1"/>
  <c r="G1790" i="1"/>
  <c r="G1791" i="1"/>
  <c r="G1792" i="1"/>
  <c r="H1792" i="1" s="1"/>
  <c r="G1793" i="1"/>
  <c r="G1794" i="1"/>
  <c r="H1794" i="1" s="1"/>
  <c r="G1795" i="1"/>
  <c r="G1796" i="1"/>
  <c r="G1797" i="1"/>
  <c r="G1798" i="1"/>
  <c r="G1799" i="1"/>
  <c r="G1800" i="1"/>
  <c r="H1800" i="1" s="1"/>
  <c r="G1801" i="1"/>
  <c r="G1802" i="1"/>
  <c r="G1803" i="1"/>
  <c r="G1804" i="1"/>
  <c r="G1805" i="1"/>
  <c r="G1806" i="1"/>
  <c r="G1807" i="1"/>
  <c r="G1808" i="1"/>
  <c r="H1808" i="1" s="1"/>
  <c r="G1809" i="1"/>
  <c r="G1810" i="1"/>
  <c r="G1811" i="1"/>
  <c r="G1812" i="1"/>
  <c r="G1813" i="1"/>
  <c r="G1814" i="1"/>
  <c r="G1815" i="1"/>
  <c r="G1816" i="1"/>
  <c r="H1816" i="1" s="1"/>
  <c r="G1817" i="1"/>
  <c r="G1818" i="1"/>
  <c r="G1819" i="1"/>
  <c r="G1820" i="1"/>
  <c r="G1821" i="1"/>
  <c r="G1822" i="1"/>
  <c r="G1823" i="1"/>
  <c r="G1824" i="1"/>
  <c r="H1824" i="1" s="1"/>
  <c r="G1825" i="1"/>
  <c r="G1826" i="1"/>
  <c r="H1826" i="1" s="1"/>
  <c r="G1827" i="1"/>
  <c r="G1828" i="1"/>
  <c r="G1829" i="1"/>
  <c r="G1830" i="1"/>
  <c r="G1831" i="1"/>
  <c r="G1832" i="1"/>
  <c r="H1832" i="1" s="1"/>
  <c r="G1833" i="1"/>
  <c r="G1834" i="1"/>
  <c r="H1834" i="1" s="1"/>
  <c r="G1835" i="1"/>
  <c r="G1836" i="1"/>
  <c r="G1837" i="1"/>
  <c r="G1838" i="1"/>
  <c r="G1839" i="1"/>
  <c r="G1840" i="1"/>
  <c r="H1840" i="1" s="1"/>
  <c r="G1841" i="1"/>
  <c r="G1842" i="1"/>
  <c r="G1843" i="1"/>
  <c r="G1844" i="1"/>
  <c r="G1845" i="1"/>
  <c r="G1846" i="1"/>
  <c r="G1847" i="1"/>
  <c r="G1848" i="1"/>
  <c r="H1848" i="1" s="1"/>
  <c r="G1849" i="1"/>
  <c r="G1850" i="1"/>
  <c r="G1851" i="1"/>
  <c r="G1852" i="1"/>
  <c r="G1853" i="1"/>
  <c r="G1854" i="1"/>
  <c r="G1855" i="1"/>
  <c r="G1856" i="1"/>
  <c r="H1856" i="1" s="1"/>
  <c r="G1857" i="1"/>
  <c r="G1858" i="1"/>
  <c r="H1858" i="1" s="1"/>
  <c r="G1859" i="1"/>
  <c r="G1860" i="1"/>
  <c r="G1861" i="1"/>
  <c r="G1862" i="1"/>
  <c r="G1863" i="1"/>
  <c r="G1864" i="1"/>
  <c r="H1864" i="1" s="1"/>
  <c r="G1865" i="1"/>
  <c r="G1866" i="1"/>
  <c r="H1866" i="1" s="1"/>
  <c r="G1867" i="1"/>
  <c r="G1868" i="1"/>
  <c r="G1869" i="1"/>
  <c r="G1870" i="1"/>
  <c r="G1871" i="1"/>
  <c r="G1872" i="1"/>
  <c r="H1872" i="1" s="1"/>
  <c r="G1873" i="1"/>
  <c r="G1874" i="1"/>
  <c r="G1875" i="1"/>
  <c r="G1876" i="1"/>
  <c r="G1877" i="1"/>
  <c r="G1878" i="1"/>
  <c r="G1879" i="1"/>
  <c r="G1880" i="1"/>
  <c r="H1880" i="1" s="1"/>
  <c r="G1881" i="1"/>
  <c r="G1882" i="1"/>
  <c r="G1883" i="1"/>
  <c r="G1884" i="1"/>
  <c r="G1885" i="1"/>
  <c r="G1886" i="1"/>
  <c r="G1887" i="1"/>
  <c r="G1888" i="1"/>
  <c r="H1888" i="1" s="1"/>
  <c r="G1889" i="1"/>
  <c r="G1890" i="1"/>
  <c r="G1891" i="1"/>
  <c r="G1892" i="1"/>
  <c r="G1893" i="1"/>
  <c r="G1894" i="1"/>
  <c r="G1895" i="1"/>
  <c r="G1896" i="1"/>
  <c r="H1896" i="1" s="1"/>
  <c r="G1897" i="1"/>
  <c r="G1898" i="1"/>
  <c r="G1899" i="1"/>
  <c r="G1900" i="1"/>
  <c r="G1901" i="1"/>
  <c r="G1902" i="1"/>
  <c r="G1903" i="1"/>
  <c r="G1904" i="1"/>
  <c r="H1904" i="1" s="1"/>
  <c r="G1905" i="1"/>
  <c r="G1906" i="1"/>
  <c r="G1907" i="1"/>
  <c r="G1908" i="1"/>
  <c r="G1909" i="1"/>
  <c r="G1910" i="1"/>
  <c r="G1911" i="1"/>
  <c r="G1912" i="1"/>
  <c r="G1913" i="1"/>
  <c r="G1914" i="1"/>
  <c r="H1914" i="1" s="1"/>
  <c r="G1915" i="1"/>
  <c r="G1916" i="1"/>
  <c r="G1917" i="1"/>
  <c r="G1918" i="1"/>
  <c r="G1919" i="1"/>
  <c r="G1920" i="1"/>
  <c r="H1920" i="1" s="1"/>
  <c r="G1921" i="1"/>
  <c r="G1922" i="1"/>
  <c r="G1923" i="1"/>
  <c r="G1924" i="1"/>
  <c r="G1925" i="1"/>
  <c r="G1926" i="1"/>
  <c r="G1927" i="1"/>
  <c r="G1928" i="1"/>
  <c r="H1928" i="1" s="1"/>
  <c r="G1929" i="1"/>
  <c r="G1930" i="1"/>
  <c r="G1931" i="1"/>
  <c r="G1932" i="1"/>
  <c r="G1933" i="1"/>
  <c r="G1934" i="1"/>
  <c r="G1935" i="1"/>
  <c r="G1936" i="1"/>
  <c r="H1936" i="1" s="1"/>
  <c r="G1937" i="1"/>
  <c r="G1938" i="1"/>
  <c r="G1939" i="1"/>
  <c r="G1940" i="1"/>
  <c r="G1941" i="1"/>
  <c r="G1942" i="1"/>
  <c r="G1943" i="1"/>
  <c r="G1944" i="1"/>
  <c r="H1944" i="1" s="1"/>
  <c r="G1945" i="1"/>
  <c r="G1946" i="1"/>
  <c r="G1947" i="1"/>
  <c r="G1948" i="1"/>
  <c r="G1949" i="1"/>
  <c r="G1950" i="1"/>
  <c r="G1951" i="1"/>
  <c r="G1952" i="1"/>
  <c r="G1953" i="1"/>
  <c r="G1954" i="1"/>
  <c r="G1955" i="1"/>
  <c r="G1956" i="1"/>
  <c r="G1957" i="1"/>
  <c r="G1958" i="1"/>
  <c r="G1959" i="1"/>
  <c r="G1960" i="1"/>
  <c r="H1960" i="1" s="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H1984" i="1" s="1"/>
  <c r="G1985" i="1"/>
  <c r="G1986" i="1"/>
  <c r="G1987" i="1"/>
  <c r="G1988" i="1"/>
  <c r="G1989" i="1"/>
  <c r="G1990" i="1"/>
  <c r="G1991" i="1"/>
  <c r="G1992" i="1"/>
  <c r="G1993" i="1"/>
  <c r="G1994" i="1"/>
  <c r="H1994" i="1" s="1"/>
  <c r="G1995" i="1"/>
  <c r="G1996" i="1"/>
  <c r="G1997" i="1"/>
  <c r="G1998" i="1"/>
  <c r="G1999" i="1"/>
  <c r="G2000" i="1"/>
  <c r="G2001" i="1"/>
  <c r="G2002" i="1"/>
  <c r="H2002" i="1" s="1"/>
  <c r="G2003" i="1"/>
  <c r="G2004" i="1"/>
  <c r="G2005" i="1"/>
  <c r="G2006" i="1"/>
  <c r="G2007" i="1"/>
  <c r="G2008" i="1"/>
  <c r="G2009" i="1"/>
  <c r="G2010" i="1"/>
  <c r="H2010" i="1" s="1"/>
  <c r="G2011" i="1"/>
  <c r="G2012" i="1"/>
  <c r="G2013" i="1"/>
  <c r="G2014" i="1"/>
  <c r="G2015" i="1"/>
  <c r="G2016" i="1"/>
  <c r="H2016" i="1" s="1"/>
  <c r="G2017" i="1"/>
  <c r="G2018" i="1"/>
  <c r="H2018" i="1" s="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H2048" i="1" s="1"/>
  <c r="G2049" i="1"/>
  <c r="G2050" i="1"/>
  <c r="G2051" i="1"/>
  <c r="G2052" i="1"/>
  <c r="G2053" i="1"/>
  <c r="G2054" i="1"/>
  <c r="G2055" i="1"/>
  <c r="G2056" i="1"/>
  <c r="G2057" i="1"/>
  <c r="G2058" i="1"/>
  <c r="H2058" i="1" s="1"/>
  <c r="G2059" i="1"/>
  <c r="G2060" i="1"/>
  <c r="G2061" i="1"/>
  <c r="G2062" i="1"/>
  <c r="G2063" i="1"/>
  <c r="G2064" i="1"/>
  <c r="G2065" i="1"/>
  <c r="G2066" i="1"/>
  <c r="G2067" i="1"/>
  <c r="G2068" i="1"/>
  <c r="G2069" i="1"/>
  <c r="G2070" i="1"/>
  <c r="G2071" i="1"/>
  <c r="G2072" i="1"/>
  <c r="G2073" i="1"/>
  <c r="G2074" i="1"/>
  <c r="H2074" i="1" s="1"/>
  <c r="G2075" i="1"/>
  <c r="G2076" i="1"/>
  <c r="G2077" i="1"/>
  <c r="G2078" i="1"/>
  <c r="G2079" i="1"/>
  <c r="G2080" i="1"/>
  <c r="H2080" i="1" s="1"/>
  <c r="G2081" i="1"/>
  <c r="G2082" i="1"/>
  <c r="G2083" i="1"/>
  <c r="G2084" i="1"/>
  <c r="G2085" i="1"/>
  <c r="G2086" i="1"/>
  <c r="G2087" i="1"/>
  <c r="G2088" i="1"/>
  <c r="H2088" i="1" s="1"/>
  <c r="G2089" i="1"/>
  <c r="G2090" i="1"/>
  <c r="G2091" i="1"/>
  <c r="G2092" i="1"/>
  <c r="G2093" i="1"/>
  <c r="G2094" i="1"/>
  <c r="G2095" i="1"/>
  <c r="G2096" i="1"/>
  <c r="H2096" i="1" s="1"/>
  <c r="G2097" i="1"/>
  <c r="G2098" i="1"/>
  <c r="G2099" i="1"/>
  <c r="G2100" i="1"/>
  <c r="G2101" i="1"/>
  <c r="G2102" i="1"/>
  <c r="G2103" i="1"/>
  <c r="G2104" i="1"/>
  <c r="G2105" i="1"/>
  <c r="G2106" i="1"/>
  <c r="G2107" i="1"/>
  <c r="G2108" i="1"/>
  <c r="G2109" i="1"/>
  <c r="G2110" i="1"/>
  <c r="H2110" i="1" s="1"/>
  <c r="G2111" i="1"/>
  <c r="G2112" i="1"/>
  <c r="H2112" i="1" s="1"/>
  <c r="G2113" i="1"/>
  <c r="G2114" i="1"/>
  <c r="G2115" i="1"/>
  <c r="G2116" i="1"/>
  <c r="G2117" i="1"/>
  <c r="G2118" i="1"/>
  <c r="G2119" i="1"/>
  <c r="G2120" i="1"/>
  <c r="G2121" i="1"/>
  <c r="G2122" i="1"/>
  <c r="G2123" i="1"/>
  <c r="G2124" i="1"/>
  <c r="G2125" i="1"/>
  <c r="G2126" i="1"/>
  <c r="G2127" i="1"/>
  <c r="G2128" i="1"/>
  <c r="H2128" i="1" s="1"/>
  <c r="G2129" i="1"/>
  <c r="G2130" i="1"/>
  <c r="G2131" i="1"/>
  <c r="G2132" i="1"/>
  <c r="G2133" i="1"/>
  <c r="G2134" i="1"/>
  <c r="G2135" i="1"/>
  <c r="G2136" i="1"/>
  <c r="G2137" i="1"/>
  <c r="G2138" i="1"/>
  <c r="H2138" i="1" s="1"/>
  <c r="G2139" i="1"/>
  <c r="G2140" i="1"/>
  <c r="G2141" i="1"/>
  <c r="G2142" i="1"/>
  <c r="G2143" i="1"/>
  <c r="G2144" i="1"/>
  <c r="H2144" i="1" s="1"/>
  <c r="G2145" i="1"/>
  <c r="G2146" i="1"/>
  <c r="G2147" i="1"/>
  <c r="G2148" i="1"/>
  <c r="G2149" i="1"/>
  <c r="G2150" i="1"/>
  <c r="G2151" i="1"/>
  <c r="G2152" i="1"/>
  <c r="H2152" i="1" s="1"/>
  <c r="G2153" i="1"/>
  <c r="G2154" i="1"/>
  <c r="G2155" i="1"/>
  <c r="G2156" i="1"/>
  <c r="G2157" i="1"/>
  <c r="G2158" i="1"/>
  <c r="G2159" i="1"/>
  <c r="G2160" i="1"/>
  <c r="H2160" i="1" s="1"/>
  <c r="G2161" i="1"/>
  <c r="G2162" i="1"/>
  <c r="G2163" i="1"/>
  <c r="G2164" i="1"/>
  <c r="G2165" i="1"/>
  <c r="G2166" i="1"/>
  <c r="G2167" i="1"/>
  <c r="G2168" i="1"/>
  <c r="G2169" i="1"/>
  <c r="G2170" i="1"/>
  <c r="G2171" i="1"/>
  <c r="G2172" i="1"/>
  <c r="G2173" i="1"/>
  <c r="G2174" i="1"/>
  <c r="G2175" i="1"/>
  <c r="G2176" i="1"/>
  <c r="H2176" i="1" s="1"/>
  <c r="G2177" i="1"/>
  <c r="G2178" i="1"/>
  <c r="H2178" i="1" s="1"/>
  <c r="G2179" i="1"/>
  <c r="G2180" i="1"/>
  <c r="G2181" i="1"/>
  <c r="G2182" i="1"/>
  <c r="G2183" i="1"/>
  <c r="G2184" i="1"/>
  <c r="H2184" i="1" s="1"/>
  <c r="G2185" i="1"/>
  <c r="G2186" i="1"/>
  <c r="H2186" i="1" s="1"/>
  <c r="G2187" i="1"/>
  <c r="G2188" i="1"/>
  <c r="G2189" i="1"/>
  <c r="G2190" i="1"/>
  <c r="G2191" i="1"/>
  <c r="G2192" i="1"/>
  <c r="H2192" i="1" s="1"/>
  <c r="G2193" i="1"/>
  <c r="G2194" i="1"/>
  <c r="H2194" i="1" s="1"/>
  <c r="G2195" i="1"/>
  <c r="G2196" i="1"/>
  <c r="G2197" i="1"/>
  <c r="G2198" i="1"/>
  <c r="G2199" i="1"/>
  <c r="G2200" i="1"/>
  <c r="G2201" i="1"/>
  <c r="G2202" i="1"/>
  <c r="G2203" i="1"/>
  <c r="G2204" i="1"/>
  <c r="G2205" i="1"/>
  <c r="G2206" i="1"/>
  <c r="G2207" i="1"/>
  <c r="G2208" i="1"/>
  <c r="H2208" i="1" s="1"/>
  <c r="G2209" i="1"/>
  <c r="G2210" i="1"/>
  <c r="G2211" i="1"/>
  <c r="G2212" i="1"/>
  <c r="G2213" i="1"/>
  <c r="G2214" i="1"/>
  <c r="G2215" i="1"/>
  <c r="G2216" i="1"/>
  <c r="H2216" i="1" s="1"/>
  <c r="G2217" i="1"/>
  <c r="G2218" i="1"/>
  <c r="H2218" i="1" s="1"/>
  <c r="G2219" i="1"/>
  <c r="G2220" i="1"/>
  <c r="G2221" i="1"/>
  <c r="G2222" i="1"/>
  <c r="G2223" i="1"/>
  <c r="G2224" i="1"/>
  <c r="H2224" i="1" s="1"/>
  <c r="G2225" i="1"/>
  <c r="G2226" i="1"/>
  <c r="G2227" i="1"/>
  <c r="G2228" i="1"/>
  <c r="G2229" i="1"/>
  <c r="G2230" i="1"/>
  <c r="G2231" i="1"/>
  <c r="G2232" i="1"/>
  <c r="H2232" i="1" s="1"/>
  <c r="G2233" i="1"/>
  <c r="G2234" i="1"/>
  <c r="H2234" i="1" s="1"/>
  <c r="G2235" i="1"/>
  <c r="G2236" i="1"/>
  <c r="G2237" i="1"/>
  <c r="G2238" i="1"/>
  <c r="G2239" i="1"/>
  <c r="G2240" i="1"/>
  <c r="H2240" i="1" s="1"/>
  <c r="G2241" i="1"/>
  <c r="G2242" i="1"/>
  <c r="H2242" i="1" s="1"/>
  <c r="G2243" i="1"/>
  <c r="G2244" i="1"/>
  <c r="G2245" i="1"/>
  <c r="G2246" i="1"/>
  <c r="G2247" i="1"/>
  <c r="G2248" i="1"/>
  <c r="H2248" i="1" s="1"/>
  <c r="G2249" i="1"/>
  <c r="G2250" i="1"/>
  <c r="H2250" i="1" s="1"/>
  <c r="G2251" i="1"/>
  <c r="G2252" i="1"/>
  <c r="G2253" i="1"/>
  <c r="G2254" i="1"/>
  <c r="G2255" i="1"/>
  <c r="G2256" i="1"/>
  <c r="H2256" i="1" s="1"/>
  <c r="G2257" i="1"/>
  <c r="G2258" i="1"/>
  <c r="G2259" i="1"/>
  <c r="G2260" i="1"/>
  <c r="G2261" i="1"/>
  <c r="G2262" i="1"/>
  <c r="G2263" i="1"/>
  <c r="G2264" i="1"/>
  <c r="H2264" i="1" s="1"/>
  <c r="G2265" i="1"/>
  <c r="G2266" i="1"/>
  <c r="G2267" i="1"/>
  <c r="G2268" i="1"/>
  <c r="G2269" i="1"/>
  <c r="G2270" i="1"/>
  <c r="G2271" i="1"/>
  <c r="G2272" i="1"/>
  <c r="H2272" i="1" s="1"/>
  <c r="G2273" i="1"/>
  <c r="G2274" i="1"/>
  <c r="G2275" i="1"/>
  <c r="G2276" i="1"/>
  <c r="G2277" i="1"/>
  <c r="G2278" i="1"/>
  <c r="G2279" i="1"/>
  <c r="G2280" i="1"/>
  <c r="H2280" i="1" s="1"/>
  <c r="G2281" i="1"/>
  <c r="G2282" i="1"/>
  <c r="H2282" i="1" s="1"/>
  <c r="G2283" i="1"/>
  <c r="G2284" i="1"/>
  <c r="G2285" i="1"/>
  <c r="G2286" i="1"/>
  <c r="G2287" i="1"/>
  <c r="G2288" i="1"/>
  <c r="H2288" i="1" s="1"/>
  <c r="G2289" i="1"/>
  <c r="G2290" i="1"/>
  <c r="H2290" i="1" s="1"/>
  <c r="G2291" i="1"/>
  <c r="G2292" i="1"/>
  <c r="G2293" i="1"/>
  <c r="G2294" i="1"/>
  <c r="G2295" i="1"/>
  <c r="G2296" i="1"/>
  <c r="H2296" i="1" s="1"/>
  <c r="G2297" i="1"/>
  <c r="G2298" i="1"/>
  <c r="G2299" i="1"/>
  <c r="G2300" i="1"/>
  <c r="G2301" i="1"/>
  <c r="G2302" i="1"/>
  <c r="G2303" i="1"/>
  <c r="G2304" i="1"/>
  <c r="H2304" i="1" s="1"/>
  <c r="G2305" i="1"/>
  <c r="G2306" i="1"/>
  <c r="G2307" i="1"/>
  <c r="G2308" i="1"/>
  <c r="G2309" i="1"/>
  <c r="G2310" i="1"/>
  <c r="G2311" i="1"/>
  <c r="G2312" i="1"/>
  <c r="H2312" i="1" s="1"/>
  <c r="G2313" i="1"/>
  <c r="G2314" i="1"/>
  <c r="H2314" i="1" s="1"/>
  <c r="G2315" i="1"/>
  <c r="G2316" i="1"/>
  <c r="G2317" i="1"/>
  <c r="G2318" i="1"/>
  <c r="G2319" i="1"/>
  <c r="G2320" i="1"/>
  <c r="H2320" i="1" s="1"/>
  <c r="G2321" i="1"/>
  <c r="G2322" i="1"/>
  <c r="G2323" i="1"/>
  <c r="G2324" i="1"/>
  <c r="G2325" i="1"/>
  <c r="G2326" i="1"/>
  <c r="G2327" i="1"/>
  <c r="G2328" i="1"/>
  <c r="H2328" i="1" s="1"/>
  <c r="G2329" i="1"/>
  <c r="G2330" i="1"/>
  <c r="G2331" i="1"/>
  <c r="G2332" i="1"/>
  <c r="G2333" i="1"/>
  <c r="G2334" i="1"/>
  <c r="G2335" i="1"/>
  <c r="G2336" i="1"/>
  <c r="H2336" i="1" s="1"/>
  <c r="G2337" i="1"/>
  <c r="G2338" i="1"/>
  <c r="G2339" i="1"/>
  <c r="G2340" i="1"/>
  <c r="G2341" i="1"/>
  <c r="G2342" i="1"/>
  <c r="G2343" i="1"/>
  <c r="G2344" i="1"/>
  <c r="H2344" i="1" s="1"/>
  <c r="G2345" i="1"/>
  <c r="G2346" i="1"/>
  <c r="H2346" i="1" s="1"/>
  <c r="G2347" i="1"/>
  <c r="G2348" i="1"/>
  <c r="G2349" i="1"/>
  <c r="G2350" i="1"/>
  <c r="G2351" i="1"/>
  <c r="G2352" i="1"/>
  <c r="G2353" i="1"/>
  <c r="G2354" i="1"/>
  <c r="G2355" i="1"/>
  <c r="G2356" i="1"/>
  <c r="G2357" i="1"/>
  <c r="G2358" i="1"/>
  <c r="G2359" i="1"/>
  <c r="G2360" i="1"/>
  <c r="H2360" i="1" s="1"/>
  <c r="G2361" i="1"/>
  <c r="G2362" i="1"/>
  <c r="H2362" i="1" s="1"/>
  <c r="G2363" i="1"/>
  <c r="G2364" i="1"/>
  <c r="G2365" i="1"/>
  <c r="G2366" i="1"/>
  <c r="G2367" i="1"/>
  <c r="G2368" i="1"/>
  <c r="H2368" i="1" s="1"/>
  <c r="G2369" i="1"/>
  <c r="G2370" i="1"/>
  <c r="G2371" i="1"/>
  <c r="G2372" i="1"/>
  <c r="G2373" i="1"/>
  <c r="G2374" i="1"/>
  <c r="G2375" i="1"/>
  <c r="G2376" i="1"/>
  <c r="H2376" i="1" s="1"/>
  <c r="G2377" i="1"/>
  <c r="G2378" i="1"/>
  <c r="H2378" i="1" s="1"/>
  <c r="G2379" i="1"/>
  <c r="G2380" i="1"/>
  <c r="G2381" i="1"/>
  <c r="G2382" i="1"/>
  <c r="G2383" i="1"/>
  <c r="G2384" i="1"/>
  <c r="H2384" i="1" s="1"/>
  <c r="G2385" i="1"/>
  <c r="G2386" i="1"/>
  <c r="H2386" i="1" s="1"/>
  <c r="G2387" i="1"/>
  <c r="G2388" i="1"/>
  <c r="G2389" i="1"/>
  <c r="G2390" i="1"/>
  <c r="G2391" i="1"/>
  <c r="G2392" i="1"/>
  <c r="H2392" i="1" s="1"/>
  <c r="G2393" i="1"/>
  <c r="G2394" i="1"/>
  <c r="G2395" i="1"/>
  <c r="G2396" i="1"/>
  <c r="G2397" i="1"/>
  <c r="G2398" i="1"/>
  <c r="G2399" i="1"/>
  <c r="G2400" i="1"/>
  <c r="H2400" i="1" s="1"/>
  <c r="G2401" i="1"/>
  <c r="G2402" i="1"/>
  <c r="G2403" i="1"/>
  <c r="G2404" i="1"/>
  <c r="G2405" i="1"/>
  <c r="G2406" i="1"/>
  <c r="G2407" i="1"/>
  <c r="G2408" i="1"/>
  <c r="H2408" i="1" s="1"/>
  <c r="G2409" i="1"/>
  <c r="G2410" i="1"/>
  <c r="H2410" i="1" s="1"/>
  <c r="G2411" i="1"/>
  <c r="G2412" i="1"/>
  <c r="G2413" i="1"/>
  <c r="G2414" i="1"/>
  <c r="G2415" i="1"/>
  <c r="G2416" i="1"/>
  <c r="H2416" i="1" s="1"/>
  <c r="G2417" i="1"/>
  <c r="G2418" i="1"/>
  <c r="G2419" i="1"/>
  <c r="G2420" i="1"/>
  <c r="G2421" i="1"/>
  <c r="G2422" i="1"/>
  <c r="G2423" i="1"/>
  <c r="G2424" i="1"/>
  <c r="H2424" i="1" s="1"/>
  <c r="G2425" i="1"/>
  <c r="G2426" i="1"/>
  <c r="H2426" i="1" s="1"/>
  <c r="G2427" i="1"/>
  <c r="G2428" i="1"/>
  <c r="G2429" i="1"/>
  <c r="G2430" i="1"/>
  <c r="G2431" i="1"/>
  <c r="G2432" i="1"/>
  <c r="H2432" i="1" s="1"/>
  <c r="G2433" i="1"/>
  <c r="G2434" i="1"/>
  <c r="H2434" i="1" s="1"/>
  <c r="G2435" i="1"/>
  <c r="G2436" i="1"/>
  <c r="G2437" i="1"/>
  <c r="G2438" i="1"/>
  <c r="G2439" i="1"/>
  <c r="G2440" i="1"/>
  <c r="H2440" i="1" s="1"/>
  <c r="G2441" i="1"/>
  <c r="G2442" i="1"/>
  <c r="G2443" i="1"/>
  <c r="G2444" i="1"/>
  <c r="G2445" i="1"/>
  <c r="G2446" i="1"/>
  <c r="G2447" i="1"/>
  <c r="G2448" i="1"/>
  <c r="G2449" i="1"/>
  <c r="G2450" i="1"/>
  <c r="G2451" i="1"/>
  <c r="G2452" i="1"/>
  <c r="G2453" i="1"/>
  <c r="G2454" i="1"/>
  <c r="G2455" i="1"/>
  <c r="G2456" i="1"/>
  <c r="H2456" i="1" s="1"/>
  <c r="G2457" i="1"/>
  <c r="G2458" i="1"/>
  <c r="G2459" i="1"/>
  <c r="G2460" i="1"/>
  <c r="G2461" i="1"/>
  <c r="G2462" i="1"/>
  <c r="G2463" i="1"/>
  <c r="G2464" i="1"/>
  <c r="H2464" i="1" s="1"/>
  <c r="G2465" i="1"/>
  <c r="G2466" i="1"/>
  <c r="G2467" i="1"/>
  <c r="G2468" i="1"/>
  <c r="G2469" i="1"/>
  <c r="G2470" i="1"/>
  <c r="G2471" i="1"/>
  <c r="G2472" i="1"/>
  <c r="H2472" i="1" s="1"/>
  <c r="G2473" i="1"/>
  <c r="G2474" i="1"/>
  <c r="H2474" i="1" s="1"/>
  <c r="G2475" i="1"/>
  <c r="G2476" i="1"/>
  <c r="G2477" i="1"/>
  <c r="G2478" i="1"/>
  <c r="G2479" i="1"/>
  <c r="G2480" i="1"/>
  <c r="G2481" i="1"/>
  <c r="G2482" i="1"/>
  <c r="H2482" i="1" s="1"/>
  <c r="G2483" i="1"/>
  <c r="G2484" i="1"/>
  <c r="G2485" i="1"/>
  <c r="G2486" i="1"/>
  <c r="G2487" i="1"/>
  <c r="G2488" i="1"/>
  <c r="H2488" i="1" s="1"/>
  <c r="G2489" i="1"/>
  <c r="G2490" i="1"/>
  <c r="G2491" i="1"/>
  <c r="G2492" i="1"/>
  <c r="G2493" i="1"/>
  <c r="G2494" i="1"/>
  <c r="G2495" i="1"/>
  <c r="G2496" i="1"/>
  <c r="H2496" i="1" s="1"/>
  <c r="G2497" i="1"/>
  <c r="G2498" i="1"/>
  <c r="G2499" i="1"/>
  <c r="G2500" i="1"/>
  <c r="G2501" i="1"/>
  <c r="G2502" i="1"/>
  <c r="G2503" i="1"/>
  <c r="G2504" i="1"/>
  <c r="H2504" i="1" s="1"/>
  <c r="G2505" i="1"/>
  <c r="G2506" i="1"/>
  <c r="H2506" i="1" s="1"/>
  <c r="G2507" i="1"/>
  <c r="G2508" i="1"/>
  <c r="G2509" i="1"/>
  <c r="G2510" i="1"/>
  <c r="G2511" i="1"/>
  <c r="G2512" i="1"/>
  <c r="G2513" i="1"/>
  <c r="G2514" i="1"/>
  <c r="G2515" i="1"/>
  <c r="G2516" i="1"/>
  <c r="G2517" i="1"/>
  <c r="G2518" i="1"/>
  <c r="G2519" i="1"/>
  <c r="G2520" i="1"/>
  <c r="H2520" i="1" s="1"/>
  <c r="G2521" i="1"/>
  <c r="G2522" i="1"/>
  <c r="G2523" i="1"/>
  <c r="G2524" i="1"/>
  <c r="G2525" i="1"/>
  <c r="G2526" i="1"/>
  <c r="G2527" i="1"/>
  <c r="G2528" i="1"/>
  <c r="H2528" i="1" s="1"/>
  <c r="G2529" i="1"/>
  <c r="G2530" i="1"/>
  <c r="G2531" i="1"/>
  <c r="G2532" i="1"/>
  <c r="G2533" i="1"/>
  <c r="G2534" i="1"/>
  <c r="G2535" i="1"/>
  <c r="G2536" i="1"/>
  <c r="H2536" i="1" s="1"/>
  <c r="G2537" i="1"/>
  <c r="G2538" i="1"/>
  <c r="G2539" i="1"/>
  <c r="G2540" i="1"/>
  <c r="G2541" i="1"/>
  <c r="G2542" i="1"/>
  <c r="G2543" i="1"/>
  <c r="G2544" i="1"/>
  <c r="G2545" i="1"/>
  <c r="G2546" i="1"/>
  <c r="G2547" i="1"/>
  <c r="G2548" i="1"/>
  <c r="G2549" i="1"/>
  <c r="G2550" i="1"/>
  <c r="G2551" i="1"/>
  <c r="G2552" i="1"/>
  <c r="H2552" i="1" s="1"/>
  <c r="G2553" i="1"/>
  <c r="G2554" i="1"/>
  <c r="H2554" i="1" s="1"/>
  <c r="G2555" i="1"/>
  <c r="G2556" i="1"/>
  <c r="G2557" i="1"/>
  <c r="G2558" i="1"/>
  <c r="G2559" i="1"/>
  <c r="G2560" i="1"/>
  <c r="H2560" i="1" s="1"/>
  <c r="G2561" i="1"/>
  <c r="G2562" i="1"/>
  <c r="H2562" i="1" s="1"/>
  <c r="G2563" i="1"/>
  <c r="G2564" i="1"/>
  <c r="G2565" i="1"/>
  <c r="G2566" i="1"/>
  <c r="G2567" i="1"/>
  <c r="G2568" i="1"/>
  <c r="H2568" i="1" s="1"/>
  <c r="G2569" i="1"/>
  <c r="G2570" i="1"/>
  <c r="H2570" i="1" s="1"/>
  <c r="G2571" i="1"/>
  <c r="G2572" i="1"/>
  <c r="G2573" i="1"/>
  <c r="G2574" i="1"/>
  <c r="G2575" i="1"/>
  <c r="G2576" i="1"/>
  <c r="G2577" i="1"/>
  <c r="G2578" i="1"/>
  <c r="G2579" i="1"/>
  <c r="G2580" i="1"/>
  <c r="G2581" i="1"/>
  <c r="G2582" i="1"/>
  <c r="G2583" i="1"/>
  <c r="G2584" i="1"/>
  <c r="H2584" i="1" s="1"/>
  <c r="G2585" i="1"/>
  <c r="G2586" i="1"/>
  <c r="H2586" i="1" s="1"/>
  <c r="G2587" i="1"/>
  <c r="G2588" i="1"/>
  <c r="G2589" i="1"/>
  <c r="G2590" i="1"/>
  <c r="G2591" i="1"/>
  <c r="G2592" i="1"/>
  <c r="H2592" i="1" s="1"/>
  <c r="G2593" i="1"/>
  <c r="G2594" i="1"/>
  <c r="G2595" i="1"/>
  <c r="G2596" i="1"/>
  <c r="G2597" i="1"/>
  <c r="G2598" i="1"/>
  <c r="G2599" i="1"/>
  <c r="G2600" i="1"/>
  <c r="H2600" i="1" s="1"/>
  <c r="G2601" i="1"/>
  <c r="G2602" i="1"/>
  <c r="H2602" i="1" s="1"/>
  <c r="G2603" i="1"/>
  <c r="G2604" i="1"/>
  <c r="G2605" i="1"/>
  <c r="G2606" i="1"/>
  <c r="G2607" i="1"/>
  <c r="G2608" i="1"/>
  <c r="G2609" i="1"/>
  <c r="G2610" i="1"/>
  <c r="G2611" i="1"/>
  <c r="G2612" i="1"/>
  <c r="G2613" i="1"/>
  <c r="G2614" i="1"/>
  <c r="G2615" i="1"/>
  <c r="G2616" i="1"/>
  <c r="H2616" i="1" s="1"/>
  <c r="G2617" i="1"/>
  <c r="G2618" i="1"/>
  <c r="G2619" i="1"/>
  <c r="G2620" i="1"/>
  <c r="G2621" i="1"/>
  <c r="G2622" i="1"/>
  <c r="H2622" i="1" s="1"/>
  <c r="G2623" i="1"/>
  <c r="G2624" i="1"/>
  <c r="H2624" i="1" s="1"/>
  <c r="G2625" i="1"/>
  <c r="G2626" i="1"/>
  <c r="H2626" i="1" s="1"/>
  <c r="G2627" i="1"/>
  <c r="G2628" i="1"/>
  <c r="G2629" i="1"/>
  <c r="G2630" i="1"/>
  <c r="G2631" i="1"/>
  <c r="G2632" i="1"/>
  <c r="H2632" i="1" s="1"/>
  <c r="G2633" i="1"/>
  <c r="G2634" i="1"/>
  <c r="G2635" i="1"/>
  <c r="G2636" i="1"/>
  <c r="G2637" i="1"/>
  <c r="G2638" i="1"/>
  <c r="G2639" i="1"/>
  <c r="G2640" i="1"/>
  <c r="H2640" i="1" s="1"/>
  <c r="G2641" i="1"/>
  <c r="G2642" i="1"/>
  <c r="H2642" i="1" s="1"/>
  <c r="G2643" i="1"/>
  <c r="G2644" i="1"/>
  <c r="G2645" i="1"/>
  <c r="G2646" i="1"/>
  <c r="G2647" i="1"/>
  <c r="G2648" i="1"/>
  <c r="H2648" i="1" s="1"/>
  <c r="G2649" i="1"/>
  <c r="G2650" i="1"/>
  <c r="G2651" i="1"/>
  <c r="G2652" i="1"/>
  <c r="G2653" i="1"/>
  <c r="G2654" i="1"/>
  <c r="G2655" i="1"/>
  <c r="G2656" i="1"/>
  <c r="H2656" i="1" s="1"/>
  <c r="G2657" i="1"/>
  <c r="G2658" i="1"/>
  <c r="H2658" i="1" s="1"/>
  <c r="G2659" i="1"/>
  <c r="G2660" i="1"/>
  <c r="G2661" i="1"/>
  <c r="G2662" i="1"/>
  <c r="G2663" i="1"/>
  <c r="G2664" i="1"/>
  <c r="H2664" i="1" s="1"/>
  <c r="G2665" i="1"/>
  <c r="G2666" i="1"/>
  <c r="G2667" i="1"/>
  <c r="G2668" i="1"/>
  <c r="G2669" i="1"/>
  <c r="G2670" i="1"/>
  <c r="G2671" i="1"/>
  <c r="G2672" i="1"/>
  <c r="G2673" i="1"/>
  <c r="G2674" i="1"/>
  <c r="G2675" i="1"/>
  <c r="G2676" i="1"/>
  <c r="G2677" i="1"/>
  <c r="G2678" i="1"/>
  <c r="G2679" i="1"/>
  <c r="G2680" i="1"/>
  <c r="H2680" i="1" s="1"/>
  <c r="G2681" i="1"/>
  <c r="G2682" i="1"/>
  <c r="H2682" i="1" s="1"/>
  <c r="G2683" i="1"/>
  <c r="G2684" i="1"/>
  <c r="G2685" i="1"/>
  <c r="G2686" i="1"/>
  <c r="G2687" i="1"/>
  <c r="G2688" i="1"/>
  <c r="H2688" i="1" s="1"/>
  <c r="G2689" i="1"/>
  <c r="G2690" i="1"/>
  <c r="H2690" i="1" s="1"/>
  <c r="G2691" i="1"/>
  <c r="G2692" i="1"/>
  <c r="G2693" i="1"/>
  <c r="G2694" i="1"/>
  <c r="G2695" i="1"/>
  <c r="G2696" i="1"/>
  <c r="H2696" i="1" s="1"/>
  <c r="G2697" i="1"/>
  <c r="G2698" i="1"/>
  <c r="H2698" i="1" s="1"/>
  <c r="G2699" i="1"/>
  <c r="G2700" i="1"/>
  <c r="G2701" i="1"/>
  <c r="G2702" i="1"/>
  <c r="G2703" i="1"/>
  <c r="G2704" i="1"/>
  <c r="H2704" i="1" s="1"/>
  <c r="G2705" i="1"/>
  <c r="G2706" i="1"/>
  <c r="G2707" i="1"/>
  <c r="G2708" i="1"/>
  <c r="G2709" i="1"/>
  <c r="G2710" i="1"/>
  <c r="G2711" i="1"/>
  <c r="G2712" i="1"/>
  <c r="H2712" i="1" s="1"/>
  <c r="G2713" i="1"/>
  <c r="G2714" i="1"/>
  <c r="H2714" i="1" s="1"/>
  <c r="G2715" i="1"/>
  <c r="G2716" i="1"/>
  <c r="G2717" i="1"/>
  <c r="G2718" i="1"/>
  <c r="G2719" i="1"/>
  <c r="G2720" i="1"/>
  <c r="H2720" i="1" s="1"/>
  <c r="G2721" i="1"/>
  <c r="G2722" i="1"/>
  <c r="G2723" i="1"/>
  <c r="G2724" i="1"/>
  <c r="G2725" i="1"/>
  <c r="G2726" i="1"/>
  <c r="G2727" i="1"/>
  <c r="G2728" i="1"/>
  <c r="H2728" i="1" s="1"/>
  <c r="G2729" i="1"/>
  <c r="G2730" i="1"/>
  <c r="G2731" i="1"/>
  <c r="G2732" i="1"/>
  <c r="G2733" i="1"/>
  <c r="G2734" i="1"/>
  <c r="G2735" i="1"/>
  <c r="G2736" i="1"/>
  <c r="H2736" i="1" s="1"/>
  <c r="G2737" i="1"/>
  <c r="G2738" i="1"/>
  <c r="G2739" i="1"/>
  <c r="G2740" i="1"/>
  <c r="G2741" i="1"/>
  <c r="G2742" i="1"/>
  <c r="G2743" i="1"/>
  <c r="G2744" i="1"/>
  <c r="H2744" i="1" s="1"/>
  <c r="G2745" i="1"/>
  <c r="G2746" i="1"/>
  <c r="G2747" i="1"/>
  <c r="G2748" i="1"/>
  <c r="G2749" i="1"/>
  <c r="G2750" i="1"/>
  <c r="G2751" i="1"/>
  <c r="G2752" i="1"/>
  <c r="H2752" i="1" s="1"/>
  <c r="G2753" i="1"/>
  <c r="G2754" i="1"/>
  <c r="H2754" i="1" s="1"/>
  <c r="G2755" i="1"/>
  <c r="G2756" i="1"/>
  <c r="G2757" i="1"/>
  <c r="G2758" i="1"/>
  <c r="G2759" i="1"/>
  <c r="G2760" i="1"/>
  <c r="H2760" i="1" s="1"/>
  <c r="G2761" i="1"/>
  <c r="G2762" i="1"/>
  <c r="H2762" i="1" s="1"/>
  <c r="G2763" i="1"/>
  <c r="G2764" i="1"/>
  <c r="G2765" i="1"/>
  <c r="G2766" i="1"/>
  <c r="G2767" i="1"/>
  <c r="G2768" i="1"/>
  <c r="H2768" i="1" s="1"/>
  <c r="G2769" i="1"/>
  <c r="G2770" i="1"/>
  <c r="G2771" i="1"/>
  <c r="G2772" i="1"/>
  <c r="G2773" i="1"/>
  <c r="G2774" i="1"/>
  <c r="G2775" i="1"/>
  <c r="G2776" i="1"/>
  <c r="G2777" i="1"/>
  <c r="G2778" i="1"/>
  <c r="H2778" i="1" s="1"/>
  <c r="G2779" i="1"/>
  <c r="G2780" i="1"/>
  <c r="G2781" i="1"/>
  <c r="G2782" i="1"/>
  <c r="G2783" i="1"/>
  <c r="G2784" i="1"/>
  <c r="H2784" i="1" s="1"/>
  <c r="G2785" i="1"/>
  <c r="G2786" i="1"/>
  <c r="H2786" i="1" s="1"/>
  <c r="G2787" i="1"/>
  <c r="G2788" i="1"/>
  <c r="G2789" i="1"/>
  <c r="G2790" i="1"/>
  <c r="G2791" i="1"/>
  <c r="G2792" i="1"/>
  <c r="H2792" i="1" s="1"/>
  <c r="G2793" i="1"/>
  <c r="G2794" i="1"/>
  <c r="G2795" i="1"/>
  <c r="G2796" i="1"/>
  <c r="G2797" i="1"/>
  <c r="G2798" i="1"/>
  <c r="G2799" i="1"/>
  <c r="G2800" i="1"/>
  <c r="H2800" i="1" s="1"/>
  <c r="G2801" i="1"/>
  <c r="G2802" i="1"/>
  <c r="G2803" i="1"/>
  <c r="G2804" i="1"/>
  <c r="G2805" i="1"/>
  <c r="G2806" i="1"/>
  <c r="G2807" i="1"/>
  <c r="G2808" i="1"/>
  <c r="H2808" i="1" s="1"/>
  <c r="G2809" i="1"/>
  <c r="G2810" i="1"/>
  <c r="G2811" i="1"/>
  <c r="G2812" i="1"/>
  <c r="G2813" i="1"/>
  <c r="G2814" i="1"/>
  <c r="G2815" i="1"/>
  <c r="G2816" i="1"/>
  <c r="H2816" i="1" s="1"/>
  <c r="G2817" i="1"/>
  <c r="G2818" i="1"/>
  <c r="G2819" i="1"/>
  <c r="G2820" i="1"/>
  <c r="G2821" i="1"/>
  <c r="G2822" i="1"/>
  <c r="G2823" i="1"/>
  <c r="G2824" i="1"/>
  <c r="H2824" i="1" s="1"/>
  <c r="G2825" i="1"/>
  <c r="G2826" i="1"/>
  <c r="H2826" i="1" s="1"/>
  <c r="G2827" i="1"/>
  <c r="G2828" i="1"/>
  <c r="G2829" i="1"/>
  <c r="G2830" i="1"/>
  <c r="G2831" i="1"/>
  <c r="G2832" i="1"/>
  <c r="H2832" i="1" s="1"/>
  <c r="G2833" i="1"/>
  <c r="G2834" i="1"/>
  <c r="H2834" i="1" s="1"/>
  <c r="G2835" i="1"/>
  <c r="G2836" i="1"/>
  <c r="G2837" i="1"/>
  <c r="G2838" i="1"/>
  <c r="G2839" i="1"/>
  <c r="G2840" i="1"/>
  <c r="H2840" i="1" s="1"/>
  <c r="G2841" i="1"/>
  <c r="G2842" i="1"/>
  <c r="G2843" i="1"/>
  <c r="G2844" i="1"/>
  <c r="G2845" i="1"/>
  <c r="G2846" i="1"/>
  <c r="G2847" i="1"/>
  <c r="G2848" i="1"/>
  <c r="H2848" i="1" s="1"/>
  <c r="G2849" i="1"/>
  <c r="G2850" i="1"/>
  <c r="H2850" i="1" s="1"/>
  <c r="G2851" i="1"/>
  <c r="G2852" i="1"/>
  <c r="G2853" i="1"/>
  <c r="G2854" i="1"/>
  <c r="G2855" i="1"/>
  <c r="G2856" i="1"/>
  <c r="G2857" i="1"/>
  <c r="G2858" i="1"/>
  <c r="H2858" i="1" s="1"/>
  <c r="G2859" i="1"/>
  <c r="G2860" i="1"/>
  <c r="G2861" i="1"/>
  <c r="G2862" i="1"/>
  <c r="G2863" i="1"/>
  <c r="G2864" i="1"/>
  <c r="H2864" i="1" s="1"/>
  <c r="G2865" i="1"/>
  <c r="G2866" i="1"/>
  <c r="G2867" i="1"/>
  <c r="G2868" i="1"/>
  <c r="G2869" i="1"/>
  <c r="G2870" i="1"/>
  <c r="G2871" i="1"/>
  <c r="G2872" i="1"/>
  <c r="H2872" i="1" s="1"/>
  <c r="G2873" i="1"/>
  <c r="G2874" i="1"/>
  <c r="H2874" i="1" s="1"/>
  <c r="G2875" i="1"/>
  <c r="G2876" i="1"/>
  <c r="G2877" i="1"/>
  <c r="G2878" i="1"/>
  <c r="G2879" i="1"/>
  <c r="G2880" i="1"/>
  <c r="H2880" i="1" s="1"/>
  <c r="G2881" i="1"/>
  <c r="G2882" i="1"/>
  <c r="H2882" i="1" s="1"/>
  <c r="G2883" i="1"/>
  <c r="G2884" i="1"/>
  <c r="G2885" i="1"/>
  <c r="G2886" i="1"/>
  <c r="G2887" i="1"/>
  <c r="G2888" i="1"/>
  <c r="H2888" i="1" s="1"/>
  <c r="G2889" i="1"/>
  <c r="G2890" i="1"/>
  <c r="G2891" i="1"/>
  <c r="G2892" i="1"/>
  <c r="G2893" i="1"/>
  <c r="G2894" i="1"/>
  <c r="G2895" i="1"/>
  <c r="G2896" i="1"/>
  <c r="H2896" i="1" s="1"/>
  <c r="G2897" i="1"/>
  <c r="G2898" i="1"/>
  <c r="H2898" i="1" s="1"/>
  <c r="G2899" i="1"/>
  <c r="G2900" i="1"/>
  <c r="G2901" i="1"/>
  <c r="G2902" i="1"/>
  <c r="G2903" i="1"/>
  <c r="G2904" i="1"/>
  <c r="H2904" i="1" s="1"/>
  <c r="G2905" i="1"/>
  <c r="G2906" i="1"/>
  <c r="H2906" i="1" s="1"/>
  <c r="G2907" i="1"/>
  <c r="G2908" i="1"/>
  <c r="G2909" i="1"/>
  <c r="G2910" i="1"/>
  <c r="G2911" i="1"/>
  <c r="G2912" i="1"/>
  <c r="H2912" i="1" s="1"/>
  <c r="G2913" i="1"/>
  <c r="G2914" i="1"/>
  <c r="G2915" i="1"/>
  <c r="G2916" i="1"/>
  <c r="G2917" i="1"/>
  <c r="G2918" i="1"/>
  <c r="G2919" i="1"/>
  <c r="G2920" i="1"/>
  <c r="H2920" i="1" s="1"/>
  <c r="G2921" i="1"/>
  <c r="G2922" i="1"/>
  <c r="G2923" i="1"/>
  <c r="G2924" i="1"/>
  <c r="G2925" i="1"/>
  <c r="G2926" i="1"/>
  <c r="G2927" i="1"/>
  <c r="G2928" i="1"/>
  <c r="H2928" i="1" s="1"/>
  <c r="G2929" i="1"/>
  <c r="G2930" i="1"/>
  <c r="G2931" i="1"/>
  <c r="G2932" i="1"/>
  <c r="G2933" i="1"/>
  <c r="G2934" i="1"/>
  <c r="G2935" i="1"/>
  <c r="G2936" i="1"/>
  <c r="H2936" i="1" s="1"/>
  <c r="G2937" i="1"/>
  <c r="G2938" i="1"/>
  <c r="H2938" i="1" s="1"/>
  <c r="G2939" i="1"/>
  <c r="G2940" i="1"/>
  <c r="G2941" i="1"/>
  <c r="G2942" i="1"/>
  <c r="G2943" i="1"/>
  <c r="G2944" i="1"/>
  <c r="H2944" i="1" s="1"/>
  <c r="G2945" i="1"/>
  <c r="G2946" i="1"/>
  <c r="G2947" i="1"/>
  <c r="G2948" i="1"/>
  <c r="G2949" i="1"/>
  <c r="G2950" i="1"/>
  <c r="G2951" i="1"/>
  <c r="G2952" i="1"/>
  <c r="H2952" i="1" s="1"/>
  <c r="G2953" i="1"/>
  <c r="G2954" i="1"/>
  <c r="H2954" i="1" s="1"/>
  <c r="G2955" i="1"/>
  <c r="G2956" i="1"/>
  <c r="G2957" i="1"/>
  <c r="G2958" i="1"/>
  <c r="G2959" i="1"/>
  <c r="G2960" i="1"/>
  <c r="G2961" i="1"/>
  <c r="G2962" i="1"/>
  <c r="H2962" i="1" s="1"/>
  <c r="G2963" i="1"/>
  <c r="G2964" i="1"/>
  <c r="G2965" i="1"/>
  <c r="G2966" i="1"/>
  <c r="G2967" i="1"/>
  <c r="G2968" i="1"/>
  <c r="H2968" i="1" s="1"/>
  <c r="G2969" i="1"/>
  <c r="G2970" i="1"/>
  <c r="G2971" i="1"/>
  <c r="G2972" i="1"/>
  <c r="G2973" i="1"/>
  <c r="G2974" i="1"/>
  <c r="G2975" i="1"/>
  <c r="G2976" i="1"/>
  <c r="H2976" i="1" s="1"/>
  <c r="G2977" i="1"/>
  <c r="G2978" i="1"/>
  <c r="H2978" i="1" s="1"/>
  <c r="G2979" i="1"/>
  <c r="G2980" i="1"/>
  <c r="G2981" i="1"/>
  <c r="G2982" i="1"/>
  <c r="G2983" i="1"/>
  <c r="G2984" i="1"/>
  <c r="H2984" i="1" s="1"/>
  <c r="G2985" i="1"/>
  <c r="G2986" i="1"/>
  <c r="H2986" i="1" s="1"/>
  <c r="G2987" i="1"/>
  <c r="G2988" i="1"/>
  <c r="G2989" i="1"/>
  <c r="G2990" i="1"/>
  <c r="G2991" i="1"/>
  <c r="G2992" i="1"/>
  <c r="H2992" i="1" s="1"/>
  <c r="G2993" i="1"/>
  <c r="G2994" i="1"/>
  <c r="G2995" i="1"/>
  <c r="G2996" i="1"/>
  <c r="G2997" i="1"/>
  <c r="G2998" i="1"/>
  <c r="G2999" i="1"/>
  <c r="G3000" i="1"/>
  <c r="G3001" i="1"/>
  <c r="G3002" i="1"/>
  <c r="G3003" i="1"/>
  <c r="G3004" i="1"/>
  <c r="G3005" i="1"/>
  <c r="G3006" i="1"/>
  <c r="G3007" i="1"/>
  <c r="G3008" i="1"/>
  <c r="H3008" i="1" s="1"/>
  <c r="G3009" i="1"/>
  <c r="G3010" i="1"/>
  <c r="G3011" i="1"/>
  <c r="G3012" i="1"/>
  <c r="G3013" i="1"/>
  <c r="G3014" i="1"/>
  <c r="G3015" i="1"/>
  <c r="G3016" i="1"/>
  <c r="H3016" i="1" s="1"/>
  <c r="G3017" i="1"/>
  <c r="G3018" i="1"/>
  <c r="G3019" i="1"/>
  <c r="G3020" i="1"/>
  <c r="G3021" i="1"/>
  <c r="G3022" i="1"/>
  <c r="G3023" i="1"/>
  <c r="G3024" i="1"/>
  <c r="H3024" i="1" s="1"/>
  <c r="G3025" i="1"/>
  <c r="G3026" i="1"/>
  <c r="G3027" i="1"/>
  <c r="G3028" i="1"/>
  <c r="G3029" i="1"/>
  <c r="G3030" i="1"/>
  <c r="G3031" i="1"/>
  <c r="G3032" i="1"/>
  <c r="H3032" i="1" s="1"/>
  <c r="G3033" i="1"/>
  <c r="G3034" i="1"/>
  <c r="H3034" i="1" s="1"/>
  <c r="G3035" i="1"/>
  <c r="G3036" i="1"/>
  <c r="G3037" i="1"/>
  <c r="G3038" i="1"/>
  <c r="G3039" i="1"/>
  <c r="G3040" i="1"/>
  <c r="G3041" i="1"/>
  <c r="G3042" i="1"/>
  <c r="H3042" i="1" s="1"/>
  <c r="G3043" i="1"/>
  <c r="G3044" i="1"/>
  <c r="G3045" i="1"/>
  <c r="G3046" i="1"/>
  <c r="G3047" i="1"/>
  <c r="G3048" i="1"/>
  <c r="H3048" i="1" s="1"/>
  <c r="G3049" i="1"/>
  <c r="G3050" i="1"/>
  <c r="G3051" i="1"/>
  <c r="G3052" i="1"/>
  <c r="G3053" i="1"/>
  <c r="G3054" i="1"/>
  <c r="G3055" i="1"/>
  <c r="G3056" i="1"/>
  <c r="H3056" i="1" s="1"/>
  <c r="G3057" i="1"/>
  <c r="G3058" i="1"/>
  <c r="H3058" i="1" s="1"/>
  <c r="G3059" i="1"/>
  <c r="G3060" i="1"/>
  <c r="G3061" i="1"/>
  <c r="G3062" i="1"/>
  <c r="G3063" i="1"/>
  <c r="G3064" i="1"/>
  <c r="H3064" i="1" s="1"/>
  <c r="G3065" i="1"/>
  <c r="G3066" i="1"/>
  <c r="G3067" i="1"/>
  <c r="G3068" i="1"/>
  <c r="G3069" i="1"/>
  <c r="G3070" i="1"/>
  <c r="G3071" i="1"/>
  <c r="G3072" i="1"/>
  <c r="H3072" i="1" s="1"/>
  <c r="G3073" i="1"/>
  <c r="G3074" i="1"/>
  <c r="G3075" i="1"/>
  <c r="G3076" i="1"/>
  <c r="G3077" i="1"/>
  <c r="G3078" i="1"/>
  <c r="G3079" i="1"/>
  <c r="G3080" i="1"/>
  <c r="H3080" i="1" s="1"/>
  <c r="G3081" i="1"/>
  <c r="G3082" i="1"/>
  <c r="G3083" i="1"/>
  <c r="G3084" i="1"/>
  <c r="G3085" i="1"/>
  <c r="G3086" i="1"/>
  <c r="G3087" i="1"/>
  <c r="G3088" i="1"/>
  <c r="G3089" i="1"/>
  <c r="G3090" i="1"/>
  <c r="H3090" i="1" s="1"/>
  <c r="G3091" i="1"/>
  <c r="G3092" i="1"/>
  <c r="G3093" i="1"/>
  <c r="G3094" i="1"/>
  <c r="G3095" i="1"/>
  <c r="G3096" i="1"/>
  <c r="H3096" i="1" s="1"/>
  <c r="G3097" i="1"/>
  <c r="G3098" i="1"/>
  <c r="H3098" i="1" s="1"/>
  <c r="G3099" i="1"/>
  <c r="G3100" i="1"/>
  <c r="G3101" i="1"/>
  <c r="G3102" i="1"/>
  <c r="G3103" i="1"/>
  <c r="G3104" i="1"/>
  <c r="H3104" i="1" s="1"/>
  <c r="G3105" i="1"/>
  <c r="G3106" i="1"/>
  <c r="H3106" i="1" s="1"/>
  <c r="G3107" i="1"/>
  <c r="G3108" i="1"/>
  <c r="G3109" i="1"/>
  <c r="G3110" i="1"/>
  <c r="G3111" i="1"/>
  <c r="G3112" i="1"/>
  <c r="H3112" i="1" s="1"/>
  <c r="G3113" i="1"/>
  <c r="G3114" i="1"/>
  <c r="G3115" i="1"/>
  <c r="G3116" i="1"/>
  <c r="G3117" i="1"/>
  <c r="G3118" i="1"/>
  <c r="G3119" i="1"/>
  <c r="G3120" i="1"/>
  <c r="H3120" i="1" s="1"/>
  <c r="G3121" i="1"/>
  <c r="G3122" i="1"/>
  <c r="G3123" i="1"/>
  <c r="G3124" i="1"/>
  <c r="G3125" i="1"/>
  <c r="G3126" i="1"/>
  <c r="G3127" i="1"/>
  <c r="G3128" i="1"/>
  <c r="H3128" i="1" s="1"/>
  <c r="G3129" i="1"/>
  <c r="G3130" i="1"/>
  <c r="G3131" i="1"/>
  <c r="G3132" i="1"/>
  <c r="G3133" i="1"/>
  <c r="G3134" i="1"/>
  <c r="G3135" i="1"/>
  <c r="G3136" i="1"/>
  <c r="H3136" i="1" s="1"/>
  <c r="G3137" i="1"/>
  <c r="G3138" i="1"/>
  <c r="G3139" i="1"/>
  <c r="G3140" i="1"/>
  <c r="G3141" i="1"/>
  <c r="G3142" i="1"/>
  <c r="G3143" i="1"/>
  <c r="G3144" i="1"/>
  <c r="H3144" i="1" s="1"/>
  <c r="G3145" i="1"/>
  <c r="G3146" i="1"/>
  <c r="G3147" i="1"/>
  <c r="G3148" i="1"/>
  <c r="G3149" i="1"/>
  <c r="G3150" i="1"/>
  <c r="G3151" i="1"/>
  <c r="G3152" i="1"/>
  <c r="H3152" i="1" s="1"/>
  <c r="G3153" i="1"/>
  <c r="G3154" i="1"/>
  <c r="H3154" i="1" s="1"/>
  <c r="G3155" i="1"/>
  <c r="G3156" i="1"/>
  <c r="G3157" i="1"/>
  <c r="G3158" i="1"/>
  <c r="G3159" i="1"/>
  <c r="G3160" i="1"/>
  <c r="H3160" i="1" s="1"/>
  <c r="G3161" i="1"/>
  <c r="G3162" i="1"/>
  <c r="G3163" i="1"/>
  <c r="G3164" i="1"/>
  <c r="G3165" i="1"/>
  <c r="G3166" i="1"/>
  <c r="G3167" i="1"/>
  <c r="G3168" i="1"/>
  <c r="G3169" i="1"/>
  <c r="G3170" i="1"/>
  <c r="H3170" i="1" s="1"/>
  <c r="G3171" i="1"/>
  <c r="G3172" i="1"/>
  <c r="G3173" i="1"/>
  <c r="G3174" i="1"/>
  <c r="G3175" i="1"/>
  <c r="G3176" i="1"/>
  <c r="H3176" i="1" s="1"/>
  <c r="G3177" i="1"/>
  <c r="G3178" i="1"/>
  <c r="G3179" i="1"/>
  <c r="G3180" i="1"/>
  <c r="G3181" i="1"/>
  <c r="G3182" i="1"/>
  <c r="G3183" i="1"/>
  <c r="G3184" i="1"/>
  <c r="H3184" i="1" s="1"/>
  <c r="G3185" i="1"/>
  <c r="G3186" i="1"/>
  <c r="G3187" i="1"/>
  <c r="G3188" i="1"/>
  <c r="AZ3188" i="1"/>
  <c r="AZ3187" i="1"/>
  <c r="AZ3186" i="1"/>
  <c r="AZ3185" i="1"/>
  <c r="AZ3184" i="1"/>
  <c r="AZ3183" i="1"/>
  <c r="AZ3182" i="1"/>
  <c r="AZ3181" i="1"/>
  <c r="AZ3180" i="1"/>
  <c r="AZ3179" i="1"/>
  <c r="AZ3178" i="1"/>
  <c r="AZ3177" i="1"/>
  <c r="AZ3176" i="1"/>
  <c r="AZ3175" i="1"/>
  <c r="AZ3174" i="1"/>
  <c r="AZ3173" i="1"/>
  <c r="AZ3172"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7" i="1"/>
  <c r="AZ56" i="1"/>
  <c r="AZ55" i="1"/>
  <c r="AZ54" i="1"/>
  <c r="AZ47" i="1"/>
  <c r="AZ46" i="1"/>
  <c r="AZ43" i="1"/>
  <c r="AZ42" i="1"/>
  <c r="B64" i="10"/>
  <c r="B62" i="10"/>
  <c r="B60" i="10"/>
  <c r="C59" i="10"/>
  <c r="C58" i="10"/>
  <c r="B57" i="10"/>
  <c r="B56" i="10"/>
  <c r="B52" i="10"/>
  <c r="B50" i="10"/>
  <c r="B48" i="10"/>
  <c r="C47" i="10"/>
  <c r="C46" i="10"/>
  <c r="B45" i="10"/>
  <c r="B44" i="10"/>
  <c r="B40" i="10"/>
  <c r="B38" i="10"/>
  <c r="B36" i="10"/>
  <c r="C35" i="10"/>
  <c r="C34" i="10"/>
  <c r="B33" i="10"/>
  <c r="B32" i="10"/>
  <c r="AH3188" i="1"/>
  <c r="AH3187" i="1"/>
  <c r="AH3186" i="1"/>
  <c r="AH3185" i="1"/>
  <c r="AH3184" i="1"/>
  <c r="AH3183" i="1"/>
  <c r="AH3182" i="1"/>
  <c r="AH3181" i="1"/>
  <c r="AH3180" i="1"/>
  <c r="AH3179" i="1"/>
  <c r="AH3178" i="1"/>
  <c r="AH3177" i="1"/>
  <c r="AH3176" i="1"/>
  <c r="AH3175" i="1"/>
  <c r="AH3174" i="1"/>
  <c r="AH3173" i="1"/>
  <c r="AH3172" i="1"/>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7" i="1"/>
  <c r="AH56" i="1"/>
  <c r="AH55" i="1"/>
  <c r="AH54" i="1"/>
  <c r="AH47" i="1"/>
  <c r="AH46" i="1"/>
  <c r="AH43" i="1"/>
  <c r="AH42"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42" i="1"/>
  <c r="AL43" i="1"/>
  <c r="AL57"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BA3187" i="1" l="1"/>
  <c r="BA3179" i="1"/>
  <c r="BA3171" i="1"/>
  <c r="BA3163" i="1"/>
  <c r="BA3155" i="1"/>
  <c r="BA3147" i="1"/>
  <c r="BA3139" i="1"/>
  <c r="BA3131" i="1"/>
  <c r="BA3123" i="1"/>
  <c r="BA3115" i="1"/>
  <c r="BA3107" i="1"/>
  <c r="BA3099" i="1"/>
  <c r="BA3091" i="1"/>
  <c r="BA3083" i="1"/>
  <c r="BA3075" i="1"/>
  <c r="BA3067" i="1"/>
  <c r="BA3059" i="1"/>
  <c r="BA3051" i="1"/>
  <c r="BA3043" i="1"/>
  <c r="BA3035" i="1"/>
  <c r="BA3027" i="1"/>
  <c r="BA3019" i="1"/>
  <c r="BA3011" i="1"/>
  <c r="BA3003" i="1"/>
  <c r="BA2995" i="1"/>
  <c r="BA2987" i="1"/>
  <c r="BA2979" i="1"/>
  <c r="BA2971" i="1"/>
  <c r="BA2963" i="1"/>
  <c r="BA2955" i="1"/>
  <c r="BA2947" i="1"/>
  <c r="BA2939" i="1"/>
  <c r="BA2931" i="1"/>
  <c r="BA2923" i="1"/>
  <c r="BA2915" i="1"/>
  <c r="BA2907" i="1"/>
  <c r="BA2899" i="1"/>
  <c r="BA2891" i="1"/>
  <c r="BA2883" i="1"/>
  <c r="BA2875" i="1"/>
  <c r="BA2867" i="1"/>
  <c r="BA2859" i="1"/>
  <c r="BA2851" i="1"/>
  <c r="BA2843" i="1"/>
  <c r="BA2835" i="1"/>
  <c r="BA2827" i="1"/>
  <c r="BA2819" i="1"/>
  <c r="BA2811" i="1"/>
  <c r="BA2803" i="1"/>
  <c r="BA2795" i="1"/>
  <c r="BA2787" i="1"/>
  <c r="BA2779" i="1"/>
  <c r="BA2771" i="1"/>
  <c r="BA2763" i="1"/>
  <c r="BA2755" i="1"/>
  <c r="BA2747" i="1"/>
  <c r="BA2739" i="1"/>
  <c r="BA2731" i="1"/>
  <c r="BA2723" i="1"/>
  <c r="BA2715" i="1"/>
  <c r="BA2707" i="1"/>
  <c r="BA2699" i="1"/>
  <c r="BA2691" i="1"/>
  <c r="BA2683" i="1"/>
  <c r="BA2675" i="1"/>
  <c r="BA2667" i="1"/>
  <c r="BA2659" i="1"/>
  <c r="BA2651" i="1"/>
  <c r="BA2643" i="1"/>
  <c r="BA2635" i="1"/>
  <c r="BA2627" i="1"/>
  <c r="BA2619" i="1"/>
  <c r="BA2611" i="1"/>
  <c r="BA2603" i="1"/>
  <c r="BA2595" i="1"/>
  <c r="BA2587" i="1"/>
  <c r="BA2579" i="1"/>
  <c r="BA2571" i="1"/>
  <c r="BA2563" i="1"/>
  <c r="BA2555" i="1"/>
  <c r="BA2547" i="1"/>
  <c r="BA2539" i="1"/>
  <c r="BA2531" i="1"/>
  <c r="BA2523" i="1"/>
  <c r="BA2515" i="1"/>
  <c r="BA2507" i="1"/>
  <c r="BA2499" i="1"/>
  <c r="BA2491" i="1"/>
  <c r="BA2483" i="1"/>
  <c r="BA2475" i="1"/>
  <c r="BA2467" i="1"/>
  <c r="BA2459" i="1"/>
  <c r="BA2451" i="1"/>
  <c r="BA2443" i="1"/>
  <c r="BA2435" i="1"/>
  <c r="BA2427" i="1"/>
  <c r="BA2419" i="1"/>
  <c r="BA2411" i="1"/>
  <c r="BA2403" i="1"/>
  <c r="BA2395" i="1"/>
  <c r="BA2387" i="1"/>
  <c r="BA2379" i="1"/>
  <c r="BA2371" i="1"/>
  <c r="BA2363" i="1"/>
  <c r="BA2355" i="1"/>
  <c r="BA2347" i="1"/>
  <c r="BA2339" i="1"/>
  <c r="BA2331" i="1"/>
  <c r="BA2323" i="1"/>
  <c r="BA2315" i="1"/>
  <c r="BA2307" i="1"/>
  <c r="BA2299" i="1"/>
  <c r="BA2291" i="1"/>
  <c r="BA2283" i="1"/>
  <c r="BA2275" i="1"/>
  <c r="BA2267" i="1"/>
  <c r="BA2259" i="1"/>
  <c r="BA2251" i="1"/>
  <c r="BA2243" i="1"/>
  <c r="BA2235" i="1"/>
  <c r="BA2227" i="1"/>
  <c r="BA2219" i="1"/>
  <c r="BA2211" i="1"/>
  <c r="BA2203" i="1"/>
  <c r="BA2195" i="1"/>
  <c r="BA2187" i="1"/>
  <c r="BA2179" i="1"/>
  <c r="BA2171" i="1"/>
  <c r="BA2163" i="1"/>
  <c r="BA2155" i="1"/>
  <c r="BA2147" i="1"/>
  <c r="BA2139" i="1"/>
  <c r="BA2131" i="1"/>
  <c r="BA2123" i="1"/>
  <c r="BA2115" i="1"/>
  <c r="BA2107" i="1"/>
  <c r="BA2099" i="1"/>
  <c r="BA2091" i="1"/>
  <c r="BA2083" i="1"/>
  <c r="BA2075" i="1"/>
  <c r="BA2067" i="1"/>
  <c r="BA2059" i="1"/>
  <c r="BA2051" i="1"/>
  <c r="BA2043" i="1"/>
  <c r="BA2035" i="1"/>
  <c r="BA2027" i="1"/>
  <c r="BA2019" i="1"/>
  <c r="BA2011" i="1"/>
  <c r="BA2003" i="1"/>
  <c r="BA1995" i="1"/>
  <c r="BA1987" i="1"/>
  <c r="BA1979" i="1"/>
  <c r="BA1971" i="1"/>
  <c r="BA1963" i="1"/>
  <c r="BA1955" i="1"/>
  <c r="BA1947" i="1"/>
  <c r="BA1939" i="1"/>
  <c r="BA1931" i="1"/>
  <c r="BA1923" i="1"/>
  <c r="BA1915" i="1"/>
  <c r="BA1907" i="1"/>
  <c r="BA1899" i="1"/>
  <c r="BA1891" i="1"/>
  <c r="BA1883" i="1"/>
  <c r="BA1875" i="1"/>
  <c r="BA1867" i="1"/>
  <c r="BA1859" i="1"/>
  <c r="BA1851" i="1"/>
  <c r="BA1843" i="1"/>
  <c r="BA1835" i="1"/>
  <c r="BA1827" i="1"/>
  <c r="BA1819" i="1"/>
  <c r="BA1811" i="1"/>
  <c r="BA1803" i="1"/>
  <c r="BA1795" i="1"/>
  <c r="BA1787" i="1"/>
  <c r="BA1779" i="1"/>
  <c r="BA1771" i="1"/>
  <c r="BA1763" i="1"/>
  <c r="BA1755" i="1"/>
  <c r="BA1747" i="1"/>
  <c r="BA1739" i="1"/>
  <c r="BA1731" i="1"/>
  <c r="BA1723" i="1"/>
  <c r="BA1715" i="1"/>
  <c r="BA1707" i="1"/>
  <c r="BA1699" i="1"/>
  <c r="BA1691" i="1"/>
  <c r="BA1683" i="1"/>
  <c r="BA1675" i="1"/>
  <c r="BA1667" i="1"/>
  <c r="BA1659" i="1"/>
  <c r="BA1651" i="1"/>
  <c r="BA1643" i="1"/>
  <c r="BA1635" i="1"/>
  <c r="BA1627" i="1"/>
  <c r="BA1619" i="1"/>
  <c r="BA1611" i="1"/>
  <c r="BA1603" i="1"/>
  <c r="BA1595" i="1"/>
  <c r="BA1587" i="1"/>
  <c r="BA1579" i="1"/>
  <c r="BA1571" i="1"/>
  <c r="BA1563" i="1"/>
  <c r="BA1555" i="1"/>
  <c r="BA1547" i="1"/>
  <c r="BA1539" i="1"/>
  <c r="BA1531" i="1"/>
  <c r="BA1523" i="1"/>
  <c r="BA1515" i="1"/>
  <c r="BA1507" i="1"/>
  <c r="BA1499" i="1"/>
  <c r="BA1491" i="1"/>
  <c r="BA1483" i="1"/>
  <c r="BA1475" i="1"/>
  <c r="BA1467" i="1"/>
  <c r="BA1459" i="1"/>
  <c r="BA1451" i="1"/>
  <c r="BA1443" i="1"/>
  <c r="BA1435" i="1"/>
  <c r="BA1427" i="1"/>
  <c r="BA1419" i="1"/>
  <c r="BA1411" i="1"/>
  <c r="BA1403" i="1"/>
  <c r="BA1395" i="1"/>
  <c r="BA1387" i="1"/>
  <c r="BA1379" i="1"/>
  <c r="BA1371" i="1"/>
  <c r="BA1363" i="1"/>
  <c r="BA1355" i="1"/>
  <c r="BA1347" i="1"/>
  <c r="BA1339" i="1"/>
  <c r="BA1331" i="1"/>
  <c r="BA1323" i="1"/>
  <c r="BA1315" i="1"/>
  <c r="BA1307" i="1"/>
  <c r="BA1299" i="1"/>
  <c r="BA1291" i="1"/>
  <c r="BA1283" i="1"/>
  <c r="BA1275" i="1"/>
  <c r="BA1267" i="1"/>
  <c r="BA1259" i="1"/>
  <c r="BA1251" i="1"/>
  <c r="BA1243" i="1"/>
  <c r="BA1235" i="1"/>
  <c r="BA1227" i="1"/>
  <c r="BA1219" i="1"/>
  <c r="BA1211" i="1"/>
  <c r="BA1203" i="1"/>
  <c r="BA1195" i="1"/>
  <c r="BA1187" i="1"/>
  <c r="BA1179" i="1"/>
  <c r="BA1171" i="1"/>
  <c r="BA1163" i="1"/>
  <c r="BA1155" i="1"/>
  <c r="BA1147" i="1"/>
  <c r="BA1139" i="1"/>
  <c r="BA1131" i="1"/>
  <c r="BA1123" i="1"/>
  <c r="BA1115" i="1"/>
  <c r="BA1107" i="1"/>
  <c r="BA1099" i="1"/>
  <c r="BA1091" i="1"/>
  <c r="BA1083" i="1"/>
  <c r="BA1075" i="1"/>
  <c r="BA1067" i="1"/>
  <c r="BA1059" i="1"/>
  <c r="BA1051" i="1"/>
  <c r="BA1043" i="1"/>
  <c r="BA1035" i="1"/>
  <c r="BA1027" i="1"/>
  <c r="BA1019" i="1"/>
  <c r="BA1011" i="1"/>
  <c r="BA1003" i="1"/>
  <c r="BA995" i="1"/>
  <c r="BA987" i="1"/>
  <c r="BA979" i="1"/>
  <c r="BA971" i="1"/>
  <c r="BA963" i="1"/>
  <c r="BA955" i="1"/>
  <c r="BA947" i="1"/>
  <c r="BA939" i="1"/>
  <c r="BA931" i="1"/>
  <c r="BA923" i="1"/>
  <c r="BA915" i="1"/>
  <c r="BA907" i="1"/>
  <c r="BA899" i="1"/>
  <c r="BA891" i="1"/>
  <c r="BA883" i="1"/>
  <c r="BA875" i="1"/>
  <c r="BA867" i="1"/>
  <c r="BA859" i="1"/>
  <c r="BA851" i="1"/>
  <c r="BA843" i="1"/>
  <c r="BA835" i="1"/>
  <c r="BA827" i="1"/>
  <c r="BA819" i="1"/>
  <c r="BA811" i="1"/>
  <c r="BA803" i="1"/>
  <c r="BA795" i="1"/>
  <c r="BA787" i="1"/>
  <c r="BA779" i="1"/>
  <c r="BA771" i="1"/>
  <c r="BA763" i="1"/>
  <c r="BA755" i="1"/>
  <c r="BA747" i="1"/>
  <c r="BA739" i="1"/>
  <c r="BA731" i="1"/>
  <c r="BA723" i="1"/>
  <c r="BA715" i="1"/>
  <c r="BA707" i="1"/>
  <c r="BA699" i="1"/>
  <c r="BA691" i="1"/>
  <c r="BA683" i="1"/>
  <c r="BA675" i="1"/>
  <c r="BA667" i="1"/>
  <c r="BA659" i="1"/>
  <c r="BA651" i="1"/>
  <c r="BA643" i="1"/>
  <c r="BA635" i="1"/>
  <c r="BA627" i="1"/>
  <c r="BA619" i="1"/>
  <c r="BA611" i="1"/>
  <c r="BA603" i="1"/>
  <c r="BA595" i="1"/>
  <c r="BA587" i="1"/>
  <c r="BA579" i="1"/>
  <c r="BA571" i="1"/>
  <c r="BA563" i="1"/>
  <c r="AS3186" i="1"/>
  <c r="AS3178" i="1"/>
  <c r="AS3170" i="1"/>
  <c r="AS3162" i="1"/>
  <c r="AS3154" i="1"/>
  <c r="AS3146" i="1"/>
  <c r="AS3138" i="1"/>
  <c r="AS3130" i="1"/>
  <c r="AS3122" i="1"/>
  <c r="AS3114" i="1"/>
  <c r="AS3106" i="1"/>
  <c r="AS3098" i="1"/>
  <c r="AS3090" i="1"/>
  <c r="AS3082" i="1"/>
  <c r="AS3074" i="1"/>
  <c r="AS3066" i="1"/>
  <c r="AS3058" i="1"/>
  <c r="AS3050" i="1"/>
  <c r="AS3042" i="1"/>
  <c r="AS3034" i="1"/>
  <c r="AS3026" i="1"/>
  <c r="AS3018" i="1"/>
  <c r="AS3010" i="1"/>
  <c r="AS3002" i="1"/>
  <c r="AS2994" i="1"/>
  <c r="AS2986" i="1"/>
  <c r="AS2978" i="1"/>
  <c r="AS2970" i="1"/>
  <c r="AS2962" i="1"/>
  <c r="AS2954" i="1"/>
  <c r="AS2946" i="1"/>
  <c r="AS2938" i="1"/>
  <c r="AS2930" i="1"/>
  <c r="AS2922" i="1"/>
  <c r="AS2914" i="1"/>
  <c r="AS2906" i="1"/>
  <c r="AS2898" i="1"/>
  <c r="AS2890" i="1"/>
  <c r="AS2882" i="1"/>
  <c r="AS2874" i="1"/>
  <c r="AS2866" i="1"/>
  <c r="AS2858" i="1"/>
  <c r="AS2850" i="1"/>
  <c r="AS2842" i="1"/>
  <c r="AS2834" i="1"/>
  <c r="AS2826" i="1"/>
  <c r="AS2818" i="1"/>
  <c r="AS2810" i="1"/>
  <c r="AS2802" i="1"/>
  <c r="AS2794" i="1"/>
  <c r="AS2786" i="1"/>
  <c r="AS2778" i="1"/>
  <c r="AS2770" i="1"/>
  <c r="AS2762" i="1"/>
  <c r="AS2754" i="1"/>
  <c r="AS2746" i="1"/>
  <c r="AS2738" i="1"/>
  <c r="AS2730" i="1"/>
  <c r="AS2722" i="1"/>
  <c r="AS2714" i="1"/>
  <c r="AS2706" i="1"/>
  <c r="AS2698" i="1"/>
  <c r="AS2690" i="1"/>
  <c r="AS2682" i="1"/>
  <c r="AS2674" i="1"/>
  <c r="AS2666" i="1"/>
  <c r="AS2658" i="1"/>
  <c r="AS2650" i="1"/>
  <c r="AS2642" i="1"/>
  <c r="AS2634" i="1"/>
  <c r="AS2626" i="1"/>
  <c r="AS2618" i="1"/>
  <c r="AS2610" i="1"/>
  <c r="AS2602" i="1"/>
  <c r="AS2594" i="1"/>
  <c r="AS2586" i="1"/>
  <c r="AS2578" i="1"/>
  <c r="AS2570" i="1"/>
  <c r="AS2562" i="1"/>
  <c r="AS2554" i="1"/>
  <c r="AS2546" i="1"/>
  <c r="AS2538" i="1"/>
  <c r="AS2530" i="1"/>
  <c r="AS2522" i="1"/>
  <c r="AS2514" i="1"/>
  <c r="AS2506" i="1"/>
  <c r="AS2498" i="1"/>
  <c r="AS2490" i="1"/>
  <c r="AS2482" i="1"/>
  <c r="AS2474" i="1"/>
  <c r="AS2466" i="1"/>
  <c r="AS2458" i="1"/>
  <c r="AS2450" i="1"/>
  <c r="AS2442" i="1"/>
  <c r="AS2434" i="1"/>
  <c r="AS2426" i="1"/>
  <c r="AS2418" i="1"/>
  <c r="AS2410" i="1"/>
  <c r="AS2402" i="1"/>
  <c r="AS2394" i="1"/>
  <c r="AS2386" i="1"/>
  <c r="AS2378" i="1"/>
  <c r="AS2370" i="1"/>
  <c r="AS2362" i="1"/>
  <c r="AS2354" i="1"/>
  <c r="AS2346" i="1"/>
  <c r="AS2338" i="1"/>
  <c r="AS2330" i="1"/>
  <c r="AS2322" i="1"/>
  <c r="AS2314" i="1"/>
  <c r="AS2306" i="1"/>
  <c r="AS2298" i="1"/>
  <c r="AS2290" i="1"/>
  <c r="AS2282" i="1"/>
  <c r="AS2274" i="1"/>
  <c r="AS2266" i="1"/>
  <c r="AS2258" i="1"/>
  <c r="AS2250" i="1"/>
  <c r="AS2242" i="1"/>
  <c r="AS2234" i="1"/>
  <c r="AS2226" i="1"/>
  <c r="AS2218" i="1"/>
  <c r="AS2210" i="1"/>
  <c r="AS2202" i="1"/>
  <c r="AS2194" i="1"/>
  <c r="AS2186" i="1"/>
  <c r="AS2178" i="1"/>
  <c r="AS2170" i="1"/>
  <c r="AS2162" i="1"/>
  <c r="AS2154" i="1"/>
  <c r="AS2146" i="1"/>
  <c r="AS2138" i="1"/>
  <c r="AS2130" i="1"/>
  <c r="AS2122" i="1"/>
  <c r="AS2114" i="1"/>
  <c r="AS2106" i="1"/>
  <c r="AS2098" i="1"/>
  <c r="AS2090" i="1"/>
  <c r="AS2082" i="1"/>
  <c r="AS2074" i="1"/>
  <c r="AS2066" i="1"/>
  <c r="AS2058" i="1"/>
  <c r="AS2050" i="1"/>
  <c r="AS2042" i="1"/>
  <c r="AS2034" i="1"/>
  <c r="AS2026" i="1"/>
  <c r="AS2018" i="1"/>
  <c r="AS2010" i="1"/>
  <c r="AS2002" i="1"/>
  <c r="AS1994" i="1"/>
  <c r="AS1986" i="1"/>
  <c r="AS1978" i="1"/>
  <c r="AS1970" i="1"/>
  <c r="AS1962" i="1"/>
  <c r="AS1954" i="1"/>
  <c r="AS1946" i="1"/>
  <c r="AS1938" i="1"/>
  <c r="AS1930" i="1"/>
  <c r="AS1922" i="1"/>
  <c r="AS1914" i="1"/>
  <c r="AS1906" i="1"/>
  <c r="AS1898" i="1"/>
  <c r="AS1890" i="1"/>
  <c r="AS1882" i="1"/>
  <c r="AS1874" i="1"/>
  <c r="AS1866" i="1"/>
  <c r="AS1858" i="1"/>
  <c r="AS1850" i="1"/>
  <c r="AS1842" i="1"/>
  <c r="AS1834" i="1"/>
  <c r="AS1826" i="1"/>
  <c r="AS1818" i="1"/>
  <c r="AS1810" i="1"/>
  <c r="AS1802" i="1"/>
  <c r="AS1794" i="1"/>
  <c r="AS1786" i="1"/>
  <c r="AS1778" i="1"/>
  <c r="AS1770" i="1"/>
  <c r="AS1762" i="1"/>
  <c r="AS1754" i="1"/>
  <c r="AS1746" i="1"/>
  <c r="AS1738" i="1"/>
  <c r="AS1730" i="1"/>
  <c r="AS1722" i="1"/>
  <c r="AS1714" i="1"/>
  <c r="AS1706" i="1"/>
  <c r="AS1698" i="1"/>
  <c r="AS1690" i="1"/>
  <c r="AS1682" i="1"/>
  <c r="AS1674" i="1"/>
  <c r="AS1666" i="1"/>
  <c r="AS1658" i="1"/>
  <c r="AS1650" i="1"/>
  <c r="AS1642" i="1"/>
  <c r="AS1634" i="1"/>
  <c r="AS1626" i="1"/>
  <c r="AS1618" i="1"/>
  <c r="AS1610" i="1"/>
  <c r="AS1602" i="1"/>
  <c r="AS1594" i="1"/>
  <c r="AS1586" i="1"/>
  <c r="AS1578" i="1"/>
  <c r="AS1570" i="1"/>
  <c r="AS1562" i="1"/>
  <c r="AS1554" i="1"/>
  <c r="AS1546" i="1"/>
  <c r="AS1538" i="1"/>
  <c r="AS1530" i="1"/>
  <c r="AS1522" i="1"/>
  <c r="AS1514" i="1"/>
  <c r="AS1506" i="1"/>
  <c r="AS1498" i="1"/>
  <c r="AS1490" i="1"/>
  <c r="AS1482" i="1"/>
  <c r="AS1474" i="1"/>
  <c r="AS1466" i="1"/>
  <c r="AS1458" i="1"/>
  <c r="AS1686" i="1"/>
  <c r="AS1678" i="1"/>
  <c r="AS1670" i="1"/>
  <c r="AS1662" i="1"/>
  <c r="AS1654" i="1"/>
  <c r="AS1646" i="1"/>
  <c r="AS1638" i="1"/>
  <c r="AS1630" i="1"/>
  <c r="AS1622" i="1"/>
  <c r="AS1614" i="1"/>
  <c r="AS1606" i="1"/>
  <c r="AS1598" i="1"/>
  <c r="AS1590" i="1"/>
  <c r="AS1582" i="1"/>
  <c r="AS1574" i="1"/>
  <c r="AS1566" i="1"/>
  <c r="AS1558" i="1"/>
  <c r="AS1550" i="1"/>
  <c r="AS1542" i="1"/>
  <c r="AS1534" i="1"/>
  <c r="AS1526" i="1"/>
  <c r="AS1518" i="1"/>
  <c r="AS1510" i="1"/>
  <c r="AS1502" i="1"/>
  <c r="AS1494" i="1"/>
  <c r="AS1486" i="1"/>
  <c r="AS1478" i="1"/>
  <c r="AS1470" i="1"/>
  <c r="AS1462" i="1"/>
  <c r="AS1454" i="1"/>
  <c r="AS1446" i="1"/>
  <c r="AS1438" i="1"/>
  <c r="AS1430" i="1"/>
  <c r="AS1422" i="1"/>
  <c r="AS1414" i="1"/>
  <c r="AS1406" i="1"/>
  <c r="AS1398" i="1"/>
  <c r="AS1390" i="1"/>
  <c r="AS1382" i="1"/>
  <c r="AS1374" i="1"/>
  <c r="AS1366" i="1"/>
  <c r="AS1358" i="1"/>
  <c r="AS1350" i="1"/>
  <c r="AS1342" i="1"/>
  <c r="AS1334" i="1"/>
  <c r="AS1326" i="1"/>
  <c r="AS1318" i="1"/>
  <c r="AS1310" i="1"/>
  <c r="AS1302" i="1"/>
  <c r="AS1294" i="1"/>
  <c r="AS1286" i="1"/>
  <c r="AS1278" i="1"/>
  <c r="AS1270" i="1"/>
  <c r="AS1262" i="1"/>
  <c r="AS1254" i="1"/>
  <c r="AS1246" i="1"/>
  <c r="AS1238" i="1"/>
  <c r="AS1230" i="1"/>
  <c r="AS1222" i="1"/>
  <c r="AS1214" i="1"/>
  <c r="AS1206" i="1"/>
  <c r="AS1198" i="1"/>
  <c r="AS1190" i="1"/>
  <c r="AS1182" i="1"/>
  <c r="AS1174" i="1"/>
  <c r="AS1166" i="1"/>
  <c r="AS1158" i="1"/>
  <c r="AS1150" i="1"/>
  <c r="AS1142" i="1"/>
  <c r="AS1134" i="1"/>
  <c r="AS1126" i="1"/>
  <c r="AS1118" i="1"/>
  <c r="AS1110" i="1"/>
  <c r="AS1102" i="1"/>
  <c r="AS1094" i="1"/>
  <c r="AS1086" i="1"/>
  <c r="AS1078" i="1"/>
  <c r="AS1070" i="1"/>
  <c r="AS1062" i="1"/>
  <c r="AS1054" i="1"/>
  <c r="AS1046" i="1"/>
  <c r="AS1038" i="1"/>
  <c r="AS1030" i="1"/>
  <c r="AS1022" i="1"/>
  <c r="AS1014" i="1"/>
  <c r="AS1006" i="1"/>
  <c r="AS998" i="1"/>
  <c r="AS990" i="1"/>
  <c r="AS982" i="1"/>
  <c r="AS974" i="1"/>
  <c r="AS966" i="1"/>
  <c r="AS958" i="1"/>
  <c r="AS950" i="1"/>
  <c r="AS942" i="1"/>
  <c r="AS934" i="1"/>
  <c r="AS926" i="1"/>
  <c r="AS918" i="1"/>
  <c r="AS910" i="1"/>
  <c r="AS902" i="1"/>
  <c r="AS894" i="1"/>
  <c r="AS886" i="1"/>
  <c r="AS878" i="1"/>
  <c r="AS870" i="1"/>
  <c r="AS862" i="1"/>
  <c r="AS854" i="1"/>
  <c r="AS846" i="1"/>
  <c r="AS838" i="1"/>
  <c r="AS830" i="1"/>
  <c r="AS822" i="1"/>
  <c r="AS814" i="1"/>
  <c r="AS806" i="1"/>
  <c r="AS798" i="1"/>
  <c r="AS790" i="1"/>
  <c r="AS782" i="1"/>
  <c r="AS774" i="1"/>
  <c r="AS766" i="1"/>
  <c r="AS758" i="1"/>
  <c r="AS750" i="1"/>
  <c r="AS742" i="1"/>
  <c r="AS734" i="1"/>
  <c r="AS726" i="1"/>
  <c r="AS718" i="1"/>
  <c r="AS710" i="1"/>
  <c r="AS702" i="1"/>
  <c r="AS694" i="1"/>
  <c r="AS686" i="1"/>
  <c r="AS678" i="1"/>
  <c r="AS670" i="1"/>
  <c r="AS662" i="1"/>
  <c r="AS654" i="1"/>
  <c r="AS646" i="1"/>
  <c r="AS638" i="1"/>
  <c r="AS630" i="1"/>
  <c r="AS622" i="1"/>
  <c r="AS614" i="1"/>
  <c r="AS606" i="1"/>
  <c r="AS598" i="1"/>
  <c r="AS590" i="1"/>
  <c r="AS582" i="1"/>
  <c r="AS574" i="1"/>
  <c r="AS566" i="1"/>
  <c r="AS558" i="1"/>
  <c r="AS550" i="1"/>
  <c r="AS542" i="1"/>
  <c r="AS534" i="1"/>
  <c r="AS526" i="1"/>
  <c r="AS518" i="1"/>
  <c r="AS510" i="1"/>
  <c r="AS502" i="1"/>
  <c r="AS494" i="1"/>
  <c r="AS486" i="1"/>
  <c r="AS478" i="1"/>
  <c r="AS470" i="1"/>
  <c r="AS462" i="1"/>
  <c r="AS454" i="1"/>
  <c r="AS446" i="1"/>
  <c r="AS438" i="1"/>
  <c r="AS430" i="1"/>
  <c r="AS422" i="1"/>
  <c r="AS414" i="1"/>
  <c r="AS406" i="1"/>
  <c r="AS398" i="1"/>
  <c r="AS390" i="1"/>
  <c r="AS382" i="1"/>
  <c r="AS374" i="1"/>
  <c r="AS366" i="1"/>
  <c r="AS358" i="1"/>
  <c r="AS350" i="1"/>
  <c r="AS342" i="1"/>
  <c r="AS334" i="1"/>
  <c r="AS326" i="1"/>
  <c r="AS318" i="1"/>
  <c r="AS310" i="1"/>
  <c r="AS302" i="1"/>
  <c r="AS1450" i="1"/>
  <c r="AS1442" i="1"/>
  <c r="AS1434" i="1"/>
  <c r="AS1426" i="1"/>
  <c r="AS1418" i="1"/>
  <c r="AS1410" i="1"/>
  <c r="BA3185" i="1"/>
  <c r="BA3177" i="1"/>
  <c r="BA3169" i="1"/>
  <c r="BA3161" i="1"/>
  <c r="BA3153" i="1"/>
  <c r="BA3145" i="1"/>
  <c r="BA3137" i="1"/>
  <c r="BA3129" i="1"/>
  <c r="BA3121" i="1"/>
  <c r="BA3113" i="1"/>
  <c r="BA3105" i="1"/>
  <c r="BA3097" i="1"/>
  <c r="BA3089" i="1"/>
  <c r="BA3081" i="1"/>
  <c r="BA3073" i="1"/>
  <c r="BA3065" i="1"/>
  <c r="BA3057" i="1"/>
  <c r="BA3049" i="1"/>
  <c r="BA3041" i="1"/>
  <c r="BA3033" i="1"/>
  <c r="BA3025" i="1"/>
  <c r="BA3017" i="1"/>
  <c r="BA3009" i="1"/>
  <c r="BA3001" i="1"/>
  <c r="BA2993" i="1"/>
  <c r="BA2985" i="1"/>
  <c r="BA2977" i="1"/>
  <c r="BA2969" i="1"/>
  <c r="BA2961" i="1"/>
  <c r="BA2953" i="1"/>
  <c r="BA2945" i="1"/>
  <c r="BA2937" i="1"/>
  <c r="BA2929" i="1"/>
  <c r="BA2921" i="1"/>
  <c r="BA2913" i="1"/>
  <c r="BA2905" i="1"/>
  <c r="BA2897" i="1"/>
  <c r="BA2889" i="1"/>
  <c r="BA2881" i="1"/>
  <c r="BA2873" i="1"/>
  <c r="BA2865" i="1"/>
  <c r="BA2857" i="1"/>
  <c r="BA2849" i="1"/>
  <c r="BA2841" i="1"/>
  <c r="BA2833" i="1"/>
  <c r="BA2825" i="1"/>
  <c r="BA2817" i="1"/>
  <c r="BA2809" i="1"/>
  <c r="BA2801" i="1"/>
  <c r="BA2793" i="1"/>
  <c r="BA2785" i="1"/>
  <c r="BA2777" i="1"/>
  <c r="BA2769" i="1"/>
  <c r="BA2761" i="1"/>
  <c r="BA2753" i="1"/>
  <c r="BA2745" i="1"/>
  <c r="BA2737" i="1"/>
  <c r="BA2729" i="1"/>
  <c r="BA2721" i="1"/>
  <c r="BA2713" i="1"/>
  <c r="BA2705" i="1"/>
  <c r="BA2697" i="1"/>
  <c r="BA2689" i="1"/>
  <c r="BA2681" i="1"/>
  <c r="BA2673" i="1"/>
  <c r="BA2665" i="1"/>
  <c r="BA2657" i="1"/>
  <c r="BA2649" i="1"/>
  <c r="BA2641" i="1"/>
  <c r="BA2633" i="1"/>
  <c r="BA2625" i="1"/>
  <c r="BA2617" i="1"/>
  <c r="BA2609" i="1"/>
  <c r="BA2601" i="1"/>
  <c r="BA2593" i="1"/>
  <c r="BA2585" i="1"/>
  <c r="BA2577" i="1"/>
  <c r="BA2569" i="1"/>
  <c r="BA2561" i="1"/>
  <c r="BA2553" i="1"/>
  <c r="BA2545" i="1"/>
  <c r="BA2537" i="1"/>
  <c r="BA2529" i="1"/>
  <c r="BA2521" i="1"/>
  <c r="BA2513" i="1"/>
  <c r="BA2505" i="1"/>
  <c r="BA2497" i="1"/>
  <c r="BA2489" i="1"/>
  <c r="BA2481" i="1"/>
  <c r="BA2473" i="1"/>
  <c r="BA2465" i="1"/>
  <c r="BA2457" i="1"/>
  <c r="BA2449" i="1"/>
  <c r="BA2441" i="1"/>
  <c r="BA2433" i="1"/>
  <c r="BA2425" i="1"/>
  <c r="BA2417" i="1"/>
  <c r="BA2409" i="1"/>
  <c r="BA2401" i="1"/>
  <c r="BA2393" i="1"/>
  <c r="BA2385" i="1"/>
  <c r="BA2377" i="1"/>
  <c r="BA2369" i="1"/>
  <c r="BA2361" i="1"/>
  <c r="BA2353" i="1"/>
  <c r="BA2345" i="1"/>
  <c r="BA2337" i="1"/>
  <c r="AS3180" i="1"/>
  <c r="AS3172" i="1"/>
  <c r="AS3164" i="1"/>
  <c r="AS3156" i="1"/>
  <c r="AS3148" i="1"/>
  <c r="AS3140" i="1"/>
  <c r="BA2329" i="1"/>
  <c r="BA2321" i="1"/>
  <c r="BA2313" i="1"/>
  <c r="BA2305" i="1"/>
  <c r="BA2297" i="1"/>
  <c r="BA2289" i="1"/>
  <c r="BA2281" i="1"/>
  <c r="BA2273" i="1"/>
  <c r="BA2265" i="1"/>
  <c r="BA2257" i="1"/>
  <c r="BA2249" i="1"/>
  <c r="BA2241" i="1"/>
  <c r="BA2233" i="1"/>
  <c r="BA2225" i="1"/>
  <c r="BA2217" i="1"/>
  <c r="BA2209" i="1"/>
  <c r="BA2201" i="1"/>
  <c r="BA2193" i="1"/>
  <c r="BA2185" i="1"/>
  <c r="BA2177" i="1"/>
  <c r="BA2169" i="1"/>
  <c r="BA2161" i="1"/>
  <c r="BA2153" i="1"/>
  <c r="BA2145" i="1"/>
  <c r="BA2137" i="1"/>
  <c r="BA2129" i="1"/>
  <c r="BA2121" i="1"/>
  <c r="BA2113" i="1"/>
  <c r="BA2105" i="1"/>
  <c r="BA2097" i="1"/>
  <c r="BA2089" i="1"/>
  <c r="BA2081" i="1"/>
  <c r="BA2073" i="1"/>
  <c r="BA2065" i="1"/>
  <c r="BA2057" i="1"/>
  <c r="BA2049" i="1"/>
  <c r="BA2041" i="1"/>
  <c r="BA2033" i="1"/>
  <c r="BA2025" i="1"/>
  <c r="BA2017" i="1"/>
  <c r="BA2009" i="1"/>
  <c r="BA2001" i="1"/>
  <c r="BA1993" i="1"/>
  <c r="BA1985" i="1"/>
  <c r="BA1977" i="1"/>
  <c r="BA1969" i="1"/>
  <c r="BA1961" i="1"/>
  <c r="BA1953" i="1"/>
  <c r="BA1945" i="1"/>
  <c r="BA1937" i="1"/>
  <c r="BA1929" i="1"/>
  <c r="BA1921" i="1"/>
  <c r="BA1913" i="1"/>
  <c r="BA1905" i="1"/>
  <c r="BA1897" i="1"/>
  <c r="BA1889" i="1"/>
  <c r="BA1881" i="1"/>
  <c r="BA1873" i="1"/>
  <c r="BA1865" i="1"/>
  <c r="BA1857" i="1"/>
  <c r="BA1849" i="1"/>
  <c r="BA1841" i="1"/>
  <c r="BA1833" i="1"/>
  <c r="BA1825" i="1"/>
  <c r="BA1817" i="1"/>
  <c r="BA1809" i="1"/>
  <c r="BA1801" i="1"/>
  <c r="BA1793" i="1"/>
  <c r="BA1785" i="1"/>
  <c r="BA1777" i="1"/>
  <c r="BA1769" i="1"/>
  <c r="BA1761" i="1"/>
  <c r="BA1753" i="1"/>
  <c r="BA1745" i="1"/>
  <c r="BA1737" i="1"/>
  <c r="BA1729" i="1"/>
  <c r="BA1721" i="1"/>
  <c r="BA1713" i="1"/>
  <c r="BA1705" i="1"/>
  <c r="BA1697" i="1"/>
  <c r="BA1689" i="1"/>
  <c r="BA1681" i="1"/>
  <c r="BA1673" i="1"/>
  <c r="BA1665" i="1"/>
  <c r="BA1657" i="1"/>
  <c r="BA1649" i="1"/>
  <c r="BA1641" i="1"/>
  <c r="BA1633" i="1"/>
  <c r="BA1625" i="1"/>
  <c r="BA1617" i="1"/>
  <c r="BA1609" i="1"/>
  <c r="BA1601" i="1"/>
  <c r="BA1593" i="1"/>
  <c r="BA1585" i="1"/>
  <c r="BA1577" i="1"/>
  <c r="BA1569" i="1"/>
  <c r="BA1561" i="1"/>
  <c r="BA1553" i="1"/>
  <c r="BA1545" i="1"/>
  <c r="BA1537" i="1"/>
  <c r="BA1529" i="1"/>
  <c r="BA1521" i="1"/>
  <c r="BA1513" i="1"/>
  <c r="BA1505" i="1"/>
  <c r="BA1497" i="1"/>
  <c r="BA1489" i="1"/>
  <c r="BA1481" i="1"/>
  <c r="BA1473" i="1"/>
  <c r="BA1465" i="1"/>
  <c r="BA1457" i="1"/>
  <c r="BA1449" i="1"/>
  <c r="BA1441" i="1"/>
  <c r="BA1433" i="1"/>
  <c r="BA1425" i="1"/>
  <c r="BA1417" i="1"/>
  <c r="BA1409" i="1"/>
  <c r="BA1401" i="1"/>
  <c r="BA1393" i="1"/>
  <c r="BA1385" i="1"/>
  <c r="BA1377" i="1"/>
  <c r="BA1369" i="1"/>
  <c r="BA1361" i="1"/>
  <c r="BA1353" i="1"/>
  <c r="BA1345" i="1"/>
  <c r="BA1337" i="1"/>
  <c r="BA1329" i="1"/>
  <c r="BA1321" i="1"/>
  <c r="BA1313" i="1"/>
  <c r="BA1305" i="1"/>
  <c r="BA1297" i="1"/>
  <c r="BA1289" i="1"/>
  <c r="BA1281" i="1"/>
  <c r="BA1273" i="1"/>
  <c r="BA1265" i="1"/>
  <c r="BA1257" i="1"/>
  <c r="BA1249" i="1"/>
  <c r="BA1241" i="1"/>
  <c r="BA1233" i="1"/>
  <c r="BA1225" i="1"/>
  <c r="BA1217" i="1"/>
  <c r="BA1209" i="1"/>
  <c r="BA1201" i="1"/>
  <c r="BA1193" i="1"/>
  <c r="BA1185" i="1"/>
  <c r="BA1177" i="1"/>
  <c r="BA1169" i="1"/>
  <c r="BA1161" i="1"/>
  <c r="BA1153" i="1"/>
  <c r="BA1145" i="1"/>
  <c r="BA1137" i="1"/>
  <c r="BA1129" i="1"/>
  <c r="BA1121" i="1"/>
  <c r="BA1113" i="1"/>
  <c r="BA1105" i="1"/>
  <c r="BA1097" i="1"/>
  <c r="BA1089" i="1"/>
  <c r="BA1081" i="1"/>
  <c r="BA1073" i="1"/>
  <c r="BA1065" i="1"/>
  <c r="BA1057" i="1"/>
  <c r="BA1049" i="1"/>
  <c r="BA1041" i="1"/>
  <c r="BA1033" i="1"/>
  <c r="BA1025" i="1"/>
  <c r="BA1017" i="1"/>
  <c r="BA1009" i="1"/>
  <c r="BA1001" i="1"/>
  <c r="BA993" i="1"/>
  <c r="BA985" i="1"/>
  <c r="BA977" i="1"/>
  <c r="BA969" i="1"/>
  <c r="BA961" i="1"/>
  <c r="BA953" i="1"/>
  <c r="BA945" i="1"/>
  <c r="BA937" i="1"/>
  <c r="BA929" i="1"/>
  <c r="BA921" i="1"/>
  <c r="BA913" i="1"/>
  <c r="BA905" i="1"/>
  <c r="BA897" i="1"/>
  <c r="BA889" i="1"/>
  <c r="BA881" i="1"/>
  <c r="BA873" i="1"/>
  <c r="BA865" i="1"/>
  <c r="BA857" i="1"/>
  <c r="BA849" i="1"/>
  <c r="BA841" i="1"/>
  <c r="BA833" i="1"/>
  <c r="BA825" i="1"/>
  <c r="BA817" i="1"/>
  <c r="BA809" i="1"/>
  <c r="BA801" i="1"/>
  <c r="BA793" i="1"/>
  <c r="BA785" i="1"/>
  <c r="BA777" i="1"/>
  <c r="BA769" i="1"/>
  <c r="BA761" i="1"/>
  <c r="BA753" i="1"/>
  <c r="BA745" i="1"/>
  <c r="BA737" i="1"/>
  <c r="BA729" i="1"/>
  <c r="BA721" i="1"/>
  <c r="BA713" i="1"/>
  <c r="BA705" i="1"/>
  <c r="BA697" i="1"/>
  <c r="BA689" i="1"/>
  <c r="BA681" i="1"/>
  <c r="BA673" i="1"/>
  <c r="BA665" i="1"/>
  <c r="BA657" i="1"/>
  <c r="BA649" i="1"/>
  <c r="BA641" i="1"/>
  <c r="BA633" i="1"/>
  <c r="BA625" i="1"/>
  <c r="BA617" i="1"/>
  <c r="BA609" i="1"/>
  <c r="BA601" i="1"/>
  <c r="BA593" i="1"/>
  <c r="BA585" i="1"/>
  <c r="BA577" i="1"/>
  <c r="BA569" i="1"/>
  <c r="BA561" i="1"/>
  <c r="BA553" i="1"/>
  <c r="BA545" i="1"/>
  <c r="BA537" i="1"/>
  <c r="BA529" i="1"/>
  <c r="BA521" i="1"/>
  <c r="BA513" i="1"/>
  <c r="BA505" i="1"/>
  <c r="BA497" i="1"/>
  <c r="BA489" i="1"/>
  <c r="BA481" i="1"/>
  <c r="BA473" i="1"/>
  <c r="BA465" i="1"/>
  <c r="BA457" i="1"/>
  <c r="BA449" i="1"/>
  <c r="BA441" i="1"/>
  <c r="BA433" i="1"/>
  <c r="BA425" i="1"/>
  <c r="BA417" i="1"/>
  <c r="BA409" i="1"/>
  <c r="BA401" i="1"/>
  <c r="BA393" i="1"/>
  <c r="BA385" i="1"/>
  <c r="BA377" i="1"/>
  <c r="BA369" i="1"/>
  <c r="BA361" i="1"/>
  <c r="BA353" i="1"/>
  <c r="BA345" i="1"/>
  <c r="BA337" i="1"/>
  <c r="BA329" i="1"/>
  <c r="BA321" i="1"/>
  <c r="BA313" i="1"/>
  <c r="BA305" i="1"/>
  <c r="BA297" i="1"/>
  <c r="BA289" i="1"/>
  <c r="BA281" i="1"/>
  <c r="BA273" i="1"/>
  <c r="BA265" i="1"/>
  <c r="BA257" i="1"/>
  <c r="BA249" i="1"/>
  <c r="BA241" i="1"/>
  <c r="BA233" i="1"/>
  <c r="BA225" i="1"/>
  <c r="BA217" i="1"/>
  <c r="BA209" i="1"/>
  <c r="BA201" i="1"/>
  <c r="BA193" i="1"/>
  <c r="BA185" i="1"/>
  <c r="BA177" i="1"/>
  <c r="BA169" i="1"/>
  <c r="BA161" i="1"/>
  <c r="BA153" i="1"/>
  <c r="BA145" i="1"/>
  <c r="BA137" i="1"/>
  <c r="BA129" i="1"/>
  <c r="BA121" i="1"/>
  <c r="BA113" i="1"/>
  <c r="BA105" i="1"/>
  <c r="BA97" i="1"/>
  <c r="BA89" i="1"/>
  <c r="BA81" i="1"/>
  <c r="BA73" i="1"/>
  <c r="BA65" i="1"/>
  <c r="BA55" i="1"/>
  <c r="AS3184" i="1"/>
  <c r="AS3176" i="1"/>
  <c r="AS3168" i="1"/>
  <c r="AS3160" i="1"/>
  <c r="AS3152" i="1"/>
  <c r="AS3144" i="1"/>
  <c r="AS3136" i="1"/>
  <c r="AS3128" i="1"/>
  <c r="AS3120" i="1"/>
  <c r="AS3112" i="1"/>
  <c r="AS3104" i="1"/>
  <c r="AS3096" i="1"/>
  <c r="AS3088" i="1"/>
  <c r="AS3080" i="1"/>
  <c r="AS3072" i="1"/>
  <c r="AS3064" i="1"/>
  <c r="AS3056" i="1"/>
  <c r="AS3048" i="1"/>
  <c r="AS3040" i="1"/>
  <c r="AS3032" i="1"/>
  <c r="AS3024" i="1"/>
  <c r="AS3016" i="1"/>
  <c r="AS3008" i="1"/>
  <c r="AS3000" i="1"/>
  <c r="AS2992" i="1"/>
  <c r="AS2984" i="1"/>
  <c r="AS2976" i="1"/>
  <c r="AS2968" i="1"/>
  <c r="AS2960" i="1"/>
  <c r="AS2952" i="1"/>
  <c r="AS2944" i="1"/>
  <c r="AS2936" i="1"/>
  <c r="AS2928" i="1"/>
  <c r="AS2920" i="1"/>
  <c r="AS2912" i="1"/>
  <c r="AS2904" i="1"/>
  <c r="AS2896" i="1"/>
  <c r="AS2888" i="1"/>
  <c r="AS2880" i="1"/>
  <c r="AS2872" i="1"/>
  <c r="AS2864" i="1"/>
  <c r="AS2856" i="1"/>
  <c r="AS2848" i="1"/>
  <c r="AS2840" i="1"/>
  <c r="AS2832" i="1"/>
  <c r="AS2824" i="1"/>
  <c r="AS2816" i="1"/>
  <c r="AS2808" i="1"/>
  <c r="AS2800" i="1"/>
  <c r="AS2792" i="1"/>
  <c r="AS2784" i="1"/>
  <c r="AS2776" i="1"/>
  <c r="AS2768" i="1"/>
  <c r="AS2760" i="1"/>
  <c r="AS2752" i="1"/>
  <c r="AS2744" i="1"/>
  <c r="AS2548" i="1"/>
  <c r="AS2540" i="1"/>
  <c r="AS2532" i="1"/>
  <c r="AS2524" i="1"/>
  <c r="AS2516" i="1"/>
  <c r="AS2508" i="1"/>
  <c r="AS2500" i="1"/>
  <c r="AS2492" i="1"/>
  <c r="AS2484" i="1"/>
  <c r="AS2476" i="1"/>
  <c r="AS2468" i="1"/>
  <c r="AS2460" i="1"/>
  <c r="AS2452" i="1"/>
  <c r="AS2444" i="1"/>
  <c r="AS2436" i="1"/>
  <c r="AS2428" i="1"/>
  <c r="AS2420" i="1"/>
  <c r="AS2412" i="1"/>
  <c r="AS2404" i="1"/>
  <c r="AS2396" i="1"/>
  <c r="AS2388" i="1"/>
  <c r="AS2380" i="1"/>
  <c r="AS2372" i="1"/>
  <c r="AS2364" i="1"/>
  <c r="AS2356" i="1"/>
  <c r="AS2348" i="1"/>
  <c r="AS2340" i="1"/>
  <c r="AS2332" i="1"/>
  <c r="AS2324" i="1"/>
  <c r="AS2316" i="1"/>
  <c r="AS2308" i="1"/>
  <c r="AS2300" i="1"/>
  <c r="AS2292" i="1"/>
  <c r="AS2284" i="1"/>
  <c r="AS2276" i="1"/>
  <c r="AS2268" i="1"/>
  <c r="AS2260" i="1"/>
  <c r="AS2252" i="1"/>
  <c r="AS2244" i="1"/>
  <c r="AS2236" i="1"/>
  <c r="AS2228" i="1"/>
  <c r="AS2220" i="1"/>
  <c r="AS2212" i="1"/>
  <c r="AS2204" i="1"/>
  <c r="AS2196" i="1"/>
  <c r="AS2188" i="1"/>
  <c r="AS2180" i="1"/>
  <c r="AS2172" i="1"/>
  <c r="AS2164" i="1"/>
  <c r="AS2156" i="1"/>
  <c r="AS2148" i="1"/>
  <c r="AS2140" i="1"/>
  <c r="AS2132" i="1"/>
  <c r="AS2124" i="1"/>
  <c r="AS2116" i="1"/>
  <c r="AS2108" i="1"/>
  <c r="AS2100" i="1"/>
  <c r="AS2092" i="1"/>
  <c r="AS2084" i="1"/>
  <c r="AS2076" i="1"/>
  <c r="AS2068" i="1"/>
  <c r="AS2052" i="1"/>
  <c r="AS2044" i="1"/>
  <c r="AS2036" i="1"/>
  <c r="AS2028" i="1"/>
  <c r="AS2020" i="1"/>
  <c r="AS2012" i="1"/>
  <c r="AS2004" i="1"/>
  <c r="AS1996" i="1"/>
  <c r="AS1988" i="1"/>
  <c r="AS1980" i="1"/>
  <c r="AS1972" i="1"/>
  <c r="AS1964" i="1"/>
  <c r="AS1956" i="1"/>
  <c r="AS1948" i="1"/>
  <c r="AS1940" i="1"/>
  <c r="AS1932" i="1"/>
  <c r="AS1924" i="1"/>
  <c r="AS1916" i="1"/>
  <c r="AS1908" i="1"/>
  <c r="AS1900" i="1"/>
  <c r="AS1892" i="1"/>
  <c r="AS1884" i="1"/>
  <c r="AS1876" i="1"/>
  <c r="AS1868" i="1"/>
  <c r="AS1860" i="1"/>
  <c r="AS1852" i="1"/>
  <c r="AS1844" i="1"/>
  <c r="AS1836" i="1"/>
  <c r="AS1828" i="1"/>
  <c r="AS1820" i="1"/>
  <c r="AS1812" i="1"/>
  <c r="AS1804" i="1"/>
  <c r="AS1796" i="1"/>
  <c r="AS1788" i="1"/>
  <c r="AS1780" i="1"/>
  <c r="AS1772" i="1"/>
  <c r="AS1764" i="1"/>
  <c r="AS1756" i="1"/>
  <c r="AS1748" i="1"/>
  <c r="AS1740" i="1"/>
  <c r="AS1732" i="1"/>
  <c r="AS1724" i="1"/>
  <c r="AS1716" i="1"/>
  <c r="AS1708" i="1"/>
  <c r="AS1700" i="1"/>
  <c r="AS1692" i="1"/>
  <c r="AS1684" i="1"/>
  <c r="AS1676" i="1"/>
  <c r="AS1668" i="1"/>
  <c r="AS1660" i="1"/>
  <c r="AS1652" i="1"/>
  <c r="AS1644" i="1"/>
  <c r="AS1636" i="1"/>
  <c r="AS1628" i="1"/>
  <c r="AS1620" i="1"/>
  <c r="AS1612" i="1"/>
  <c r="AS1604" i="1"/>
  <c r="AS1596" i="1"/>
  <c r="AS1588" i="1"/>
  <c r="AS1580" i="1"/>
  <c r="AS1572" i="1"/>
  <c r="AS1564" i="1"/>
  <c r="AS1556" i="1"/>
  <c r="AS1548" i="1"/>
  <c r="AS1540" i="1"/>
  <c r="AS1532" i="1"/>
  <c r="AS1524" i="1"/>
  <c r="AS1516" i="1"/>
  <c r="AS1508" i="1"/>
  <c r="AS1500" i="1"/>
  <c r="AS1492" i="1"/>
  <c r="AS1484" i="1"/>
  <c r="AS1476" i="1"/>
  <c r="AS1468" i="1"/>
  <c r="AS1460" i="1"/>
  <c r="AS1452" i="1"/>
  <c r="AS1444" i="1"/>
  <c r="AS1436" i="1"/>
  <c r="AS1428" i="1"/>
  <c r="AS1420" i="1"/>
  <c r="AS2736" i="1"/>
  <c r="AS2728" i="1"/>
  <c r="AS2720" i="1"/>
  <c r="AS2712" i="1"/>
  <c r="AS2704" i="1"/>
  <c r="AS2696" i="1"/>
  <c r="AS2688" i="1"/>
  <c r="AS2680" i="1"/>
  <c r="AS2672" i="1"/>
  <c r="AS2664" i="1"/>
  <c r="AS2656" i="1"/>
  <c r="AS2648" i="1"/>
  <c r="AS2640" i="1"/>
  <c r="AS2632" i="1"/>
  <c r="AS2624" i="1"/>
  <c r="AS2616" i="1"/>
  <c r="AS2608" i="1"/>
  <c r="AS2600" i="1"/>
  <c r="AS2592" i="1"/>
  <c r="AS2584" i="1"/>
  <c r="AS2576" i="1"/>
  <c r="AS2568" i="1"/>
  <c r="AS2560" i="1"/>
  <c r="AS2552" i="1"/>
  <c r="AS2544" i="1"/>
  <c r="AS2536" i="1"/>
  <c r="AS2528" i="1"/>
  <c r="AS2520" i="1"/>
  <c r="AS2512" i="1"/>
  <c r="AS2504" i="1"/>
  <c r="AS2496" i="1"/>
  <c r="AS2488" i="1"/>
  <c r="AS2480" i="1"/>
  <c r="AS2472" i="1"/>
  <c r="AS2464" i="1"/>
  <c r="AS2456" i="1"/>
  <c r="AS2448" i="1"/>
  <c r="AS2440" i="1"/>
  <c r="AS2432" i="1"/>
  <c r="AS2424" i="1"/>
  <c r="AS2416" i="1"/>
  <c r="AS2408" i="1"/>
  <c r="AS2400" i="1"/>
  <c r="AS2392" i="1"/>
  <c r="AS2384" i="1"/>
  <c r="AS2376" i="1"/>
  <c r="AS2368" i="1"/>
  <c r="AS2360" i="1"/>
  <c r="AS2352" i="1"/>
  <c r="AS2344" i="1"/>
  <c r="AS2336" i="1"/>
  <c r="AS2328" i="1"/>
  <c r="AS2320" i="1"/>
  <c r="AS2312" i="1"/>
  <c r="AS2304" i="1"/>
  <c r="AS2296" i="1"/>
  <c r="AS2288" i="1"/>
  <c r="AS2280" i="1"/>
  <c r="AS2272" i="1"/>
  <c r="AS2264" i="1"/>
  <c r="AS2256" i="1"/>
  <c r="AS2248" i="1"/>
  <c r="AS2240" i="1"/>
  <c r="AS2232" i="1"/>
  <c r="AS2224" i="1"/>
  <c r="AS2216" i="1"/>
  <c r="AS2208" i="1"/>
  <c r="AS2200" i="1"/>
  <c r="AS2192" i="1"/>
  <c r="AS2184" i="1"/>
  <c r="AS2176" i="1"/>
  <c r="AS2168" i="1"/>
  <c r="AS2160" i="1"/>
  <c r="AS2152" i="1"/>
  <c r="AS2144" i="1"/>
  <c r="AS2136" i="1"/>
  <c r="AS2128" i="1"/>
  <c r="AS2120" i="1"/>
  <c r="AS2112" i="1"/>
  <c r="AS2104" i="1"/>
  <c r="AS2096" i="1"/>
  <c r="AS2088" i="1"/>
  <c r="AS2080" i="1"/>
  <c r="AS2072" i="1"/>
  <c r="AS2064" i="1"/>
  <c r="AS2056" i="1"/>
  <c r="AS2048" i="1"/>
  <c r="AS2040" i="1"/>
  <c r="AS2032" i="1"/>
  <c r="AS2024" i="1"/>
  <c r="AS2016" i="1"/>
  <c r="AS2008" i="1"/>
  <c r="AS2000" i="1"/>
  <c r="AS1992" i="1"/>
  <c r="AS1984" i="1"/>
  <c r="AS1976" i="1"/>
  <c r="AS1968" i="1"/>
  <c r="AS1960" i="1"/>
  <c r="AS1952" i="1"/>
  <c r="AS1944" i="1"/>
  <c r="AS1936" i="1"/>
  <c r="AS1928" i="1"/>
  <c r="AS1920" i="1"/>
  <c r="AS1912" i="1"/>
  <c r="AS1904" i="1"/>
  <c r="AS1896" i="1"/>
  <c r="AS1888" i="1"/>
  <c r="AS1880" i="1"/>
  <c r="AS1872" i="1"/>
  <c r="AS1864" i="1"/>
  <c r="AS1856" i="1"/>
  <c r="AS1848" i="1"/>
  <c r="AS1840" i="1"/>
  <c r="AS1832" i="1"/>
  <c r="AS1824" i="1"/>
  <c r="AS1816" i="1"/>
  <c r="AS1808" i="1"/>
  <c r="AS1800" i="1"/>
  <c r="AS1792" i="1"/>
  <c r="AS1784" i="1"/>
  <c r="AS1776" i="1"/>
  <c r="AS1768" i="1"/>
  <c r="AS1760" i="1"/>
  <c r="AS1752" i="1"/>
  <c r="AS1744" i="1"/>
  <c r="AS1736" i="1"/>
  <c r="AS1728" i="1"/>
  <c r="AS1720" i="1"/>
  <c r="AS1712" i="1"/>
  <c r="AS1704" i="1"/>
  <c r="AS1696" i="1"/>
  <c r="AS1688" i="1"/>
  <c r="AS1680" i="1"/>
  <c r="AS1672" i="1"/>
  <c r="AS1664" i="1"/>
  <c r="AS1656" i="1"/>
  <c r="AS1648" i="1"/>
  <c r="AS1640" i="1"/>
  <c r="AS1632" i="1"/>
  <c r="AS1624" i="1"/>
  <c r="AS1616" i="1"/>
  <c r="AS1608" i="1"/>
  <c r="AS1600" i="1"/>
  <c r="AS1592" i="1"/>
  <c r="AS1584" i="1"/>
  <c r="AS1576" i="1"/>
  <c r="AS1568" i="1"/>
  <c r="AS1560" i="1"/>
  <c r="AS1552" i="1"/>
  <c r="AS1544" i="1"/>
  <c r="AS1536" i="1"/>
  <c r="AS1528" i="1"/>
  <c r="AS1520" i="1"/>
  <c r="AS1512" i="1"/>
  <c r="AS1504" i="1"/>
  <c r="AS1496" i="1"/>
  <c r="AS1488" i="1"/>
  <c r="AS1480" i="1"/>
  <c r="AS1472" i="1"/>
  <c r="AS1464" i="1"/>
  <c r="AS1456" i="1"/>
  <c r="AS1448" i="1"/>
  <c r="AS1440" i="1"/>
  <c r="AS1432" i="1"/>
  <c r="AS1424" i="1"/>
  <c r="AS1416" i="1"/>
  <c r="AS1408" i="1"/>
  <c r="AS1400" i="1"/>
  <c r="AS1392" i="1"/>
  <c r="AS1384" i="1"/>
  <c r="AS1412" i="1"/>
  <c r="AS1404" i="1"/>
  <c r="AS1396" i="1"/>
  <c r="AS1388" i="1"/>
  <c r="AS1380" i="1"/>
  <c r="AS1372" i="1"/>
  <c r="AS1364" i="1"/>
  <c r="AS1356" i="1"/>
  <c r="AS1348" i="1"/>
  <c r="AS1340" i="1"/>
  <c r="AS1332" i="1"/>
  <c r="AS1324" i="1"/>
  <c r="AS1316" i="1"/>
  <c r="AS1308" i="1"/>
  <c r="AS1300" i="1"/>
  <c r="AS1292" i="1"/>
  <c r="AS1284" i="1"/>
  <c r="AS1276" i="1"/>
  <c r="AS1268" i="1"/>
  <c r="AS1260" i="1"/>
  <c r="AS1252" i="1"/>
  <c r="AS1244" i="1"/>
  <c r="AS1236" i="1"/>
  <c r="AS1228" i="1"/>
  <c r="AS1220" i="1"/>
  <c r="AS1212" i="1"/>
  <c r="AS1204" i="1"/>
  <c r="AS1196" i="1"/>
  <c r="AS1188" i="1"/>
  <c r="AS1180" i="1"/>
  <c r="AS1172" i="1"/>
  <c r="AS1164" i="1"/>
  <c r="AS1156" i="1"/>
  <c r="AS1148" i="1"/>
  <c r="AS1140" i="1"/>
  <c r="AS1132" i="1"/>
  <c r="AS1124" i="1"/>
  <c r="AS1116" i="1"/>
  <c r="AS1108" i="1"/>
  <c r="AS1100" i="1"/>
  <c r="AS1092" i="1"/>
  <c r="AS1084" i="1"/>
  <c r="AS1076" i="1"/>
  <c r="AS1068" i="1"/>
  <c r="AS1060" i="1"/>
  <c r="AS1052" i="1"/>
  <c r="AS1044" i="1"/>
  <c r="AS1036" i="1"/>
  <c r="AS1028" i="1"/>
  <c r="AS1020" i="1"/>
  <c r="AS1012" i="1"/>
  <c r="AS1004" i="1"/>
  <c r="AS996" i="1"/>
  <c r="AS988" i="1"/>
  <c r="AS980" i="1"/>
  <c r="AS972" i="1"/>
  <c r="AS964" i="1"/>
  <c r="AS956" i="1"/>
  <c r="AS948" i="1"/>
  <c r="AS940" i="1"/>
  <c r="AS932" i="1"/>
  <c r="AS924" i="1"/>
  <c r="AS916" i="1"/>
  <c r="AS908" i="1"/>
  <c r="AS900" i="1"/>
  <c r="AS892" i="1"/>
  <c r="AS884" i="1"/>
  <c r="AS876" i="1"/>
  <c r="AS868" i="1"/>
  <c r="AS860" i="1"/>
  <c r="AS852" i="1"/>
  <c r="AS844" i="1"/>
  <c r="AS836" i="1"/>
  <c r="AS828" i="1"/>
  <c r="AS820" i="1"/>
  <c r="AS812" i="1"/>
  <c r="AS804" i="1"/>
  <c r="AS796" i="1"/>
  <c r="AS788" i="1"/>
  <c r="AS780" i="1"/>
  <c r="AS772" i="1"/>
  <c r="AS764" i="1"/>
  <c r="AS756" i="1"/>
  <c r="AS748" i="1"/>
  <c r="AS740" i="1"/>
  <c r="AS1376" i="1"/>
  <c r="AS1368" i="1"/>
  <c r="AS1360" i="1"/>
  <c r="AS1352" i="1"/>
  <c r="AS1344" i="1"/>
  <c r="AS1336" i="1"/>
  <c r="AS1328" i="1"/>
  <c r="AS1320" i="1"/>
  <c r="AS1312" i="1"/>
  <c r="AS1304" i="1"/>
  <c r="AS1296" i="1"/>
  <c r="AS1288" i="1"/>
  <c r="AS1280" i="1"/>
  <c r="AS1272" i="1"/>
  <c r="AS1264" i="1"/>
  <c r="AS1256" i="1"/>
  <c r="AS1248" i="1"/>
  <c r="AS1240" i="1"/>
  <c r="AS1232" i="1"/>
  <c r="AS1224" i="1"/>
  <c r="AS1216" i="1"/>
  <c r="AS1208" i="1"/>
  <c r="AS1200" i="1"/>
  <c r="AS1192" i="1"/>
  <c r="AS1184" i="1"/>
  <c r="AS1176" i="1"/>
  <c r="AS1168" i="1"/>
  <c r="AS1160" i="1"/>
  <c r="AS1152" i="1"/>
  <c r="AS1144" i="1"/>
  <c r="AS1136" i="1"/>
  <c r="AS1128" i="1"/>
  <c r="AS1120" i="1"/>
  <c r="AS1112" i="1"/>
  <c r="AS1104" i="1"/>
  <c r="AS1096" i="1"/>
  <c r="AS1088" i="1"/>
  <c r="AS1080" i="1"/>
  <c r="AS1072" i="1"/>
  <c r="AS1064" i="1"/>
  <c r="AS1056" i="1"/>
  <c r="AS1048" i="1"/>
  <c r="AS1040" i="1"/>
  <c r="AS1032" i="1"/>
  <c r="AS1024" i="1"/>
  <c r="AS1016" i="1"/>
  <c r="AS1008" i="1"/>
  <c r="AS1000" i="1"/>
  <c r="AS992" i="1"/>
  <c r="AS984" i="1"/>
  <c r="AS976" i="1"/>
  <c r="AS968" i="1"/>
  <c r="AS960" i="1"/>
  <c r="AS952" i="1"/>
  <c r="AS944" i="1"/>
  <c r="AS936" i="1"/>
  <c r="AS928" i="1"/>
  <c r="AS920" i="1"/>
  <c r="AS912" i="1"/>
  <c r="AS904" i="1"/>
  <c r="AS896" i="1"/>
  <c r="AS888" i="1"/>
  <c r="AS880" i="1"/>
  <c r="AS872" i="1"/>
  <c r="AS864" i="1"/>
  <c r="AS856" i="1"/>
  <c r="AS848" i="1"/>
  <c r="AS840" i="1"/>
  <c r="AS832" i="1"/>
  <c r="AS824" i="1"/>
  <c r="AS816" i="1"/>
  <c r="AS808" i="1"/>
  <c r="AS800" i="1"/>
  <c r="AS792" i="1"/>
  <c r="AS784" i="1"/>
  <c r="AS776" i="1"/>
  <c r="AS768" i="1"/>
  <c r="AS760" i="1"/>
  <c r="AS752" i="1"/>
  <c r="AS744" i="1"/>
  <c r="AS736" i="1"/>
  <c r="AS728" i="1"/>
  <c r="AS720" i="1"/>
  <c r="AS712" i="1"/>
  <c r="AS704" i="1"/>
  <c r="AS732" i="1"/>
  <c r="AS724" i="1"/>
  <c r="AS716" i="1"/>
  <c r="AS708" i="1"/>
  <c r="AS700" i="1"/>
  <c r="AS692" i="1"/>
  <c r="AS684" i="1"/>
  <c r="AS676" i="1"/>
  <c r="AS668" i="1"/>
  <c r="AS660" i="1"/>
  <c r="AS652" i="1"/>
  <c r="AS644" i="1"/>
  <c r="AS636" i="1"/>
  <c r="AS628" i="1"/>
  <c r="AS620" i="1"/>
  <c r="AS612" i="1"/>
  <c r="AS604" i="1"/>
  <c r="AS596" i="1"/>
  <c r="AS588" i="1"/>
  <c r="AS580" i="1"/>
  <c r="AS572" i="1"/>
  <c r="AS564" i="1"/>
  <c r="AS556" i="1"/>
  <c r="AS548" i="1"/>
  <c r="AS540" i="1"/>
  <c r="AS532" i="1"/>
  <c r="AS524" i="1"/>
  <c r="AS516" i="1"/>
  <c r="AS508" i="1"/>
  <c r="AS500" i="1"/>
  <c r="AS492" i="1"/>
  <c r="AS484" i="1"/>
  <c r="AS476" i="1"/>
  <c r="AS468" i="1"/>
  <c r="AS460" i="1"/>
  <c r="AS452" i="1"/>
  <c r="AS444" i="1"/>
  <c r="AS436" i="1"/>
  <c r="AS428" i="1"/>
  <c r="AS420" i="1"/>
  <c r="AS412" i="1"/>
  <c r="AS404" i="1"/>
  <c r="AS396" i="1"/>
  <c r="AS388" i="1"/>
  <c r="AS380" i="1"/>
  <c r="AS372" i="1"/>
  <c r="AS364" i="1"/>
  <c r="AS356" i="1"/>
  <c r="AS348" i="1"/>
  <c r="AS340" i="1"/>
  <c r="AS332" i="1"/>
  <c r="AS324" i="1"/>
  <c r="AS316" i="1"/>
  <c r="AS308" i="1"/>
  <c r="AS300" i="1"/>
  <c r="AS292" i="1"/>
  <c r="AS284" i="1"/>
  <c r="AS276" i="1"/>
  <c r="AS268" i="1"/>
  <c r="AS260" i="1"/>
  <c r="AS252" i="1"/>
  <c r="AS244" i="1"/>
  <c r="AS236" i="1"/>
  <c r="AS228" i="1"/>
  <c r="AS220" i="1"/>
  <c r="AS212" i="1"/>
  <c r="AS204" i="1"/>
  <c r="AS196" i="1"/>
  <c r="AS188" i="1"/>
  <c r="AS180" i="1"/>
  <c r="AS172" i="1"/>
  <c r="AS164" i="1"/>
  <c r="AS156" i="1"/>
  <c r="AS148" i="1"/>
  <c r="AS140" i="1"/>
  <c r="AS132" i="1"/>
  <c r="AS124" i="1"/>
  <c r="AS116" i="1"/>
  <c r="AS108" i="1"/>
  <c r="AS100" i="1"/>
  <c r="AS92" i="1"/>
  <c r="AS84" i="1"/>
  <c r="AS76" i="1"/>
  <c r="AS68" i="1"/>
  <c r="AS60" i="1"/>
  <c r="AS1402" i="1"/>
  <c r="AS1394" i="1"/>
  <c r="AS1386" i="1"/>
  <c r="AS1378" i="1"/>
  <c r="AS1370" i="1"/>
  <c r="AS1362" i="1"/>
  <c r="AS1354" i="1"/>
  <c r="AS1346" i="1"/>
  <c r="AS1338" i="1"/>
  <c r="AS1330" i="1"/>
  <c r="AS1322" i="1"/>
  <c r="AS1314" i="1"/>
  <c r="AS1306" i="1"/>
  <c r="AS1298" i="1"/>
  <c r="AS1290" i="1"/>
  <c r="AS1282" i="1"/>
  <c r="AS1274" i="1"/>
  <c r="AS1266" i="1"/>
  <c r="AS1258" i="1"/>
  <c r="AS1250" i="1"/>
  <c r="AS1242" i="1"/>
  <c r="AS1234" i="1"/>
  <c r="AS1226" i="1"/>
  <c r="AS1218" i="1"/>
  <c r="AS1210" i="1"/>
  <c r="AS1202" i="1"/>
  <c r="AS1194" i="1"/>
  <c r="AS1186" i="1"/>
  <c r="AS1178" i="1"/>
  <c r="AS1170" i="1"/>
  <c r="AS1162" i="1"/>
  <c r="AS1154" i="1"/>
  <c r="AS1146" i="1"/>
  <c r="AS1138" i="1"/>
  <c r="AS1130" i="1"/>
  <c r="AS1122" i="1"/>
  <c r="AS1114" i="1"/>
  <c r="AS1106" i="1"/>
  <c r="AS1098" i="1"/>
  <c r="AS1090" i="1"/>
  <c r="AS1082" i="1"/>
  <c r="AS1074" i="1"/>
  <c r="AS1066" i="1"/>
  <c r="AS1058" i="1"/>
  <c r="AS1050" i="1"/>
  <c r="AS1042" i="1"/>
  <c r="AS1034" i="1"/>
  <c r="AS1026" i="1"/>
  <c r="AS1018" i="1"/>
  <c r="AS1010" i="1"/>
  <c r="AS1002" i="1"/>
  <c r="AS994" i="1"/>
  <c r="AS986" i="1"/>
  <c r="AS978" i="1"/>
  <c r="AS970" i="1"/>
  <c r="AS962" i="1"/>
  <c r="AS954" i="1"/>
  <c r="AS946" i="1"/>
  <c r="AS938" i="1"/>
  <c r="AS930" i="1"/>
  <c r="AS922" i="1"/>
  <c r="AS914" i="1"/>
  <c r="AS906" i="1"/>
  <c r="AS898" i="1"/>
  <c r="AS890" i="1"/>
  <c r="AS882" i="1"/>
  <c r="AS874" i="1"/>
  <c r="AS866" i="1"/>
  <c r="AS858" i="1"/>
  <c r="AS850" i="1"/>
  <c r="AS842" i="1"/>
  <c r="AS834" i="1"/>
  <c r="AS826" i="1"/>
  <c r="AS818" i="1"/>
  <c r="AS810" i="1"/>
  <c r="AS802" i="1"/>
  <c r="AS794" i="1"/>
  <c r="AS786" i="1"/>
  <c r="AS778" i="1"/>
  <c r="AS770" i="1"/>
  <c r="AS762" i="1"/>
  <c r="AS754" i="1"/>
  <c r="AS746" i="1"/>
  <c r="AS738" i="1"/>
  <c r="AS730" i="1"/>
  <c r="AS722" i="1"/>
  <c r="AS714" i="1"/>
  <c r="AS706" i="1"/>
  <c r="AS698" i="1"/>
  <c r="AS690" i="1"/>
  <c r="AS682" i="1"/>
  <c r="AS674" i="1"/>
  <c r="AS666" i="1"/>
  <c r="AS658" i="1"/>
  <c r="AS650" i="1"/>
  <c r="AS642" i="1"/>
  <c r="AS634" i="1"/>
  <c r="AS626" i="1"/>
  <c r="AS618" i="1"/>
  <c r="AS610" i="1"/>
  <c r="AS602" i="1"/>
  <c r="AS594" i="1"/>
  <c r="AS586" i="1"/>
  <c r="AS578" i="1"/>
  <c r="AS570" i="1"/>
  <c r="AS562" i="1"/>
  <c r="AS554" i="1"/>
  <c r="AS546" i="1"/>
  <c r="AS538" i="1"/>
  <c r="AS530" i="1"/>
  <c r="AS522" i="1"/>
  <c r="AS514" i="1"/>
  <c r="AS506" i="1"/>
  <c r="AS498" i="1"/>
  <c r="AS490" i="1"/>
  <c r="AS482" i="1"/>
  <c r="AS474" i="1"/>
  <c r="AS466" i="1"/>
  <c r="AS458" i="1"/>
  <c r="AS450" i="1"/>
  <c r="AS442" i="1"/>
  <c r="AS434" i="1"/>
  <c r="AS426" i="1"/>
  <c r="AS418" i="1"/>
  <c r="AS410" i="1"/>
  <c r="AS402" i="1"/>
  <c r="AS394" i="1"/>
  <c r="AS386" i="1"/>
  <c r="AS378" i="1"/>
  <c r="AS370" i="1"/>
  <c r="AS362" i="1"/>
  <c r="AS354" i="1"/>
  <c r="AS346" i="1"/>
  <c r="AS338" i="1"/>
  <c r="AS330" i="1"/>
  <c r="AS322" i="1"/>
  <c r="AS314" i="1"/>
  <c r="AS306" i="1"/>
  <c r="AS298" i="1"/>
  <c r="AS290" i="1"/>
  <c r="AS282" i="1"/>
  <c r="AS274" i="1"/>
  <c r="AS266" i="1"/>
  <c r="AS258" i="1"/>
  <c r="AS250" i="1"/>
  <c r="AS242" i="1"/>
  <c r="AS234" i="1"/>
  <c r="AS226" i="1"/>
  <c r="AS218" i="1"/>
  <c r="AS210" i="1"/>
  <c r="AS202" i="1"/>
  <c r="AS194" i="1"/>
  <c r="AS186" i="1"/>
  <c r="AS178" i="1"/>
  <c r="AS170" i="1"/>
  <c r="AS162" i="1"/>
  <c r="AS154" i="1"/>
  <c r="AS146" i="1"/>
  <c r="AS138" i="1"/>
  <c r="AS130" i="1"/>
  <c r="AS122" i="1"/>
  <c r="AS114" i="1"/>
  <c r="AS106" i="1"/>
  <c r="AS98" i="1"/>
  <c r="AS90" i="1"/>
  <c r="AS82" i="1"/>
  <c r="AS74" i="1"/>
  <c r="AS66" i="1"/>
  <c r="AS294" i="1"/>
  <c r="AS286" i="1"/>
  <c r="AS278" i="1"/>
  <c r="AS270" i="1"/>
  <c r="AS262" i="1"/>
  <c r="AS254" i="1"/>
  <c r="AS246" i="1"/>
  <c r="AS238" i="1"/>
  <c r="AS230" i="1"/>
  <c r="AS222" i="1"/>
  <c r="AS214" i="1"/>
  <c r="AS206" i="1"/>
  <c r="AS198" i="1"/>
  <c r="AS190" i="1"/>
  <c r="AS182" i="1"/>
  <c r="AS174" i="1"/>
  <c r="AS166" i="1"/>
  <c r="BA3180" i="1"/>
  <c r="BA3172" i="1"/>
  <c r="BA3164" i="1"/>
  <c r="BA3156" i="1"/>
  <c r="BA3148" i="1"/>
  <c r="BA3140" i="1"/>
  <c r="BA3132" i="1"/>
  <c r="BA3124" i="1"/>
  <c r="BA3116" i="1"/>
  <c r="BA3108" i="1"/>
  <c r="BA3100" i="1"/>
  <c r="BA3092" i="1"/>
  <c r="BA3084" i="1"/>
  <c r="BA3076" i="1"/>
  <c r="BA3068" i="1"/>
  <c r="BA3060" i="1"/>
  <c r="BA3052" i="1"/>
  <c r="BA3044" i="1"/>
  <c r="BA3036" i="1"/>
  <c r="BA3028" i="1"/>
  <c r="BA3020" i="1"/>
  <c r="BA3012" i="1"/>
  <c r="BA3004" i="1"/>
  <c r="BA2996" i="1"/>
  <c r="BA2988" i="1"/>
  <c r="BA2980" i="1"/>
  <c r="BA2972" i="1"/>
  <c r="BA2964" i="1"/>
  <c r="BA2956" i="1"/>
  <c r="BA2948" i="1"/>
  <c r="BA2940" i="1"/>
  <c r="BA2932" i="1"/>
  <c r="BA2924" i="1"/>
  <c r="BA2916" i="1"/>
  <c r="BA2908" i="1"/>
  <c r="BA2900" i="1"/>
  <c r="BA2892" i="1"/>
  <c r="BA2884" i="1"/>
  <c r="BA2876" i="1"/>
  <c r="BA2868" i="1"/>
  <c r="BA2860" i="1"/>
  <c r="BA2852" i="1"/>
  <c r="BA2844" i="1"/>
  <c r="BA2836" i="1"/>
  <c r="BA2828" i="1"/>
  <c r="BA2820" i="1"/>
  <c r="BA2812" i="1"/>
  <c r="BA2804" i="1"/>
  <c r="BA2796" i="1"/>
  <c r="BA2788" i="1"/>
  <c r="BA2780" i="1"/>
  <c r="BA2772" i="1"/>
  <c r="BA2764" i="1"/>
  <c r="BA2756" i="1"/>
  <c r="BA2748" i="1"/>
  <c r="BA2740" i="1"/>
  <c r="BA2732" i="1"/>
  <c r="BA2724" i="1"/>
  <c r="BA2716" i="1"/>
  <c r="BA2708" i="1"/>
  <c r="BA2700" i="1"/>
  <c r="BA2692" i="1"/>
  <c r="BA2684" i="1"/>
  <c r="BA2676" i="1"/>
  <c r="BA2668" i="1"/>
  <c r="BA2660" i="1"/>
  <c r="BA2652" i="1"/>
  <c r="BA2644" i="1"/>
  <c r="BA2636" i="1"/>
  <c r="BA2628" i="1"/>
  <c r="BA2620" i="1"/>
  <c r="BA2612" i="1"/>
  <c r="BA2604" i="1"/>
  <c r="BA2596" i="1"/>
  <c r="BA2588" i="1"/>
  <c r="BA2580" i="1"/>
  <c r="BA2572" i="1"/>
  <c r="BA2564" i="1"/>
  <c r="BA2556" i="1"/>
  <c r="BA2548" i="1"/>
  <c r="BA2540" i="1"/>
  <c r="BA2532" i="1"/>
  <c r="BA2524" i="1"/>
  <c r="BA2516" i="1"/>
  <c r="BA2508" i="1"/>
  <c r="BA2500" i="1"/>
  <c r="BA2492" i="1"/>
  <c r="BA2484" i="1"/>
  <c r="BA2476" i="1"/>
  <c r="BA2468" i="1"/>
  <c r="BA2460" i="1"/>
  <c r="BA2452" i="1"/>
  <c r="BA2444" i="1"/>
  <c r="BA2436" i="1"/>
  <c r="BA2428" i="1"/>
  <c r="BA2420" i="1"/>
  <c r="BA2412" i="1"/>
  <c r="BA2404" i="1"/>
  <c r="BA2396" i="1"/>
  <c r="BA2388" i="1"/>
  <c r="BA2380" i="1"/>
  <c r="BA2372" i="1"/>
  <c r="BA2364" i="1"/>
  <c r="BA2356" i="1"/>
  <c r="BA2348" i="1"/>
  <c r="BA2340" i="1"/>
  <c r="BA2332" i="1"/>
  <c r="BA2324" i="1"/>
  <c r="BA2316" i="1"/>
  <c r="BA2308" i="1"/>
  <c r="BA2300" i="1"/>
  <c r="BA2292" i="1"/>
  <c r="BA2284" i="1"/>
  <c r="BA2276" i="1"/>
  <c r="BA2268" i="1"/>
  <c r="BA2260" i="1"/>
  <c r="BA2252" i="1"/>
  <c r="BA2244" i="1"/>
  <c r="BA2236" i="1"/>
  <c r="BA2228" i="1"/>
  <c r="BA2220" i="1"/>
  <c r="BA2212" i="1"/>
  <c r="BA2204" i="1"/>
  <c r="BA2196" i="1"/>
  <c r="BA2188" i="1"/>
  <c r="BA2180" i="1"/>
  <c r="BA2172" i="1"/>
  <c r="BA2164" i="1"/>
  <c r="BA2156" i="1"/>
  <c r="BA2148" i="1"/>
  <c r="BA2140" i="1"/>
  <c r="BA2132" i="1"/>
  <c r="BA2124" i="1"/>
  <c r="BA2116" i="1"/>
  <c r="BA2108" i="1"/>
  <c r="BA2100" i="1"/>
  <c r="BA2092" i="1"/>
  <c r="BA2084" i="1"/>
  <c r="BA2076" i="1"/>
  <c r="BA2068" i="1"/>
  <c r="BA2060" i="1"/>
  <c r="BA2052" i="1"/>
  <c r="BA2044" i="1"/>
  <c r="BA2036" i="1"/>
  <c r="BA2028" i="1"/>
  <c r="BA2020" i="1"/>
  <c r="BA2012" i="1"/>
  <c r="BA2004" i="1"/>
  <c r="BA1996" i="1"/>
  <c r="BA1988" i="1"/>
  <c r="BA1980" i="1"/>
  <c r="BA1972" i="1"/>
  <c r="BA1964" i="1"/>
  <c r="BA1956" i="1"/>
  <c r="BA1948" i="1"/>
  <c r="BA1940" i="1"/>
  <c r="BA1932" i="1"/>
  <c r="BA1924" i="1"/>
  <c r="BA1916" i="1"/>
  <c r="BA1908" i="1"/>
  <c r="BA1900" i="1"/>
  <c r="BA1892" i="1"/>
  <c r="BA1884" i="1"/>
  <c r="BA1876" i="1"/>
  <c r="BA1868" i="1"/>
  <c r="BA1860" i="1"/>
  <c r="BA1852" i="1"/>
  <c r="BA1844" i="1"/>
  <c r="BA1836" i="1"/>
  <c r="BA1828" i="1"/>
  <c r="BA1820" i="1"/>
  <c r="BA1812" i="1"/>
  <c r="BA1804" i="1"/>
  <c r="BA1796" i="1"/>
  <c r="BA1788" i="1"/>
  <c r="BA1780" i="1"/>
  <c r="BA1772" i="1"/>
  <c r="BA1764" i="1"/>
  <c r="BA1756" i="1"/>
  <c r="BA1748" i="1"/>
  <c r="BA1740" i="1"/>
  <c r="BA1732" i="1"/>
  <c r="BA1724" i="1"/>
  <c r="BA1716" i="1"/>
  <c r="BA1708" i="1"/>
  <c r="BA1700" i="1"/>
  <c r="BA1692" i="1"/>
  <c r="BA1684" i="1"/>
  <c r="BA1676" i="1"/>
  <c r="BA1668" i="1"/>
  <c r="BA1660" i="1"/>
  <c r="BA1652" i="1"/>
  <c r="BA1644" i="1"/>
  <c r="BA1636" i="1"/>
  <c r="BA1628" i="1"/>
  <c r="BA1620" i="1"/>
  <c r="BA1612" i="1"/>
  <c r="BA1604" i="1"/>
  <c r="BA1596" i="1"/>
  <c r="BA1588" i="1"/>
  <c r="BA1580" i="1"/>
  <c r="BA1572" i="1"/>
  <c r="BA1564" i="1"/>
  <c r="BA1556" i="1"/>
  <c r="BA1548" i="1"/>
  <c r="BA1540" i="1"/>
  <c r="BA1532" i="1"/>
  <c r="BA1524" i="1"/>
  <c r="BA1516" i="1"/>
  <c r="BA1508" i="1"/>
  <c r="BA1500" i="1"/>
  <c r="AS158" i="1"/>
  <c r="AS150" i="1"/>
  <c r="AS142" i="1"/>
  <c r="AS134" i="1"/>
  <c r="AS126" i="1"/>
  <c r="AS118" i="1"/>
  <c r="AS110" i="1"/>
  <c r="AS102" i="1"/>
  <c r="BA3186" i="1"/>
  <c r="BA3178" i="1"/>
  <c r="BA3170" i="1"/>
  <c r="BA3162" i="1"/>
  <c r="BA3154" i="1"/>
  <c r="BA3146" i="1"/>
  <c r="BA3138" i="1"/>
  <c r="BA3130" i="1"/>
  <c r="BA3122" i="1"/>
  <c r="BA3114" i="1"/>
  <c r="BA3106" i="1"/>
  <c r="BA3098" i="1"/>
  <c r="BA3090" i="1"/>
  <c r="BA3082" i="1"/>
  <c r="BA3074" i="1"/>
  <c r="BA3066" i="1"/>
  <c r="BA3058" i="1"/>
  <c r="BA3050" i="1"/>
  <c r="BA3042" i="1"/>
  <c r="BA3034" i="1"/>
  <c r="BA3026" i="1"/>
  <c r="BA3018" i="1"/>
  <c r="BA3010" i="1"/>
  <c r="BA3002" i="1"/>
  <c r="BA2994" i="1"/>
  <c r="BA2986" i="1"/>
  <c r="BA2978" i="1"/>
  <c r="BA2970" i="1"/>
  <c r="BA2962" i="1"/>
  <c r="BA2954" i="1"/>
  <c r="BA2946" i="1"/>
  <c r="BA2938" i="1"/>
  <c r="BA2930" i="1"/>
  <c r="BA2922" i="1"/>
  <c r="BA2914" i="1"/>
  <c r="BA2906" i="1"/>
  <c r="BA2898" i="1"/>
  <c r="BA2890" i="1"/>
  <c r="BA2882" i="1"/>
  <c r="BA2874" i="1"/>
  <c r="BA2866" i="1"/>
  <c r="BA2858" i="1"/>
  <c r="BA2850" i="1"/>
  <c r="BA2842" i="1"/>
  <c r="BA2834" i="1"/>
  <c r="BA2826" i="1"/>
  <c r="BA2818" i="1"/>
  <c r="BA2810" i="1"/>
  <c r="BA2802" i="1"/>
  <c r="BA2794" i="1"/>
  <c r="BA2786" i="1"/>
  <c r="BA2778" i="1"/>
  <c r="BA2770" i="1"/>
  <c r="BA2762" i="1"/>
  <c r="BA2754" i="1"/>
  <c r="BA2746" i="1"/>
  <c r="BA2738" i="1"/>
  <c r="BA2730" i="1"/>
  <c r="BA2722" i="1"/>
  <c r="BA2714" i="1"/>
  <c r="BA2706" i="1"/>
  <c r="BA2698" i="1"/>
  <c r="BA2690" i="1"/>
  <c r="BA2682" i="1"/>
  <c r="BA2674" i="1"/>
  <c r="BA2666" i="1"/>
  <c r="BA2658" i="1"/>
  <c r="BA2650" i="1"/>
  <c r="BA2642" i="1"/>
  <c r="BA2634" i="1"/>
  <c r="BA2626" i="1"/>
  <c r="BA2618" i="1"/>
  <c r="BA2610" i="1"/>
  <c r="BA2602" i="1"/>
  <c r="BA2594" i="1"/>
  <c r="BA2586" i="1"/>
  <c r="BA2578" i="1"/>
  <c r="BA2570" i="1"/>
  <c r="BA2562" i="1"/>
  <c r="BA2554" i="1"/>
  <c r="BA2546" i="1"/>
  <c r="BA2538" i="1"/>
  <c r="BA2530" i="1"/>
  <c r="BA2522" i="1"/>
  <c r="BA2514" i="1"/>
  <c r="BA2506" i="1"/>
  <c r="BA2498" i="1"/>
  <c r="BA2490" i="1"/>
  <c r="BA2482" i="1"/>
  <c r="BA2474" i="1"/>
  <c r="BA2466" i="1"/>
  <c r="BA2458" i="1"/>
  <c r="BA2450" i="1"/>
  <c r="BA2442" i="1"/>
  <c r="BA2434" i="1"/>
  <c r="BA2426" i="1"/>
  <c r="BA2418" i="1"/>
  <c r="BA2410" i="1"/>
  <c r="BA2402" i="1"/>
  <c r="BA2394" i="1"/>
  <c r="BA2386" i="1"/>
  <c r="BA2378" i="1"/>
  <c r="BA2370" i="1"/>
  <c r="BA2362" i="1"/>
  <c r="BA2354" i="1"/>
  <c r="BA2346" i="1"/>
  <c r="BA2338" i="1"/>
  <c r="BA2330" i="1"/>
  <c r="BA2322" i="1"/>
  <c r="BA2314" i="1"/>
  <c r="BA2306" i="1"/>
  <c r="BA2298" i="1"/>
  <c r="BA2290" i="1"/>
  <c r="BA2282" i="1"/>
  <c r="BA2274" i="1"/>
  <c r="BA2266" i="1"/>
  <c r="BA2258" i="1"/>
  <c r="BA2250" i="1"/>
  <c r="BA2242" i="1"/>
  <c r="BA2234" i="1"/>
  <c r="BA2226" i="1"/>
  <c r="BA2218" i="1"/>
  <c r="BA2210" i="1"/>
  <c r="BA2202" i="1"/>
  <c r="BA2194" i="1"/>
  <c r="BA2186" i="1"/>
  <c r="BA2178" i="1"/>
  <c r="BA2170" i="1"/>
  <c r="BA2162" i="1"/>
  <c r="BA2154" i="1"/>
  <c r="BA2146" i="1"/>
  <c r="BA2138" i="1"/>
  <c r="BA2130" i="1"/>
  <c r="BA2122" i="1"/>
  <c r="BA2114" i="1"/>
  <c r="BA2106" i="1"/>
  <c r="BA2098" i="1"/>
  <c r="BA2090" i="1"/>
  <c r="BA2082" i="1"/>
  <c r="BA2074" i="1"/>
  <c r="BA2066" i="1"/>
  <c r="BA2058" i="1"/>
  <c r="BA2050" i="1"/>
  <c r="BA2042" i="1"/>
  <c r="BA2034" i="1"/>
  <c r="BA2026" i="1"/>
  <c r="BA2018" i="1"/>
  <c r="BA2010" i="1"/>
  <c r="BA2002" i="1"/>
  <c r="BA1994" i="1"/>
  <c r="BA1986" i="1"/>
  <c r="BA1978" i="1"/>
  <c r="BA1970" i="1"/>
  <c r="BA1962" i="1"/>
  <c r="BA1954" i="1"/>
  <c r="BA1946" i="1"/>
  <c r="BA1938" i="1"/>
  <c r="BA1930" i="1"/>
  <c r="BA1922" i="1"/>
  <c r="BA1914" i="1"/>
  <c r="BA1906" i="1"/>
  <c r="BA1898" i="1"/>
  <c r="BA1890" i="1"/>
  <c r="BA1882" i="1"/>
  <c r="BA3184" i="1"/>
  <c r="BA3176" i="1"/>
  <c r="BA3168" i="1"/>
  <c r="BA3160" i="1"/>
  <c r="BA3152" i="1"/>
  <c r="BA3144" i="1"/>
  <c r="BA3136" i="1"/>
  <c r="BA3128" i="1"/>
  <c r="BA3120" i="1"/>
  <c r="BA3112" i="1"/>
  <c r="BA3104" i="1"/>
  <c r="BA3096" i="1"/>
  <c r="BA3088" i="1"/>
  <c r="BA3080" i="1"/>
  <c r="BA3072" i="1"/>
  <c r="BA3064" i="1"/>
  <c r="BA3056" i="1"/>
  <c r="BA3048" i="1"/>
  <c r="BA3040" i="1"/>
  <c r="BA3032" i="1"/>
  <c r="BA3024" i="1"/>
  <c r="BA3016" i="1"/>
  <c r="BA3008" i="1"/>
  <c r="BA3000" i="1"/>
  <c r="BA2992" i="1"/>
  <c r="BA2984" i="1"/>
  <c r="BA2976" i="1"/>
  <c r="BA2968" i="1"/>
  <c r="BA2960" i="1"/>
  <c r="BA2952" i="1"/>
  <c r="BA2944" i="1"/>
  <c r="BA2936" i="1"/>
  <c r="BA2928" i="1"/>
  <c r="BA2920" i="1"/>
  <c r="BA2912" i="1"/>
  <c r="BA2904" i="1"/>
  <c r="BA2896" i="1"/>
  <c r="BA2888" i="1"/>
  <c r="BA2880" i="1"/>
  <c r="BA2872" i="1"/>
  <c r="BA2864" i="1"/>
  <c r="BA2856" i="1"/>
  <c r="BA2848" i="1"/>
  <c r="BA2840" i="1"/>
  <c r="BA2832" i="1"/>
  <c r="BA2824" i="1"/>
  <c r="BA2816" i="1"/>
  <c r="BA2808" i="1"/>
  <c r="BA2800" i="1"/>
  <c r="BA2792" i="1"/>
  <c r="BA2784" i="1"/>
  <c r="BA2776" i="1"/>
  <c r="BA2768" i="1"/>
  <c r="BA2760" i="1"/>
  <c r="BA2752" i="1"/>
  <c r="BA2744" i="1"/>
  <c r="BA2736" i="1"/>
  <c r="BA2728" i="1"/>
  <c r="BA2720" i="1"/>
  <c r="BA2712" i="1"/>
  <c r="BA2704" i="1"/>
  <c r="BA2696" i="1"/>
  <c r="BA2688" i="1"/>
  <c r="BA2680" i="1"/>
  <c r="BA2672" i="1"/>
  <c r="BA2664" i="1"/>
  <c r="BA2656" i="1"/>
  <c r="BA2648" i="1"/>
  <c r="BA2640" i="1"/>
  <c r="BA2632" i="1"/>
  <c r="BA2624" i="1"/>
  <c r="BA2616" i="1"/>
  <c r="BA2608" i="1"/>
  <c r="BA2600" i="1"/>
  <c r="BA2592" i="1"/>
  <c r="BA2584" i="1"/>
  <c r="BA2576" i="1"/>
  <c r="BA2568" i="1"/>
  <c r="BA2560" i="1"/>
  <c r="BA2552" i="1"/>
  <c r="BA2544" i="1"/>
  <c r="BA2536" i="1"/>
  <c r="BA2528" i="1"/>
  <c r="BA2520" i="1"/>
  <c r="BA2512" i="1"/>
  <c r="BA2504" i="1"/>
  <c r="BA2496" i="1"/>
  <c r="BA2488" i="1"/>
  <c r="BA2480" i="1"/>
  <c r="BA2472" i="1"/>
  <c r="BA2464" i="1"/>
  <c r="BA2456" i="1"/>
  <c r="BA2448" i="1"/>
  <c r="BA2440" i="1"/>
  <c r="BA2432" i="1"/>
  <c r="BA2424" i="1"/>
  <c r="BA2416" i="1"/>
  <c r="BA2408" i="1"/>
  <c r="BA2400" i="1"/>
  <c r="BA2392" i="1"/>
  <c r="BA2384" i="1"/>
  <c r="BA2376" i="1"/>
  <c r="BA2368" i="1"/>
  <c r="BA2360" i="1"/>
  <c r="BA2352" i="1"/>
  <c r="BA2344" i="1"/>
  <c r="BA2336" i="1"/>
  <c r="BA2328" i="1"/>
  <c r="BA2320" i="1"/>
  <c r="BA2312" i="1"/>
  <c r="BA2304" i="1"/>
  <c r="BA2296" i="1"/>
  <c r="BA2288" i="1"/>
  <c r="BA2280" i="1"/>
  <c r="BA2272" i="1"/>
  <c r="BA2264" i="1"/>
  <c r="BA2256" i="1"/>
  <c r="BA2248" i="1"/>
  <c r="BA2240" i="1"/>
  <c r="BA2232" i="1"/>
  <c r="BA2224" i="1"/>
  <c r="BA2216" i="1"/>
  <c r="BA2208" i="1"/>
  <c r="BA2200" i="1"/>
  <c r="BA2192" i="1"/>
  <c r="BA2184" i="1"/>
  <c r="BA2176" i="1"/>
  <c r="BA2168" i="1"/>
  <c r="BA2160" i="1"/>
  <c r="BA2152" i="1"/>
  <c r="BA2144" i="1"/>
  <c r="BA2136" i="1"/>
  <c r="BA2128" i="1"/>
  <c r="BA2120" i="1"/>
  <c r="BA2112" i="1"/>
  <c r="BA2104" i="1"/>
  <c r="BA1492" i="1"/>
  <c r="BA1484" i="1"/>
  <c r="BA1476" i="1"/>
  <c r="BA1468" i="1"/>
  <c r="BA1460" i="1"/>
  <c r="BA1452" i="1"/>
  <c r="BA1444" i="1"/>
  <c r="BA1436" i="1"/>
  <c r="BA1428" i="1"/>
  <c r="BA1420" i="1"/>
  <c r="BA1412" i="1"/>
  <c r="BA1404" i="1"/>
  <c r="BA1396" i="1"/>
  <c r="BA1388" i="1"/>
  <c r="BA1380" i="1"/>
  <c r="BA1372" i="1"/>
  <c r="BA1364" i="1"/>
  <c r="BA1356" i="1"/>
  <c r="BA1348" i="1"/>
  <c r="BA1340" i="1"/>
  <c r="BA1332" i="1"/>
  <c r="BA1324" i="1"/>
  <c r="BA1316" i="1"/>
  <c r="BA1308" i="1"/>
  <c r="BA1300" i="1"/>
  <c r="BA1292" i="1"/>
  <c r="BA1284" i="1"/>
  <c r="BA1276" i="1"/>
  <c r="BA1268" i="1"/>
  <c r="BA1260" i="1"/>
  <c r="BA1252" i="1"/>
  <c r="BA1244" i="1"/>
  <c r="BA1236" i="1"/>
  <c r="BA1228" i="1"/>
  <c r="BA1220" i="1"/>
  <c r="BA1212" i="1"/>
  <c r="BA1204" i="1"/>
  <c r="BA1196" i="1"/>
  <c r="BA1188" i="1"/>
  <c r="BA1180" i="1"/>
  <c r="BA1172" i="1"/>
  <c r="BA1164" i="1"/>
  <c r="BA1156" i="1"/>
  <c r="BA1148" i="1"/>
  <c r="BA1140" i="1"/>
  <c r="BA1132" i="1"/>
  <c r="BA1124" i="1"/>
  <c r="BA1116" i="1"/>
  <c r="BA1108" i="1"/>
  <c r="BA1100" i="1"/>
  <c r="BA1092" i="1"/>
  <c r="BA1084" i="1"/>
  <c r="BA1076" i="1"/>
  <c r="BA1068" i="1"/>
  <c r="BA1060" i="1"/>
  <c r="BA1052" i="1"/>
  <c r="BA1044" i="1"/>
  <c r="BA1036" i="1"/>
  <c r="BA1028" i="1"/>
  <c r="BA1020" i="1"/>
  <c r="BA1012" i="1"/>
  <c r="BA1004" i="1"/>
  <c r="BA996" i="1"/>
  <c r="BA988" i="1"/>
  <c r="BA980" i="1"/>
  <c r="BA972" i="1"/>
  <c r="BA964" i="1"/>
  <c r="BA956" i="1"/>
  <c r="BA948" i="1"/>
  <c r="BA940" i="1"/>
  <c r="BA932" i="1"/>
  <c r="BA924" i="1"/>
  <c r="BA916" i="1"/>
  <c r="BA908" i="1"/>
  <c r="BA900" i="1"/>
  <c r="BA892" i="1"/>
  <c r="BA884" i="1"/>
  <c r="BA876" i="1"/>
  <c r="BA868" i="1"/>
  <c r="BA860" i="1"/>
  <c r="BA852" i="1"/>
  <c r="BA844" i="1"/>
  <c r="BA836" i="1"/>
  <c r="BA1874" i="1"/>
  <c r="BA1866" i="1"/>
  <c r="BA1858" i="1"/>
  <c r="BA1850" i="1"/>
  <c r="BA1842" i="1"/>
  <c r="BA1834" i="1"/>
  <c r="BA1826" i="1"/>
  <c r="BA1818" i="1"/>
  <c r="BA1810" i="1"/>
  <c r="BA1802" i="1"/>
  <c r="BA1794" i="1"/>
  <c r="BA1786" i="1"/>
  <c r="BA1778" i="1"/>
  <c r="BA1770" i="1"/>
  <c r="BA1762" i="1"/>
  <c r="BA1754" i="1"/>
  <c r="BA1746" i="1"/>
  <c r="BA1738" i="1"/>
  <c r="BA1730" i="1"/>
  <c r="BA1722" i="1"/>
  <c r="BA1714" i="1"/>
  <c r="BA1706" i="1"/>
  <c r="BA1698" i="1"/>
  <c r="BA1690" i="1"/>
  <c r="BA1682" i="1"/>
  <c r="BA1674" i="1"/>
  <c r="BA1666" i="1"/>
  <c r="BA1658" i="1"/>
  <c r="BA1650" i="1"/>
  <c r="BA1642" i="1"/>
  <c r="BA1634" i="1"/>
  <c r="BA1626" i="1"/>
  <c r="BA1618" i="1"/>
  <c r="BA1610" i="1"/>
  <c r="BA1602" i="1"/>
  <c r="BA1594" i="1"/>
  <c r="BA1586" i="1"/>
  <c r="BA1578" i="1"/>
  <c r="BA1570" i="1"/>
  <c r="BA1562" i="1"/>
  <c r="BA1554" i="1"/>
  <c r="BA1546" i="1"/>
  <c r="BA1538" i="1"/>
  <c r="BA1530" i="1"/>
  <c r="BA1522" i="1"/>
  <c r="BA1514" i="1"/>
  <c r="BA1506" i="1"/>
  <c r="BA1498" i="1"/>
  <c r="BA1490" i="1"/>
  <c r="BA1482" i="1"/>
  <c r="BA1474" i="1"/>
  <c r="BA1466" i="1"/>
  <c r="BA1458" i="1"/>
  <c r="BA1450" i="1"/>
  <c r="BA1442" i="1"/>
  <c r="BA1434" i="1"/>
  <c r="BA1426" i="1"/>
  <c r="BA1418" i="1"/>
  <c r="BA1410" i="1"/>
  <c r="BA1402" i="1"/>
  <c r="BA1394" i="1"/>
  <c r="BA1386" i="1"/>
  <c r="BA1378" i="1"/>
  <c r="BA1370" i="1"/>
  <c r="BA1362" i="1"/>
  <c r="BA1354" i="1"/>
  <c r="BA1346" i="1"/>
  <c r="BA1338" i="1"/>
  <c r="BA1330" i="1"/>
  <c r="BA1322" i="1"/>
  <c r="BA1314" i="1"/>
  <c r="BA1306" i="1"/>
  <c r="BA1298" i="1"/>
  <c r="BA1290" i="1"/>
  <c r="BA1282" i="1"/>
  <c r="BA1274" i="1"/>
  <c r="BA1266" i="1"/>
  <c r="BA1258" i="1"/>
  <c r="BA1250" i="1"/>
  <c r="BA1242" i="1"/>
  <c r="BA1234" i="1"/>
  <c r="BA1226" i="1"/>
  <c r="BA1218" i="1"/>
  <c r="BA1210" i="1"/>
  <c r="BA1202" i="1"/>
  <c r="BA1194" i="1"/>
  <c r="BA1186" i="1"/>
  <c r="BA1178" i="1"/>
  <c r="BA1170" i="1"/>
  <c r="BA1162" i="1"/>
  <c r="BA1154" i="1"/>
  <c r="BA1146" i="1"/>
  <c r="BA1138" i="1"/>
  <c r="BA1130" i="1"/>
  <c r="BA1122" i="1"/>
  <c r="BA1114" i="1"/>
  <c r="BA1106" i="1"/>
  <c r="BA1098" i="1"/>
  <c r="BA1090" i="1"/>
  <c r="BA1082" i="1"/>
  <c r="BA1074" i="1"/>
  <c r="BA2096" i="1"/>
  <c r="BA2088" i="1"/>
  <c r="BA2080" i="1"/>
  <c r="BA2072" i="1"/>
  <c r="BA2064" i="1"/>
  <c r="BA2056" i="1"/>
  <c r="BA2048" i="1"/>
  <c r="BA2040" i="1"/>
  <c r="BA2032" i="1"/>
  <c r="BA2024" i="1"/>
  <c r="BA2016" i="1"/>
  <c r="BA2008" i="1"/>
  <c r="BA2000" i="1"/>
  <c r="BA1992" i="1"/>
  <c r="BA1984" i="1"/>
  <c r="BA1976" i="1"/>
  <c r="BA1968" i="1"/>
  <c r="BA1960" i="1"/>
  <c r="BA1952" i="1"/>
  <c r="BA1944" i="1"/>
  <c r="BA1936" i="1"/>
  <c r="BA1928" i="1"/>
  <c r="BA1920" i="1"/>
  <c r="BA1912" i="1"/>
  <c r="BA1904" i="1"/>
  <c r="BA1896" i="1"/>
  <c r="BA1888" i="1"/>
  <c r="BA1880" i="1"/>
  <c r="BA1872" i="1"/>
  <c r="BA1864" i="1"/>
  <c r="BA1856" i="1"/>
  <c r="BA1848" i="1"/>
  <c r="BA1840" i="1"/>
  <c r="BA1832" i="1"/>
  <c r="BA1824" i="1"/>
  <c r="BA1816" i="1"/>
  <c r="BA1808" i="1"/>
  <c r="BA1800" i="1"/>
  <c r="BA1792" i="1"/>
  <c r="BA1784" i="1"/>
  <c r="BA1776" i="1"/>
  <c r="BA1768" i="1"/>
  <c r="BA1760" i="1"/>
  <c r="BA1752" i="1"/>
  <c r="BA1744" i="1"/>
  <c r="BA1736" i="1"/>
  <c r="BA1728" i="1"/>
  <c r="BA1720" i="1"/>
  <c r="BA1712" i="1"/>
  <c r="BA1704" i="1"/>
  <c r="BA1696" i="1"/>
  <c r="BA1688" i="1"/>
  <c r="BA1680" i="1"/>
  <c r="BA1672" i="1"/>
  <c r="BA1664" i="1"/>
  <c r="BA1656" i="1"/>
  <c r="BA1648" i="1"/>
  <c r="BA1640" i="1"/>
  <c r="BA1632" i="1"/>
  <c r="BA1624" i="1"/>
  <c r="BA1616" i="1"/>
  <c r="BA1608" i="1"/>
  <c r="BA1600" i="1"/>
  <c r="BA1592" i="1"/>
  <c r="BA1584" i="1"/>
  <c r="BA1576" i="1"/>
  <c r="BA1568" i="1"/>
  <c r="BA1560" i="1"/>
  <c r="BA1552" i="1"/>
  <c r="BA1544" i="1"/>
  <c r="BA1536" i="1"/>
  <c r="BA1528" i="1"/>
  <c r="BA1520" i="1"/>
  <c r="BA1512" i="1"/>
  <c r="BA1504" i="1"/>
  <c r="BA1496" i="1"/>
  <c r="BA1488" i="1"/>
  <c r="BA1480" i="1"/>
  <c r="BA1472" i="1"/>
  <c r="BA1464" i="1"/>
  <c r="BA1456" i="1"/>
  <c r="BA1448" i="1"/>
  <c r="BA1440" i="1"/>
  <c r="BA1432" i="1"/>
  <c r="BA1424" i="1"/>
  <c r="BA1614" i="1"/>
  <c r="BA1606" i="1"/>
  <c r="BA1598" i="1"/>
  <c r="BA1590" i="1"/>
  <c r="BA1582" i="1"/>
  <c r="BA1574" i="1"/>
  <c r="BA1566" i="1"/>
  <c r="BA1558" i="1"/>
  <c r="BA1550" i="1"/>
  <c r="BA1542" i="1"/>
  <c r="BA1534" i="1"/>
  <c r="BA1526" i="1"/>
  <c r="BA1518" i="1"/>
  <c r="BA1510" i="1"/>
  <c r="BA1502" i="1"/>
  <c r="BA1494" i="1"/>
  <c r="BA1486" i="1"/>
  <c r="BA1478" i="1"/>
  <c r="BA1470" i="1"/>
  <c r="BA1462" i="1"/>
  <c r="BA1454" i="1"/>
  <c r="BA1446" i="1"/>
  <c r="BA1438" i="1"/>
  <c r="BA1430" i="1"/>
  <c r="BA1422" i="1"/>
  <c r="BA1414" i="1"/>
  <c r="BA1406" i="1"/>
  <c r="BA1398" i="1"/>
  <c r="BA1390" i="1"/>
  <c r="BA1382" i="1"/>
  <c r="BA1374" i="1"/>
  <c r="BA1366" i="1"/>
  <c r="BA1358" i="1"/>
  <c r="BA1350" i="1"/>
  <c r="BA1342" i="1"/>
  <c r="BA1334" i="1"/>
  <c r="BA828" i="1"/>
  <c r="BA820" i="1"/>
  <c r="BA812" i="1"/>
  <c r="BA804" i="1"/>
  <c r="BA796" i="1"/>
  <c r="BA788" i="1"/>
  <c r="BA780" i="1"/>
  <c r="BA772" i="1"/>
  <c r="BA764" i="1"/>
  <c r="BA756" i="1"/>
  <c r="BA748" i="1"/>
  <c r="BA740" i="1"/>
  <c r="BA732" i="1"/>
  <c r="BA724" i="1"/>
  <c r="BA716" i="1"/>
  <c r="BA708" i="1"/>
  <c r="BA700" i="1"/>
  <c r="BA692" i="1"/>
  <c r="BA684" i="1"/>
  <c r="BA676" i="1"/>
  <c r="BA668" i="1"/>
  <c r="BA660" i="1"/>
  <c r="BA652" i="1"/>
  <c r="BA644" i="1"/>
  <c r="BA636" i="1"/>
  <c r="BA628" i="1"/>
  <c r="BA620" i="1"/>
  <c r="BA612" i="1"/>
  <c r="BA604" i="1"/>
  <c r="BA596" i="1"/>
  <c r="BA588" i="1"/>
  <c r="BA580" i="1"/>
  <c r="BA572" i="1"/>
  <c r="BA564" i="1"/>
  <c r="BA556" i="1"/>
  <c r="BA548" i="1"/>
  <c r="BA540" i="1"/>
  <c r="BA532" i="1"/>
  <c r="BA524" i="1"/>
  <c r="BA516" i="1"/>
  <c r="BA508" i="1"/>
  <c r="BA500" i="1"/>
  <c r="BA492" i="1"/>
  <c r="BA484" i="1"/>
  <c r="BA476" i="1"/>
  <c r="BA468" i="1"/>
  <c r="BA460" i="1"/>
  <c r="BA452" i="1"/>
  <c r="BA444" i="1"/>
  <c r="BA436" i="1"/>
  <c r="BA428" i="1"/>
  <c r="BA420" i="1"/>
  <c r="BA412" i="1"/>
  <c r="BA404" i="1"/>
  <c r="BA396" i="1"/>
  <c r="BA388" i="1"/>
  <c r="BA380" i="1"/>
  <c r="BA372" i="1"/>
  <c r="BA364" i="1"/>
  <c r="BA356" i="1"/>
  <c r="BA348" i="1"/>
  <c r="BA340" i="1"/>
  <c r="BA332" i="1"/>
  <c r="BA324" i="1"/>
  <c r="BA316" i="1"/>
  <c r="BA308" i="1"/>
  <c r="BA300" i="1"/>
  <c r="BA292" i="1"/>
  <c r="BA284" i="1"/>
  <c r="BA276" i="1"/>
  <c r="BA268" i="1"/>
  <c r="BA260" i="1"/>
  <c r="BA252" i="1"/>
  <c r="BA244" i="1"/>
  <c r="BA236" i="1"/>
  <c r="BA228" i="1"/>
  <c r="BA220" i="1"/>
  <c r="BA212" i="1"/>
  <c r="BA204" i="1"/>
  <c r="BA196" i="1"/>
  <c r="BA188" i="1"/>
  <c r="BA180" i="1"/>
  <c r="BA1066" i="1"/>
  <c r="BA1058" i="1"/>
  <c r="BA1050" i="1"/>
  <c r="BA1042" i="1"/>
  <c r="BA1034" i="1"/>
  <c r="BA1026" i="1"/>
  <c r="BA1018" i="1"/>
  <c r="BA1010" i="1"/>
  <c r="BA1002" i="1"/>
  <c r="BA994" i="1"/>
  <c r="BA986" i="1"/>
  <c r="BA978" i="1"/>
  <c r="BA970" i="1"/>
  <c r="BA962" i="1"/>
  <c r="BA954" i="1"/>
  <c r="BA946" i="1"/>
  <c r="BA938" i="1"/>
  <c r="BA930" i="1"/>
  <c r="BA922" i="1"/>
  <c r="BA914" i="1"/>
  <c r="BA906" i="1"/>
  <c r="BA898" i="1"/>
  <c r="BA890" i="1"/>
  <c r="BA882" i="1"/>
  <c r="BA874" i="1"/>
  <c r="BA866" i="1"/>
  <c r="BA858" i="1"/>
  <c r="BA850" i="1"/>
  <c r="BA842" i="1"/>
  <c r="BA834" i="1"/>
  <c r="BA826" i="1"/>
  <c r="BA818" i="1"/>
  <c r="BA810" i="1"/>
  <c r="BA802" i="1"/>
  <c r="BA794" i="1"/>
  <c r="BA786" i="1"/>
  <c r="BA778" i="1"/>
  <c r="BA770" i="1"/>
  <c r="BA762" i="1"/>
  <c r="BA754" i="1"/>
  <c r="BA746" i="1"/>
  <c r="BA738" i="1"/>
  <c r="BA730" i="1"/>
  <c r="BA722" i="1"/>
  <c r="BA714" i="1"/>
  <c r="BA706" i="1"/>
  <c r="BA698" i="1"/>
  <c r="BA690" i="1"/>
  <c r="BA682" i="1"/>
  <c r="BA674" i="1"/>
  <c r="BA666" i="1"/>
  <c r="BA658" i="1"/>
  <c r="BA650" i="1"/>
  <c r="BA642" i="1"/>
  <c r="BA634" i="1"/>
  <c r="BA626" i="1"/>
  <c r="BA618" i="1"/>
  <c r="BA610" i="1"/>
  <c r="BA602" i="1"/>
  <c r="BA594" i="1"/>
  <c r="BA586" i="1"/>
  <c r="BA578" i="1"/>
  <c r="BA570" i="1"/>
  <c r="BA562" i="1"/>
  <c r="BA554" i="1"/>
  <c r="BA546" i="1"/>
  <c r="BA538" i="1"/>
  <c r="BA530" i="1"/>
  <c r="BA522" i="1"/>
  <c r="BA514" i="1"/>
  <c r="BA506" i="1"/>
  <c r="BA498" i="1"/>
  <c r="BA490" i="1"/>
  <c r="BA482" i="1"/>
  <c r="BA474" i="1"/>
  <c r="BA466" i="1"/>
  <c r="BA458" i="1"/>
  <c r="BA450" i="1"/>
  <c r="BA442" i="1"/>
  <c r="BA434" i="1"/>
  <c r="BA426" i="1"/>
  <c r="BA418" i="1"/>
  <c r="BA410" i="1"/>
  <c r="BA402" i="1"/>
  <c r="BA394" i="1"/>
  <c r="BA386" i="1"/>
  <c r="BA378" i="1"/>
  <c r="BA1326" i="1"/>
  <c r="BA1318" i="1"/>
  <c r="BA1310" i="1"/>
  <c r="BA1302" i="1"/>
  <c r="BA1294" i="1"/>
  <c r="BA1286" i="1"/>
  <c r="BA1278" i="1"/>
  <c r="BA1270" i="1"/>
  <c r="BA1262" i="1"/>
  <c r="BA1254" i="1"/>
  <c r="BA1246" i="1"/>
  <c r="BA1238" i="1"/>
  <c r="BA1230" i="1"/>
  <c r="BA1222" i="1"/>
  <c r="BA1214" i="1"/>
  <c r="BA1206" i="1"/>
  <c r="BA1198" i="1"/>
  <c r="BA1190" i="1"/>
  <c r="BA1182" i="1"/>
  <c r="BA1174" i="1"/>
  <c r="BA1166" i="1"/>
  <c r="BA1158" i="1"/>
  <c r="BA1150" i="1"/>
  <c r="BA1142" i="1"/>
  <c r="BA1134" i="1"/>
  <c r="BA1126" i="1"/>
  <c r="BA1118" i="1"/>
  <c r="BA1110" i="1"/>
  <c r="BA1102" i="1"/>
  <c r="BA1094" i="1"/>
  <c r="BA1086" i="1"/>
  <c r="BA1078" i="1"/>
  <c r="BA1070" i="1"/>
  <c r="BA1062" i="1"/>
  <c r="BA1054" i="1"/>
  <c r="BA1046" i="1"/>
  <c r="BA1038" i="1"/>
  <c r="BA1030" i="1"/>
  <c r="BA1022" i="1"/>
  <c r="BA1014" i="1"/>
  <c r="BA1006" i="1"/>
  <c r="BA998" i="1"/>
  <c r="BA990" i="1"/>
  <c r="BA982" i="1"/>
  <c r="BA974" i="1"/>
  <c r="BA966" i="1"/>
  <c r="BA958" i="1"/>
  <c r="BA950" i="1"/>
  <c r="BA942" i="1"/>
  <c r="BA934" i="1"/>
  <c r="BA926" i="1"/>
  <c r="BA918" i="1"/>
  <c r="BA910" i="1"/>
  <c r="BA902" i="1"/>
  <c r="BA894" i="1"/>
  <c r="BA886" i="1"/>
  <c r="BA878" i="1"/>
  <c r="BA870" i="1"/>
  <c r="BA862" i="1"/>
  <c r="BA854" i="1"/>
  <c r="BA846" i="1"/>
  <c r="BA838" i="1"/>
  <c r="BA830" i="1"/>
  <c r="BA822" i="1"/>
  <c r="BA814" i="1"/>
  <c r="BA806" i="1"/>
  <c r="BA798" i="1"/>
  <c r="BA790" i="1"/>
  <c r="BA782" i="1"/>
  <c r="BA774" i="1"/>
  <c r="BA766" i="1"/>
  <c r="BA758" i="1"/>
  <c r="BA750" i="1"/>
  <c r="BA742" i="1"/>
  <c r="BA734" i="1"/>
  <c r="BA726" i="1"/>
  <c r="BA718" i="1"/>
  <c r="BA710" i="1"/>
  <c r="BA702" i="1"/>
  <c r="BA694" i="1"/>
  <c r="BA686" i="1"/>
  <c r="BA678" i="1"/>
  <c r="BA670" i="1"/>
  <c r="BA662" i="1"/>
  <c r="BA654" i="1"/>
  <c r="BA172" i="1"/>
  <c r="BA164" i="1"/>
  <c r="BA156" i="1"/>
  <c r="BA148" i="1"/>
  <c r="BA140" i="1"/>
  <c r="BA132" i="1"/>
  <c r="BA124" i="1"/>
  <c r="BA116" i="1"/>
  <c r="BA108" i="1"/>
  <c r="BA100" i="1"/>
  <c r="BA92" i="1"/>
  <c r="BA84" i="1"/>
  <c r="BA76" i="1"/>
  <c r="BA68" i="1"/>
  <c r="BA60" i="1"/>
  <c r="AS3131" i="1"/>
  <c r="AS3123" i="1"/>
  <c r="AS3115" i="1"/>
  <c r="AS3107" i="1"/>
  <c r="AS3099" i="1"/>
  <c r="AS3091" i="1"/>
  <c r="AS3083" i="1"/>
  <c r="AS3075" i="1"/>
  <c r="AS3067" i="1"/>
  <c r="AS3059" i="1"/>
  <c r="AS3051" i="1"/>
  <c r="AS3043" i="1"/>
  <c r="AS3035" i="1"/>
  <c r="AS3027" i="1"/>
  <c r="AS3019" i="1"/>
  <c r="AS3011" i="1"/>
  <c r="AS3003" i="1"/>
  <c r="AS2995" i="1"/>
  <c r="AS2987" i="1"/>
  <c r="AS2979" i="1"/>
  <c r="AS2971" i="1"/>
  <c r="AS2963" i="1"/>
  <c r="AS2955" i="1"/>
  <c r="AS2947" i="1"/>
  <c r="AS2939" i="1"/>
  <c r="AS2931" i="1"/>
  <c r="AS2923" i="1"/>
  <c r="AS2915" i="1"/>
  <c r="AS2907" i="1"/>
  <c r="AS2899" i="1"/>
  <c r="AS2891" i="1"/>
  <c r="AS2883" i="1"/>
  <c r="AS2875" i="1"/>
  <c r="AS2867" i="1"/>
  <c r="AS2859" i="1"/>
  <c r="AS2851" i="1"/>
  <c r="AS2843" i="1"/>
  <c r="AS2835" i="1"/>
  <c r="AS2827" i="1"/>
  <c r="AS2819" i="1"/>
  <c r="AS2811" i="1"/>
  <c r="AS2803" i="1"/>
  <c r="AS2795" i="1"/>
  <c r="AS2787" i="1"/>
  <c r="AS2779" i="1"/>
  <c r="AS2771" i="1"/>
  <c r="AS2763" i="1"/>
  <c r="AS2755" i="1"/>
  <c r="AS2747" i="1"/>
  <c r="AS2739" i="1"/>
  <c r="AS2731" i="1"/>
  <c r="AS2723" i="1"/>
  <c r="AS2715" i="1"/>
  <c r="AS2707" i="1"/>
  <c r="AS2699" i="1"/>
  <c r="AS2691" i="1"/>
  <c r="AS2683" i="1"/>
  <c r="AS2675" i="1"/>
  <c r="AS2667" i="1"/>
  <c r="AS2659" i="1"/>
  <c r="AS2651" i="1"/>
  <c r="AS2643" i="1"/>
  <c r="AS2635" i="1"/>
  <c r="AS2627" i="1"/>
  <c r="AS2619" i="1"/>
  <c r="AS2611" i="1"/>
  <c r="AS2603" i="1"/>
  <c r="AS2595" i="1"/>
  <c r="AS2587" i="1"/>
  <c r="AS2579" i="1"/>
  <c r="AS2571" i="1"/>
  <c r="AS2563" i="1"/>
  <c r="AS2555" i="1"/>
  <c r="AS2547" i="1"/>
  <c r="AS2539" i="1"/>
  <c r="AS2531" i="1"/>
  <c r="AS2523" i="1"/>
  <c r="AS2515" i="1"/>
  <c r="AS2507" i="1"/>
  <c r="AS2499" i="1"/>
  <c r="AS2491" i="1"/>
  <c r="AS2483" i="1"/>
  <c r="AS2475" i="1"/>
  <c r="AS2467" i="1"/>
  <c r="AS2459" i="1"/>
  <c r="AS2451" i="1"/>
  <c r="AS2443" i="1"/>
  <c r="AS2435" i="1"/>
  <c r="AS2427" i="1"/>
  <c r="AS2419" i="1"/>
  <c r="AS2411" i="1"/>
  <c r="AS2403" i="1"/>
  <c r="AS2395" i="1"/>
  <c r="AS2387" i="1"/>
  <c r="AS2379" i="1"/>
  <c r="AS2371" i="1"/>
  <c r="AS2363" i="1"/>
  <c r="AS2355" i="1"/>
  <c r="AS2347" i="1"/>
  <c r="AS2339" i="1"/>
  <c r="AS2331" i="1"/>
  <c r="AS2323" i="1"/>
  <c r="AS2315" i="1"/>
  <c r="AS2307" i="1"/>
  <c r="AS2299" i="1"/>
  <c r="AS2291" i="1"/>
  <c r="AS2283" i="1"/>
  <c r="AS2275" i="1"/>
  <c r="AS2267" i="1"/>
  <c r="AS2259" i="1"/>
  <c r="AS2251" i="1"/>
  <c r="AS2243" i="1"/>
  <c r="AS2235" i="1"/>
  <c r="AS2227" i="1"/>
  <c r="AS2219" i="1"/>
  <c r="AS2211" i="1"/>
  <c r="AS2203" i="1"/>
  <c r="AS2195" i="1"/>
  <c r="AS2187" i="1"/>
  <c r="AS2179" i="1"/>
  <c r="AS2171" i="1"/>
  <c r="AS2163" i="1"/>
  <c r="AS2155" i="1"/>
  <c r="AS2147" i="1"/>
  <c r="AS2139" i="1"/>
  <c r="AS2131" i="1"/>
  <c r="AS2123" i="1"/>
  <c r="AS2115" i="1"/>
  <c r="AS2107" i="1"/>
  <c r="AS2099" i="1"/>
  <c r="AS2091" i="1"/>
  <c r="AS2083" i="1"/>
  <c r="AS2075" i="1"/>
  <c r="AS2067" i="1"/>
  <c r="AS2059" i="1"/>
  <c r="AS2051" i="1"/>
  <c r="AS2043" i="1"/>
  <c r="AS2035" i="1"/>
  <c r="AS2027" i="1"/>
  <c r="AS2019" i="1"/>
  <c r="AS2011" i="1"/>
  <c r="AS2003" i="1"/>
  <c r="AS1995" i="1"/>
  <c r="AS1987" i="1"/>
  <c r="BA370" i="1"/>
  <c r="BA362" i="1"/>
  <c r="BA354" i="1"/>
  <c r="BA346" i="1"/>
  <c r="BA338" i="1"/>
  <c r="BA330" i="1"/>
  <c r="BA322" i="1"/>
  <c r="BA314" i="1"/>
  <c r="BA306" i="1"/>
  <c r="BA298" i="1"/>
  <c r="BA290" i="1"/>
  <c r="BA282" i="1"/>
  <c r="BA274" i="1"/>
  <c r="BA266" i="1"/>
  <c r="BA258" i="1"/>
  <c r="BA250" i="1"/>
  <c r="BA242" i="1"/>
  <c r="BA234" i="1"/>
  <c r="BA226" i="1"/>
  <c r="BA218" i="1"/>
  <c r="BA210" i="1"/>
  <c r="BA202" i="1"/>
  <c r="BA194" i="1"/>
  <c r="BA186" i="1"/>
  <c r="BA178" i="1"/>
  <c r="BA170" i="1"/>
  <c r="BA162" i="1"/>
  <c r="BA154" i="1"/>
  <c r="BA146" i="1"/>
  <c r="BA138" i="1"/>
  <c r="BA130" i="1"/>
  <c r="BA122" i="1"/>
  <c r="BA114" i="1"/>
  <c r="BA106" i="1"/>
  <c r="BA98" i="1"/>
  <c r="BA90" i="1"/>
  <c r="BA82" i="1"/>
  <c r="BA74" i="1"/>
  <c r="BA66" i="1"/>
  <c r="AS3185" i="1"/>
  <c r="AS3177" i="1"/>
  <c r="AS3169" i="1"/>
  <c r="AS3161" i="1"/>
  <c r="AS3153" i="1"/>
  <c r="AS3145" i="1"/>
  <c r="AS3137" i="1"/>
  <c r="AS3129" i="1"/>
  <c r="AS3121" i="1"/>
  <c r="AS3113" i="1"/>
  <c r="AS3105" i="1"/>
  <c r="AS3097" i="1"/>
  <c r="AS3089" i="1"/>
  <c r="AS3081" i="1"/>
  <c r="AS3073" i="1"/>
  <c r="AS3065" i="1"/>
  <c r="AS3057" i="1"/>
  <c r="AS3049" i="1"/>
  <c r="AS3041" i="1"/>
  <c r="AS3033" i="1"/>
  <c r="AS3025" i="1"/>
  <c r="AS3017" i="1"/>
  <c r="AS3009" i="1"/>
  <c r="AS3001" i="1"/>
  <c r="AS2993" i="1"/>
  <c r="AS2985" i="1"/>
  <c r="AS2977" i="1"/>
  <c r="AS2969" i="1"/>
  <c r="AS2961" i="1"/>
  <c r="AS2953" i="1"/>
  <c r="AS2945" i="1"/>
  <c r="AS2937" i="1"/>
  <c r="AS2929" i="1"/>
  <c r="AS2921" i="1"/>
  <c r="AS2913" i="1"/>
  <c r="AS2905" i="1"/>
  <c r="AS2897" i="1"/>
  <c r="AS2889" i="1"/>
  <c r="AS2881" i="1"/>
  <c r="AS2873" i="1"/>
  <c r="AS2865" i="1"/>
  <c r="AS2857" i="1"/>
  <c r="AS2849" i="1"/>
  <c r="AS2841" i="1"/>
  <c r="AS2833" i="1"/>
  <c r="AS2825" i="1"/>
  <c r="AS2817" i="1"/>
  <c r="AS2809" i="1"/>
  <c r="AS2801" i="1"/>
  <c r="AS2793" i="1"/>
  <c r="AS2785" i="1"/>
  <c r="AS2777" i="1"/>
  <c r="AS2769" i="1"/>
  <c r="AS2761" i="1"/>
  <c r="AS2753" i="1"/>
  <c r="AS2745" i="1"/>
  <c r="AS2737" i="1"/>
  <c r="AS2729" i="1"/>
  <c r="AS2721" i="1"/>
  <c r="AS2713" i="1"/>
  <c r="AS2705" i="1"/>
  <c r="AS2697" i="1"/>
  <c r="AS2689" i="1"/>
  <c r="AS2681" i="1"/>
  <c r="AS2673" i="1"/>
  <c r="AS2665" i="1"/>
  <c r="AS2657" i="1"/>
  <c r="AS2649" i="1"/>
  <c r="AS2641" i="1"/>
  <c r="AS2633" i="1"/>
  <c r="AS2625" i="1"/>
  <c r="AS2617" i="1"/>
  <c r="AS2609" i="1"/>
  <c r="AS2601" i="1"/>
  <c r="AS2593" i="1"/>
  <c r="AS2585" i="1"/>
  <c r="AS2577" i="1"/>
  <c r="AS2569" i="1"/>
  <c r="AS2561" i="1"/>
  <c r="AS2553" i="1"/>
  <c r="AS2545" i="1"/>
  <c r="AS2537" i="1"/>
  <c r="AS2529" i="1"/>
  <c r="AS2521" i="1"/>
  <c r="AS2513" i="1"/>
  <c r="AS2505" i="1"/>
  <c r="AS2497" i="1"/>
  <c r="AS2489" i="1"/>
  <c r="AS2481" i="1"/>
  <c r="AS2473" i="1"/>
  <c r="AS2465" i="1"/>
  <c r="AS2457" i="1"/>
  <c r="AS2449" i="1"/>
  <c r="AS2441" i="1"/>
  <c r="AS2433" i="1"/>
  <c r="AS2425" i="1"/>
  <c r="AS2417" i="1"/>
  <c r="AS2409" i="1"/>
  <c r="AS2401" i="1"/>
  <c r="AS2393" i="1"/>
  <c r="AS2385" i="1"/>
  <c r="AS2377" i="1"/>
  <c r="AS2369" i="1"/>
  <c r="AS2361" i="1"/>
  <c r="AS2353" i="1"/>
  <c r="AS2345" i="1"/>
  <c r="AS2337" i="1"/>
  <c r="AS2329" i="1"/>
  <c r="AS2321" i="1"/>
  <c r="AS2313" i="1"/>
  <c r="AS2305" i="1"/>
  <c r="AS2297" i="1"/>
  <c r="AS2289" i="1"/>
  <c r="AS2281" i="1"/>
  <c r="AS2273" i="1"/>
  <c r="AS2265" i="1"/>
  <c r="AS2257" i="1"/>
  <c r="AS2249" i="1"/>
  <c r="AS2241" i="1"/>
  <c r="AS2233" i="1"/>
  <c r="AS2225" i="1"/>
  <c r="AS2217" i="1"/>
  <c r="AS2209" i="1"/>
  <c r="AS2201" i="1"/>
  <c r="AS2193" i="1"/>
  <c r="AS2185" i="1"/>
  <c r="AS2177" i="1"/>
  <c r="AS2169" i="1"/>
  <c r="AS2161" i="1"/>
  <c r="AS2153" i="1"/>
  <c r="AS2145" i="1"/>
  <c r="BA646" i="1"/>
  <c r="BA638" i="1"/>
  <c r="BA630" i="1"/>
  <c r="BA622" i="1"/>
  <c r="BA614" i="1"/>
  <c r="BA606" i="1"/>
  <c r="BA598" i="1"/>
  <c r="BA590" i="1"/>
  <c r="BA582" i="1"/>
  <c r="BA574" i="1"/>
  <c r="BA566" i="1"/>
  <c r="BA558" i="1"/>
  <c r="BA550" i="1"/>
  <c r="BA542" i="1"/>
  <c r="BA534" i="1"/>
  <c r="BA526" i="1"/>
  <c r="BA518" i="1"/>
  <c r="BA510" i="1"/>
  <c r="BA502" i="1"/>
  <c r="BA494" i="1"/>
  <c r="BA486" i="1"/>
  <c r="BA478" i="1"/>
  <c r="BA470" i="1"/>
  <c r="BA462" i="1"/>
  <c r="BA454" i="1"/>
  <c r="BA446" i="1"/>
  <c r="BA438" i="1"/>
  <c r="BA430" i="1"/>
  <c r="BA422" i="1"/>
  <c r="BA414" i="1"/>
  <c r="BA406" i="1"/>
  <c r="BA398" i="1"/>
  <c r="BA390" i="1"/>
  <c r="BA382" i="1"/>
  <c r="BA374" i="1"/>
  <c r="BA366" i="1"/>
  <c r="BA358" i="1"/>
  <c r="BA350" i="1"/>
  <c r="BA342" i="1"/>
  <c r="BA334" i="1"/>
  <c r="BA326" i="1"/>
  <c r="BA318" i="1"/>
  <c r="BA310" i="1"/>
  <c r="BA302" i="1"/>
  <c r="BA294" i="1"/>
  <c r="BA286" i="1"/>
  <c r="BA278" i="1"/>
  <c r="BA270" i="1"/>
  <c r="BA262" i="1"/>
  <c r="BA254" i="1"/>
  <c r="BA246" i="1"/>
  <c r="BA238" i="1"/>
  <c r="BA230" i="1"/>
  <c r="BA222" i="1"/>
  <c r="BA214" i="1"/>
  <c r="BA206" i="1"/>
  <c r="BA198" i="1"/>
  <c r="BA190" i="1"/>
  <c r="BA182" i="1"/>
  <c r="BA174" i="1"/>
  <c r="BA166" i="1"/>
  <c r="BA158" i="1"/>
  <c r="BA150" i="1"/>
  <c r="BA142" i="1"/>
  <c r="BA134" i="1"/>
  <c r="BA126" i="1"/>
  <c r="BA118" i="1"/>
  <c r="BA110" i="1"/>
  <c r="BA102" i="1"/>
  <c r="BA94" i="1"/>
  <c r="BA86" i="1"/>
  <c r="BA78" i="1"/>
  <c r="BA70" i="1"/>
  <c r="BA62" i="1"/>
  <c r="AS1979" i="1"/>
  <c r="AS1971" i="1"/>
  <c r="AS1963" i="1"/>
  <c r="AS1955" i="1"/>
  <c r="AS1947" i="1"/>
  <c r="AS1939" i="1"/>
  <c r="AS1931" i="1"/>
  <c r="AS1923" i="1"/>
  <c r="AS1915" i="1"/>
  <c r="AS1907" i="1"/>
  <c r="AS1899" i="1"/>
  <c r="AS1891" i="1"/>
  <c r="AS1883" i="1"/>
  <c r="AS1875" i="1"/>
  <c r="AS1867" i="1"/>
  <c r="AS1859" i="1"/>
  <c r="AS1851" i="1"/>
  <c r="AS1843" i="1"/>
  <c r="AS1835" i="1"/>
  <c r="AS1827" i="1"/>
  <c r="AS1819" i="1"/>
  <c r="AS1811" i="1"/>
  <c r="AS1803" i="1"/>
  <c r="AS1795" i="1"/>
  <c r="AS1787" i="1"/>
  <c r="AS1779" i="1"/>
  <c r="AS1771" i="1"/>
  <c r="AS1763" i="1"/>
  <c r="AS1755" i="1"/>
  <c r="AS1747" i="1"/>
  <c r="AS1739" i="1"/>
  <c r="AS1731" i="1"/>
  <c r="AS1723" i="1"/>
  <c r="AS1715" i="1"/>
  <c r="AS1707" i="1"/>
  <c r="AS1699" i="1"/>
  <c r="AS1691" i="1"/>
  <c r="AS1683" i="1"/>
  <c r="AS1675" i="1"/>
  <c r="AS1667" i="1"/>
  <c r="AS1659" i="1"/>
  <c r="AS1651" i="1"/>
  <c r="AS1643" i="1"/>
  <c r="AS1635" i="1"/>
  <c r="AS1627" i="1"/>
  <c r="AS1619" i="1"/>
  <c r="AS1611" i="1"/>
  <c r="AS1603" i="1"/>
  <c r="AS1595" i="1"/>
  <c r="AS1587" i="1"/>
  <c r="AS1579" i="1"/>
  <c r="AS1571" i="1"/>
  <c r="AS1563" i="1"/>
  <c r="AS1555" i="1"/>
  <c r="AS1547" i="1"/>
  <c r="AS1539" i="1"/>
  <c r="AS1531" i="1"/>
  <c r="AS1523" i="1"/>
  <c r="AS1515" i="1"/>
  <c r="AS1507" i="1"/>
  <c r="AS1499" i="1"/>
  <c r="AS1491" i="1"/>
  <c r="AS1483" i="1"/>
  <c r="AS1475" i="1"/>
  <c r="AS1467" i="1"/>
  <c r="AS1459" i="1"/>
  <c r="AS1451" i="1"/>
  <c r="AS1443" i="1"/>
  <c r="AS1435" i="1"/>
  <c r="AS1427" i="1"/>
  <c r="AS1419" i="1"/>
  <c r="AS1411" i="1"/>
  <c r="AS1403" i="1"/>
  <c r="AS1395" i="1"/>
  <c r="AS1387" i="1"/>
  <c r="AS2137" i="1"/>
  <c r="AS2129" i="1"/>
  <c r="AS2121" i="1"/>
  <c r="AS2113" i="1"/>
  <c r="AS2105" i="1"/>
  <c r="AS2097" i="1"/>
  <c r="AS2089" i="1"/>
  <c r="AS2081" i="1"/>
  <c r="AS2073" i="1"/>
  <c r="AS2065" i="1"/>
  <c r="AS2057" i="1"/>
  <c r="AS2049" i="1"/>
  <c r="AS2041" i="1"/>
  <c r="AS2033" i="1"/>
  <c r="AS2025" i="1"/>
  <c r="AS2017" i="1"/>
  <c r="AS2009" i="1"/>
  <c r="AS2001" i="1"/>
  <c r="AS1993" i="1"/>
  <c r="AS1985" i="1"/>
  <c r="AS1977" i="1"/>
  <c r="AS1969" i="1"/>
  <c r="AS1961" i="1"/>
  <c r="AS1953" i="1"/>
  <c r="AS1945" i="1"/>
  <c r="AS1937" i="1"/>
  <c r="AS1929" i="1"/>
  <c r="AS1921" i="1"/>
  <c r="AS1913" i="1"/>
  <c r="AS1905" i="1"/>
  <c r="AS1897" i="1"/>
  <c r="AS1889" i="1"/>
  <c r="AS1881" i="1"/>
  <c r="AS1873" i="1"/>
  <c r="AS1865" i="1"/>
  <c r="AS1857" i="1"/>
  <c r="AS1849" i="1"/>
  <c r="AS1841" i="1"/>
  <c r="AS1833" i="1"/>
  <c r="AS1825" i="1"/>
  <c r="AS1817" i="1"/>
  <c r="AS1809" i="1"/>
  <c r="AS1801" i="1"/>
  <c r="AS1793" i="1"/>
  <c r="AS1785" i="1"/>
  <c r="AS1777" i="1"/>
  <c r="AS1769" i="1"/>
  <c r="AS1761" i="1"/>
  <c r="AS1753" i="1"/>
  <c r="AS1745" i="1"/>
  <c r="AS1737" i="1"/>
  <c r="AS1729" i="1"/>
  <c r="AS1721" i="1"/>
  <c r="AS1713" i="1"/>
  <c r="AS1705" i="1"/>
  <c r="AS1697" i="1"/>
  <c r="AS1689" i="1"/>
  <c r="AS1681" i="1"/>
  <c r="AS1673" i="1"/>
  <c r="AS1665" i="1"/>
  <c r="AS1657" i="1"/>
  <c r="AS1649" i="1"/>
  <c r="AS1641" i="1"/>
  <c r="AS1633" i="1"/>
  <c r="AS1625" i="1"/>
  <c r="AS1617" i="1"/>
  <c r="AS1609" i="1"/>
  <c r="AS1601" i="1"/>
  <c r="AS1593" i="1"/>
  <c r="AS1585" i="1"/>
  <c r="AS1577" i="1"/>
  <c r="AS1569" i="1"/>
  <c r="AS1561" i="1"/>
  <c r="AS1553" i="1"/>
  <c r="AS1545" i="1"/>
  <c r="AS1537" i="1"/>
  <c r="AS1529" i="1"/>
  <c r="AS1521" i="1"/>
  <c r="AS1513" i="1"/>
  <c r="AS1505" i="1"/>
  <c r="AS1497" i="1"/>
  <c r="AS1489" i="1"/>
  <c r="AS1481" i="1"/>
  <c r="AS1473" i="1"/>
  <c r="AS1465" i="1"/>
  <c r="AS1379" i="1"/>
  <c r="AS1371" i="1"/>
  <c r="AS1363" i="1"/>
  <c r="AS1355" i="1"/>
  <c r="AS1347" i="1"/>
  <c r="AS1339" i="1"/>
  <c r="AS1331" i="1"/>
  <c r="AS1323" i="1"/>
  <c r="AS1315" i="1"/>
  <c r="AS1307" i="1"/>
  <c r="AS1299" i="1"/>
  <c r="AS1291" i="1"/>
  <c r="AS1283" i="1"/>
  <c r="AS1275" i="1"/>
  <c r="AS1267" i="1"/>
  <c r="AS1259" i="1"/>
  <c r="AS1251" i="1"/>
  <c r="AS1243" i="1"/>
  <c r="AS1235" i="1"/>
  <c r="AS1227" i="1"/>
  <c r="AS1219" i="1"/>
  <c r="AS1211" i="1"/>
  <c r="AS1203" i="1"/>
  <c r="AS1195" i="1"/>
  <c r="AS1187" i="1"/>
  <c r="AS1179" i="1"/>
  <c r="AS1171" i="1"/>
  <c r="AS1163" i="1"/>
  <c r="AS1155" i="1"/>
  <c r="AS1147" i="1"/>
  <c r="AS1139" i="1"/>
  <c r="AS1131" i="1"/>
  <c r="AS1123" i="1"/>
  <c r="AS1115" i="1"/>
  <c r="AS1107" i="1"/>
  <c r="AS1099" i="1"/>
  <c r="AS1091" i="1"/>
  <c r="AS1083" i="1"/>
  <c r="AS1075" i="1"/>
  <c r="AS1067" i="1"/>
  <c r="AS1059" i="1"/>
  <c r="AS1051" i="1"/>
  <c r="AS1043" i="1"/>
  <c r="AS1035" i="1"/>
  <c r="AS1027" i="1"/>
  <c r="AS1019" i="1"/>
  <c r="AS1011" i="1"/>
  <c r="AS1003" i="1"/>
  <c r="AS995" i="1"/>
  <c r="AS987" i="1"/>
  <c r="AS979" i="1"/>
  <c r="AS971" i="1"/>
  <c r="AS963" i="1"/>
  <c r="AS955" i="1"/>
  <c r="AS947" i="1"/>
  <c r="AS939" i="1"/>
  <c r="AS931" i="1"/>
  <c r="AS923" i="1"/>
  <c r="AS915" i="1"/>
  <c r="AS907" i="1"/>
  <c r="AS899" i="1"/>
  <c r="AS891" i="1"/>
  <c r="AS883" i="1"/>
  <c r="AS875" i="1"/>
  <c r="AS867" i="1"/>
  <c r="AS859" i="1"/>
  <c r="AS851" i="1"/>
  <c r="AS843" i="1"/>
  <c r="AS835" i="1"/>
  <c r="AS827" i="1"/>
  <c r="AS819" i="1"/>
  <c r="AS811" i="1"/>
  <c r="AS803" i="1"/>
  <c r="AS795" i="1"/>
  <c r="AS787" i="1"/>
  <c r="AS779" i="1"/>
  <c r="AS771" i="1"/>
  <c r="AS763" i="1"/>
  <c r="AS755" i="1"/>
  <c r="AS747" i="1"/>
  <c r="AS739" i="1"/>
  <c r="AS731" i="1"/>
  <c r="AS723" i="1"/>
  <c r="AS715" i="1"/>
  <c r="AS707" i="1"/>
  <c r="AS1457" i="1"/>
  <c r="AS1449" i="1"/>
  <c r="AS1441" i="1"/>
  <c r="AS1433" i="1"/>
  <c r="AS1425" i="1"/>
  <c r="AS1417" i="1"/>
  <c r="AS1409" i="1"/>
  <c r="AS1401" i="1"/>
  <c r="AS1393" i="1"/>
  <c r="AS1385" i="1"/>
  <c r="AS1377" i="1"/>
  <c r="AS1369" i="1"/>
  <c r="AS1361" i="1"/>
  <c r="AS1353" i="1"/>
  <c r="AS1345" i="1"/>
  <c r="AS1337" i="1"/>
  <c r="AS1329" i="1"/>
  <c r="AS1321" i="1"/>
  <c r="AS1313" i="1"/>
  <c r="AS1305" i="1"/>
  <c r="AS1297" i="1"/>
  <c r="AS1289" i="1"/>
  <c r="AS1281" i="1"/>
  <c r="AS1273" i="1"/>
  <c r="AS1265" i="1"/>
  <c r="AS1257" i="1"/>
  <c r="AS1249" i="1"/>
  <c r="AS1241" i="1"/>
  <c r="AS1233" i="1"/>
  <c r="AS1225" i="1"/>
  <c r="AS1217" i="1"/>
  <c r="AS1209" i="1"/>
  <c r="AS1201" i="1"/>
  <c r="AS94" i="1"/>
  <c r="AS86" i="1"/>
  <c r="AS78" i="1"/>
  <c r="AS70" i="1"/>
  <c r="AS62" i="1"/>
  <c r="BA1639" i="1"/>
  <c r="BA1631" i="1"/>
  <c r="BA1623" i="1"/>
  <c r="BA3167" i="1"/>
  <c r="BA3127" i="1"/>
  <c r="BA3087" i="1"/>
  <c r="BA3055" i="1"/>
  <c r="BA3015" i="1"/>
  <c r="BA2967" i="1"/>
  <c r="BA2927" i="1"/>
  <c r="BA2887" i="1"/>
  <c r="BA2839" i="1"/>
  <c r="BA2799" i="1"/>
  <c r="BA2759" i="1"/>
  <c r="BA2719" i="1"/>
  <c r="BA2687" i="1"/>
  <c r="BA2655" i="1"/>
  <c r="BA2615" i="1"/>
  <c r="BA2583" i="1"/>
  <c r="BA2543" i="1"/>
  <c r="BA2495" i="1"/>
  <c r="BA3182" i="1"/>
  <c r="BA3174" i="1"/>
  <c r="BA3166" i="1"/>
  <c r="BA3158" i="1"/>
  <c r="BA3150" i="1"/>
  <c r="BA3142" i="1"/>
  <c r="BA3134" i="1"/>
  <c r="BA3126" i="1"/>
  <c r="BA3118" i="1"/>
  <c r="BA3110" i="1"/>
  <c r="BA3102" i="1"/>
  <c r="BA3094" i="1"/>
  <c r="BA3086" i="1"/>
  <c r="BA3078" i="1"/>
  <c r="BA3070" i="1"/>
  <c r="BA3062" i="1"/>
  <c r="BA3054" i="1"/>
  <c r="BA3046" i="1"/>
  <c r="BA3038" i="1"/>
  <c r="BA3030" i="1"/>
  <c r="BA3022" i="1"/>
  <c r="BA3014" i="1"/>
  <c r="BA3006" i="1"/>
  <c r="BA2998" i="1"/>
  <c r="BA2990" i="1"/>
  <c r="BA2982" i="1"/>
  <c r="BA2974" i="1"/>
  <c r="BA2966" i="1"/>
  <c r="BA2958" i="1"/>
  <c r="BA2950" i="1"/>
  <c r="BA2942" i="1"/>
  <c r="BA2934" i="1"/>
  <c r="BA2926" i="1"/>
  <c r="BA2918" i="1"/>
  <c r="BA2910" i="1"/>
  <c r="BA2902" i="1"/>
  <c r="BA2894" i="1"/>
  <c r="BA2886" i="1"/>
  <c r="BA2878" i="1"/>
  <c r="BA2870" i="1"/>
  <c r="BA2862" i="1"/>
  <c r="BA2854" i="1"/>
  <c r="BA2846" i="1"/>
  <c r="BA2838" i="1"/>
  <c r="BA2830" i="1"/>
  <c r="BA2822" i="1"/>
  <c r="BA2814" i="1"/>
  <c r="BA2806" i="1"/>
  <c r="BA2798" i="1"/>
  <c r="BA2790" i="1"/>
  <c r="BA2782" i="1"/>
  <c r="BA2774" i="1"/>
  <c r="BA2766" i="1"/>
  <c r="BA2758" i="1"/>
  <c r="BA2750" i="1"/>
  <c r="BA2742" i="1"/>
  <c r="BA2734" i="1"/>
  <c r="BA2726" i="1"/>
  <c r="BA2718" i="1"/>
  <c r="BA2710" i="1"/>
  <c r="BA2702" i="1"/>
  <c r="BA2694" i="1"/>
  <c r="BA2686" i="1"/>
  <c r="BA2678" i="1"/>
  <c r="BA2670" i="1"/>
  <c r="BA2662" i="1"/>
  <c r="BA2654" i="1"/>
  <c r="BA3183" i="1"/>
  <c r="BA3135" i="1"/>
  <c r="BA3103" i="1"/>
  <c r="BA3071" i="1"/>
  <c r="BA3031" i="1"/>
  <c r="BA2991" i="1"/>
  <c r="BA2951" i="1"/>
  <c r="BA2903" i="1"/>
  <c r="BA2863" i="1"/>
  <c r="BA2831" i="1"/>
  <c r="BA2783" i="1"/>
  <c r="BA2743" i="1"/>
  <c r="BA2695" i="1"/>
  <c r="BA2647" i="1"/>
  <c r="BA2607" i="1"/>
  <c r="BA2567" i="1"/>
  <c r="BA2511" i="1"/>
  <c r="BA2471" i="1"/>
  <c r="BA3181" i="1"/>
  <c r="BA3173" i="1"/>
  <c r="BA3165" i="1"/>
  <c r="BA3157" i="1"/>
  <c r="BA3149" i="1"/>
  <c r="BA3141" i="1"/>
  <c r="BA3133" i="1"/>
  <c r="BA3125" i="1"/>
  <c r="BA3117" i="1"/>
  <c r="BA3109" i="1"/>
  <c r="BA3101" i="1"/>
  <c r="BA3093" i="1"/>
  <c r="BA3085" i="1"/>
  <c r="BA3077" i="1"/>
  <c r="BA3069" i="1"/>
  <c r="BA3061" i="1"/>
  <c r="BA3053" i="1"/>
  <c r="BA3045" i="1"/>
  <c r="BA3037" i="1"/>
  <c r="BA3029" i="1"/>
  <c r="BA3021" i="1"/>
  <c r="BA3013" i="1"/>
  <c r="BA3005" i="1"/>
  <c r="BA2997" i="1"/>
  <c r="BA2989" i="1"/>
  <c r="BA2981" i="1"/>
  <c r="BA2973" i="1"/>
  <c r="BA2965" i="1"/>
  <c r="BA2957" i="1"/>
  <c r="BA2949" i="1"/>
  <c r="BA2941" i="1"/>
  <c r="BA2933" i="1"/>
  <c r="BA2925" i="1"/>
  <c r="BA2917" i="1"/>
  <c r="BA2909" i="1"/>
  <c r="BA2901" i="1"/>
  <c r="BA2893" i="1"/>
  <c r="BA2885" i="1"/>
  <c r="BA3151" i="1"/>
  <c r="BA3111" i="1"/>
  <c r="BA3063" i="1"/>
  <c r="BA3023" i="1"/>
  <c r="BA2983" i="1"/>
  <c r="BA2943" i="1"/>
  <c r="BA2911" i="1"/>
  <c r="BA2871" i="1"/>
  <c r="BA2823" i="1"/>
  <c r="BA2775" i="1"/>
  <c r="BA2727" i="1"/>
  <c r="BA2679" i="1"/>
  <c r="BA2639" i="1"/>
  <c r="BA2599" i="1"/>
  <c r="BA2559" i="1"/>
  <c r="BA2519" i="1"/>
  <c r="BA2503" i="1"/>
  <c r="BA3175" i="1"/>
  <c r="BA3143" i="1"/>
  <c r="BA3119" i="1"/>
  <c r="BA3079" i="1"/>
  <c r="BA3039" i="1"/>
  <c r="BA2999" i="1"/>
  <c r="BA2959" i="1"/>
  <c r="BA2919" i="1"/>
  <c r="BA2879" i="1"/>
  <c r="BA2847" i="1"/>
  <c r="BA2815" i="1"/>
  <c r="BA2791" i="1"/>
  <c r="BA2751" i="1"/>
  <c r="BA2711" i="1"/>
  <c r="BA2671" i="1"/>
  <c r="BA2631" i="1"/>
  <c r="BA2591" i="1"/>
  <c r="BA2551" i="1"/>
  <c r="BA2527" i="1"/>
  <c r="BA2479" i="1"/>
  <c r="BA3159" i="1"/>
  <c r="BA3095" i="1"/>
  <c r="BA3047" i="1"/>
  <c r="BA3007" i="1"/>
  <c r="BA2975" i="1"/>
  <c r="BA2935" i="1"/>
  <c r="BA2895" i="1"/>
  <c r="BA2855" i="1"/>
  <c r="BA2807" i="1"/>
  <c r="BA2767" i="1"/>
  <c r="BA2735" i="1"/>
  <c r="BA2703" i="1"/>
  <c r="BA2663" i="1"/>
  <c r="BA2623" i="1"/>
  <c r="BA2575" i="1"/>
  <c r="BA2535" i="1"/>
  <c r="BA2487" i="1"/>
  <c r="BA1416" i="1"/>
  <c r="BA1408" i="1"/>
  <c r="BA1400" i="1"/>
  <c r="BA1392" i="1"/>
  <c r="BA1384" i="1"/>
  <c r="BA1376" i="1"/>
  <c r="BA1368" i="1"/>
  <c r="BA1360" i="1"/>
  <c r="BA1352" i="1"/>
  <c r="BA1344" i="1"/>
  <c r="BA1336" i="1"/>
  <c r="BA1328" i="1"/>
  <c r="BA1320" i="1"/>
  <c r="BA1312" i="1"/>
  <c r="BA1304" i="1"/>
  <c r="BA1296" i="1"/>
  <c r="BA1288" i="1"/>
  <c r="BA1280" i="1"/>
  <c r="BA1272" i="1"/>
  <c r="BA1264" i="1"/>
  <c r="BA1256" i="1"/>
  <c r="BA1248" i="1"/>
  <c r="BA1240" i="1"/>
  <c r="BA1232" i="1"/>
  <c r="BA1224" i="1"/>
  <c r="BA1216" i="1"/>
  <c r="BA1208" i="1"/>
  <c r="BA1200" i="1"/>
  <c r="BA1192" i="1"/>
  <c r="BA1184" i="1"/>
  <c r="BA1176" i="1"/>
  <c r="BA1168" i="1"/>
  <c r="BA1160" i="1"/>
  <c r="BA1152" i="1"/>
  <c r="BA1144" i="1"/>
  <c r="BA1136" i="1"/>
  <c r="BA1128" i="1"/>
  <c r="BA1120" i="1"/>
  <c r="BA1112" i="1"/>
  <c r="BA1104" i="1"/>
  <c r="BA1096" i="1"/>
  <c r="BA1088" i="1"/>
  <c r="BA1080" i="1"/>
  <c r="BA1072" i="1"/>
  <c r="BA1064" i="1"/>
  <c r="BA1056" i="1"/>
  <c r="BA1048" i="1"/>
  <c r="BA1040" i="1"/>
  <c r="BA1032" i="1"/>
  <c r="BA1024" i="1"/>
  <c r="BA1016" i="1"/>
  <c r="BA1008" i="1"/>
  <c r="BA1000" i="1"/>
  <c r="BA992" i="1"/>
  <c r="BA984" i="1"/>
  <c r="BA976" i="1"/>
  <c r="BA968" i="1"/>
  <c r="BA960" i="1"/>
  <c r="BA952" i="1"/>
  <c r="BA944" i="1"/>
  <c r="BA936" i="1"/>
  <c r="BA928" i="1"/>
  <c r="BA920" i="1"/>
  <c r="BA912" i="1"/>
  <c r="BA904" i="1"/>
  <c r="BA896" i="1"/>
  <c r="BA888" i="1"/>
  <c r="BA880" i="1"/>
  <c r="BA872" i="1"/>
  <c r="BA864" i="1"/>
  <c r="BA856" i="1"/>
  <c r="BA848" i="1"/>
  <c r="BA840" i="1"/>
  <c r="BA832" i="1"/>
  <c r="BA824" i="1"/>
  <c r="BA816" i="1"/>
  <c r="BA808" i="1"/>
  <c r="BA800" i="1"/>
  <c r="BA792" i="1"/>
  <c r="BA784" i="1"/>
  <c r="BA776" i="1"/>
  <c r="BA768" i="1"/>
  <c r="BA760" i="1"/>
  <c r="BA752" i="1"/>
  <c r="BA744" i="1"/>
  <c r="BA736" i="1"/>
  <c r="BA728" i="1"/>
  <c r="BA720" i="1"/>
  <c r="BA712" i="1"/>
  <c r="BA704" i="1"/>
  <c r="BA696" i="1"/>
  <c r="BA688" i="1"/>
  <c r="BA680" i="1"/>
  <c r="BA672" i="1"/>
  <c r="BA664" i="1"/>
  <c r="BA656" i="1"/>
  <c r="BA648" i="1"/>
  <c r="BA640" i="1"/>
  <c r="BA632" i="1"/>
  <c r="BA624" i="1"/>
  <c r="BA616" i="1"/>
  <c r="BA608" i="1"/>
  <c r="BA600" i="1"/>
  <c r="BA592" i="1"/>
  <c r="BA584" i="1"/>
  <c r="BA576" i="1"/>
  <c r="BA568" i="1"/>
  <c r="BA560" i="1"/>
  <c r="BA552" i="1"/>
  <c r="BA544" i="1"/>
  <c r="BA536" i="1"/>
  <c r="BA528" i="1"/>
  <c r="BA520" i="1"/>
  <c r="BA512" i="1"/>
  <c r="BA504" i="1"/>
  <c r="BA496" i="1"/>
  <c r="BA488" i="1"/>
  <c r="BA480" i="1"/>
  <c r="BA472" i="1"/>
  <c r="BA464" i="1"/>
  <c r="BA456" i="1"/>
  <c r="BA448" i="1"/>
  <c r="BA440" i="1"/>
  <c r="BA432" i="1"/>
  <c r="BA424" i="1"/>
  <c r="BA416" i="1"/>
  <c r="BA408" i="1"/>
  <c r="BA400" i="1"/>
  <c r="BA392" i="1"/>
  <c r="BA384" i="1"/>
  <c r="BA376" i="1"/>
  <c r="BA368" i="1"/>
  <c r="BA360" i="1"/>
  <c r="BA352" i="1"/>
  <c r="BA344" i="1"/>
  <c r="BA336" i="1"/>
  <c r="BA328" i="1"/>
  <c r="BA320" i="1"/>
  <c r="BA312" i="1"/>
  <c r="BA304" i="1"/>
  <c r="BA296" i="1"/>
  <c r="BA288" i="1"/>
  <c r="BA280" i="1"/>
  <c r="BA272" i="1"/>
  <c r="BA264" i="1"/>
  <c r="BA256" i="1"/>
  <c r="BA248" i="1"/>
  <c r="BA240" i="1"/>
  <c r="BA232" i="1"/>
  <c r="BA224" i="1"/>
  <c r="BA216" i="1"/>
  <c r="BA208" i="1"/>
  <c r="BA200" i="1"/>
  <c r="BA192" i="1"/>
  <c r="BA184" i="1"/>
  <c r="BA176" i="1"/>
  <c r="BA168" i="1"/>
  <c r="BA160" i="1"/>
  <c r="BA152" i="1"/>
  <c r="BA144" i="1"/>
  <c r="BA136" i="1"/>
  <c r="BA128" i="1"/>
  <c r="BA120" i="1"/>
  <c r="BA112" i="1"/>
  <c r="BA104" i="1"/>
  <c r="BA96" i="1"/>
  <c r="BA88" i="1"/>
  <c r="BA80" i="1"/>
  <c r="BA72" i="1"/>
  <c r="BA64" i="1"/>
  <c r="BA2646" i="1"/>
  <c r="BA2638" i="1"/>
  <c r="BA2630" i="1"/>
  <c r="BA2622" i="1"/>
  <c r="BA2614" i="1"/>
  <c r="BA2606" i="1"/>
  <c r="BA2598" i="1"/>
  <c r="BA2590" i="1"/>
  <c r="BA2582" i="1"/>
  <c r="BA2574" i="1"/>
  <c r="BA2566" i="1"/>
  <c r="BA2558" i="1"/>
  <c r="BA2550" i="1"/>
  <c r="BA2542" i="1"/>
  <c r="BA2534" i="1"/>
  <c r="BA2526" i="1"/>
  <c r="BA2518" i="1"/>
  <c r="BA2510" i="1"/>
  <c r="BA2502" i="1"/>
  <c r="BA2494" i="1"/>
  <c r="BA2486" i="1"/>
  <c r="BA2478" i="1"/>
  <c r="BA2470" i="1"/>
  <c r="BA2462" i="1"/>
  <c r="BA2454" i="1"/>
  <c r="BA2446" i="1"/>
  <c r="BA2438" i="1"/>
  <c r="BA2430" i="1"/>
  <c r="BA2422" i="1"/>
  <c r="BA2414" i="1"/>
  <c r="BA2406" i="1"/>
  <c r="BA2398" i="1"/>
  <c r="BA2390" i="1"/>
  <c r="BA2382" i="1"/>
  <c r="BA2374" i="1"/>
  <c r="BA2366" i="1"/>
  <c r="BA2358" i="1"/>
  <c r="BA2350" i="1"/>
  <c r="BA2342" i="1"/>
  <c r="BA2334" i="1"/>
  <c r="BA2326" i="1"/>
  <c r="BA2318" i="1"/>
  <c r="BA2310" i="1"/>
  <c r="BA2302" i="1"/>
  <c r="BA2294" i="1"/>
  <c r="BA2286" i="1"/>
  <c r="BA2278" i="1"/>
  <c r="BA2270" i="1"/>
  <c r="BA2262" i="1"/>
  <c r="BA2254" i="1"/>
  <c r="BA2246" i="1"/>
  <c r="BA2238" i="1"/>
  <c r="BA2230" i="1"/>
  <c r="BA2222" i="1"/>
  <c r="BA2214" i="1"/>
  <c r="BA2206" i="1"/>
  <c r="BA2198" i="1"/>
  <c r="BA2190" i="1"/>
  <c r="BA2182" i="1"/>
  <c r="BA2174" i="1"/>
  <c r="BA2166" i="1"/>
  <c r="BA2158" i="1"/>
  <c r="BA2150" i="1"/>
  <c r="BA2142" i="1"/>
  <c r="BA2134" i="1"/>
  <c r="BA2126" i="1"/>
  <c r="BA2118" i="1"/>
  <c r="BA2110" i="1"/>
  <c r="BA2102" i="1"/>
  <c r="BA2094" i="1"/>
  <c r="BA2086" i="1"/>
  <c r="BA2078" i="1"/>
  <c r="BA2070" i="1"/>
  <c r="BA2062" i="1"/>
  <c r="BA2054" i="1"/>
  <c r="BA2046" i="1"/>
  <c r="BA2038" i="1"/>
  <c r="BA2030" i="1"/>
  <c r="BA2022" i="1"/>
  <c r="BA2014" i="1"/>
  <c r="BA2006" i="1"/>
  <c r="BA1998" i="1"/>
  <c r="BA1990" i="1"/>
  <c r="BA1982" i="1"/>
  <c r="BA1974" i="1"/>
  <c r="BA1966" i="1"/>
  <c r="BA1958" i="1"/>
  <c r="BA1950" i="1"/>
  <c r="BA1942" i="1"/>
  <c r="BA1934" i="1"/>
  <c r="BA1926" i="1"/>
  <c r="BA1918" i="1"/>
  <c r="BA1910" i="1"/>
  <c r="BA1902" i="1"/>
  <c r="BA1894" i="1"/>
  <c r="BA1886" i="1"/>
  <c r="BA1878" i="1"/>
  <c r="BA1870" i="1"/>
  <c r="BA1862" i="1"/>
  <c r="BA1854" i="1"/>
  <c r="BA1846" i="1"/>
  <c r="BA1838" i="1"/>
  <c r="BA1830" i="1"/>
  <c r="BA1822" i="1"/>
  <c r="BA1814" i="1"/>
  <c r="BA1806" i="1"/>
  <c r="BA1798" i="1"/>
  <c r="BA1790" i="1"/>
  <c r="BA1782" i="1"/>
  <c r="BA1774" i="1"/>
  <c r="BA1766" i="1"/>
  <c r="BA1758" i="1"/>
  <c r="BA1750" i="1"/>
  <c r="BA1742" i="1"/>
  <c r="BA1734" i="1"/>
  <c r="BA1726" i="1"/>
  <c r="BA1718" i="1"/>
  <c r="BA1710" i="1"/>
  <c r="BA1702" i="1"/>
  <c r="BA1694" i="1"/>
  <c r="BA1686" i="1"/>
  <c r="BA1678" i="1"/>
  <c r="BA1670" i="1"/>
  <c r="BA1662" i="1"/>
  <c r="BA1654" i="1"/>
  <c r="BA1646" i="1"/>
  <c r="BA1638" i="1"/>
  <c r="BA1630" i="1"/>
  <c r="BA1622" i="1"/>
  <c r="BA2877" i="1"/>
  <c r="BA2869" i="1"/>
  <c r="BA2861" i="1"/>
  <c r="BA2853" i="1"/>
  <c r="BA2845" i="1"/>
  <c r="BA2837" i="1"/>
  <c r="BA2829" i="1"/>
  <c r="BA2821" i="1"/>
  <c r="BA2813" i="1"/>
  <c r="BA2805" i="1"/>
  <c r="BA2797" i="1"/>
  <c r="BA2789" i="1"/>
  <c r="BA2781" i="1"/>
  <c r="BA2773" i="1"/>
  <c r="BA2765" i="1"/>
  <c r="BA2757" i="1"/>
  <c r="BA2749" i="1"/>
  <c r="BA2741" i="1"/>
  <c r="BA2733" i="1"/>
  <c r="BA2725" i="1"/>
  <c r="BA2717" i="1"/>
  <c r="BA2709" i="1"/>
  <c r="BA2701" i="1"/>
  <c r="BA2693" i="1"/>
  <c r="BA2685" i="1"/>
  <c r="BA2677" i="1"/>
  <c r="BA2669" i="1"/>
  <c r="BA2661" i="1"/>
  <c r="BA2653" i="1"/>
  <c r="BA2645" i="1"/>
  <c r="BA2637" i="1"/>
  <c r="BA2629" i="1"/>
  <c r="BA2621" i="1"/>
  <c r="BA2613" i="1"/>
  <c r="BA2605" i="1"/>
  <c r="BA2597" i="1"/>
  <c r="BA2589" i="1"/>
  <c r="BA2581" i="1"/>
  <c r="BA2573" i="1"/>
  <c r="BA2565" i="1"/>
  <c r="BA2557" i="1"/>
  <c r="BA2549" i="1"/>
  <c r="BA2541" i="1"/>
  <c r="BA2533" i="1"/>
  <c r="BA2525" i="1"/>
  <c r="BA2517" i="1"/>
  <c r="BA2509" i="1"/>
  <c r="BA2501" i="1"/>
  <c r="BA2493" i="1"/>
  <c r="BA2485" i="1"/>
  <c r="BA2477" i="1"/>
  <c r="BA2469" i="1"/>
  <c r="BA2461" i="1"/>
  <c r="BA2453" i="1"/>
  <c r="BA2445" i="1"/>
  <c r="BA2437" i="1"/>
  <c r="BA2429" i="1"/>
  <c r="BA2421" i="1"/>
  <c r="BA2413" i="1"/>
  <c r="BA2405" i="1"/>
  <c r="BA2397" i="1"/>
  <c r="BA2389" i="1"/>
  <c r="BA2381" i="1"/>
  <c r="BA2373" i="1"/>
  <c r="BA2365" i="1"/>
  <c r="BA2357" i="1"/>
  <c r="BA2349" i="1"/>
  <c r="BA2341" i="1"/>
  <c r="BA2333" i="1"/>
  <c r="BA2325" i="1"/>
  <c r="BA2317" i="1"/>
  <c r="BA2309" i="1"/>
  <c r="BA2301" i="1"/>
  <c r="BA2293" i="1"/>
  <c r="BA2285" i="1"/>
  <c r="BA2277" i="1"/>
  <c r="BA2269" i="1"/>
  <c r="BA2261" i="1"/>
  <c r="BA2253" i="1"/>
  <c r="BA2245" i="1"/>
  <c r="BA2237" i="1"/>
  <c r="BA2229" i="1"/>
  <c r="BA2221" i="1"/>
  <c r="BA2213" i="1"/>
  <c r="BA2205" i="1"/>
  <c r="BA2197" i="1"/>
  <c r="BA2189" i="1"/>
  <c r="BA2181" i="1"/>
  <c r="BA2173" i="1"/>
  <c r="BA2165" i="1"/>
  <c r="BA2157" i="1"/>
  <c r="BA2149" i="1"/>
  <c r="BA2141" i="1"/>
  <c r="BA2133" i="1"/>
  <c r="BA2125" i="1"/>
  <c r="BA2117" i="1"/>
  <c r="BA2109" i="1"/>
  <c r="BA2101" i="1"/>
  <c r="BA2093" i="1"/>
  <c r="BA2085" i="1"/>
  <c r="BA2077" i="1"/>
  <c r="BA2069" i="1"/>
  <c r="BA2061" i="1"/>
  <c r="BA2053" i="1"/>
  <c r="BA2045" i="1"/>
  <c r="BA2037" i="1"/>
  <c r="BA2029" i="1"/>
  <c r="BA2021" i="1"/>
  <c r="BA2013" i="1"/>
  <c r="BA2005" i="1"/>
  <c r="BA1997" i="1"/>
  <c r="BA1989" i="1"/>
  <c r="BA1981" i="1"/>
  <c r="BA1973" i="1"/>
  <c r="BA1965" i="1"/>
  <c r="BA1957" i="1"/>
  <c r="BA1949" i="1"/>
  <c r="BA1941" i="1"/>
  <c r="BA1933" i="1"/>
  <c r="BA1925" i="1"/>
  <c r="BA1917" i="1"/>
  <c r="BA1909" i="1"/>
  <c r="BA1901" i="1"/>
  <c r="BA1893" i="1"/>
  <c r="BA1885" i="1"/>
  <c r="BA1877" i="1"/>
  <c r="BA1869" i="1"/>
  <c r="BA1861" i="1"/>
  <c r="BA1853" i="1"/>
  <c r="BA1845" i="1"/>
  <c r="BA1837" i="1"/>
  <c r="BA1829" i="1"/>
  <c r="BA1821" i="1"/>
  <c r="BA1813" i="1"/>
  <c r="BA1805" i="1"/>
  <c r="BA1797" i="1"/>
  <c r="BA1789" i="1"/>
  <c r="BA1781" i="1"/>
  <c r="BA1773" i="1"/>
  <c r="BA1765" i="1"/>
  <c r="BA1757" i="1"/>
  <c r="BA1749" i="1"/>
  <c r="BA1741" i="1"/>
  <c r="BA1733" i="1"/>
  <c r="BA1725" i="1"/>
  <c r="BA1717" i="1"/>
  <c r="BA1709" i="1"/>
  <c r="BA1701" i="1"/>
  <c r="BA1693" i="1"/>
  <c r="BA1685" i="1"/>
  <c r="BA1677" i="1"/>
  <c r="BA1669" i="1"/>
  <c r="BA1661" i="1"/>
  <c r="BA1653" i="1"/>
  <c r="BA1645" i="1"/>
  <c r="BA1637" i="1"/>
  <c r="BA1629" i="1"/>
  <c r="BA1621" i="1"/>
  <c r="BA1613" i="1"/>
  <c r="BA1605" i="1"/>
  <c r="BA1597" i="1"/>
  <c r="BA1589" i="1"/>
  <c r="BA1581" i="1"/>
  <c r="BA1573" i="1"/>
  <c r="BA1565" i="1"/>
  <c r="BA1557" i="1"/>
  <c r="BA1549" i="1"/>
  <c r="BA1541" i="1"/>
  <c r="BA1615" i="1"/>
  <c r="BA1607" i="1"/>
  <c r="BA1599" i="1"/>
  <c r="BA1591" i="1"/>
  <c r="BA1583" i="1"/>
  <c r="BA1575" i="1"/>
  <c r="BA1567" i="1"/>
  <c r="BA1559" i="1"/>
  <c r="BA1551" i="1"/>
  <c r="BA1543" i="1"/>
  <c r="BA1535" i="1"/>
  <c r="BA1527" i="1"/>
  <c r="BA1519" i="1"/>
  <c r="BA1511" i="1"/>
  <c r="BA1503" i="1"/>
  <c r="BA1495" i="1"/>
  <c r="BA1487" i="1"/>
  <c r="BA1479" i="1"/>
  <c r="BA1471" i="1"/>
  <c r="BA1463" i="1"/>
  <c r="BA1455" i="1"/>
  <c r="BA1447" i="1"/>
  <c r="BA1439" i="1"/>
  <c r="BA1431" i="1"/>
  <c r="BA1423" i="1"/>
  <c r="BA1415" i="1"/>
  <c r="BA1407" i="1"/>
  <c r="BA1399" i="1"/>
  <c r="BA1391" i="1"/>
  <c r="BA1383" i="1"/>
  <c r="BA1375" i="1"/>
  <c r="BA1367" i="1"/>
  <c r="BA1359" i="1"/>
  <c r="BA1351" i="1"/>
  <c r="BA1343" i="1"/>
  <c r="BA1335" i="1"/>
  <c r="BA1327" i="1"/>
  <c r="BA1319" i="1"/>
  <c r="BA1311" i="1"/>
  <c r="BA1303" i="1"/>
  <c r="BA1295" i="1"/>
  <c r="BA1287" i="1"/>
  <c r="BA1279" i="1"/>
  <c r="BA1271" i="1"/>
  <c r="BA1263" i="1"/>
  <c r="BA1255" i="1"/>
  <c r="BA1247" i="1"/>
  <c r="BA1239" i="1"/>
  <c r="BA1231" i="1"/>
  <c r="BA1223" i="1"/>
  <c r="BA1215" i="1"/>
  <c r="BA1207" i="1"/>
  <c r="BA1199" i="1"/>
  <c r="BA1191" i="1"/>
  <c r="BA1183" i="1"/>
  <c r="BA1175" i="1"/>
  <c r="BA1167" i="1"/>
  <c r="BA1159" i="1"/>
  <c r="BA1151" i="1"/>
  <c r="BA1143" i="1"/>
  <c r="BA1135" i="1"/>
  <c r="BA1127" i="1"/>
  <c r="BA1119" i="1"/>
  <c r="BA1111" i="1"/>
  <c r="BA1103" i="1"/>
  <c r="BA1095" i="1"/>
  <c r="BA1087" i="1"/>
  <c r="BA1079" i="1"/>
  <c r="BA1071" i="1"/>
  <c r="BA1063" i="1"/>
  <c r="BA1055" i="1"/>
  <c r="BA1047" i="1"/>
  <c r="BA1039" i="1"/>
  <c r="BA1031" i="1"/>
  <c r="BA1023" i="1"/>
  <c r="BA1015" i="1"/>
  <c r="BA1007" i="1"/>
  <c r="BA999" i="1"/>
  <c r="BA991" i="1"/>
  <c r="BA983" i="1"/>
  <c r="BA975" i="1"/>
  <c r="BA1533" i="1"/>
  <c r="BA1525" i="1"/>
  <c r="BA1517" i="1"/>
  <c r="BA1509" i="1"/>
  <c r="BA1501" i="1"/>
  <c r="BA1493" i="1"/>
  <c r="BA1485" i="1"/>
  <c r="BA1477" i="1"/>
  <c r="BA1469" i="1"/>
  <c r="BA1461" i="1"/>
  <c r="BA1453" i="1"/>
  <c r="BA1445" i="1"/>
  <c r="BA1437" i="1"/>
  <c r="BA1429" i="1"/>
  <c r="BA1421" i="1"/>
  <c r="BA1413" i="1"/>
  <c r="BA1405" i="1"/>
  <c r="BA1397" i="1"/>
  <c r="BA1389" i="1"/>
  <c r="BA1381" i="1"/>
  <c r="BA1373" i="1"/>
  <c r="BA1365" i="1"/>
  <c r="BA1357" i="1"/>
  <c r="BA1349" i="1"/>
  <c r="BA1341" i="1"/>
  <c r="BA1333" i="1"/>
  <c r="BA1325" i="1"/>
  <c r="BA1317" i="1"/>
  <c r="BA1309" i="1"/>
  <c r="BA1301" i="1"/>
  <c r="BA1293" i="1"/>
  <c r="BA1285" i="1"/>
  <c r="BA1277" i="1"/>
  <c r="BA1269" i="1"/>
  <c r="BA1261" i="1"/>
  <c r="BA1253" i="1"/>
  <c r="BA1245" i="1"/>
  <c r="BA1237" i="1"/>
  <c r="BA1229" i="1"/>
  <c r="BA1221" i="1"/>
  <c r="BA1213" i="1"/>
  <c r="BA1205" i="1"/>
  <c r="BA1197" i="1"/>
  <c r="BA1189" i="1"/>
  <c r="BA1181" i="1"/>
  <c r="BA1173" i="1"/>
  <c r="BA1165" i="1"/>
  <c r="BA1157" i="1"/>
  <c r="BA1149" i="1"/>
  <c r="BA1141" i="1"/>
  <c r="BA1133" i="1"/>
  <c r="BA1125" i="1"/>
  <c r="BA1117" i="1"/>
  <c r="BA1109" i="1"/>
  <c r="BA1101" i="1"/>
  <c r="BA1093" i="1"/>
  <c r="BA1085" i="1"/>
  <c r="BA1077" i="1"/>
  <c r="BA1069" i="1"/>
  <c r="BA1061" i="1"/>
  <c r="BA1053" i="1"/>
  <c r="BA1045" i="1"/>
  <c r="BA1037" i="1"/>
  <c r="BA1029" i="1"/>
  <c r="BA1021" i="1"/>
  <c r="BA1013" i="1"/>
  <c r="BA1005" i="1"/>
  <c r="BA997" i="1"/>
  <c r="BA989" i="1"/>
  <c r="BA981" i="1"/>
  <c r="BA973" i="1"/>
  <c r="BA965" i="1"/>
  <c r="BA957" i="1"/>
  <c r="BA949" i="1"/>
  <c r="BA941" i="1"/>
  <c r="BA933" i="1"/>
  <c r="BA925" i="1"/>
  <c r="BA917" i="1"/>
  <c r="BA909" i="1"/>
  <c r="BA901" i="1"/>
  <c r="BA893" i="1"/>
  <c r="BA885" i="1"/>
  <c r="BA877" i="1"/>
  <c r="BA869" i="1"/>
  <c r="BA861" i="1"/>
  <c r="BA967" i="1"/>
  <c r="BA959" i="1"/>
  <c r="BA951" i="1"/>
  <c r="BA943" i="1"/>
  <c r="BA935" i="1"/>
  <c r="BA927" i="1"/>
  <c r="BA919" i="1"/>
  <c r="BA911" i="1"/>
  <c r="BA903" i="1"/>
  <c r="BA895" i="1"/>
  <c r="BA887" i="1"/>
  <c r="BA879" i="1"/>
  <c r="BA871" i="1"/>
  <c r="BA863" i="1"/>
  <c r="BA855" i="1"/>
  <c r="BA847" i="1"/>
  <c r="BA839" i="1"/>
  <c r="BA831" i="1"/>
  <c r="BA823" i="1"/>
  <c r="BA815" i="1"/>
  <c r="BA807" i="1"/>
  <c r="BA799" i="1"/>
  <c r="BA791" i="1"/>
  <c r="BA783" i="1"/>
  <c r="BA775" i="1"/>
  <c r="BA767" i="1"/>
  <c r="BA759" i="1"/>
  <c r="BA751" i="1"/>
  <c r="BA743" i="1"/>
  <c r="BA735" i="1"/>
  <c r="BA727" i="1"/>
  <c r="BA719" i="1"/>
  <c r="BA711" i="1"/>
  <c r="BA703" i="1"/>
  <c r="BA695" i="1"/>
  <c r="BA687" i="1"/>
  <c r="BA679" i="1"/>
  <c r="BA671" i="1"/>
  <c r="BA663" i="1"/>
  <c r="BA655" i="1"/>
  <c r="BA647" i="1"/>
  <c r="BA639" i="1"/>
  <c r="BA631" i="1"/>
  <c r="BA623" i="1"/>
  <c r="BA615" i="1"/>
  <c r="BA607" i="1"/>
  <c r="BA599" i="1"/>
  <c r="BA591" i="1"/>
  <c r="BA583" i="1"/>
  <c r="BA575" i="1"/>
  <c r="BA567" i="1"/>
  <c r="BA559" i="1"/>
  <c r="BA551" i="1"/>
  <c r="BA543" i="1"/>
  <c r="BA535" i="1"/>
  <c r="BA527" i="1"/>
  <c r="BA519" i="1"/>
  <c r="BA511" i="1"/>
  <c r="BA503" i="1"/>
  <c r="BA495" i="1"/>
  <c r="BA487" i="1"/>
  <c r="BA479" i="1"/>
  <c r="BA471" i="1"/>
  <c r="BA463" i="1"/>
  <c r="BA455" i="1"/>
  <c r="BA447" i="1"/>
  <c r="BA439" i="1"/>
  <c r="BA431" i="1"/>
  <c r="BA423" i="1"/>
  <c r="BA415" i="1"/>
  <c r="BA407" i="1"/>
  <c r="BA399" i="1"/>
  <c r="BA391" i="1"/>
  <c r="BA383" i="1"/>
  <c r="BA375" i="1"/>
  <c r="BA367" i="1"/>
  <c r="BA359" i="1"/>
  <c r="BA351" i="1"/>
  <c r="BA343" i="1"/>
  <c r="BA335" i="1"/>
  <c r="BA327" i="1"/>
  <c r="BA319" i="1"/>
  <c r="BA311" i="1"/>
  <c r="BA303" i="1"/>
  <c r="BA295" i="1"/>
  <c r="BA287" i="1"/>
  <c r="BA279" i="1"/>
  <c r="BA271" i="1"/>
  <c r="BA263" i="1"/>
  <c r="BA255" i="1"/>
  <c r="BA247" i="1"/>
  <c r="BA239" i="1"/>
  <c r="BA231" i="1"/>
  <c r="BA223" i="1"/>
  <c r="BA215" i="1"/>
  <c r="BA207" i="1"/>
  <c r="BA199" i="1"/>
  <c r="BA191" i="1"/>
  <c r="BA183" i="1"/>
  <c r="BA175" i="1"/>
  <c r="BA167" i="1"/>
  <c r="BA159" i="1"/>
  <c r="BA151" i="1"/>
  <c r="BA143" i="1"/>
  <c r="BA135" i="1"/>
  <c r="BA127" i="1"/>
  <c r="BA119" i="1"/>
  <c r="BA111" i="1"/>
  <c r="BA103" i="1"/>
  <c r="BA95" i="1"/>
  <c r="BA87" i="1"/>
  <c r="BA79" i="1"/>
  <c r="BA71" i="1"/>
  <c r="BA63" i="1"/>
  <c r="BA54" i="1"/>
  <c r="AS3183" i="1"/>
  <c r="AS3175" i="1"/>
  <c r="AS3167" i="1"/>
  <c r="AS3159" i="1"/>
  <c r="AS3151" i="1"/>
  <c r="AS3143" i="1"/>
  <c r="AS3135" i="1"/>
  <c r="AS3127" i="1"/>
  <c r="AS3119" i="1"/>
  <c r="AS3111" i="1"/>
  <c r="AS3103" i="1"/>
  <c r="AS3095" i="1"/>
  <c r="AS3087" i="1"/>
  <c r="AS3079" i="1"/>
  <c r="AS3071" i="1"/>
  <c r="AS3063" i="1"/>
  <c r="AS3055" i="1"/>
  <c r="AS3047" i="1"/>
  <c r="AS3039" i="1"/>
  <c r="AS3031" i="1"/>
  <c r="AS3023" i="1"/>
  <c r="AS3015" i="1"/>
  <c r="AS3007" i="1"/>
  <c r="AS2999" i="1"/>
  <c r="AS2991" i="1"/>
  <c r="AS2983" i="1"/>
  <c r="AS2975" i="1"/>
  <c r="AS2967" i="1"/>
  <c r="AS2959" i="1"/>
  <c r="AS2951" i="1"/>
  <c r="AS2943" i="1"/>
  <c r="AS2935" i="1"/>
  <c r="AS2927" i="1"/>
  <c r="AS2919" i="1"/>
  <c r="AS2911" i="1"/>
  <c r="AS2903" i="1"/>
  <c r="AS2895" i="1"/>
  <c r="AS2887" i="1"/>
  <c r="AS2879" i="1"/>
  <c r="AS2871" i="1"/>
  <c r="AS2863" i="1"/>
  <c r="AS2855" i="1"/>
  <c r="AS2847" i="1"/>
  <c r="AS2839" i="1"/>
  <c r="AS2831" i="1"/>
  <c r="AS2823" i="1"/>
  <c r="AS2815" i="1"/>
  <c r="AS2807" i="1"/>
  <c r="AS2799" i="1"/>
  <c r="AS2791" i="1"/>
  <c r="AS2783" i="1"/>
  <c r="AS2775" i="1"/>
  <c r="AS2767" i="1"/>
  <c r="AS2759" i="1"/>
  <c r="AS2751" i="1"/>
  <c r="BA853" i="1"/>
  <c r="BA845" i="1"/>
  <c r="BA837" i="1"/>
  <c r="BA829" i="1"/>
  <c r="BA821" i="1"/>
  <c r="BA813" i="1"/>
  <c r="BA805" i="1"/>
  <c r="BA797" i="1"/>
  <c r="BA789" i="1"/>
  <c r="BA781" i="1"/>
  <c r="BA773" i="1"/>
  <c r="BA765" i="1"/>
  <c r="BA757" i="1"/>
  <c r="BA749" i="1"/>
  <c r="BA741" i="1"/>
  <c r="BA733" i="1"/>
  <c r="BA725" i="1"/>
  <c r="BA717" i="1"/>
  <c r="BA709" i="1"/>
  <c r="BA701" i="1"/>
  <c r="BA693" i="1"/>
  <c r="BA685" i="1"/>
  <c r="BA677" i="1"/>
  <c r="BA669" i="1"/>
  <c r="BA661" i="1"/>
  <c r="BA653" i="1"/>
  <c r="BA645" i="1"/>
  <c r="BA637" i="1"/>
  <c r="BA629" i="1"/>
  <c r="BA621" i="1"/>
  <c r="BA613" i="1"/>
  <c r="BA605" i="1"/>
  <c r="BA597" i="1"/>
  <c r="BA589" i="1"/>
  <c r="BA581" i="1"/>
  <c r="BA573" i="1"/>
  <c r="BA565" i="1"/>
  <c r="BA557" i="1"/>
  <c r="BA549" i="1"/>
  <c r="BA541" i="1"/>
  <c r="BA533" i="1"/>
  <c r="BA525" i="1"/>
  <c r="BA517" i="1"/>
  <c r="BA509" i="1"/>
  <c r="BA501" i="1"/>
  <c r="BA493" i="1"/>
  <c r="BA485" i="1"/>
  <c r="BA477" i="1"/>
  <c r="BA469" i="1"/>
  <c r="BA461" i="1"/>
  <c r="BA453" i="1"/>
  <c r="BA445" i="1"/>
  <c r="BA437" i="1"/>
  <c r="BA429" i="1"/>
  <c r="BA421" i="1"/>
  <c r="BA413" i="1"/>
  <c r="BA405" i="1"/>
  <c r="BA397" i="1"/>
  <c r="BA389" i="1"/>
  <c r="BA381" i="1"/>
  <c r="BA373" i="1"/>
  <c r="BA365" i="1"/>
  <c r="BA357" i="1"/>
  <c r="BA349" i="1"/>
  <c r="BA341" i="1"/>
  <c r="BA333" i="1"/>
  <c r="BA325" i="1"/>
  <c r="BA317" i="1"/>
  <c r="BA309" i="1"/>
  <c r="BA301" i="1"/>
  <c r="BA293" i="1"/>
  <c r="BA285" i="1"/>
  <c r="BA277" i="1"/>
  <c r="BA269" i="1"/>
  <c r="BA261" i="1"/>
  <c r="BA253" i="1"/>
  <c r="BA245" i="1"/>
  <c r="BA237" i="1"/>
  <c r="BA229" i="1"/>
  <c r="BA221" i="1"/>
  <c r="BA213" i="1"/>
  <c r="BA205" i="1"/>
  <c r="BA197" i="1"/>
  <c r="BA189" i="1"/>
  <c r="BA181" i="1"/>
  <c r="BA173" i="1"/>
  <c r="BA165" i="1"/>
  <c r="BA157" i="1"/>
  <c r="BA149" i="1"/>
  <c r="BA141" i="1"/>
  <c r="BA133" i="1"/>
  <c r="BA125" i="1"/>
  <c r="BA117" i="1"/>
  <c r="BA109" i="1"/>
  <c r="BA101" i="1"/>
  <c r="BA93" i="1"/>
  <c r="BA85" i="1"/>
  <c r="BA77" i="1"/>
  <c r="BA69" i="1"/>
  <c r="BA61" i="1"/>
  <c r="BA46" i="1"/>
  <c r="AS3181" i="1"/>
  <c r="AS3173" i="1"/>
  <c r="AS3165" i="1"/>
  <c r="AS3157" i="1"/>
  <c r="AS3149" i="1"/>
  <c r="AS3141" i="1"/>
  <c r="AS3133" i="1"/>
  <c r="AS3125" i="1"/>
  <c r="AS3117" i="1"/>
  <c r="AS3109" i="1"/>
  <c r="AS3101" i="1"/>
  <c r="AS3093" i="1"/>
  <c r="AS3085" i="1"/>
  <c r="AS3077" i="1"/>
  <c r="AS3069" i="1"/>
  <c r="AS3061" i="1"/>
  <c r="AS3053" i="1"/>
  <c r="AS3045" i="1"/>
  <c r="AS3037" i="1"/>
  <c r="AS3029" i="1"/>
  <c r="AS3021" i="1"/>
  <c r="AS3013" i="1"/>
  <c r="AS3005" i="1"/>
  <c r="AS2997" i="1"/>
  <c r="AS2989" i="1"/>
  <c r="AS2981" i="1"/>
  <c r="AS2973" i="1"/>
  <c r="AS2965" i="1"/>
  <c r="AS2957" i="1"/>
  <c r="AS2949" i="1"/>
  <c r="AS2941" i="1"/>
  <c r="AS2933" i="1"/>
  <c r="AS2925" i="1"/>
  <c r="AS2917" i="1"/>
  <c r="AS2909" i="1"/>
  <c r="AS2901" i="1"/>
  <c r="AS2893" i="1"/>
  <c r="AS2885" i="1"/>
  <c r="AS2877" i="1"/>
  <c r="AS2869" i="1"/>
  <c r="AS2861" i="1"/>
  <c r="AS2853" i="1"/>
  <c r="AS2845" i="1"/>
  <c r="AS2837" i="1"/>
  <c r="AS2829" i="1"/>
  <c r="AS2821" i="1"/>
  <c r="AS2813" i="1"/>
  <c r="AS2805" i="1"/>
  <c r="AS2797" i="1"/>
  <c r="AS2789" i="1"/>
  <c r="AS2781" i="1"/>
  <c r="AS2773" i="1"/>
  <c r="AS2765" i="1"/>
  <c r="AS2757" i="1"/>
  <c r="AS2749" i="1"/>
  <c r="AS3132" i="1"/>
  <c r="AS3124" i="1"/>
  <c r="AS3116" i="1"/>
  <c r="AS3108" i="1"/>
  <c r="AS3100" i="1"/>
  <c r="AS3092" i="1"/>
  <c r="AS3084" i="1"/>
  <c r="AS3076" i="1"/>
  <c r="AS3068" i="1"/>
  <c r="AS3060" i="1"/>
  <c r="AS3052" i="1"/>
  <c r="AS3044" i="1"/>
  <c r="AS3036" i="1"/>
  <c r="AS3028" i="1"/>
  <c r="AS3020" i="1"/>
  <c r="AS3012" i="1"/>
  <c r="AS3004" i="1"/>
  <c r="AS2996" i="1"/>
  <c r="AS2988" i="1"/>
  <c r="AS2980" i="1"/>
  <c r="AS2972" i="1"/>
  <c r="AS2964" i="1"/>
  <c r="AS2956" i="1"/>
  <c r="AS2948" i="1"/>
  <c r="AS2940" i="1"/>
  <c r="AS2932" i="1"/>
  <c r="AS2924" i="1"/>
  <c r="AS2916" i="1"/>
  <c r="AS2908" i="1"/>
  <c r="AS2900" i="1"/>
  <c r="AS2892" i="1"/>
  <c r="AS2884" i="1"/>
  <c r="AS2876" i="1"/>
  <c r="AS2868" i="1"/>
  <c r="AS2860" i="1"/>
  <c r="AS2852" i="1"/>
  <c r="AS2844" i="1"/>
  <c r="AS2836" i="1"/>
  <c r="AS2828" i="1"/>
  <c r="AS2820" i="1"/>
  <c r="AS2812" i="1"/>
  <c r="AS2804" i="1"/>
  <c r="AS2796" i="1"/>
  <c r="AS2788" i="1"/>
  <c r="AS2780" i="1"/>
  <c r="AS2772" i="1"/>
  <c r="BA555" i="1"/>
  <c r="BA547" i="1"/>
  <c r="BA539" i="1"/>
  <c r="BA531" i="1"/>
  <c r="BA523" i="1"/>
  <c r="BA515" i="1"/>
  <c r="BA507" i="1"/>
  <c r="BA499" i="1"/>
  <c r="BA491" i="1"/>
  <c r="BA483" i="1"/>
  <c r="BA475" i="1"/>
  <c r="BA467" i="1"/>
  <c r="BA459" i="1"/>
  <c r="BA451" i="1"/>
  <c r="BA443" i="1"/>
  <c r="BA435" i="1"/>
  <c r="BA427" i="1"/>
  <c r="BA419" i="1"/>
  <c r="BA411" i="1"/>
  <c r="BA403" i="1"/>
  <c r="BA395" i="1"/>
  <c r="BA387" i="1"/>
  <c r="BA379" i="1"/>
  <c r="BA371" i="1"/>
  <c r="BA363" i="1"/>
  <c r="BA355" i="1"/>
  <c r="BA347" i="1"/>
  <c r="BA339" i="1"/>
  <c r="BA331" i="1"/>
  <c r="BA323" i="1"/>
  <c r="BA315" i="1"/>
  <c r="BA307" i="1"/>
  <c r="BA299" i="1"/>
  <c r="BA291" i="1"/>
  <c r="BA283" i="1"/>
  <c r="BA275" i="1"/>
  <c r="BA267" i="1"/>
  <c r="BA259" i="1"/>
  <c r="BA251" i="1"/>
  <c r="BA243" i="1"/>
  <c r="BA235" i="1"/>
  <c r="BA227" i="1"/>
  <c r="BA219" i="1"/>
  <c r="BA211" i="1"/>
  <c r="BA203" i="1"/>
  <c r="BA195" i="1"/>
  <c r="BA187" i="1"/>
  <c r="BA179" i="1"/>
  <c r="BA171" i="1"/>
  <c r="BA163" i="1"/>
  <c r="BA155" i="1"/>
  <c r="BA147" i="1"/>
  <c r="BA139" i="1"/>
  <c r="BA131" i="1"/>
  <c r="BA123" i="1"/>
  <c r="BA115" i="1"/>
  <c r="BA107" i="1"/>
  <c r="BA99" i="1"/>
  <c r="BA91" i="1"/>
  <c r="BA83" i="1"/>
  <c r="BA75" i="1"/>
  <c r="BA67" i="1"/>
  <c r="BA59" i="1"/>
  <c r="AS3187" i="1"/>
  <c r="AS3179" i="1"/>
  <c r="AS3171" i="1"/>
  <c r="AS3163" i="1"/>
  <c r="AS3155" i="1"/>
  <c r="AS3147" i="1"/>
  <c r="AS3139" i="1"/>
  <c r="AS2743" i="1"/>
  <c r="AS2735" i="1"/>
  <c r="AS2727" i="1"/>
  <c r="AS2719" i="1"/>
  <c r="AS2711" i="1"/>
  <c r="AS2703" i="1"/>
  <c r="AS2695" i="1"/>
  <c r="AS2687" i="1"/>
  <c r="AS2679" i="1"/>
  <c r="AS2671" i="1"/>
  <c r="AS2663" i="1"/>
  <c r="AS2655" i="1"/>
  <c r="AS2647" i="1"/>
  <c r="AS2639" i="1"/>
  <c r="AS2631" i="1"/>
  <c r="AS2623" i="1"/>
  <c r="AS2615" i="1"/>
  <c r="AS2607" i="1"/>
  <c r="AS2599" i="1"/>
  <c r="AS2591" i="1"/>
  <c r="AS2583" i="1"/>
  <c r="AS2575" i="1"/>
  <c r="AS2567" i="1"/>
  <c r="AS2559" i="1"/>
  <c r="AS2551" i="1"/>
  <c r="AS2543" i="1"/>
  <c r="AS2535" i="1"/>
  <c r="AS2527" i="1"/>
  <c r="AS2519" i="1"/>
  <c r="AS2511" i="1"/>
  <c r="AS2503" i="1"/>
  <c r="AS2495" i="1"/>
  <c r="AS2487" i="1"/>
  <c r="AS2479" i="1"/>
  <c r="AS2471" i="1"/>
  <c r="AS2463" i="1"/>
  <c r="AS2455" i="1"/>
  <c r="AS2447" i="1"/>
  <c r="AS2439" i="1"/>
  <c r="AS2431" i="1"/>
  <c r="AS2423" i="1"/>
  <c r="AS2415" i="1"/>
  <c r="AS2407" i="1"/>
  <c r="AS2399" i="1"/>
  <c r="AS2391" i="1"/>
  <c r="AS2383" i="1"/>
  <c r="AS2375" i="1"/>
  <c r="AS2367" i="1"/>
  <c r="AS2359" i="1"/>
  <c r="AS2351" i="1"/>
  <c r="AS2343" i="1"/>
  <c r="AS2335" i="1"/>
  <c r="AS2327" i="1"/>
  <c r="AS2319" i="1"/>
  <c r="AS2311" i="1"/>
  <c r="AS2303" i="1"/>
  <c r="AS2295" i="1"/>
  <c r="AS2287" i="1"/>
  <c r="AS2279" i="1"/>
  <c r="AS2271" i="1"/>
  <c r="AS2263" i="1"/>
  <c r="AS2255" i="1"/>
  <c r="AS2247" i="1"/>
  <c r="AS2239" i="1"/>
  <c r="AS2231" i="1"/>
  <c r="AS2223" i="1"/>
  <c r="AS2215" i="1"/>
  <c r="AS2207" i="1"/>
  <c r="AS2199" i="1"/>
  <c r="AS2191" i="1"/>
  <c r="AS2183" i="1"/>
  <c r="AS2175" i="1"/>
  <c r="AS2167" i="1"/>
  <c r="AS2159" i="1"/>
  <c r="AS2151" i="1"/>
  <c r="AS2143" i="1"/>
  <c r="AS2135" i="1"/>
  <c r="AS2127" i="1"/>
  <c r="AS2119" i="1"/>
  <c r="AS2111" i="1"/>
  <c r="AS2103" i="1"/>
  <c r="AS2095" i="1"/>
  <c r="AS2087" i="1"/>
  <c r="AS2079" i="1"/>
  <c r="AS2071" i="1"/>
  <c r="AS2741" i="1"/>
  <c r="AS2733" i="1"/>
  <c r="AS2725" i="1"/>
  <c r="AS2717" i="1"/>
  <c r="AS2709" i="1"/>
  <c r="AS2701" i="1"/>
  <c r="AS2693" i="1"/>
  <c r="AS2685" i="1"/>
  <c r="AS2677" i="1"/>
  <c r="AS2669" i="1"/>
  <c r="AS2661" i="1"/>
  <c r="AS2653" i="1"/>
  <c r="AS2645" i="1"/>
  <c r="AS2637" i="1"/>
  <c r="AS2629" i="1"/>
  <c r="AS2621" i="1"/>
  <c r="AS2613" i="1"/>
  <c r="AS2605" i="1"/>
  <c r="AS2597" i="1"/>
  <c r="AS2589" i="1"/>
  <c r="AS2581" i="1"/>
  <c r="AS2573" i="1"/>
  <c r="AS2565" i="1"/>
  <c r="AS2557" i="1"/>
  <c r="AS2549" i="1"/>
  <c r="AS2541" i="1"/>
  <c r="AS2533" i="1"/>
  <c r="AS2525" i="1"/>
  <c r="AS2517" i="1"/>
  <c r="AS2509" i="1"/>
  <c r="AS2501" i="1"/>
  <c r="AS2493" i="1"/>
  <c r="AS2485" i="1"/>
  <c r="AS2477" i="1"/>
  <c r="AS2469" i="1"/>
  <c r="AS2461" i="1"/>
  <c r="AS2453" i="1"/>
  <c r="AS2445" i="1"/>
  <c r="AS2437" i="1"/>
  <c r="AS2429" i="1"/>
  <c r="AS2421" i="1"/>
  <c r="AS2413" i="1"/>
  <c r="AS2405" i="1"/>
  <c r="AS2397" i="1"/>
  <c r="AS2389" i="1"/>
  <c r="AS2381" i="1"/>
  <c r="AS2373" i="1"/>
  <c r="AS2365" i="1"/>
  <c r="AS2357" i="1"/>
  <c r="AS2349" i="1"/>
  <c r="AS2341" i="1"/>
  <c r="AS2333" i="1"/>
  <c r="AS2325" i="1"/>
  <c r="AS2317" i="1"/>
  <c r="AS2309" i="1"/>
  <c r="AS2301" i="1"/>
  <c r="AS2293" i="1"/>
  <c r="AS2285" i="1"/>
  <c r="AS2277" i="1"/>
  <c r="AS2269" i="1"/>
  <c r="AS2261" i="1"/>
  <c r="AS2253" i="1"/>
  <c r="AS2245" i="1"/>
  <c r="AS2237" i="1"/>
  <c r="AS2229" i="1"/>
  <c r="AS2221" i="1"/>
  <c r="AS2213" i="1"/>
  <c r="AS2205" i="1"/>
  <c r="AS2197" i="1"/>
  <c r="AS2189" i="1"/>
  <c r="AS2181" i="1"/>
  <c r="AS2173" i="1"/>
  <c r="AS2165" i="1"/>
  <c r="AS2157" i="1"/>
  <c r="AS2149" i="1"/>
  <c r="AS2141" i="1"/>
  <c r="AS2133" i="1"/>
  <c r="AS2125" i="1"/>
  <c r="AS2117" i="1"/>
  <c r="AS2109" i="1"/>
  <c r="AS2101" i="1"/>
  <c r="AS2093" i="1"/>
  <c r="AS2085" i="1"/>
  <c r="AS2077" i="1"/>
  <c r="AS2069" i="1"/>
  <c r="AS2764" i="1"/>
  <c r="AS2756" i="1"/>
  <c r="AS2748" i="1"/>
  <c r="AS2740" i="1"/>
  <c r="AS2732" i="1"/>
  <c r="AS2724" i="1"/>
  <c r="AS2716" i="1"/>
  <c r="AS2708" i="1"/>
  <c r="AS2700" i="1"/>
  <c r="AS2692" i="1"/>
  <c r="AS2684" i="1"/>
  <c r="AS2676" i="1"/>
  <c r="AS2668" i="1"/>
  <c r="AS2660" i="1"/>
  <c r="AS2652" i="1"/>
  <c r="AS2644" i="1"/>
  <c r="AS2636" i="1"/>
  <c r="AS2628" i="1"/>
  <c r="AS2620" i="1"/>
  <c r="AS2612" i="1"/>
  <c r="AS2604" i="1"/>
  <c r="AS2596" i="1"/>
  <c r="AS2588" i="1"/>
  <c r="AS2580" i="1"/>
  <c r="AS2572" i="1"/>
  <c r="AS2564" i="1"/>
  <c r="AS2556" i="1"/>
  <c r="AS1193" i="1"/>
  <c r="AS1185" i="1"/>
  <c r="AS1177" i="1"/>
  <c r="AS1169" i="1"/>
  <c r="AS1161" i="1"/>
  <c r="AS1153" i="1"/>
  <c r="AS1145" i="1"/>
  <c r="AS1137" i="1"/>
  <c r="AS1129" i="1"/>
  <c r="AS1121" i="1"/>
  <c r="AS1113" i="1"/>
  <c r="AS1105" i="1"/>
  <c r="AS1097" i="1"/>
  <c r="AS1089" i="1"/>
  <c r="AS1081" i="1"/>
  <c r="AS1073" i="1"/>
  <c r="AS1065" i="1"/>
  <c r="AS1057" i="1"/>
  <c r="AS1049" i="1"/>
  <c r="AS1041" i="1"/>
  <c r="AS1033" i="1"/>
  <c r="AS1025" i="1"/>
  <c r="AS1017" i="1"/>
  <c r="AS1009" i="1"/>
  <c r="AS1001" i="1"/>
  <c r="AS993" i="1"/>
  <c r="AS985" i="1"/>
  <c r="AS977" i="1"/>
  <c r="AS969" i="1"/>
  <c r="AS961" i="1"/>
  <c r="AS953" i="1"/>
  <c r="AS945" i="1"/>
  <c r="AS937" i="1"/>
  <c r="AS929" i="1"/>
  <c r="AS921" i="1"/>
  <c r="AS913" i="1"/>
  <c r="AS905" i="1"/>
  <c r="AS897" i="1"/>
  <c r="AS889" i="1"/>
  <c r="AS881" i="1"/>
  <c r="AS873" i="1"/>
  <c r="AS865" i="1"/>
  <c r="AS857" i="1"/>
  <c r="AS849" i="1"/>
  <c r="AS841" i="1"/>
  <c r="AS833" i="1"/>
  <c r="AS825" i="1"/>
  <c r="AS817" i="1"/>
  <c r="AS809" i="1"/>
  <c r="AS801" i="1"/>
  <c r="AS793" i="1"/>
  <c r="AS785" i="1"/>
  <c r="AS777" i="1"/>
  <c r="AS769" i="1"/>
  <c r="AS761" i="1"/>
  <c r="AS753" i="1"/>
  <c r="AS745" i="1"/>
  <c r="AS737" i="1"/>
  <c r="AS729" i="1"/>
  <c r="AS721" i="1"/>
  <c r="AS713" i="1"/>
  <c r="AS705" i="1"/>
  <c r="AS697" i="1"/>
  <c r="AS689" i="1"/>
  <c r="AS681" i="1"/>
  <c r="AS673" i="1"/>
  <c r="AS665" i="1"/>
  <c r="AS657" i="1"/>
  <c r="AS649" i="1"/>
  <c r="AS641" i="1"/>
  <c r="AS633" i="1"/>
  <c r="AS625" i="1"/>
  <c r="AS617" i="1"/>
  <c r="AS609" i="1"/>
  <c r="AS601" i="1"/>
  <c r="AS593" i="1"/>
  <c r="AS585" i="1"/>
  <c r="AS577" i="1"/>
  <c r="AS569" i="1"/>
  <c r="AS561" i="1"/>
  <c r="AS553" i="1"/>
  <c r="AS545" i="1"/>
  <c r="AS537" i="1"/>
  <c r="AS529" i="1"/>
  <c r="AS521" i="1"/>
  <c r="AS2063" i="1"/>
  <c r="AS2055" i="1"/>
  <c r="AS2047" i="1"/>
  <c r="AS2039" i="1"/>
  <c r="AS2031" i="1"/>
  <c r="AS2023" i="1"/>
  <c r="AS2015" i="1"/>
  <c r="AS2007" i="1"/>
  <c r="AS1999" i="1"/>
  <c r="AS1991" i="1"/>
  <c r="AS1983" i="1"/>
  <c r="AS1975" i="1"/>
  <c r="AS1967" i="1"/>
  <c r="AS1959" i="1"/>
  <c r="AS1951" i="1"/>
  <c r="AS1943" i="1"/>
  <c r="AS1935" i="1"/>
  <c r="AS1927" i="1"/>
  <c r="AS1919" i="1"/>
  <c r="AS1911" i="1"/>
  <c r="AS1903" i="1"/>
  <c r="AS1895" i="1"/>
  <c r="AS1887" i="1"/>
  <c r="AS1879" i="1"/>
  <c r="AS1871" i="1"/>
  <c r="AS1863" i="1"/>
  <c r="AS1855" i="1"/>
  <c r="AS1847" i="1"/>
  <c r="AS1839" i="1"/>
  <c r="AS1831" i="1"/>
  <c r="AS1823" i="1"/>
  <c r="AS1815" i="1"/>
  <c r="AS1807" i="1"/>
  <c r="AS1799" i="1"/>
  <c r="AS1791" i="1"/>
  <c r="AS1783" i="1"/>
  <c r="AS1775" i="1"/>
  <c r="AS1767" i="1"/>
  <c r="AS1759" i="1"/>
  <c r="AS1751" i="1"/>
  <c r="AS1743" i="1"/>
  <c r="AS1735" i="1"/>
  <c r="AS1727" i="1"/>
  <c r="AS1719" i="1"/>
  <c r="AS1711" i="1"/>
  <c r="AS1703" i="1"/>
  <c r="AS1695" i="1"/>
  <c r="AS1687" i="1"/>
  <c r="AS1679" i="1"/>
  <c r="AS1671" i="1"/>
  <c r="AS1663" i="1"/>
  <c r="AS1655" i="1"/>
  <c r="AS1647" i="1"/>
  <c r="AS1639" i="1"/>
  <c r="AS1631" i="1"/>
  <c r="AS1623" i="1"/>
  <c r="AS1615" i="1"/>
  <c r="AS1607" i="1"/>
  <c r="AS1599" i="1"/>
  <c r="AS1591" i="1"/>
  <c r="AS1583" i="1"/>
  <c r="AS1575" i="1"/>
  <c r="AS1567" i="1"/>
  <c r="AS1559" i="1"/>
  <c r="AS1551" i="1"/>
  <c r="AS1543" i="1"/>
  <c r="AS1535" i="1"/>
  <c r="AS1527" i="1"/>
  <c r="AS1519" i="1"/>
  <c r="AS1511" i="1"/>
  <c r="AS1503" i="1"/>
  <c r="AS1495" i="1"/>
  <c r="AS1487" i="1"/>
  <c r="AS1479" i="1"/>
  <c r="AS1471" i="1"/>
  <c r="AS1463" i="1"/>
  <c r="AS1455" i="1"/>
  <c r="AS1447" i="1"/>
  <c r="AS1439" i="1"/>
  <c r="AS1431" i="1"/>
  <c r="AS1423" i="1"/>
  <c r="AS1415" i="1"/>
  <c r="AS1407" i="1"/>
  <c r="AS2061" i="1"/>
  <c r="AS2053" i="1"/>
  <c r="AS2045" i="1"/>
  <c r="AS2037" i="1"/>
  <c r="AS2029" i="1"/>
  <c r="AS2021" i="1"/>
  <c r="AS2013" i="1"/>
  <c r="AS2005" i="1"/>
  <c r="AS1997" i="1"/>
  <c r="AS1989" i="1"/>
  <c r="AS1981" i="1"/>
  <c r="AS1973" i="1"/>
  <c r="AS1965" i="1"/>
  <c r="AS1957" i="1"/>
  <c r="AS1949" i="1"/>
  <c r="AS1941" i="1"/>
  <c r="AS1933" i="1"/>
  <c r="AS1925" i="1"/>
  <c r="AS1917" i="1"/>
  <c r="AS1909" i="1"/>
  <c r="AS1901" i="1"/>
  <c r="AS1893" i="1"/>
  <c r="AS1885" i="1"/>
  <c r="AS1877" i="1"/>
  <c r="AS1869" i="1"/>
  <c r="AS1861" i="1"/>
  <c r="AS1853" i="1"/>
  <c r="AS1845" i="1"/>
  <c r="AS1837" i="1"/>
  <c r="AS1829" i="1"/>
  <c r="AS1821" i="1"/>
  <c r="AS1813" i="1"/>
  <c r="AS1805" i="1"/>
  <c r="AS1797" i="1"/>
  <c r="AS1789" i="1"/>
  <c r="AS1781" i="1"/>
  <c r="AS1773" i="1"/>
  <c r="AS1765" i="1"/>
  <c r="AS1757" i="1"/>
  <c r="AS1749" i="1"/>
  <c r="AS1741" i="1"/>
  <c r="AS1733" i="1"/>
  <c r="AS1725" i="1"/>
  <c r="AS1717" i="1"/>
  <c r="AS1709" i="1"/>
  <c r="AS1701" i="1"/>
  <c r="AS1693" i="1"/>
  <c r="AS1685" i="1"/>
  <c r="AS1677" i="1"/>
  <c r="AS1669" i="1"/>
  <c r="AS1661" i="1"/>
  <c r="AS1653" i="1"/>
  <c r="AS1645" i="1"/>
  <c r="AS1637" i="1"/>
  <c r="AS1629" i="1"/>
  <c r="AS1621" i="1"/>
  <c r="AS1613" i="1"/>
  <c r="AS1605" i="1"/>
  <c r="AS1597" i="1"/>
  <c r="AS1589" i="1"/>
  <c r="AS1581" i="1"/>
  <c r="AS1573" i="1"/>
  <c r="AS1565" i="1"/>
  <c r="AS1557" i="1"/>
  <c r="AS1549" i="1"/>
  <c r="AS1541" i="1"/>
  <c r="AS1533" i="1"/>
  <c r="AS1525" i="1"/>
  <c r="AS1517" i="1"/>
  <c r="AS1509" i="1"/>
  <c r="AS1501" i="1"/>
  <c r="AS1493" i="1"/>
  <c r="AS1485" i="1"/>
  <c r="AS1477" i="1"/>
  <c r="AS1469" i="1"/>
  <c r="AS1461" i="1"/>
  <c r="AS1453" i="1"/>
  <c r="AS1445" i="1"/>
  <c r="AS1437" i="1"/>
  <c r="AS1429" i="1"/>
  <c r="AS1421" i="1"/>
  <c r="AS1413" i="1"/>
  <c r="AS1405" i="1"/>
  <c r="AS1397" i="1"/>
  <c r="AS2060" i="1"/>
  <c r="AS513" i="1"/>
  <c r="AS505" i="1"/>
  <c r="AS497" i="1"/>
  <c r="AS489" i="1"/>
  <c r="AS481" i="1"/>
  <c r="AS473" i="1"/>
  <c r="AS465" i="1"/>
  <c r="AS457" i="1"/>
  <c r="AS449" i="1"/>
  <c r="AS441" i="1"/>
  <c r="AS433" i="1"/>
  <c r="AS425" i="1"/>
  <c r="AS417" i="1"/>
  <c r="AS409" i="1"/>
  <c r="AS401" i="1"/>
  <c r="AS393" i="1"/>
  <c r="AS385" i="1"/>
  <c r="AS377" i="1"/>
  <c r="AS369" i="1"/>
  <c r="AS361" i="1"/>
  <c r="AS353" i="1"/>
  <c r="AS345" i="1"/>
  <c r="AS337" i="1"/>
  <c r="AS329" i="1"/>
  <c r="AS321" i="1"/>
  <c r="AS313" i="1"/>
  <c r="AS305" i="1"/>
  <c r="AS297" i="1"/>
  <c r="AS289" i="1"/>
  <c r="AS281" i="1"/>
  <c r="AS273" i="1"/>
  <c r="AS265" i="1"/>
  <c r="AS257" i="1"/>
  <c r="AS249" i="1"/>
  <c r="AS241" i="1"/>
  <c r="AS233" i="1"/>
  <c r="AS225" i="1"/>
  <c r="AS217" i="1"/>
  <c r="AS209" i="1"/>
  <c r="AS201" i="1"/>
  <c r="AS193" i="1"/>
  <c r="AS185" i="1"/>
  <c r="AS177" i="1"/>
  <c r="AS169" i="1"/>
  <c r="AS161" i="1"/>
  <c r="AS153" i="1"/>
  <c r="AS145" i="1"/>
  <c r="AS137" i="1"/>
  <c r="AS129" i="1"/>
  <c r="AS121" i="1"/>
  <c r="AS113" i="1"/>
  <c r="AS105" i="1"/>
  <c r="AS97" i="1"/>
  <c r="AS89" i="1"/>
  <c r="AS81" i="1"/>
  <c r="AS73" i="1"/>
  <c r="AS65" i="1"/>
  <c r="AS696" i="1"/>
  <c r="AS688" i="1"/>
  <c r="AS680" i="1"/>
  <c r="AS672" i="1"/>
  <c r="AS664" i="1"/>
  <c r="AS656" i="1"/>
  <c r="AS648" i="1"/>
  <c r="AS640" i="1"/>
  <c r="AS632" i="1"/>
  <c r="AS624" i="1"/>
  <c r="AS616" i="1"/>
  <c r="AS608" i="1"/>
  <c r="AS600" i="1"/>
  <c r="AS592" i="1"/>
  <c r="AS584" i="1"/>
  <c r="AS576" i="1"/>
  <c r="AS568" i="1"/>
  <c r="AS1399" i="1"/>
  <c r="AS1391" i="1"/>
  <c r="AS1383" i="1"/>
  <c r="AS1375" i="1"/>
  <c r="AS1367" i="1"/>
  <c r="AS1359" i="1"/>
  <c r="AS1351" i="1"/>
  <c r="AS1343" i="1"/>
  <c r="AS1335" i="1"/>
  <c r="AS1327" i="1"/>
  <c r="AS1319" i="1"/>
  <c r="AS1311" i="1"/>
  <c r="AS1303" i="1"/>
  <c r="AS1295" i="1"/>
  <c r="AS1287" i="1"/>
  <c r="AS1279" i="1"/>
  <c r="AS1271" i="1"/>
  <c r="AS1263" i="1"/>
  <c r="AS1255" i="1"/>
  <c r="AS1247" i="1"/>
  <c r="AS1239" i="1"/>
  <c r="AS1231" i="1"/>
  <c r="AS1223" i="1"/>
  <c r="AS1215" i="1"/>
  <c r="AS1207" i="1"/>
  <c r="AS1199" i="1"/>
  <c r="AS1191" i="1"/>
  <c r="AS1183" i="1"/>
  <c r="AS1175" i="1"/>
  <c r="AS1167" i="1"/>
  <c r="AS1159" i="1"/>
  <c r="AS1151" i="1"/>
  <c r="AS1143" i="1"/>
  <c r="AS1135" i="1"/>
  <c r="AS1127" i="1"/>
  <c r="AS1119" i="1"/>
  <c r="AS1111" i="1"/>
  <c r="AS1103" i="1"/>
  <c r="AS1095" i="1"/>
  <c r="AS1087" i="1"/>
  <c r="AS1079" i="1"/>
  <c r="AS1071" i="1"/>
  <c r="AS1063" i="1"/>
  <c r="AS1055" i="1"/>
  <c r="AS1047" i="1"/>
  <c r="AS1039" i="1"/>
  <c r="AS1031" i="1"/>
  <c r="AS1023" i="1"/>
  <c r="AS1015" i="1"/>
  <c r="AS1007" i="1"/>
  <c r="AS999" i="1"/>
  <c r="AS991" i="1"/>
  <c r="AS983" i="1"/>
  <c r="AS975" i="1"/>
  <c r="AS967" i="1"/>
  <c r="AS959" i="1"/>
  <c r="AS951" i="1"/>
  <c r="AS943" i="1"/>
  <c r="AS935" i="1"/>
  <c r="AS927" i="1"/>
  <c r="AS919" i="1"/>
  <c r="AS911" i="1"/>
  <c r="AS903" i="1"/>
  <c r="AS895" i="1"/>
  <c r="AS887" i="1"/>
  <c r="AS879" i="1"/>
  <c r="AS871" i="1"/>
  <c r="AS863" i="1"/>
  <c r="AS855" i="1"/>
  <c r="AS847" i="1"/>
  <c r="AS839" i="1"/>
  <c r="AS831" i="1"/>
  <c r="AS823" i="1"/>
  <c r="AS815" i="1"/>
  <c r="AS807" i="1"/>
  <c r="AS799" i="1"/>
  <c r="AS791" i="1"/>
  <c r="AS783" i="1"/>
  <c r="AS775" i="1"/>
  <c r="AS767" i="1"/>
  <c r="AS759" i="1"/>
  <c r="AS751" i="1"/>
  <c r="AS743" i="1"/>
  <c r="AS735" i="1"/>
  <c r="AS727" i="1"/>
  <c r="AS1389" i="1"/>
  <c r="AS1381" i="1"/>
  <c r="AS1373" i="1"/>
  <c r="AS1365" i="1"/>
  <c r="AS1357" i="1"/>
  <c r="AS1349" i="1"/>
  <c r="AS1341" i="1"/>
  <c r="AS1333" i="1"/>
  <c r="AS1325" i="1"/>
  <c r="AS1317" i="1"/>
  <c r="AS1309" i="1"/>
  <c r="AS1301" i="1"/>
  <c r="AS1293" i="1"/>
  <c r="AS1285" i="1"/>
  <c r="AS1277" i="1"/>
  <c r="AS1269" i="1"/>
  <c r="AS1261" i="1"/>
  <c r="AS1253" i="1"/>
  <c r="AS1245" i="1"/>
  <c r="AS1237" i="1"/>
  <c r="AS1229" i="1"/>
  <c r="AS1221" i="1"/>
  <c r="AS1213" i="1"/>
  <c r="AS1205" i="1"/>
  <c r="AS1197" i="1"/>
  <c r="AS1189" i="1"/>
  <c r="AS1181" i="1"/>
  <c r="AS1173" i="1"/>
  <c r="AS1165" i="1"/>
  <c r="AS1157" i="1"/>
  <c r="AS1149" i="1"/>
  <c r="AS1141" i="1"/>
  <c r="AS1133" i="1"/>
  <c r="AS1125" i="1"/>
  <c r="AS1117" i="1"/>
  <c r="AS1109" i="1"/>
  <c r="AS1101" i="1"/>
  <c r="AS1093" i="1"/>
  <c r="AS1085" i="1"/>
  <c r="AS1077" i="1"/>
  <c r="AS1069" i="1"/>
  <c r="AS1061" i="1"/>
  <c r="AS1053" i="1"/>
  <c r="AS1045" i="1"/>
  <c r="AS1037" i="1"/>
  <c r="AS1029" i="1"/>
  <c r="AS1021" i="1"/>
  <c r="AS1013" i="1"/>
  <c r="AS1005" i="1"/>
  <c r="AS997" i="1"/>
  <c r="AS989" i="1"/>
  <c r="AS981" i="1"/>
  <c r="AS973" i="1"/>
  <c r="AS965" i="1"/>
  <c r="AS957" i="1"/>
  <c r="AS949" i="1"/>
  <c r="AS941" i="1"/>
  <c r="AS933" i="1"/>
  <c r="AS925" i="1"/>
  <c r="AS917" i="1"/>
  <c r="AS909" i="1"/>
  <c r="AS901" i="1"/>
  <c r="AS893" i="1"/>
  <c r="AS885" i="1"/>
  <c r="AS877" i="1"/>
  <c r="AS869" i="1"/>
  <c r="AS861" i="1"/>
  <c r="AS853" i="1"/>
  <c r="AS845" i="1"/>
  <c r="AS837" i="1"/>
  <c r="AS829" i="1"/>
  <c r="AS821" i="1"/>
  <c r="AS813" i="1"/>
  <c r="AS805" i="1"/>
  <c r="AS797" i="1"/>
  <c r="AS789" i="1"/>
  <c r="AS781" i="1"/>
  <c r="AS773" i="1"/>
  <c r="AS765" i="1"/>
  <c r="AS757" i="1"/>
  <c r="AS749" i="1"/>
  <c r="AS741" i="1"/>
  <c r="AS733" i="1"/>
  <c r="AS725" i="1"/>
  <c r="AS560" i="1"/>
  <c r="AS552" i="1"/>
  <c r="AS544" i="1"/>
  <c r="AS536" i="1"/>
  <c r="AS528" i="1"/>
  <c r="AS520" i="1"/>
  <c r="AS512" i="1"/>
  <c r="AS504" i="1"/>
  <c r="AS496" i="1"/>
  <c r="AS488" i="1"/>
  <c r="AS480" i="1"/>
  <c r="AS472" i="1"/>
  <c r="AS464" i="1"/>
  <c r="AS456" i="1"/>
  <c r="AS448" i="1"/>
  <c r="AS440" i="1"/>
  <c r="AS432" i="1"/>
  <c r="AS424" i="1"/>
  <c r="AS416" i="1"/>
  <c r="AS408" i="1"/>
  <c r="AS400" i="1"/>
  <c r="AS392" i="1"/>
  <c r="AS384" i="1"/>
  <c r="AS376" i="1"/>
  <c r="AS368" i="1"/>
  <c r="AS360" i="1"/>
  <c r="AS352" i="1"/>
  <c r="AS344" i="1"/>
  <c r="AS336" i="1"/>
  <c r="AS328" i="1"/>
  <c r="AS320" i="1"/>
  <c r="AS312" i="1"/>
  <c r="AS304" i="1"/>
  <c r="AS296" i="1"/>
  <c r="AS288" i="1"/>
  <c r="AS280" i="1"/>
  <c r="AS272" i="1"/>
  <c r="AS264" i="1"/>
  <c r="AS256" i="1"/>
  <c r="AS248" i="1"/>
  <c r="AS240" i="1"/>
  <c r="AS232" i="1"/>
  <c r="AS224" i="1"/>
  <c r="AS216" i="1"/>
  <c r="AS208" i="1"/>
  <c r="AS200" i="1"/>
  <c r="AS192" i="1"/>
  <c r="AS184" i="1"/>
  <c r="AS176" i="1"/>
  <c r="AS168" i="1"/>
  <c r="AS160" i="1"/>
  <c r="AS152" i="1"/>
  <c r="AS144" i="1"/>
  <c r="AS136" i="1"/>
  <c r="AS128" i="1"/>
  <c r="AS120" i="1"/>
  <c r="AS112" i="1"/>
  <c r="AS104" i="1"/>
  <c r="AS96" i="1"/>
  <c r="AS88" i="1"/>
  <c r="AS80" i="1"/>
  <c r="AS72" i="1"/>
  <c r="AS64" i="1"/>
  <c r="AS55" i="1"/>
  <c r="AS719" i="1"/>
  <c r="AS711" i="1"/>
  <c r="AS703" i="1"/>
  <c r="AS695" i="1"/>
  <c r="AS687" i="1"/>
  <c r="AS679" i="1"/>
  <c r="AS671" i="1"/>
  <c r="AS663" i="1"/>
  <c r="AS655" i="1"/>
  <c r="AS647" i="1"/>
  <c r="AS639" i="1"/>
  <c r="AS631" i="1"/>
  <c r="AS623" i="1"/>
  <c r="AS615" i="1"/>
  <c r="AS607" i="1"/>
  <c r="AS599" i="1"/>
  <c r="AS591" i="1"/>
  <c r="AS583" i="1"/>
  <c r="AS575" i="1"/>
  <c r="AS567" i="1"/>
  <c r="AS559" i="1"/>
  <c r="AS551" i="1"/>
  <c r="AS543" i="1"/>
  <c r="AS535" i="1"/>
  <c r="AS527" i="1"/>
  <c r="AS519" i="1"/>
  <c r="AS511" i="1"/>
  <c r="AS503" i="1"/>
  <c r="AS495" i="1"/>
  <c r="AS487" i="1"/>
  <c r="AS479" i="1"/>
  <c r="AS471" i="1"/>
  <c r="AS463" i="1"/>
  <c r="AS455" i="1"/>
  <c r="AS447" i="1"/>
  <c r="AS439" i="1"/>
  <c r="AS431" i="1"/>
  <c r="AS423" i="1"/>
  <c r="AS415" i="1"/>
  <c r="AS407" i="1"/>
  <c r="AS399" i="1"/>
  <c r="AS391" i="1"/>
  <c r="AS383" i="1"/>
  <c r="AS375" i="1"/>
  <c r="AS367" i="1"/>
  <c r="AS359" i="1"/>
  <c r="AS351" i="1"/>
  <c r="AS343" i="1"/>
  <c r="AS335" i="1"/>
  <c r="AS327" i="1"/>
  <c r="AS319" i="1"/>
  <c r="AS311" i="1"/>
  <c r="AS303" i="1"/>
  <c r="AS295" i="1"/>
  <c r="AS287" i="1"/>
  <c r="AS279" i="1"/>
  <c r="AS271" i="1"/>
  <c r="AS263" i="1"/>
  <c r="AS255" i="1"/>
  <c r="AS247" i="1"/>
  <c r="AS239" i="1"/>
  <c r="AS231" i="1"/>
  <c r="AS223" i="1"/>
  <c r="AS215" i="1"/>
  <c r="AS207" i="1"/>
  <c r="AS199" i="1"/>
  <c r="AS191" i="1"/>
  <c r="AS183" i="1"/>
  <c r="AS175" i="1"/>
  <c r="AS167" i="1"/>
  <c r="AS159" i="1"/>
  <c r="AS151" i="1"/>
  <c r="AS143" i="1"/>
  <c r="AS135" i="1"/>
  <c r="AS127" i="1"/>
  <c r="AS119" i="1"/>
  <c r="AS111" i="1"/>
  <c r="AS103" i="1"/>
  <c r="AS95" i="1"/>
  <c r="AS87" i="1"/>
  <c r="AS79" i="1"/>
  <c r="AS71" i="1"/>
  <c r="AS63" i="1"/>
  <c r="AS54" i="1"/>
  <c r="AS717" i="1"/>
  <c r="AS709" i="1"/>
  <c r="AS701" i="1"/>
  <c r="AS693" i="1"/>
  <c r="AS685" i="1"/>
  <c r="AS677" i="1"/>
  <c r="AS669" i="1"/>
  <c r="AS661" i="1"/>
  <c r="AS653" i="1"/>
  <c r="AS645" i="1"/>
  <c r="AS637" i="1"/>
  <c r="AS629" i="1"/>
  <c r="AS621" i="1"/>
  <c r="AS613" i="1"/>
  <c r="AS605" i="1"/>
  <c r="AS597" i="1"/>
  <c r="AS589" i="1"/>
  <c r="AS581" i="1"/>
  <c r="AS573" i="1"/>
  <c r="AS565" i="1"/>
  <c r="AS557" i="1"/>
  <c r="AS549" i="1"/>
  <c r="AS541" i="1"/>
  <c r="AS533" i="1"/>
  <c r="AS525" i="1"/>
  <c r="AS517" i="1"/>
  <c r="AS509" i="1"/>
  <c r="AS501" i="1"/>
  <c r="AS493" i="1"/>
  <c r="AS485" i="1"/>
  <c r="AS477" i="1"/>
  <c r="AS469" i="1"/>
  <c r="AS461" i="1"/>
  <c r="AS453" i="1"/>
  <c r="AS445" i="1"/>
  <c r="AS437" i="1"/>
  <c r="AS429" i="1"/>
  <c r="AS421" i="1"/>
  <c r="AS413" i="1"/>
  <c r="AS405" i="1"/>
  <c r="AS397" i="1"/>
  <c r="AS389" i="1"/>
  <c r="AS381" i="1"/>
  <c r="AS373" i="1"/>
  <c r="AS365" i="1"/>
  <c r="AS357" i="1"/>
  <c r="AS349" i="1"/>
  <c r="AS341" i="1"/>
  <c r="AS333" i="1"/>
  <c r="AS325" i="1"/>
  <c r="AS317" i="1"/>
  <c r="AS309" i="1"/>
  <c r="AS301" i="1"/>
  <c r="AS293" i="1"/>
  <c r="AS285" i="1"/>
  <c r="AS277" i="1"/>
  <c r="AS269" i="1"/>
  <c r="AS261" i="1"/>
  <c r="AS253" i="1"/>
  <c r="AS245" i="1"/>
  <c r="AS237" i="1"/>
  <c r="AS229" i="1"/>
  <c r="AS221" i="1"/>
  <c r="AS213" i="1"/>
  <c r="AS205" i="1"/>
  <c r="AS197" i="1"/>
  <c r="AS189" i="1"/>
  <c r="AS181" i="1"/>
  <c r="AS173" i="1"/>
  <c r="AS165" i="1"/>
  <c r="AS157" i="1"/>
  <c r="AS149" i="1"/>
  <c r="AS141" i="1"/>
  <c r="AS133" i="1"/>
  <c r="AS125" i="1"/>
  <c r="AS117" i="1"/>
  <c r="AS109" i="1"/>
  <c r="AS101" i="1"/>
  <c r="AS93" i="1"/>
  <c r="AS85" i="1"/>
  <c r="AS77" i="1"/>
  <c r="AS69" i="1"/>
  <c r="AS61" i="1"/>
  <c r="AS46" i="1"/>
  <c r="AL46" i="1"/>
  <c r="AS699" i="1"/>
  <c r="AS691" i="1"/>
  <c r="AS683" i="1"/>
  <c r="AS675" i="1"/>
  <c r="AS667" i="1"/>
  <c r="AS659" i="1"/>
  <c r="AS651" i="1"/>
  <c r="AS643" i="1"/>
  <c r="AS635" i="1"/>
  <c r="AS627" i="1"/>
  <c r="AS619" i="1"/>
  <c r="AS611" i="1"/>
  <c r="AS603" i="1"/>
  <c r="AS595" i="1"/>
  <c r="AS587" i="1"/>
  <c r="AS579" i="1"/>
  <c r="AS571" i="1"/>
  <c r="AS563" i="1"/>
  <c r="AS555" i="1"/>
  <c r="AS547" i="1"/>
  <c r="AS539" i="1"/>
  <c r="AS531" i="1"/>
  <c r="AS523" i="1"/>
  <c r="AS515" i="1"/>
  <c r="AS507" i="1"/>
  <c r="AS499" i="1"/>
  <c r="AS491" i="1"/>
  <c r="AS483" i="1"/>
  <c r="AS475" i="1"/>
  <c r="AS467" i="1"/>
  <c r="AS459" i="1"/>
  <c r="AS451" i="1"/>
  <c r="AS443" i="1"/>
  <c r="AS435" i="1"/>
  <c r="AS427" i="1"/>
  <c r="AS419" i="1"/>
  <c r="AS411" i="1"/>
  <c r="AS403" i="1"/>
  <c r="AS395" i="1"/>
  <c r="AS387" i="1"/>
  <c r="AS379" i="1"/>
  <c r="AS371" i="1"/>
  <c r="AS363" i="1"/>
  <c r="AS355" i="1"/>
  <c r="AS347" i="1"/>
  <c r="AS339" i="1"/>
  <c r="AS331" i="1"/>
  <c r="AS323" i="1"/>
  <c r="AS315" i="1"/>
  <c r="AS307" i="1"/>
  <c r="AS299" i="1"/>
  <c r="AS291" i="1"/>
  <c r="AS283" i="1"/>
  <c r="AS275" i="1"/>
  <c r="AS267" i="1"/>
  <c r="AS259" i="1"/>
  <c r="AS251" i="1"/>
  <c r="AS243" i="1"/>
  <c r="AS235" i="1"/>
  <c r="AS227" i="1"/>
  <c r="AS219" i="1"/>
  <c r="AS211" i="1"/>
  <c r="AS203" i="1"/>
  <c r="AS195" i="1"/>
  <c r="AS187" i="1"/>
  <c r="AS179" i="1"/>
  <c r="AS171" i="1"/>
  <c r="AS163" i="1"/>
  <c r="AS155" i="1"/>
  <c r="AS147" i="1"/>
  <c r="AS139" i="1"/>
  <c r="AS131" i="1"/>
  <c r="AS123" i="1"/>
  <c r="AS115" i="1"/>
  <c r="AS107" i="1"/>
  <c r="AS99" i="1"/>
  <c r="AS91" i="1"/>
  <c r="AS83" i="1"/>
  <c r="AS75" i="1"/>
  <c r="AS67" i="1"/>
  <c r="AS59" i="1"/>
  <c r="AL17" i="1"/>
  <c r="B17" i="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AL56" i="1"/>
  <c r="AL55" i="1"/>
  <c r="AL54" i="1"/>
  <c r="AS17" i="1"/>
  <c r="K17" i="1"/>
  <c r="AD638" i="1"/>
  <c r="AD469" i="1"/>
  <c r="AD982" i="1"/>
  <c r="AD1046" i="1"/>
  <c r="AD1110" i="1"/>
  <c r="AD1174" i="1"/>
  <c r="AD1238" i="1"/>
  <c r="AD1302" i="1"/>
  <c r="AD1366" i="1"/>
  <c r="AD1430" i="1"/>
  <c r="AD164" i="1"/>
  <c r="AD573" i="1"/>
  <c r="AD858" i="1"/>
  <c r="AD999" i="1"/>
  <c r="AD1063" i="1"/>
  <c r="AD1127" i="1"/>
  <c r="AD1191" i="1"/>
  <c r="AD1255" i="1"/>
  <c r="AD1319" i="1"/>
  <c r="AD1383" i="1"/>
  <c r="AD1447" i="1"/>
  <c r="AD327" i="1"/>
  <c r="AD730" i="1"/>
  <c r="AD923" i="1"/>
  <c r="AD1024" i="1"/>
  <c r="AD1088" i="1"/>
  <c r="AD1152" i="1"/>
  <c r="AD1280" i="1"/>
  <c r="AD1344" i="1"/>
  <c r="AD1408" i="1"/>
  <c r="AD1472" i="1"/>
  <c r="AD431" i="1"/>
  <c r="AD795" i="1"/>
  <c r="AD970" i="1"/>
  <c r="AD1041" i="1"/>
  <c r="AD1105" i="1"/>
  <c r="AD1169" i="1"/>
  <c r="AD1233" i="1"/>
  <c r="AD1297" i="1"/>
  <c r="AD1361" i="1"/>
  <c r="AD1425" i="1"/>
  <c r="AD597" i="1"/>
  <c r="AD866" i="1"/>
  <c r="AD1002" i="1"/>
  <c r="AD1066" i="1"/>
  <c r="AD1130" i="1"/>
  <c r="AD1194" i="1"/>
  <c r="AD1258" i="1"/>
  <c r="AD1322" i="1"/>
  <c r="AD1386" i="1"/>
  <c r="AD1450" i="1"/>
  <c r="AD342" i="1"/>
  <c r="AD739" i="1"/>
  <c r="AD931" i="1"/>
  <c r="AD1027" i="1"/>
  <c r="AD1091" i="1"/>
  <c r="AD1155" i="1"/>
  <c r="AD1219" i="1"/>
  <c r="AD1283" i="1"/>
  <c r="AD1347" i="1"/>
  <c r="AD1411" i="1"/>
  <c r="AD98" i="1"/>
  <c r="AD1308" i="1"/>
  <c r="AD1494" i="1"/>
  <c r="AD1558" i="1"/>
  <c r="AD833" i="1"/>
  <c r="AD1181" i="1"/>
  <c r="AD1437" i="1"/>
  <c r="AD1527" i="1"/>
  <c r="AD1591" i="1"/>
  <c r="AD1655" i="1"/>
  <c r="AD1719" i="1"/>
  <c r="AD1783" i="1"/>
  <c r="AD1847" i="1"/>
  <c r="AD1911" i="1"/>
  <c r="AD354" i="1"/>
  <c r="AD1092" i="1"/>
  <c r="AD1348" i="1"/>
  <c r="AD1504" i="1"/>
  <c r="AD1568" i="1"/>
  <c r="AD1632" i="1"/>
  <c r="AD1696" i="1"/>
  <c r="AD1760" i="1"/>
  <c r="AD1888" i="1"/>
  <c r="AD1952" i="1"/>
  <c r="AD1157" i="1"/>
  <c r="AD1413" i="1"/>
  <c r="AD1521" i="1"/>
  <c r="AD1585" i="1"/>
  <c r="AD1649" i="1"/>
  <c r="AD1713" i="1"/>
  <c r="AD1777" i="1"/>
  <c r="AD1841" i="1"/>
  <c r="AD1905" i="1"/>
  <c r="AD1969" i="1"/>
  <c r="AD1004" i="1"/>
  <c r="AD1260" i="1"/>
  <c r="AD1482" i="1"/>
  <c r="AD1546" i="1"/>
  <c r="AD1610" i="1"/>
  <c r="AD1674" i="1"/>
  <c r="AD1738" i="1"/>
  <c r="AD1802" i="1"/>
  <c r="AD1866" i="1"/>
  <c r="AD1930" i="1"/>
  <c r="AD406" i="1"/>
  <c r="AD1101" i="1"/>
  <c r="AD1357" i="1"/>
  <c r="AD1507" i="1"/>
  <c r="AD1571" i="1"/>
  <c r="AD1635" i="1"/>
  <c r="AD1699" i="1"/>
  <c r="AD1763" i="1"/>
  <c r="AD1827" i="1"/>
  <c r="AD1891" i="1"/>
  <c r="AD1955" i="1"/>
  <c r="AD1204" i="1"/>
  <c r="AD1660" i="1"/>
  <c r="AD1916" i="1"/>
  <c r="AD1333" i="1"/>
  <c r="AD1693" i="1"/>
  <c r="AD1949" i="1"/>
  <c r="AD2036" i="1"/>
  <c r="AD2100" i="1"/>
  <c r="AD2164" i="1"/>
  <c r="AD2228" i="1"/>
  <c r="AD2292" i="1"/>
  <c r="AD2356" i="1"/>
  <c r="AD2420" i="1"/>
  <c r="AD2484" i="1"/>
  <c r="AD1540" i="1"/>
  <c r="AD1796" i="1"/>
  <c r="AD1997" i="1"/>
  <c r="AD2061" i="1"/>
  <c r="AD2125" i="1"/>
  <c r="AD2189" i="1"/>
  <c r="AD2253" i="1"/>
  <c r="AD2317" i="1"/>
  <c r="AD2381" i="1"/>
  <c r="AD2445" i="1"/>
  <c r="AD458" i="1"/>
  <c r="AD1573" i="1"/>
  <c r="AD2134" i="1"/>
  <c r="AD2198" i="1"/>
  <c r="AD2262" i="1"/>
  <c r="AD2326" i="1"/>
  <c r="AD2390" i="1"/>
  <c r="AD2454" i="1"/>
  <c r="AD1140" i="1"/>
  <c r="AD2023" i="1"/>
  <c r="AD2087" i="1"/>
  <c r="AD2151" i="1"/>
  <c r="AD2215" i="1"/>
  <c r="AD2279" i="1"/>
  <c r="AD2343" i="1"/>
  <c r="AD2407" i="1"/>
  <c r="AD2471" i="1"/>
  <c r="AD1485" i="1"/>
  <c r="AD1741" i="1"/>
  <c r="AD1982" i="1"/>
  <c r="AD2112" i="1"/>
  <c r="AD2176" i="1"/>
  <c r="AD2240" i="1"/>
  <c r="AD2304" i="1"/>
  <c r="AD2368" i="1"/>
  <c r="AD2432" i="1"/>
  <c r="AD2496" i="1"/>
  <c r="AD2041" i="1"/>
  <c r="AD2297" i="1"/>
  <c r="AD2511" i="1"/>
  <c r="AD2575" i="1"/>
  <c r="AD2639" i="1"/>
  <c r="AD2703" i="1"/>
  <c r="AD2767" i="1"/>
  <c r="AD2831" i="1"/>
  <c r="AD2895" i="1"/>
  <c r="AD2959" i="1"/>
  <c r="AD1429" i="1"/>
  <c r="AD2106" i="1"/>
  <c r="AD2362" i="1"/>
  <c r="AD2528" i="1"/>
  <c r="AD2592" i="1"/>
  <c r="AD2656" i="1"/>
  <c r="AD2720" i="1"/>
  <c r="AD2784" i="1"/>
  <c r="AD2848" i="1"/>
  <c r="AD2912" i="1"/>
  <c r="AD1876" i="1"/>
  <c r="AD2209" i="1"/>
  <c r="AD2465" i="1"/>
  <c r="AD2553" i="1"/>
  <c r="AD2617" i="1"/>
  <c r="AD2681" i="1"/>
  <c r="AD2745" i="1"/>
  <c r="AD2809" i="1"/>
  <c r="AD2873" i="1"/>
  <c r="AD2937" i="1"/>
  <c r="AD3001" i="1"/>
  <c r="AD2274" i="1"/>
  <c r="AD2506" i="1"/>
  <c r="AD2570" i="1"/>
  <c r="AD2634" i="1"/>
  <c r="AD2698" i="1"/>
  <c r="AD2762" i="1"/>
  <c r="AD2826" i="1"/>
  <c r="AD2890" i="1"/>
  <c r="AD2954" i="1"/>
  <c r="AD1524" i="1"/>
  <c r="AD2531" i="1"/>
  <c r="AD2595" i="1"/>
  <c r="AD2659" i="1"/>
  <c r="AD2723" i="1"/>
  <c r="AD2787" i="1"/>
  <c r="AD2851" i="1"/>
  <c r="AD2915" i="1"/>
  <c r="AD2979" i="1"/>
  <c r="AD1909" i="1"/>
  <c r="AD2218" i="1"/>
  <c r="AD2474" i="1"/>
  <c r="AD2556" i="1"/>
  <c r="AD2620" i="1"/>
  <c r="AD2684" i="1"/>
  <c r="AD2748" i="1"/>
  <c r="AD2812" i="1"/>
  <c r="AD2876" i="1"/>
  <c r="AD2940" i="1"/>
  <c r="AD3004" i="1"/>
  <c r="AD3131" i="1"/>
  <c r="AD3067" i="1"/>
  <c r="AD2989" i="1"/>
  <c r="AD2733" i="1"/>
  <c r="AD2417" i="1"/>
  <c r="AD3162" i="1"/>
  <c r="AD3098" i="1"/>
  <c r="AD3034" i="1"/>
  <c r="AD2854" i="1"/>
  <c r="AD1557" i="1"/>
  <c r="AD3129" i="1"/>
  <c r="AD3065" i="1"/>
  <c r="AD3017" i="1"/>
  <c r="AD2385" i="1"/>
  <c r="AD3176" i="1"/>
  <c r="AD3160" i="1"/>
  <c r="AD3096" i="1"/>
  <c r="AD3032" i="1"/>
  <c r="AD2846" i="1"/>
  <c r="AD2590" i="1"/>
  <c r="AD2098" i="1"/>
  <c r="AD1301" i="1"/>
  <c r="AD3127" i="1"/>
  <c r="AD3063" i="1"/>
  <c r="AD2973" i="1"/>
  <c r="AD2717" i="1"/>
  <c r="AD2353" i="1"/>
  <c r="AD456" i="1"/>
  <c r="AD1080" i="1"/>
  <c r="AD392" i="1"/>
  <c r="AD1590" i="1"/>
  <c r="AD1520" i="1"/>
  <c r="AD1392" i="1"/>
  <c r="AD1136" i="1"/>
  <c r="AD952" i="1"/>
  <c r="AD888" i="1"/>
  <c r="AD824" i="1"/>
  <c r="AD768" i="1"/>
  <c r="AD704" i="1"/>
  <c r="AD576" i="1"/>
  <c r="AD520" i="1"/>
  <c r="AD80" i="1"/>
  <c r="AD1094" i="1"/>
  <c r="AD1456" i="1"/>
  <c r="AD1016" i="1"/>
  <c r="AD566" i="1"/>
  <c r="AD1328" i="1"/>
  <c r="AD1264" i="1"/>
  <c r="AD1200" i="1"/>
  <c r="AD822" i="1"/>
  <c r="AD254" i="1"/>
  <c r="AD2622" i="1"/>
  <c r="AD1544" i="1"/>
  <c r="AD1528" i="1"/>
  <c r="AD1512" i="1"/>
  <c r="AD1480" i="1"/>
  <c r="AD1464" i="1"/>
  <c r="AD1448" i="1"/>
  <c r="AD1440" i="1"/>
  <c r="AD1432" i="1"/>
  <c r="AD1424" i="1"/>
  <c r="AD1416" i="1"/>
  <c r="AD1400" i="1"/>
  <c r="AD1384" i="1"/>
  <c r="AD1376" i="1"/>
  <c r="AD1368" i="1"/>
  <c r="AD1360" i="1"/>
  <c r="AD1352" i="1"/>
  <c r="AD1336" i="1"/>
  <c r="AD1320" i="1"/>
  <c r="AD1312" i="1"/>
  <c r="AD1304" i="1"/>
  <c r="AD1296" i="1"/>
  <c r="AD1288" i="1"/>
  <c r="AD1272" i="1"/>
  <c r="AD1256" i="1"/>
  <c r="AD1248" i="1"/>
  <c r="AD1240" i="1"/>
  <c r="AD1232" i="1"/>
  <c r="AD1224" i="1"/>
  <c r="AD1216" i="1"/>
  <c r="AD1208" i="1"/>
  <c r="AD1192" i="1"/>
  <c r="AD1184" i="1"/>
  <c r="AD1176" i="1"/>
  <c r="AD1168" i="1"/>
  <c r="AD1160" i="1"/>
  <c r="AD1144" i="1"/>
  <c r="AD1128" i="1"/>
  <c r="AD1120" i="1"/>
  <c r="AD1112" i="1"/>
  <c r="AD1104" i="1"/>
  <c r="AD1096" i="1"/>
  <c r="AD1072" i="1"/>
  <c r="AD1064" i="1"/>
  <c r="AD1056" i="1"/>
  <c r="AD1048" i="1"/>
  <c r="AD1040" i="1"/>
  <c r="AD1032" i="1"/>
  <c r="AD1008" i="1"/>
  <c r="AD1000" i="1"/>
  <c r="AD992" i="1"/>
  <c r="AD984" i="1"/>
  <c r="AD976" i="1"/>
  <c r="AD968" i="1"/>
  <c r="AD960" i="1"/>
  <c r="AD944" i="1"/>
  <c r="AD936" i="1"/>
  <c r="AD928" i="1"/>
  <c r="AD920" i="1"/>
  <c r="AD912" i="1"/>
  <c r="AD904" i="1"/>
  <c r="AD896" i="1"/>
  <c r="AD880" i="1"/>
  <c r="AD872" i="1"/>
  <c r="AD864" i="1"/>
  <c r="AD856" i="1"/>
  <c r="AD848" i="1"/>
  <c r="AD840" i="1"/>
  <c r="AD832" i="1"/>
  <c r="AD328" i="1"/>
  <c r="AD264" i="1"/>
  <c r="AD640" i="1"/>
  <c r="AD208" i="1"/>
  <c r="AD144" i="1"/>
  <c r="AD816" i="1"/>
  <c r="AD808" i="1"/>
  <c r="AD800" i="1"/>
  <c r="AD792" i="1"/>
  <c r="AD784" i="1"/>
  <c r="AD776" i="1"/>
  <c r="AD760" i="1"/>
  <c r="AD752" i="1"/>
  <c r="AD744" i="1"/>
  <c r="AD736" i="1"/>
  <c r="AD728" i="1"/>
  <c r="AD720" i="1"/>
  <c r="AD712" i="1"/>
  <c r="AD696" i="1"/>
  <c r="AD688" i="1"/>
  <c r="AD680" i="1"/>
  <c r="AD672" i="1"/>
  <c r="AD664" i="1"/>
  <c r="AD656" i="1"/>
  <c r="AD648" i="1"/>
  <c r="AD632" i="1"/>
  <c r="AD624" i="1"/>
  <c r="AD616" i="1"/>
  <c r="AD608" i="1"/>
  <c r="AD600" i="1"/>
  <c r="AD592" i="1"/>
  <c r="AD584" i="1"/>
  <c r="AD568" i="1"/>
  <c r="AD560" i="1"/>
  <c r="AD552" i="1"/>
  <c r="AD544" i="1"/>
  <c r="AD536" i="1"/>
  <c r="AD528" i="1"/>
  <c r="AD512" i="1"/>
  <c r="AD504" i="1"/>
  <c r="AD496" i="1"/>
  <c r="AD488" i="1"/>
  <c r="AD480" i="1"/>
  <c r="AD472" i="1"/>
  <c r="AD464" i="1"/>
  <c r="AD448" i="1"/>
  <c r="AD440" i="1"/>
  <c r="AD432" i="1"/>
  <c r="AD424" i="1"/>
  <c r="AD416" i="1"/>
  <c r="AD408" i="1"/>
  <c r="AD400" i="1"/>
  <c r="AD384" i="1"/>
  <c r="AD376" i="1"/>
  <c r="AD368" i="1"/>
  <c r="AD360" i="1"/>
  <c r="AD352" i="1"/>
  <c r="AD344" i="1"/>
  <c r="AD336" i="1"/>
  <c r="AD320" i="1"/>
  <c r="AD312" i="1"/>
  <c r="AD304" i="1"/>
  <c r="AD296" i="1"/>
  <c r="AD288" i="1"/>
  <c r="AD280" i="1"/>
  <c r="AD272" i="1"/>
  <c r="AD256" i="1"/>
  <c r="AD248" i="1"/>
  <c r="AD240" i="1"/>
  <c r="AD232" i="1"/>
  <c r="AD224" i="1"/>
  <c r="AD216" i="1"/>
  <c r="AD200" i="1"/>
  <c r="AD192" i="1"/>
  <c r="AD184" i="1"/>
  <c r="AD176" i="1"/>
  <c r="AD168" i="1"/>
  <c r="AD160" i="1"/>
  <c r="AD152" i="1"/>
  <c r="AD136" i="1"/>
  <c r="AD128" i="1"/>
  <c r="AD120" i="1"/>
  <c r="AD112" i="1"/>
  <c r="AD104" i="1"/>
  <c r="AD96" i="1"/>
  <c r="AD88" i="1"/>
  <c r="AD72" i="1"/>
  <c r="AD64" i="1"/>
  <c r="AD56" i="1"/>
  <c r="AD1584" i="1"/>
  <c r="AD1576" i="1"/>
  <c r="AD1496" i="1"/>
  <c r="AD1552" i="1"/>
  <c r="AD1488" i="1"/>
  <c r="AD1536" i="1"/>
  <c r="AD1728" i="1"/>
  <c r="AD1560" i="1"/>
  <c r="AD1656" i="1"/>
  <c r="AD1600" i="1"/>
  <c r="AD1592" i="1"/>
  <c r="AD1720" i="1"/>
  <c r="AD1648" i="1"/>
  <c r="AD1752" i="1"/>
  <c r="AD293" i="1"/>
  <c r="AD2110" i="1"/>
  <c r="AD3041" i="1"/>
  <c r="AD3033" i="1"/>
  <c r="AD3025" i="1"/>
  <c r="AD3009" i="1"/>
  <c r="AD2993" i="1"/>
  <c r="AD2985" i="1"/>
  <c r="AD2977" i="1"/>
  <c r="AD2969" i="1"/>
  <c r="AD2961" i="1"/>
  <c r="AD2953" i="1"/>
  <c r="AD2945" i="1"/>
  <c r="AD2929" i="1"/>
  <c r="AD2921" i="1"/>
  <c r="AD2913" i="1"/>
  <c r="AD2905" i="1"/>
  <c r="AD2897" i="1"/>
  <c r="AD2889" i="1"/>
  <c r="AD2881" i="1"/>
  <c r="AD2865" i="1"/>
  <c r="AD2857" i="1"/>
  <c r="AD2849" i="1"/>
  <c r="AD2841" i="1"/>
  <c r="AD2833" i="1"/>
  <c r="AD2825" i="1"/>
  <c r="AD2817" i="1"/>
  <c r="AD2801" i="1"/>
  <c r="AD2793" i="1"/>
  <c r="AD2785" i="1"/>
  <c r="AD2777" i="1"/>
  <c r="AD2769" i="1"/>
  <c r="AD2761" i="1"/>
  <c r="AD2753" i="1"/>
  <c r="AD1664" i="1"/>
  <c r="AD1896" i="1"/>
  <c r="AD1872" i="1"/>
  <c r="AD1704" i="1"/>
  <c r="AD1640" i="1"/>
  <c r="AD1792" i="1"/>
  <c r="AD1784" i="1"/>
  <c r="AD1688" i="1"/>
  <c r="AD1624" i="1"/>
  <c r="AD1776" i="1"/>
  <c r="AD1680" i="1"/>
  <c r="AD1616" i="1"/>
  <c r="AD1672" i="1"/>
  <c r="AD1608" i="1"/>
  <c r="H2618" i="1"/>
  <c r="AD2618" i="1"/>
  <c r="H2578" i="1"/>
  <c r="AD2578" i="1"/>
  <c r="H2530" i="1"/>
  <c r="AD2530" i="1"/>
  <c r="H2522" i="1"/>
  <c r="AD2522" i="1"/>
  <c r="H2514" i="1"/>
  <c r="AD2514" i="1"/>
  <c r="H2466" i="1"/>
  <c r="AD2466" i="1"/>
  <c r="H2418" i="1"/>
  <c r="AD2418" i="1"/>
  <c r="H2370" i="1"/>
  <c r="AD2370" i="1"/>
  <c r="H2330" i="1"/>
  <c r="AD2330" i="1"/>
  <c r="H2322" i="1"/>
  <c r="AD2322" i="1"/>
  <c r="H2274" i="1"/>
  <c r="H2266" i="1"/>
  <c r="AD2266" i="1"/>
  <c r="H2226" i="1"/>
  <c r="AD2226" i="1"/>
  <c r="H2154" i="1"/>
  <c r="AD2154" i="1"/>
  <c r="H2146" i="1"/>
  <c r="AD2146" i="1"/>
  <c r="H2106" i="1"/>
  <c r="H2098" i="1"/>
  <c r="H2050" i="1"/>
  <c r="AD2050" i="1"/>
  <c r="H1970" i="1"/>
  <c r="AD1970" i="1"/>
  <c r="H1962" i="1"/>
  <c r="AD1962" i="1"/>
  <c r="H1946" i="1"/>
  <c r="AD1946" i="1"/>
  <c r="H1906" i="1"/>
  <c r="AD1906" i="1"/>
  <c r="H1898" i="1"/>
  <c r="AD1898" i="1"/>
  <c r="H1842" i="1"/>
  <c r="AD1842" i="1"/>
  <c r="H1802" i="1"/>
  <c r="H1754" i="1"/>
  <c r="AD1754" i="1"/>
  <c r="H1682" i="1"/>
  <c r="AD1682" i="1"/>
  <c r="H1634" i="1"/>
  <c r="AD1634" i="1"/>
  <c r="H1594" i="1"/>
  <c r="AD1594" i="1"/>
  <c r="H1498" i="1"/>
  <c r="AD1498" i="1"/>
  <c r="H1338" i="1"/>
  <c r="AD1338" i="1"/>
  <c r="H1298" i="1"/>
  <c r="AD1298" i="1"/>
  <c r="H1226" i="1"/>
  <c r="AD1226" i="1"/>
  <c r="H1194" i="1"/>
  <c r="H1186" i="1"/>
  <c r="AD1186" i="1"/>
  <c r="H1146" i="1"/>
  <c r="AD1146" i="1"/>
  <c r="H1090" i="1"/>
  <c r="AD1090" i="1"/>
  <c r="H986" i="1"/>
  <c r="AD986" i="1"/>
  <c r="H938" i="1"/>
  <c r="AD938" i="1"/>
  <c r="H706" i="1"/>
  <c r="AD706" i="1"/>
  <c r="H666" i="1"/>
  <c r="AD666" i="1"/>
  <c r="H602" i="1"/>
  <c r="AD602" i="1"/>
  <c r="H370" i="1"/>
  <c r="AD370" i="1"/>
  <c r="H274" i="1"/>
  <c r="AD274" i="1"/>
  <c r="H186" i="1"/>
  <c r="AD186" i="1"/>
  <c r="H122" i="1"/>
  <c r="AD122" i="1"/>
  <c r="AD1858" i="1"/>
  <c r="AD218" i="1"/>
  <c r="AD2690" i="1"/>
  <c r="H2746" i="1"/>
  <c r="AD2746" i="1"/>
  <c r="AD2194" i="1"/>
  <c r="AD2018" i="1"/>
  <c r="H2352" i="1"/>
  <c r="AD2352" i="1"/>
  <c r="H1952" i="1"/>
  <c r="H1912" i="1"/>
  <c r="AD1912" i="1"/>
  <c r="AD1840" i="1"/>
  <c r="AD1824" i="1"/>
  <c r="AD1808" i="1"/>
  <c r="AD2208" i="1"/>
  <c r="AD2184" i="1"/>
  <c r="AD2080" i="1"/>
  <c r="AD2864" i="1"/>
  <c r="AD1944" i="1"/>
  <c r="AD2280" i="1"/>
  <c r="AD2048" i="1"/>
  <c r="AD2464" i="1"/>
  <c r="AD2144" i="1"/>
  <c r="AD2016" i="1"/>
  <c r="AD3080" i="1"/>
  <c r="AD2408" i="1"/>
  <c r="AD2312" i="1"/>
  <c r="AD1984" i="1"/>
  <c r="AD1856" i="1"/>
  <c r="AD1800" i="1"/>
  <c r="AD1736" i="1"/>
  <c r="AD2488" i="1"/>
  <c r="AD2296" i="1"/>
  <c r="AD2152" i="1"/>
  <c r="AD2096" i="1"/>
  <c r="AD1904" i="1"/>
  <c r="AD1848" i="1"/>
  <c r="AD2992" i="1"/>
  <c r="AD2744" i="1"/>
  <c r="AD2584" i="1"/>
  <c r="AD2360" i="1"/>
  <c r="AD2288" i="1"/>
  <c r="AD2224" i="1"/>
  <c r="AD2088" i="1"/>
  <c r="AD2952" i="1"/>
  <c r="AD2712" i="1"/>
  <c r="AD2874" i="1"/>
  <c r="AD2704" i="1"/>
  <c r="AD2536" i="1"/>
  <c r="AD2440" i="1"/>
  <c r="AD2336" i="1"/>
  <c r="AD2128" i="1"/>
  <c r="AD1880" i="1"/>
  <c r="AD1832" i="1"/>
  <c r="AD1768" i="1"/>
  <c r="AD2832" i="1"/>
  <c r="AD2424" i="1"/>
  <c r="AD2264" i="1"/>
  <c r="AD1936" i="1"/>
  <c r="AD1864" i="1"/>
  <c r="AD2824" i="1"/>
  <c r="AD2624" i="1"/>
  <c r="AD2520" i="1"/>
  <c r="AD2320" i="1"/>
  <c r="AD2248" i="1"/>
  <c r="AD2160" i="1"/>
  <c r="AD2984" i="1"/>
  <c r="AD2808" i="1"/>
  <c r="AD2696" i="1"/>
  <c r="AD2768" i="1"/>
  <c r="AD2688" i="1"/>
  <c r="AD2472" i="1"/>
  <c r="AD3128" i="1"/>
  <c r="AD2904" i="1"/>
  <c r="AD2760" i="1"/>
  <c r="AD2664" i="1"/>
  <c r="AD2560" i="1"/>
  <c r="Q14" i="1"/>
  <c r="H3186" i="1"/>
  <c r="AD3186" i="1"/>
  <c r="H3138" i="1"/>
  <c r="AD3138" i="1"/>
  <c r="H3018" i="1"/>
  <c r="AD3018" i="1"/>
  <c r="H3002" i="1"/>
  <c r="AD3002" i="1"/>
  <c r="H2930" i="1"/>
  <c r="AD2930" i="1"/>
  <c r="H2914" i="1"/>
  <c r="AD2914" i="1"/>
  <c r="H2730" i="1"/>
  <c r="AD2730" i="1"/>
  <c r="H2722" i="1"/>
  <c r="AD2722" i="1"/>
  <c r="H2666" i="1"/>
  <c r="AD2666" i="1"/>
  <c r="H2610" i="1"/>
  <c r="AD2610" i="1"/>
  <c r="H2594" i="1"/>
  <c r="AD2594" i="1"/>
  <c r="H2546" i="1"/>
  <c r="AD2546" i="1"/>
  <c r="H2538" i="1"/>
  <c r="AD2538" i="1"/>
  <c r="H2498" i="1"/>
  <c r="AD2498" i="1"/>
  <c r="H2490" i="1"/>
  <c r="AD2490" i="1"/>
  <c r="H2458" i="1"/>
  <c r="AD2458" i="1"/>
  <c r="H2450" i="1"/>
  <c r="AD2450" i="1"/>
  <c r="H2402" i="1"/>
  <c r="AD2402" i="1"/>
  <c r="H2394" i="1"/>
  <c r="AD2394" i="1"/>
  <c r="H2354" i="1"/>
  <c r="AD2354" i="1"/>
  <c r="H2338" i="1"/>
  <c r="AD2338" i="1"/>
  <c r="H2306" i="1"/>
  <c r="AD2306" i="1"/>
  <c r="H2298" i="1"/>
  <c r="AD2298" i="1"/>
  <c r="H2258" i="1"/>
  <c r="AD2258" i="1"/>
  <c r="H2210" i="1"/>
  <c r="AD2210" i="1"/>
  <c r="H2202" i="1"/>
  <c r="AD2202" i="1"/>
  <c r="H2170" i="1"/>
  <c r="AD2170" i="1"/>
  <c r="H2162" i="1"/>
  <c r="AD2162" i="1"/>
  <c r="H2130" i="1"/>
  <c r="AD2130" i="1"/>
  <c r="H2114" i="1"/>
  <c r="AD2114" i="1"/>
  <c r="H2090" i="1"/>
  <c r="AD2090" i="1"/>
  <c r="H2082" i="1"/>
  <c r="AD2082" i="1"/>
  <c r="H2042" i="1"/>
  <c r="AD2042" i="1"/>
  <c r="H2034" i="1"/>
  <c r="AD2034" i="1"/>
  <c r="H2026" i="1"/>
  <c r="AD2026" i="1"/>
  <c r="H1986" i="1"/>
  <c r="AD1986" i="1"/>
  <c r="H1978" i="1"/>
  <c r="AD1978" i="1"/>
  <c r="H1938" i="1"/>
  <c r="AD1938" i="1"/>
  <c r="H1922" i="1"/>
  <c r="AD1922" i="1"/>
  <c r="H1890" i="1"/>
  <c r="AD1890" i="1"/>
  <c r="H1882" i="1"/>
  <c r="AD1882" i="1"/>
  <c r="H1850" i="1"/>
  <c r="AD1850" i="1"/>
  <c r="H1810" i="1"/>
  <c r="AD1810" i="1"/>
  <c r="H1778" i="1"/>
  <c r="AD1778" i="1"/>
  <c r="H1770" i="1"/>
  <c r="AD1770" i="1"/>
  <c r="H1738" i="1"/>
  <c r="H1730" i="1"/>
  <c r="AD1730" i="1"/>
  <c r="H1722" i="1"/>
  <c r="AD1722" i="1"/>
  <c r="H1714" i="1"/>
  <c r="AD1714" i="1"/>
  <c r="H1698" i="1"/>
  <c r="AD1698" i="1"/>
  <c r="H1690" i="1"/>
  <c r="AD1690" i="1"/>
  <c r="H1666" i="1"/>
  <c r="AD1666" i="1"/>
  <c r="H1658" i="1"/>
  <c r="AD1658" i="1"/>
  <c r="H1650" i="1"/>
  <c r="AD1650" i="1"/>
  <c r="H1626" i="1"/>
  <c r="AD1626" i="1"/>
  <c r="H1618" i="1"/>
  <c r="AD1618" i="1"/>
  <c r="H1578" i="1"/>
  <c r="AD1578" i="1"/>
  <c r="H1570" i="1"/>
  <c r="AD1570" i="1"/>
  <c r="H1554" i="1"/>
  <c r="AD1554" i="1"/>
  <c r="H1546" i="1"/>
  <c r="H1538" i="1"/>
  <c r="AD1538" i="1"/>
  <c r="H1522" i="1"/>
  <c r="AD1522" i="1"/>
  <c r="H1514" i="1"/>
  <c r="AD1514" i="1"/>
  <c r="H1490" i="1"/>
  <c r="AD1490" i="1"/>
  <c r="H1482" i="1"/>
  <c r="H1458" i="1"/>
  <c r="AD1458" i="1"/>
  <c r="H1450" i="1"/>
  <c r="H1442" i="1"/>
  <c r="AD1442" i="1"/>
  <c r="H1418" i="1"/>
  <c r="AD1418" i="1"/>
  <c r="H1410" i="1"/>
  <c r="AD1410" i="1"/>
  <c r="H1402" i="1"/>
  <c r="AD1402" i="1"/>
  <c r="H1394" i="1"/>
  <c r="AD1394" i="1"/>
  <c r="H1386" i="1"/>
  <c r="H1378" i="1"/>
  <c r="AD1378" i="1"/>
  <c r="H1362" i="1"/>
  <c r="AD1362" i="1"/>
  <c r="H1354" i="1"/>
  <c r="AD1354" i="1"/>
  <c r="H1322" i="1"/>
  <c r="H1314" i="1"/>
  <c r="AD1314" i="1"/>
  <c r="H1306" i="1"/>
  <c r="AD1306" i="1"/>
  <c r="H1282" i="1"/>
  <c r="AD1282" i="1"/>
  <c r="H1274" i="1"/>
  <c r="AD1274" i="1"/>
  <c r="H1266" i="1"/>
  <c r="AD1266" i="1"/>
  <c r="H1258" i="1"/>
  <c r="H1250" i="1"/>
  <c r="AD1250" i="1"/>
  <c r="H1234" i="1"/>
  <c r="AD1234" i="1"/>
  <c r="H1218" i="1"/>
  <c r="AD1218" i="1"/>
  <c r="H1202" i="1"/>
  <c r="AD1202" i="1"/>
  <c r="H1170" i="1"/>
  <c r="AD1170" i="1"/>
  <c r="H1162" i="1"/>
  <c r="AD1162" i="1"/>
  <c r="H1138" i="1"/>
  <c r="AD1138" i="1"/>
  <c r="H1122" i="1"/>
  <c r="AD1122" i="1"/>
  <c r="H1114" i="1"/>
  <c r="AD1114" i="1"/>
  <c r="H1106" i="1"/>
  <c r="AD1106" i="1"/>
  <c r="H1098" i="1"/>
  <c r="AD1098" i="1"/>
  <c r="H1074" i="1"/>
  <c r="AD1074" i="1"/>
  <c r="H1066" i="1"/>
  <c r="H1058" i="1"/>
  <c r="AD1058" i="1"/>
  <c r="H1042" i="1"/>
  <c r="AD1042" i="1"/>
  <c r="H1026" i="1"/>
  <c r="AD1026" i="1"/>
  <c r="H1018" i="1"/>
  <c r="AD1018" i="1"/>
  <c r="H1010" i="1"/>
  <c r="AD1010" i="1"/>
  <c r="H1002" i="1"/>
  <c r="H994" i="1"/>
  <c r="AD994" i="1"/>
  <c r="H970" i="1"/>
  <c r="H962" i="1"/>
  <c r="AD962" i="1"/>
  <c r="H922" i="1"/>
  <c r="AD922" i="1"/>
  <c r="H914" i="1"/>
  <c r="AD914" i="1"/>
  <c r="H898" i="1"/>
  <c r="AD898" i="1"/>
  <c r="H890" i="1"/>
  <c r="AD890" i="1"/>
  <c r="H882" i="1"/>
  <c r="AD882" i="1"/>
  <c r="H874" i="1"/>
  <c r="AD874" i="1"/>
  <c r="H866" i="1"/>
  <c r="H858" i="1"/>
  <c r="H834" i="1"/>
  <c r="AD834" i="1"/>
  <c r="H818" i="1"/>
  <c r="AD818" i="1"/>
  <c r="H794" i="1"/>
  <c r="AD794" i="1"/>
  <c r="H786" i="1"/>
  <c r="AD786" i="1"/>
  <c r="H778" i="1"/>
  <c r="AD778" i="1"/>
  <c r="H770" i="1"/>
  <c r="AD770" i="1"/>
  <c r="H762" i="1"/>
  <c r="AD762" i="1"/>
  <c r="H754" i="1"/>
  <c r="AD754" i="1"/>
  <c r="H746" i="1"/>
  <c r="AD746" i="1"/>
  <c r="H738" i="1"/>
  <c r="AD738" i="1"/>
  <c r="H730" i="1"/>
  <c r="H714" i="1"/>
  <c r="AD714" i="1"/>
  <c r="H690" i="1"/>
  <c r="AD690" i="1"/>
  <c r="H682" i="1"/>
  <c r="AD682" i="1"/>
  <c r="H658" i="1"/>
  <c r="AD658" i="1"/>
  <c r="H650" i="1"/>
  <c r="AD650" i="1"/>
  <c r="H634" i="1"/>
  <c r="AD634" i="1"/>
  <c r="H626" i="1"/>
  <c r="AD626" i="1"/>
  <c r="H618" i="1"/>
  <c r="AD618" i="1"/>
  <c r="H610" i="1"/>
  <c r="AD610" i="1"/>
  <c r="H594" i="1"/>
  <c r="AD594" i="1"/>
  <c r="H578" i="1"/>
  <c r="AD578" i="1"/>
  <c r="H570" i="1"/>
  <c r="AD570" i="1"/>
  <c r="H554" i="1"/>
  <c r="AD554" i="1"/>
  <c r="H546" i="1"/>
  <c r="AD546" i="1"/>
  <c r="H538" i="1"/>
  <c r="AD538" i="1"/>
  <c r="H530" i="1"/>
  <c r="AD530" i="1"/>
  <c r="H522" i="1"/>
  <c r="AD522" i="1"/>
  <c r="H514" i="1"/>
  <c r="AD514" i="1"/>
  <c r="H506" i="1"/>
  <c r="AD506" i="1"/>
  <c r="H498" i="1"/>
  <c r="AD498" i="1"/>
  <c r="H490" i="1"/>
  <c r="AD490" i="1"/>
  <c r="H482" i="1"/>
  <c r="AD482" i="1"/>
  <c r="H474" i="1"/>
  <c r="AD474" i="1"/>
  <c r="H458" i="1"/>
  <c r="H450" i="1"/>
  <c r="AD450" i="1"/>
  <c r="H442" i="1"/>
  <c r="AD442" i="1"/>
  <c r="H434" i="1"/>
  <c r="AD434" i="1"/>
  <c r="H426" i="1"/>
  <c r="AD426" i="1"/>
  <c r="H418" i="1"/>
  <c r="AD418" i="1"/>
  <c r="H410" i="1"/>
  <c r="AD410" i="1"/>
  <c r="H394" i="1"/>
  <c r="AD394" i="1"/>
  <c r="H386" i="1"/>
  <c r="AD386" i="1"/>
  <c r="H378" i="1"/>
  <c r="AD378" i="1"/>
  <c r="H362" i="1"/>
  <c r="AD362" i="1"/>
  <c r="H354" i="1"/>
  <c r="H346" i="1"/>
  <c r="AD346" i="1"/>
  <c r="H338" i="1"/>
  <c r="AD338" i="1"/>
  <c r="H330" i="1"/>
  <c r="AD330" i="1"/>
  <c r="H322" i="1"/>
  <c r="AD322" i="1"/>
  <c r="H314" i="1"/>
  <c r="AD314" i="1"/>
  <c r="H298" i="1"/>
  <c r="AD298" i="1"/>
  <c r="H290" i="1"/>
  <c r="AD290" i="1"/>
  <c r="H282" i="1"/>
  <c r="AD282" i="1"/>
  <c r="H266" i="1"/>
  <c r="AD266" i="1"/>
  <c r="H258" i="1"/>
  <c r="AD258" i="1"/>
  <c r="H250" i="1"/>
  <c r="AD250" i="1"/>
  <c r="H242" i="1"/>
  <c r="AD242" i="1"/>
  <c r="H234" i="1"/>
  <c r="AD234" i="1"/>
  <c r="H226" i="1"/>
  <c r="AD226" i="1"/>
  <c r="H210" i="1"/>
  <c r="AD210" i="1"/>
  <c r="H202" i="1"/>
  <c r="AD202" i="1"/>
  <c r="H194" i="1"/>
  <c r="AD194" i="1"/>
  <c r="H178" i="1"/>
  <c r="AD178" i="1"/>
  <c r="H170" i="1"/>
  <c r="AD170" i="1"/>
  <c r="H162" i="1"/>
  <c r="AD162" i="1"/>
  <c r="H154" i="1"/>
  <c r="AD154" i="1"/>
  <c r="H146" i="1"/>
  <c r="AD146" i="1"/>
  <c r="H138" i="1"/>
  <c r="AD138" i="1"/>
  <c r="H130" i="1"/>
  <c r="AD130" i="1"/>
  <c r="H114" i="1"/>
  <c r="AD114" i="1"/>
  <c r="H106" i="1"/>
  <c r="AD106" i="1"/>
  <c r="H98" i="1"/>
  <c r="H90" i="1"/>
  <c r="AD90" i="1"/>
  <c r="H82" i="1"/>
  <c r="AD82" i="1"/>
  <c r="H74" i="1"/>
  <c r="AD74" i="1"/>
  <c r="H66" i="1"/>
  <c r="AD66" i="1"/>
  <c r="AD43" i="1"/>
  <c r="AD2850" i="1"/>
  <c r="AD2386" i="1"/>
  <c r="AD57" i="1"/>
  <c r="AD2642" i="1"/>
  <c r="AD2434" i="1"/>
  <c r="AD2186" i="1"/>
  <c r="AD2010" i="1"/>
  <c r="AD1794" i="1"/>
  <c r="AD1746" i="1"/>
  <c r="AD1434" i="1"/>
  <c r="AD1330" i="1"/>
  <c r="AD810" i="1"/>
  <c r="AD698" i="1"/>
  <c r="AD306" i="1"/>
  <c r="AD2938" i="1"/>
  <c r="AD2626" i="1"/>
  <c r="AD2242" i="1"/>
  <c r="AD2138" i="1"/>
  <c r="AD2002" i="1"/>
  <c r="AD1834" i="1"/>
  <c r="AD1474" i="1"/>
  <c r="AD1370" i="1"/>
  <c r="AD906" i="1"/>
  <c r="AD466" i="1"/>
  <c r="AD2834" i="1"/>
  <c r="AD2554" i="1"/>
  <c r="AD2482" i="1"/>
  <c r="AD2426" i="1"/>
  <c r="AD2290" i="1"/>
  <c r="AD2178" i="1"/>
  <c r="AD2074" i="1"/>
  <c r="AD1994" i="1"/>
  <c r="AD1914" i="1"/>
  <c r="AD946" i="1"/>
  <c r="AD842" i="1"/>
  <c r="AD402" i="1"/>
  <c r="AD3042" i="1"/>
  <c r="AD2786" i="1"/>
  <c r="AD2234" i="1"/>
  <c r="AD2058" i="1"/>
  <c r="AD1826" i="1"/>
  <c r="AD1602" i="1"/>
  <c r="AD1562" i="1"/>
  <c r="AD1506" i="1"/>
  <c r="AD1466" i="1"/>
  <c r="AD1050" i="1"/>
  <c r="R14" i="1"/>
  <c r="AD3144" i="1"/>
  <c r="AD3048" i="1"/>
  <c r="AD2880" i="1"/>
  <c r="AD3178" i="1"/>
  <c r="H3178" i="1"/>
  <c r="H3162" i="1"/>
  <c r="AD3146" i="1"/>
  <c r="H3146" i="1"/>
  <c r="AD3130" i="1"/>
  <c r="H3130" i="1"/>
  <c r="H3122" i="1"/>
  <c r="AD3122" i="1"/>
  <c r="AD3114" i="1"/>
  <c r="H3114" i="1"/>
  <c r="AD3082" i="1"/>
  <c r="H3082" i="1"/>
  <c r="AD3074" i="1"/>
  <c r="H3074" i="1"/>
  <c r="AD3066" i="1"/>
  <c r="H3066" i="1"/>
  <c r="AD3050" i="1"/>
  <c r="H3050" i="1"/>
  <c r="AD3026" i="1"/>
  <c r="H3026" i="1"/>
  <c r="AD3010" i="1"/>
  <c r="H3010" i="1"/>
  <c r="AD2994" i="1"/>
  <c r="H2994" i="1"/>
  <c r="AD2970" i="1"/>
  <c r="H2970" i="1"/>
  <c r="AD2946" i="1"/>
  <c r="H2946" i="1"/>
  <c r="H2922" i="1"/>
  <c r="AD2922" i="1"/>
  <c r="H2890" i="1"/>
  <c r="AD2866" i="1"/>
  <c r="H2866" i="1"/>
  <c r="AD2842" i="1"/>
  <c r="H2842" i="1"/>
  <c r="H2818" i="1"/>
  <c r="AD2818" i="1"/>
  <c r="AD2810" i="1"/>
  <c r="H2810" i="1"/>
  <c r="AD2802" i="1"/>
  <c r="H2802" i="1"/>
  <c r="AD2794" i="1"/>
  <c r="H2794" i="1"/>
  <c r="AD2770" i="1"/>
  <c r="H2770" i="1"/>
  <c r="H2738" i="1"/>
  <c r="AD2738" i="1"/>
  <c r="H2706" i="1"/>
  <c r="AD2706" i="1"/>
  <c r="AD2674" i="1"/>
  <c r="H2674" i="1"/>
  <c r="AD2650" i="1"/>
  <c r="H2650" i="1"/>
  <c r="H2634" i="1"/>
  <c r="AD2442" i="1"/>
  <c r="H2442" i="1"/>
  <c r="AD3184" i="1"/>
  <c r="AD3136" i="1"/>
  <c r="AD3090" i="1"/>
  <c r="AD2986" i="1"/>
  <c r="AD2944" i="1"/>
  <c r="AD2906" i="1"/>
  <c r="AD2872" i="1"/>
  <c r="AD2778" i="1"/>
  <c r="AD2736" i="1"/>
  <c r="AD2658" i="1"/>
  <c r="AD2586" i="1"/>
  <c r="AD2552" i="1"/>
  <c r="AD2400" i="1"/>
  <c r="AD2328" i="1"/>
  <c r="AD2256" i="1"/>
  <c r="AD2216" i="1"/>
  <c r="H3168" i="1"/>
  <c r="AD3168" i="1"/>
  <c r="H3088" i="1"/>
  <c r="AD3088" i="1"/>
  <c r="H2856" i="1"/>
  <c r="AD2856" i="1"/>
  <c r="H2776" i="1"/>
  <c r="AD2776" i="1"/>
  <c r="H2672" i="1"/>
  <c r="AD2672" i="1"/>
  <c r="H2608" i="1"/>
  <c r="AD2608" i="1"/>
  <c r="H2576" i="1"/>
  <c r="AD2576" i="1"/>
  <c r="H2544" i="1"/>
  <c r="AD2544" i="1"/>
  <c r="H2512" i="1"/>
  <c r="AD2512" i="1"/>
  <c r="H2480" i="1"/>
  <c r="AD2480" i="1"/>
  <c r="H2448" i="1"/>
  <c r="AD2448" i="1"/>
  <c r="H2200" i="1"/>
  <c r="AD2200" i="1"/>
  <c r="H2168" i="1"/>
  <c r="AD2168" i="1"/>
  <c r="H2136" i="1"/>
  <c r="AD2136" i="1"/>
  <c r="H2120" i="1"/>
  <c r="AD2120" i="1"/>
  <c r="H2104" i="1"/>
  <c r="AD2104" i="1"/>
  <c r="H2072" i="1"/>
  <c r="AD2072" i="1"/>
  <c r="H2064" i="1"/>
  <c r="AD2064" i="1"/>
  <c r="H2056" i="1"/>
  <c r="AD2056" i="1"/>
  <c r="H2040" i="1"/>
  <c r="AD2040" i="1"/>
  <c r="H2032" i="1"/>
  <c r="AD2032" i="1"/>
  <c r="H2024" i="1"/>
  <c r="AD2024" i="1"/>
  <c r="H2008" i="1"/>
  <c r="AD2008" i="1"/>
  <c r="H2000" i="1"/>
  <c r="AD2000" i="1"/>
  <c r="H1992" i="1"/>
  <c r="AD1992" i="1"/>
  <c r="H1976" i="1"/>
  <c r="AD1976" i="1"/>
  <c r="H1968" i="1"/>
  <c r="AD1968" i="1"/>
  <c r="H3000" i="1"/>
  <c r="AD3000" i="1"/>
  <c r="H2960" i="1"/>
  <c r="AD2960" i="1"/>
  <c r="AD3170" i="1"/>
  <c r="AD3120" i="1"/>
  <c r="AD3072" i="1"/>
  <c r="AD3024" i="1"/>
  <c r="AD2978" i="1"/>
  <c r="AD2936" i="1"/>
  <c r="AD2898" i="1"/>
  <c r="AD2858" i="1"/>
  <c r="AD2816" i="1"/>
  <c r="AD2728" i="1"/>
  <c r="AD2648" i="1"/>
  <c r="AD2616" i="1"/>
  <c r="AD2504" i="1"/>
  <c r="AD2392" i="1"/>
  <c r="AD3182" i="1"/>
  <c r="H3182" i="1"/>
  <c r="AD3174" i="1"/>
  <c r="H3174" i="1"/>
  <c r="AD3166" i="1"/>
  <c r="H3166" i="1"/>
  <c r="AD3158" i="1"/>
  <c r="H3158" i="1"/>
  <c r="AD3150" i="1"/>
  <c r="H3150" i="1"/>
  <c r="AD3142" i="1"/>
  <c r="H3142" i="1"/>
  <c r="AD3134" i="1"/>
  <c r="H3134" i="1"/>
  <c r="AD3126" i="1"/>
  <c r="H3126" i="1"/>
  <c r="AD3118" i="1"/>
  <c r="H3118" i="1"/>
  <c r="AD3110" i="1"/>
  <c r="H3110" i="1"/>
  <c r="AD3102" i="1"/>
  <c r="H3102" i="1"/>
  <c r="AD3094" i="1"/>
  <c r="H3094" i="1"/>
  <c r="AD3086" i="1"/>
  <c r="H3086" i="1"/>
  <c r="AD3078" i="1"/>
  <c r="H3078" i="1"/>
  <c r="AD3070" i="1"/>
  <c r="H3070" i="1"/>
  <c r="AD3062" i="1"/>
  <c r="H3062" i="1"/>
  <c r="AD3054" i="1"/>
  <c r="H3054" i="1"/>
  <c r="AD3046" i="1"/>
  <c r="H3046" i="1"/>
  <c r="AD3038" i="1"/>
  <c r="H3038" i="1"/>
  <c r="AD3030" i="1"/>
  <c r="H3030" i="1"/>
  <c r="AD3022" i="1"/>
  <c r="H3022" i="1"/>
  <c r="AD3014" i="1"/>
  <c r="H3014" i="1"/>
  <c r="AD3006" i="1"/>
  <c r="H3006" i="1"/>
  <c r="AD2998" i="1"/>
  <c r="H2998" i="1"/>
  <c r="AD2990" i="1"/>
  <c r="H2990" i="1"/>
  <c r="AD2982" i="1"/>
  <c r="H2982" i="1"/>
  <c r="AD2974" i="1"/>
  <c r="H2974" i="1"/>
  <c r="AD2966" i="1"/>
  <c r="H2966" i="1"/>
  <c r="AD2958" i="1"/>
  <c r="H2958" i="1"/>
  <c r="AD2950" i="1"/>
  <c r="H2950" i="1"/>
  <c r="AD2942" i="1"/>
  <c r="H2942" i="1"/>
  <c r="AD2934" i="1"/>
  <c r="H2934" i="1"/>
  <c r="AD2926" i="1"/>
  <c r="H2926" i="1"/>
  <c r="AD2918" i="1"/>
  <c r="H2918" i="1"/>
  <c r="AD2910" i="1"/>
  <c r="H2910" i="1"/>
  <c r="AD2902" i="1"/>
  <c r="H2902" i="1"/>
  <c r="AD2894" i="1"/>
  <c r="H2894" i="1"/>
  <c r="AD2886" i="1"/>
  <c r="H2886" i="1"/>
  <c r="AD2878" i="1"/>
  <c r="H2878" i="1"/>
  <c r="AD2870" i="1"/>
  <c r="H2870" i="1"/>
  <c r="AD2862" i="1"/>
  <c r="H2862" i="1"/>
  <c r="H2854" i="1"/>
  <c r="H2846" i="1"/>
  <c r="AD2838" i="1"/>
  <c r="H2838" i="1"/>
  <c r="AD2830" i="1"/>
  <c r="H2830" i="1"/>
  <c r="AD2822" i="1"/>
  <c r="H2822" i="1"/>
  <c r="AD2814" i="1"/>
  <c r="H2814" i="1"/>
  <c r="AD2806" i="1"/>
  <c r="H2806" i="1"/>
  <c r="AD2798" i="1"/>
  <c r="H2798" i="1"/>
  <c r="AD2790" i="1"/>
  <c r="H2790" i="1"/>
  <c r="AD2782" i="1"/>
  <c r="H2782" i="1"/>
  <c r="AD2774" i="1"/>
  <c r="H2774" i="1"/>
  <c r="AD2766" i="1"/>
  <c r="H2766" i="1"/>
  <c r="AD2758" i="1"/>
  <c r="H2758" i="1"/>
  <c r="AD2750" i="1"/>
  <c r="H2750" i="1"/>
  <c r="AD2742" i="1"/>
  <c r="H2742" i="1"/>
  <c r="AD2734" i="1"/>
  <c r="H2734" i="1"/>
  <c r="AD2726" i="1"/>
  <c r="H2726" i="1"/>
  <c r="AD2718" i="1"/>
  <c r="H2718" i="1"/>
  <c r="AD2710" i="1"/>
  <c r="H2710" i="1"/>
  <c r="AD2702" i="1"/>
  <c r="H2702" i="1"/>
  <c r="AD2694" i="1"/>
  <c r="H2694" i="1"/>
  <c r="AD2686" i="1"/>
  <c r="H2686" i="1"/>
  <c r="AD2678" i="1"/>
  <c r="H2678" i="1"/>
  <c r="AD2670" i="1"/>
  <c r="H2670" i="1"/>
  <c r="AD2662" i="1"/>
  <c r="H2662" i="1"/>
  <c r="AD2654" i="1"/>
  <c r="H2654" i="1"/>
  <c r="AD2646" i="1"/>
  <c r="H2646" i="1"/>
  <c r="AD2638" i="1"/>
  <c r="H2638" i="1"/>
  <c r="AD2630" i="1"/>
  <c r="H2630" i="1"/>
  <c r="AD2614" i="1"/>
  <c r="H2614" i="1"/>
  <c r="AD2606" i="1"/>
  <c r="H2606" i="1"/>
  <c r="AD2598" i="1"/>
  <c r="H2598" i="1"/>
  <c r="H2590" i="1"/>
  <c r="AD2582" i="1"/>
  <c r="H2582" i="1"/>
  <c r="AD2574" i="1"/>
  <c r="H2574" i="1"/>
  <c r="AD2566" i="1"/>
  <c r="H2566" i="1"/>
  <c r="AD2558" i="1"/>
  <c r="H2558" i="1"/>
  <c r="AD2550" i="1"/>
  <c r="H2550" i="1"/>
  <c r="AD2542" i="1"/>
  <c r="H2542" i="1"/>
  <c r="AD2534" i="1"/>
  <c r="H2534" i="1"/>
  <c r="AD2526" i="1"/>
  <c r="H2526" i="1"/>
  <c r="AD2518" i="1"/>
  <c r="H2518" i="1"/>
  <c r="AD2510" i="1"/>
  <c r="H2510" i="1"/>
  <c r="AD2502" i="1"/>
  <c r="H2502" i="1"/>
  <c r="AD2494" i="1"/>
  <c r="H2494" i="1"/>
  <c r="AD2486" i="1"/>
  <c r="H2486" i="1"/>
  <c r="AD2478" i="1"/>
  <c r="H2478" i="1"/>
  <c r="AD2470" i="1"/>
  <c r="H2470" i="1"/>
  <c r="AD2462" i="1"/>
  <c r="H2462" i="1"/>
  <c r="H2454" i="1"/>
  <c r="AD2446" i="1"/>
  <c r="H2446" i="1"/>
  <c r="AD2438" i="1"/>
  <c r="H2438" i="1"/>
  <c r="AD2430" i="1"/>
  <c r="H2430" i="1"/>
  <c r="AD2422" i="1"/>
  <c r="H2422" i="1"/>
  <c r="AD2414" i="1"/>
  <c r="H2414" i="1"/>
  <c r="AD2406" i="1"/>
  <c r="H2406" i="1"/>
  <c r="AD2398" i="1"/>
  <c r="H2398" i="1"/>
  <c r="H2390" i="1"/>
  <c r="AD2382" i="1"/>
  <c r="H2382" i="1"/>
  <c r="AD2374" i="1"/>
  <c r="H2374" i="1"/>
  <c r="AD2366" i="1"/>
  <c r="H2366" i="1"/>
  <c r="AD2358" i="1"/>
  <c r="H2358" i="1"/>
  <c r="AD2350" i="1"/>
  <c r="H2350" i="1"/>
  <c r="AD2342" i="1"/>
  <c r="H2342" i="1"/>
  <c r="AD2334" i="1"/>
  <c r="H2334" i="1"/>
  <c r="H2326" i="1"/>
  <c r="AD2318" i="1"/>
  <c r="H2318" i="1"/>
  <c r="AD2310" i="1"/>
  <c r="H2310" i="1"/>
  <c r="AD2302" i="1"/>
  <c r="H2302" i="1"/>
  <c r="AD2294" i="1"/>
  <c r="H2294" i="1"/>
  <c r="AD2286" i="1"/>
  <c r="H2286" i="1"/>
  <c r="AD2278" i="1"/>
  <c r="H2278" i="1"/>
  <c r="AD2270" i="1"/>
  <c r="H2270" i="1"/>
  <c r="H3040" i="1"/>
  <c r="AD3040" i="1"/>
  <c r="AD3064" i="1"/>
  <c r="AD2976" i="1"/>
  <c r="AD2896" i="1"/>
  <c r="AD3154" i="1"/>
  <c r="AD3106" i="1"/>
  <c r="AD3058" i="1"/>
  <c r="AD3016" i="1"/>
  <c r="AD2968" i="1"/>
  <c r="AD2928" i="1"/>
  <c r="AD2888" i="1"/>
  <c r="AD2800" i="1"/>
  <c r="AD2754" i="1"/>
  <c r="AD2682" i="1"/>
  <c r="AD2640" i="1"/>
  <c r="AD2602" i="1"/>
  <c r="AD2568" i="1"/>
  <c r="AD2384" i="1"/>
  <c r="AD2344" i="1"/>
  <c r="AD2272" i="1"/>
  <c r="AD3112" i="1"/>
  <c r="AD3152" i="1"/>
  <c r="AD3104" i="1"/>
  <c r="AD3056" i="1"/>
  <c r="AD3008" i="1"/>
  <c r="AD2962" i="1"/>
  <c r="AD2920" i="1"/>
  <c r="AD2882" i="1"/>
  <c r="AD2840" i="1"/>
  <c r="AD2792" i="1"/>
  <c r="AD2752" i="1"/>
  <c r="AD2714" i="1"/>
  <c r="AD2680" i="1"/>
  <c r="AD2632" i="1"/>
  <c r="AD2600" i="1"/>
  <c r="AD2562" i="1"/>
  <c r="AD2456" i="1"/>
  <c r="AD2416" i="1"/>
  <c r="AD2376" i="1"/>
  <c r="AD2232" i="1"/>
  <c r="AD2192" i="1"/>
  <c r="AD1928" i="1"/>
  <c r="AD3187" i="1"/>
  <c r="H3187" i="1"/>
  <c r="AD3179" i="1"/>
  <c r="H3179" i="1"/>
  <c r="AD3171" i="1"/>
  <c r="H3171" i="1"/>
  <c r="AD3163" i="1"/>
  <c r="H3163" i="1"/>
  <c r="AD3155" i="1"/>
  <c r="H3155" i="1"/>
  <c r="AD3147" i="1"/>
  <c r="H3147" i="1"/>
  <c r="AD3139" i="1"/>
  <c r="H3139" i="1"/>
  <c r="H3131" i="1"/>
  <c r="AD3123" i="1"/>
  <c r="H3123" i="1"/>
  <c r="AD3115" i="1"/>
  <c r="H3115" i="1"/>
  <c r="AD3107" i="1"/>
  <c r="H3107" i="1"/>
  <c r="AD3099" i="1"/>
  <c r="H3099" i="1"/>
  <c r="AD3091" i="1"/>
  <c r="H3091" i="1"/>
  <c r="AD3083" i="1"/>
  <c r="H3083" i="1"/>
  <c r="AD3075" i="1"/>
  <c r="H3075" i="1"/>
  <c r="H3067" i="1"/>
  <c r="AD3059" i="1"/>
  <c r="H3059" i="1"/>
  <c r="AD3051" i="1"/>
  <c r="H3051" i="1"/>
  <c r="AD3043" i="1"/>
  <c r="H3043" i="1"/>
  <c r="AD3035" i="1"/>
  <c r="H3035" i="1"/>
  <c r="AD3027" i="1"/>
  <c r="H3027" i="1"/>
  <c r="AD3019" i="1"/>
  <c r="H3019" i="1"/>
  <c r="AD3011" i="1"/>
  <c r="H3011" i="1"/>
  <c r="AD3003" i="1"/>
  <c r="H3003" i="1"/>
  <c r="AD2995" i="1"/>
  <c r="H2995" i="1"/>
  <c r="AD2987" i="1"/>
  <c r="H2987" i="1"/>
  <c r="H2979" i="1"/>
  <c r="AD2971" i="1"/>
  <c r="H2971" i="1"/>
  <c r="AD2963" i="1"/>
  <c r="H2963" i="1"/>
  <c r="AD2955" i="1"/>
  <c r="H2955" i="1"/>
  <c r="AD2947" i="1"/>
  <c r="H2947" i="1"/>
  <c r="AD2939" i="1"/>
  <c r="H2939" i="1"/>
  <c r="AD2931" i="1"/>
  <c r="H2931" i="1"/>
  <c r="AD2923" i="1"/>
  <c r="H2923" i="1"/>
  <c r="H2915" i="1"/>
  <c r="AD2907" i="1"/>
  <c r="H2907" i="1"/>
  <c r="AD2899" i="1"/>
  <c r="H2899" i="1"/>
  <c r="AD2891" i="1"/>
  <c r="H2891" i="1"/>
  <c r="AD2883" i="1"/>
  <c r="H2883" i="1"/>
  <c r="AD2875" i="1"/>
  <c r="H2875" i="1"/>
  <c r="AD2867" i="1"/>
  <c r="H2867" i="1"/>
  <c r="AD2859" i="1"/>
  <c r="H2859" i="1"/>
  <c r="H2851" i="1"/>
  <c r="AD2843" i="1"/>
  <c r="H2843" i="1"/>
  <c r="AD2835" i="1"/>
  <c r="H2835" i="1"/>
  <c r="AD2827" i="1"/>
  <c r="H2827" i="1"/>
  <c r="AD2819" i="1"/>
  <c r="H2819" i="1"/>
  <c r="AD2811" i="1"/>
  <c r="H2811" i="1"/>
  <c r="AD2803" i="1"/>
  <c r="H2803" i="1"/>
  <c r="AD2795" i="1"/>
  <c r="H2795" i="1"/>
  <c r="H2787" i="1"/>
  <c r="AD2779" i="1"/>
  <c r="H2779" i="1"/>
  <c r="AD2771" i="1"/>
  <c r="H2771" i="1"/>
  <c r="AD2763" i="1"/>
  <c r="H2763" i="1"/>
  <c r="AD2755" i="1"/>
  <c r="H2755" i="1"/>
  <c r="AD2747" i="1"/>
  <c r="H2747" i="1"/>
  <c r="AD2739" i="1"/>
  <c r="H2739" i="1"/>
  <c r="AD2731" i="1"/>
  <c r="H2731" i="1"/>
  <c r="H2723" i="1"/>
  <c r="AD2715" i="1"/>
  <c r="H2715" i="1"/>
  <c r="AD2707" i="1"/>
  <c r="H2707" i="1"/>
  <c r="AD2699" i="1"/>
  <c r="H2699" i="1"/>
  <c r="AD2691" i="1"/>
  <c r="H2691" i="1"/>
  <c r="AD2683" i="1"/>
  <c r="H2683" i="1"/>
  <c r="AD2675" i="1"/>
  <c r="H2675" i="1"/>
  <c r="AD2667" i="1"/>
  <c r="H2667" i="1"/>
  <c r="H2659" i="1"/>
  <c r="AD2651" i="1"/>
  <c r="H2651" i="1"/>
  <c r="AD2643" i="1"/>
  <c r="H2643" i="1"/>
  <c r="AD2635" i="1"/>
  <c r="H2635" i="1"/>
  <c r="AD2627" i="1"/>
  <c r="H2627" i="1"/>
  <c r="AD2619" i="1"/>
  <c r="H2619" i="1"/>
  <c r="AD2122" i="1"/>
  <c r="H2122" i="1"/>
  <c r="AD2066" i="1"/>
  <c r="H2066" i="1"/>
  <c r="AD1954" i="1"/>
  <c r="H1954" i="1"/>
  <c r="H1930" i="1"/>
  <c r="AD1874" i="1"/>
  <c r="H1874" i="1"/>
  <c r="AD1818" i="1"/>
  <c r="H1818" i="1"/>
  <c r="AD1786" i="1"/>
  <c r="H1786" i="1"/>
  <c r="AD1762" i="1"/>
  <c r="H1762" i="1"/>
  <c r="AD1706" i="1"/>
  <c r="H1706" i="1"/>
  <c r="H1674" i="1"/>
  <c r="AD1642" i="1"/>
  <c r="H1642" i="1"/>
  <c r="H1610" i="1"/>
  <c r="AD1586" i="1"/>
  <c r="H1586" i="1"/>
  <c r="AD1530" i="1"/>
  <c r="H1530" i="1"/>
  <c r="AD1426" i="1"/>
  <c r="H1426" i="1"/>
  <c r="AD1346" i="1"/>
  <c r="H1346" i="1"/>
  <c r="AD1290" i="1"/>
  <c r="H1290" i="1"/>
  <c r="AD1242" i="1"/>
  <c r="H1242" i="1"/>
  <c r="AD1210" i="1"/>
  <c r="H1210" i="1"/>
  <c r="AD2410" i="1"/>
  <c r="AD2378" i="1"/>
  <c r="AD2346" i="1"/>
  <c r="AD2314" i="1"/>
  <c r="AD2282" i="1"/>
  <c r="AD2250" i="1"/>
  <c r="AD1960" i="1"/>
  <c r="AD1920" i="1"/>
  <c r="AD1816" i="1"/>
  <c r="AD1744" i="1"/>
  <c r="AD1712" i="1"/>
  <c r="AD3185" i="1"/>
  <c r="H3185" i="1"/>
  <c r="AD3177" i="1"/>
  <c r="H3177" i="1"/>
  <c r="AD3169" i="1"/>
  <c r="H3169" i="1"/>
  <c r="AD3161" i="1"/>
  <c r="H3161" i="1"/>
  <c r="AD3153" i="1"/>
  <c r="H3153" i="1"/>
  <c r="AD3145" i="1"/>
  <c r="H3145" i="1"/>
  <c r="AD3137" i="1"/>
  <c r="H3137" i="1"/>
  <c r="H3129" i="1"/>
  <c r="AD3121" i="1"/>
  <c r="H3121" i="1"/>
  <c r="AD3113" i="1"/>
  <c r="H3113" i="1"/>
  <c r="AD3105" i="1"/>
  <c r="H3105" i="1"/>
  <c r="AD3097" i="1"/>
  <c r="H3097" i="1"/>
  <c r="AD3089" i="1"/>
  <c r="H3089" i="1"/>
  <c r="AD3081" i="1"/>
  <c r="H3081" i="1"/>
  <c r="AD3073" i="1"/>
  <c r="H3073" i="1"/>
  <c r="H3065" i="1"/>
  <c r="AD3057" i="1"/>
  <c r="H3057" i="1"/>
  <c r="AD3049" i="1"/>
  <c r="H3049" i="1"/>
  <c r="AD3183" i="1"/>
  <c r="H3183" i="1"/>
  <c r="AD3175" i="1"/>
  <c r="H3175" i="1"/>
  <c r="AD3167" i="1"/>
  <c r="H3167" i="1"/>
  <c r="AD3159" i="1"/>
  <c r="H3159" i="1"/>
  <c r="AD3151" i="1"/>
  <c r="H3151" i="1"/>
  <c r="AD3143" i="1"/>
  <c r="H3143" i="1"/>
  <c r="AD3135" i="1"/>
  <c r="H3135" i="1"/>
  <c r="H3127" i="1"/>
  <c r="AD3119" i="1"/>
  <c r="H3119" i="1"/>
  <c r="AD3111" i="1"/>
  <c r="H3111" i="1"/>
  <c r="AD3103" i="1"/>
  <c r="H3103" i="1"/>
  <c r="AD3095" i="1"/>
  <c r="H3095" i="1"/>
  <c r="AD3087" i="1"/>
  <c r="H3087" i="1"/>
  <c r="AD3079" i="1"/>
  <c r="H3079" i="1"/>
  <c r="AD3071" i="1"/>
  <c r="H3071" i="1"/>
  <c r="H3063" i="1"/>
  <c r="AD3055" i="1"/>
  <c r="H3055" i="1"/>
  <c r="AD3047" i="1"/>
  <c r="H3047" i="1"/>
  <c r="AD3039" i="1"/>
  <c r="H3039" i="1"/>
  <c r="AD3031" i="1"/>
  <c r="H3031" i="1"/>
  <c r="AD3023" i="1"/>
  <c r="H3023" i="1"/>
  <c r="AD3015" i="1"/>
  <c r="H3015" i="1"/>
  <c r="AD3007" i="1"/>
  <c r="H3007" i="1"/>
  <c r="AD2999" i="1"/>
  <c r="H2999" i="1"/>
  <c r="AD2991" i="1"/>
  <c r="H2991" i="1"/>
  <c r="AD2983" i="1"/>
  <c r="H2983" i="1"/>
  <c r="AD2975" i="1"/>
  <c r="H2975" i="1"/>
  <c r="AD2967" i="1"/>
  <c r="H2967" i="1"/>
  <c r="H2959" i="1"/>
  <c r="AD2951" i="1"/>
  <c r="H2951" i="1"/>
  <c r="AD2943" i="1"/>
  <c r="H2943" i="1"/>
  <c r="AD2935" i="1"/>
  <c r="H2935" i="1"/>
  <c r="AD2927" i="1"/>
  <c r="H2927" i="1"/>
  <c r="AD2919" i="1"/>
  <c r="H2919" i="1"/>
  <c r="AD2911" i="1"/>
  <c r="H2911" i="1"/>
  <c r="AD2903" i="1"/>
  <c r="H2903" i="1"/>
  <c r="H2895" i="1"/>
  <c r="AD2887" i="1"/>
  <c r="H2887" i="1"/>
  <c r="AD2879" i="1"/>
  <c r="H2879" i="1"/>
  <c r="AD2871" i="1"/>
  <c r="H2871" i="1"/>
  <c r="AD2863" i="1"/>
  <c r="H2863" i="1"/>
  <c r="AD2855" i="1"/>
  <c r="H2855" i="1"/>
  <c r="AD2847" i="1"/>
  <c r="H2847" i="1"/>
  <c r="AD2839" i="1"/>
  <c r="H2839" i="1"/>
  <c r="H2831" i="1"/>
  <c r="AD2823" i="1"/>
  <c r="H2823" i="1"/>
  <c r="AD2815" i="1"/>
  <c r="H2815" i="1"/>
  <c r="AD2807" i="1"/>
  <c r="H2807" i="1"/>
  <c r="AD2799" i="1"/>
  <c r="H2799" i="1"/>
  <c r="AD2791" i="1"/>
  <c r="H2791" i="1"/>
  <c r="AD2783" i="1"/>
  <c r="H2783" i="1"/>
  <c r="AD2775" i="1"/>
  <c r="H2775" i="1"/>
  <c r="H2767" i="1"/>
  <c r="AD2759" i="1"/>
  <c r="H2759" i="1"/>
  <c r="AD2751" i="1"/>
  <c r="H2751" i="1"/>
  <c r="AD2743" i="1"/>
  <c r="H2743" i="1"/>
  <c r="AD2735" i="1"/>
  <c r="H2735" i="1"/>
  <c r="AD2727" i="1"/>
  <c r="H2727" i="1"/>
  <c r="AD2719" i="1"/>
  <c r="H2719" i="1"/>
  <c r="AD2711" i="1"/>
  <c r="H2711" i="1"/>
  <c r="H2703" i="1"/>
  <c r="AD2695" i="1"/>
  <c r="H2695" i="1"/>
  <c r="AD2687" i="1"/>
  <c r="H2687" i="1"/>
  <c r="AD2679" i="1"/>
  <c r="H2679" i="1"/>
  <c r="AD2671" i="1"/>
  <c r="H2671" i="1"/>
  <c r="AD2663" i="1"/>
  <c r="H2663" i="1"/>
  <c r="AD2655" i="1"/>
  <c r="H2655" i="1"/>
  <c r="AD2647" i="1"/>
  <c r="H2647" i="1"/>
  <c r="H2639" i="1"/>
  <c r="AD2631" i="1"/>
  <c r="H2631" i="1"/>
  <c r="AD2623" i="1"/>
  <c r="H2623" i="1"/>
  <c r="AD2615" i="1"/>
  <c r="H2615" i="1"/>
  <c r="AD2607" i="1"/>
  <c r="H2607" i="1"/>
  <c r="AD2599" i="1"/>
  <c r="H2599" i="1"/>
  <c r="AD2591" i="1"/>
  <c r="H2591" i="1"/>
  <c r="AD2583" i="1"/>
  <c r="H2583" i="1"/>
  <c r="H2575" i="1"/>
  <c r="AD2567" i="1"/>
  <c r="H2567" i="1"/>
  <c r="AD2559" i="1"/>
  <c r="H2559" i="1"/>
  <c r="AD2551" i="1"/>
  <c r="H2551" i="1"/>
  <c r="AD2543" i="1"/>
  <c r="H2543" i="1"/>
  <c r="AD2535" i="1"/>
  <c r="H2535" i="1"/>
  <c r="AD2527" i="1"/>
  <c r="H2527" i="1"/>
  <c r="AD2519" i="1"/>
  <c r="H2519" i="1"/>
  <c r="H2511" i="1"/>
  <c r="AD2503" i="1"/>
  <c r="H2503" i="1"/>
  <c r="AD2495" i="1"/>
  <c r="H2495" i="1"/>
  <c r="AD2487" i="1"/>
  <c r="H2487" i="1"/>
  <c r="AD2479" i="1"/>
  <c r="H2479" i="1"/>
  <c r="H2471" i="1"/>
  <c r="AD2463" i="1"/>
  <c r="H2463" i="1"/>
  <c r="AD2455" i="1"/>
  <c r="H2455" i="1"/>
  <c r="AD2447" i="1"/>
  <c r="H2447" i="1"/>
  <c r="AD2439" i="1"/>
  <c r="H2439" i="1"/>
  <c r="AD2431" i="1"/>
  <c r="H2431" i="1"/>
  <c r="AD2423" i="1"/>
  <c r="H2423" i="1"/>
  <c r="AD2415" i="1"/>
  <c r="H2415" i="1"/>
  <c r="H2407" i="1"/>
  <c r="AD2399" i="1"/>
  <c r="H2399" i="1"/>
  <c r="AD2391" i="1"/>
  <c r="H2391" i="1"/>
  <c r="AD2383" i="1"/>
  <c r="H2383" i="1"/>
  <c r="AD2375" i="1"/>
  <c r="H2375" i="1"/>
  <c r="AD2367" i="1"/>
  <c r="H2367" i="1"/>
  <c r="AD2359" i="1"/>
  <c r="H2359" i="1"/>
  <c r="AD2351" i="1"/>
  <c r="H2351" i="1"/>
  <c r="H2343" i="1"/>
  <c r="AD2335" i="1"/>
  <c r="H2335" i="1"/>
  <c r="AD2327" i="1"/>
  <c r="H2327" i="1"/>
  <c r="AD2319" i="1"/>
  <c r="H2319" i="1"/>
  <c r="AD2311" i="1"/>
  <c r="H2311" i="1"/>
  <c r="AD2303" i="1"/>
  <c r="H2303" i="1"/>
  <c r="AD2295" i="1"/>
  <c r="H2295" i="1"/>
  <c r="AD2287" i="1"/>
  <c r="H2287" i="1"/>
  <c r="H2279" i="1"/>
  <c r="AD2271" i="1"/>
  <c r="H2271" i="1"/>
  <c r="AD2263" i="1"/>
  <c r="H2263" i="1"/>
  <c r="AD2255" i="1"/>
  <c r="H2255" i="1"/>
  <c r="AD2247" i="1"/>
  <c r="H2247" i="1"/>
  <c r="AD2239" i="1"/>
  <c r="H2239" i="1"/>
  <c r="AD2231" i="1"/>
  <c r="H2231" i="1"/>
  <c r="AD2223" i="1"/>
  <c r="H2223" i="1"/>
  <c r="H2215" i="1"/>
  <c r="AD2207" i="1"/>
  <c r="H2207" i="1"/>
  <c r="AD2199" i="1"/>
  <c r="H2199" i="1"/>
  <c r="AD2191" i="1"/>
  <c r="H2191" i="1"/>
  <c r="AD2183" i="1"/>
  <c r="H2183" i="1"/>
  <c r="AD2175" i="1"/>
  <c r="H2175" i="1"/>
  <c r="AD2167" i="1"/>
  <c r="H2167" i="1"/>
  <c r="AD2159" i="1"/>
  <c r="H2159" i="1"/>
  <c r="H2151" i="1"/>
  <c r="AD2143" i="1"/>
  <c r="H2143" i="1"/>
  <c r="AD2135" i="1"/>
  <c r="H2135" i="1"/>
  <c r="AD2127" i="1"/>
  <c r="H2127" i="1"/>
  <c r="AD2119" i="1"/>
  <c r="H2119" i="1"/>
  <c r="AD2111" i="1"/>
  <c r="H2111" i="1"/>
  <c r="AD2103" i="1"/>
  <c r="H2103" i="1"/>
  <c r="AD2095" i="1"/>
  <c r="H2095" i="1"/>
  <c r="H2087" i="1"/>
  <c r="AD2079" i="1"/>
  <c r="H2079" i="1"/>
  <c r="AD2071" i="1"/>
  <c r="H2071" i="1"/>
  <c r="AD2063" i="1"/>
  <c r="H2063" i="1"/>
  <c r="AD2055" i="1"/>
  <c r="H2055" i="1"/>
  <c r="AD2047" i="1"/>
  <c r="H2047" i="1"/>
  <c r="AD2039" i="1"/>
  <c r="H2039" i="1"/>
  <c r="AD2031" i="1"/>
  <c r="H2031" i="1"/>
  <c r="H2023" i="1"/>
  <c r="AD2015" i="1"/>
  <c r="H2015" i="1"/>
  <c r="AD2007" i="1"/>
  <c r="H2007" i="1"/>
  <c r="AD1999" i="1"/>
  <c r="H1999" i="1"/>
  <c r="AD1991" i="1"/>
  <c r="H1991" i="1"/>
  <c r="AD1983" i="1"/>
  <c r="H1983" i="1"/>
  <c r="AD1975" i="1"/>
  <c r="H1975" i="1"/>
  <c r="AD1967" i="1"/>
  <c r="H1967" i="1"/>
  <c r="AD1959" i="1"/>
  <c r="H1959" i="1"/>
  <c r="AD1951" i="1"/>
  <c r="H1951" i="1"/>
  <c r="AD1943" i="1"/>
  <c r="H1943" i="1"/>
  <c r="AD1935" i="1"/>
  <c r="H1935" i="1"/>
  <c r="AD1927" i="1"/>
  <c r="H1927" i="1"/>
  <c r="AD1919" i="1"/>
  <c r="H1919" i="1"/>
  <c r="H1911" i="1"/>
  <c r="AD1903" i="1"/>
  <c r="H1903" i="1"/>
  <c r="AD1895" i="1"/>
  <c r="H1895" i="1"/>
  <c r="AD1887" i="1"/>
  <c r="H1887" i="1"/>
  <c r="AD1879" i="1"/>
  <c r="H1879" i="1"/>
  <c r="AD1871" i="1"/>
  <c r="H1871" i="1"/>
  <c r="AD1863" i="1"/>
  <c r="H1863" i="1"/>
  <c r="AD1855" i="1"/>
  <c r="H1855" i="1"/>
  <c r="H1847" i="1"/>
  <c r="AD1839" i="1"/>
  <c r="H1839" i="1"/>
  <c r="AD1831" i="1"/>
  <c r="H1831" i="1"/>
  <c r="AD1823" i="1"/>
  <c r="H1823" i="1"/>
  <c r="AD1815" i="1"/>
  <c r="H1815" i="1"/>
  <c r="AD1807" i="1"/>
  <c r="H1807" i="1"/>
  <c r="AD1799" i="1"/>
  <c r="H1799" i="1"/>
  <c r="AD1791" i="1"/>
  <c r="H1791" i="1"/>
  <c r="H1783" i="1"/>
  <c r="AD1775" i="1"/>
  <c r="H1775" i="1"/>
  <c r="AD1767" i="1"/>
  <c r="H1767" i="1"/>
  <c r="AD1759" i="1"/>
  <c r="H1759" i="1"/>
  <c r="AD1751" i="1"/>
  <c r="H1751" i="1"/>
  <c r="AD1743" i="1"/>
  <c r="H1743" i="1"/>
  <c r="AD1735" i="1"/>
  <c r="H1735" i="1"/>
  <c r="AD1727" i="1"/>
  <c r="H1727" i="1"/>
  <c r="H1719" i="1"/>
  <c r="AD1711" i="1"/>
  <c r="H1711" i="1"/>
  <c r="AD1703" i="1"/>
  <c r="H1703" i="1"/>
  <c r="AD1695" i="1"/>
  <c r="H1695" i="1"/>
  <c r="AD1687" i="1"/>
  <c r="H1687" i="1"/>
  <c r="AD1679" i="1"/>
  <c r="H1679" i="1"/>
  <c r="AD1671" i="1"/>
  <c r="H1671" i="1"/>
  <c r="AD1663" i="1"/>
  <c r="H1663" i="1"/>
  <c r="H1655" i="1"/>
  <c r="AD1647" i="1"/>
  <c r="H1647" i="1"/>
  <c r="AD1639" i="1"/>
  <c r="H1639" i="1"/>
  <c r="AD1631" i="1"/>
  <c r="H1631" i="1"/>
  <c r="AD1623" i="1"/>
  <c r="H1623" i="1"/>
  <c r="AD1615" i="1"/>
  <c r="H1615" i="1"/>
  <c r="AD1607" i="1"/>
  <c r="H1607" i="1"/>
  <c r="AD1599" i="1"/>
  <c r="H1599" i="1"/>
  <c r="H1591" i="1"/>
  <c r="AD1583" i="1"/>
  <c r="H1583" i="1"/>
  <c r="AD1575" i="1"/>
  <c r="H1575" i="1"/>
  <c r="AD1567" i="1"/>
  <c r="H1567" i="1"/>
  <c r="AD1559" i="1"/>
  <c r="H1559" i="1"/>
  <c r="AD1551" i="1"/>
  <c r="H1551" i="1"/>
  <c r="AD1543" i="1"/>
  <c r="H1543" i="1"/>
  <c r="AD1535" i="1"/>
  <c r="H1535" i="1"/>
  <c r="H1527" i="1"/>
  <c r="AD1519" i="1"/>
  <c r="H1519" i="1"/>
  <c r="AD1511" i="1"/>
  <c r="H1511" i="1"/>
  <c r="AD1503" i="1"/>
  <c r="H1503" i="1"/>
  <c r="AD1495" i="1"/>
  <c r="H1495" i="1"/>
  <c r="AD1487" i="1"/>
  <c r="H1487" i="1"/>
  <c r="AD1479" i="1"/>
  <c r="H1479" i="1"/>
  <c r="AD1471" i="1"/>
  <c r="H1471" i="1"/>
  <c r="AD1463" i="1"/>
  <c r="H1463" i="1"/>
  <c r="AD1455" i="1"/>
  <c r="H1455" i="1"/>
  <c r="H1447" i="1"/>
  <c r="AD1439" i="1"/>
  <c r="H1439" i="1"/>
  <c r="AD1431" i="1"/>
  <c r="H1431" i="1"/>
  <c r="AD1423" i="1"/>
  <c r="H1423" i="1"/>
  <c r="AD1415" i="1"/>
  <c r="H1415" i="1"/>
  <c r="AD1407" i="1"/>
  <c r="H1407" i="1"/>
  <c r="AD1399" i="1"/>
  <c r="H1399" i="1"/>
  <c r="AD1391" i="1"/>
  <c r="H1391" i="1"/>
  <c r="H1383" i="1"/>
  <c r="AD1375" i="1"/>
  <c r="H1375" i="1"/>
  <c r="AD1367" i="1"/>
  <c r="H1367" i="1"/>
  <c r="AD1359" i="1"/>
  <c r="H1359" i="1"/>
  <c r="AD1351" i="1"/>
  <c r="H1351" i="1"/>
  <c r="AD1343" i="1"/>
  <c r="H1343" i="1"/>
  <c r="AD1335" i="1"/>
  <c r="H1335" i="1"/>
  <c r="AD1327" i="1"/>
  <c r="H1327" i="1"/>
  <c r="H1319" i="1"/>
  <c r="AD1311" i="1"/>
  <c r="H1311" i="1"/>
  <c r="AD1303" i="1"/>
  <c r="H1303" i="1"/>
  <c r="AD1295" i="1"/>
  <c r="H1295" i="1"/>
  <c r="AD1287" i="1"/>
  <c r="H1287" i="1"/>
  <c r="AD1279" i="1"/>
  <c r="H1279" i="1"/>
  <c r="AD1271" i="1"/>
  <c r="H1271" i="1"/>
  <c r="AD1263" i="1"/>
  <c r="H1263" i="1"/>
  <c r="H1255" i="1"/>
  <c r="AD1247" i="1"/>
  <c r="H1247" i="1"/>
  <c r="H2262" i="1"/>
  <c r="AD2254" i="1"/>
  <c r="H2254" i="1"/>
  <c r="AD2246" i="1"/>
  <c r="H2246" i="1"/>
  <c r="AD2238" i="1"/>
  <c r="H2238" i="1"/>
  <c r="AD2230" i="1"/>
  <c r="H2230" i="1"/>
  <c r="AD2222" i="1"/>
  <c r="H2222" i="1"/>
  <c r="AD2214" i="1"/>
  <c r="H2214" i="1"/>
  <c r="AD2206" i="1"/>
  <c r="H2206" i="1"/>
  <c r="H2198" i="1"/>
  <c r="AD2190" i="1"/>
  <c r="H2190" i="1"/>
  <c r="AD2182" i="1"/>
  <c r="H2182" i="1"/>
  <c r="AD2174" i="1"/>
  <c r="H2174" i="1"/>
  <c r="AD2166" i="1"/>
  <c r="H2166" i="1"/>
  <c r="AD2158" i="1"/>
  <c r="H2158" i="1"/>
  <c r="AD2150" i="1"/>
  <c r="H2150" i="1"/>
  <c r="AD2142" i="1"/>
  <c r="H2142" i="1"/>
  <c r="H2134" i="1"/>
  <c r="AD2126" i="1"/>
  <c r="H2126" i="1"/>
  <c r="AD2118" i="1"/>
  <c r="H2118" i="1"/>
  <c r="AD2102" i="1"/>
  <c r="H2102" i="1"/>
  <c r="AD2094" i="1"/>
  <c r="H2094" i="1"/>
  <c r="AD2086" i="1"/>
  <c r="H2086" i="1"/>
  <c r="AD2078" i="1"/>
  <c r="H2078" i="1"/>
  <c r="AD2070" i="1"/>
  <c r="H2070" i="1"/>
  <c r="AD2062" i="1"/>
  <c r="H2062" i="1"/>
  <c r="AD2054" i="1"/>
  <c r="H2054" i="1"/>
  <c r="AD2046" i="1"/>
  <c r="H2046" i="1"/>
  <c r="AD2038" i="1"/>
  <c r="H2038" i="1"/>
  <c r="AD2030" i="1"/>
  <c r="H2030" i="1"/>
  <c r="AD2022" i="1"/>
  <c r="H2022" i="1"/>
  <c r="AD2014" i="1"/>
  <c r="H2014" i="1"/>
  <c r="AD2006" i="1"/>
  <c r="H2006" i="1"/>
  <c r="AD1998" i="1"/>
  <c r="H1998" i="1"/>
  <c r="AD1990" i="1"/>
  <c r="H1990" i="1"/>
  <c r="H1982" i="1"/>
  <c r="AD1974" i="1"/>
  <c r="H1974" i="1"/>
  <c r="AD1966" i="1"/>
  <c r="H1966" i="1"/>
  <c r="AD1958" i="1"/>
  <c r="H1958" i="1"/>
  <c r="AD1950" i="1"/>
  <c r="H1950" i="1"/>
  <c r="AD1942" i="1"/>
  <c r="H1942" i="1"/>
  <c r="AD1934" i="1"/>
  <c r="H1934" i="1"/>
  <c r="AD1926" i="1"/>
  <c r="H1926" i="1"/>
  <c r="AD1918" i="1"/>
  <c r="H1918" i="1"/>
  <c r="AD1910" i="1"/>
  <c r="H1910" i="1"/>
  <c r="AD1902" i="1"/>
  <c r="H1902" i="1"/>
  <c r="AD1894" i="1"/>
  <c r="H1894" i="1"/>
  <c r="AD1886" i="1"/>
  <c r="H1886" i="1"/>
  <c r="AD1878" i="1"/>
  <c r="H1878" i="1"/>
  <c r="AD1870" i="1"/>
  <c r="H1870" i="1"/>
  <c r="AD1862" i="1"/>
  <c r="H1862" i="1"/>
  <c r="AD1854" i="1"/>
  <c r="H1854" i="1"/>
  <c r="AD1846" i="1"/>
  <c r="H1846" i="1"/>
  <c r="AD1838" i="1"/>
  <c r="H1838" i="1"/>
  <c r="AD1830" i="1"/>
  <c r="H1830" i="1"/>
  <c r="AD1822" i="1"/>
  <c r="H1822" i="1"/>
  <c r="AD1814" i="1"/>
  <c r="H1814" i="1"/>
  <c r="AD1806" i="1"/>
  <c r="H1806" i="1"/>
  <c r="AD1798" i="1"/>
  <c r="H1798" i="1"/>
  <c r="AD1790" i="1"/>
  <c r="H1790" i="1"/>
  <c r="AD1782" i="1"/>
  <c r="H1782" i="1"/>
  <c r="AD1774" i="1"/>
  <c r="H1774" i="1"/>
  <c r="AD1766" i="1"/>
  <c r="H1766" i="1"/>
  <c r="AD1758" i="1"/>
  <c r="H1758" i="1"/>
  <c r="AD1750" i="1"/>
  <c r="H1750" i="1"/>
  <c r="AD1742" i="1"/>
  <c r="H1742" i="1"/>
  <c r="AD1734" i="1"/>
  <c r="H1734" i="1"/>
  <c r="AD1726" i="1"/>
  <c r="H1726" i="1"/>
  <c r="AD1718" i="1"/>
  <c r="H1718" i="1"/>
  <c r="AD1710" i="1"/>
  <c r="H1710" i="1"/>
  <c r="AD1702" i="1"/>
  <c r="H1702" i="1"/>
  <c r="AD1694" i="1"/>
  <c r="H1694" i="1"/>
  <c r="AD1686" i="1"/>
  <c r="H1686" i="1"/>
  <c r="AD1678" i="1"/>
  <c r="H1678" i="1"/>
  <c r="AD1670" i="1"/>
  <c r="H1670" i="1"/>
  <c r="AD1662" i="1"/>
  <c r="H1662" i="1"/>
  <c r="AD1654" i="1"/>
  <c r="H1654" i="1"/>
  <c r="AD1646" i="1"/>
  <c r="H1646" i="1"/>
  <c r="AD1638" i="1"/>
  <c r="H1638" i="1"/>
  <c r="AD1630" i="1"/>
  <c r="H1630" i="1"/>
  <c r="AD1622" i="1"/>
  <c r="H1622" i="1"/>
  <c r="AD1614" i="1"/>
  <c r="H1614" i="1"/>
  <c r="AD1606" i="1"/>
  <c r="H1606" i="1"/>
  <c r="AD1598" i="1"/>
  <c r="H1598" i="1"/>
  <c r="AD1582" i="1"/>
  <c r="H1582" i="1"/>
  <c r="AD1574" i="1"/>
  <c r="H1574" i="1"/>
  <c r="AD1566" i="1"/>
  <c r="H1566" i="1"/>
  <c r="H1558" i="1"/>
  <c r="AD1550" i="1"/>
  <c r="H1550" i="1"/>
  <c r="AD1542" i="1"/>
  <c r="H1542" i="1"/>
  <c r="AD1534" i="1"/>
  <c r="H1534" i="1"/>
  <c r="AD1526" i="1"/>
  <c r="H1526" i="1"/>
  <c r="AD1518" i="1"/>
  <c r="H1518" i="1"/>
  <c r="AD1510" i="1"/>
  <c r="H1510" i="1"/>
  <c r="AD1502" i="1"/>
  <c r="H1502" i="1"/>
  <c r="H1494" i="1"/>
  <c r="AD1486" i="1"/>
  <c r="H1486" i="1"/>
  <c r="AD1478" i="1"/>
  <c r="H1478" i="1"/>
  <c r="AD1470" i="1"/>
  <c r="H1470" i="1"/>
  <c r="AD1462" i="1"/>
  <c r="H1462" i="1"/>
  <c r="AD1454" i="1"/>
  <c r="H1454" i="1"/>
  <c r="AD1446" i="1"/>
  <c r="H1446" i="1"/>
  <c r="AD1438" i="1"/>
  <c r="H1438" i="1"/>
  <c r="H1430" i="1"/>
  <c r="AD1422" i="1"/>
  <c r="H1422" i="1"/>
  <c r="AD1414" i="1"/>
  <c r="H1414" i="1"/>
  <c r="AD1406" i="1"/>
  <c r="H1406" i="1"/>
  <c r="AD1398" i="1"/>
  <c r="H1398" i="1"/>
  <c r="AD1390" i="1"/>
  <c r="H1390" i="1"/>
  <c r="AD1382" i="1"/>
  <c r="H1382" i="1"/>
  <c r="AD1374" i="1"/>
  <c r="H1374" i="1"/>
  <c r="H1366" i="1"/>
  <c r="AD1358" i="1"/>
  <c r="H1358" i="1"/>
  <c r="AD1350" i="1"/>
  <c r="H1350" i="1"/>
  <c r="AD1342" i="1"/>
  <c r="H1342" i="1"/>
  <c r="AD1334" i="1"/>
  <c r="H1334" i="1"/>
  <c r="AD1326" i="1"/>
  <c r="H1326" i="1"/>
  <c r="AD1318" i="1"/>
  <c r="H1318" i="1"/>
  <c r="AD1310" i="1"/>
  <c r="H1310" i="1"/>
  <c r="H1302" i="1"/>
  <c r="AD1294" i="1"/>
  <c r="H1294" i="1"/>
  <c r="AD1286" i="1"/>
  <c r="H1286" i="1"/>
  <c r="AD1278" i="1"/>
  <c r="H1278" i="1"/>
  <c r="AD1270" i="1"/>
  <c r="H1270" i="1"/>
  <c r="AD1262" i="1"/>
  <c r="H1262" i="1"/>
  <c r="AD1254" i="1"/>
  <c r="H1254" i="1"/>
  <c r="AD1246" i="1"/>
  <c r="H1246" i="1"/>
  <c r="H1238" i="1"/>
  <c r="AD1230" i="1"/>
  <c r="H1230" i="1"/>
  <c r="AD1222" i="1"/>
  <c r="H1222" i="1"/>
  <c r="AD1214" i="1"/>
  <c r="H1214" i="1"/>
  <c r="AD1206" i="1"/>
  <c r="H1206" i="1"/>
  <c r="AD1198" i="1"/>
  <c r="H1198" i="1"/>
  <c r="AD1190" i="1"/>
  <c r="H1190" i="1"/>
  <c r="AD1182" i="1"/>
  <c r="H1182" i="1"/>
  <c r="H1174" i="1"/>
  <c r="AD1166" i="1"/>
  <c r="H1166" i="1"/>
  <c r="AD1158" i="1"/>
  <c r="H1158" i="1"/>
  <c r="AD1150" i="1"/>
  <c r="H1150" i="1"/>
  <c r="AD1142" i="1"/>
  <c r="H1142" i="1"/>
  <c r="AD1134" i="1"/>
  <c r="H1134" i="1"/>
  <c r="AD1126" i="1"/>
  <c r="H1126" i="1"/>
  <c r="AD1118" i="1"/>
  <c r="H1118" i="1"/>
  <c r="H1110" i="1"/>
  <c r="AD1102" i="1"/>
  <c r="H1102" i="1"/>
  <c r="AD1086" i="1"/>
  <c r="H1086" i="1"/>
  <c r="AD1078" i="1"/>
  <c r="H1078" i="1"/>
  <c r="AD1070" i="1"/>
  <c r="H1070" i="1"/>
  <c r="AD1062" i="1"/>
  <c r="H1062" i="1"/>
  <c r="AD1054" i="1"/>
  <c r="H1054" i="1"/>
  <c r="H1046" i="1"/>
  <c r="AD3181" i="1"/>
  <c r="H3181" i="1"/>
  <c r="AD3173" i="1"/>
  <c r="H3173" i="1"/>
  <c r="AD3165" i="1"/>
  <c r="H3165" i="1"/>
  <c r="AD3157" i="1"/>
  <c r="H3157" i="1"/>
  <c r="AD3149" i="1"/>
  <c r="H3149" i="1"/>
  <c r="AD3141" i="1"/>
  <c r="H3141" i="1"/>
  <c r="AD3133" i="1"/>
  <c r="H3133" i="1"/>
  <c r="AD3125" i="1"/>
  <c r="H3125" i="1"/>
  <c r="AD3117" i="1"/>
  <c r="H3117" i="1"/>
  <c r="AD3109" i="1"/>
  <c r="H3109" i="1"/>
  <c r="AD3101" i="1"/>
  <c r="H3101" i="1"/>
  <c r="AD3093" i="1"/>
  <c r="H3093" i="1"/>
  <c r="AD3085" i="1"/>
  <c r="H3085" i="1"/>
  <c r="AD3077" i="1"/>
  <c r="H3077" i="1"/>
  <c r="AD3069" i="1"/>
  <c r="H3069" i="1"/>
  <c r="AD3061" i="1"/>
  <c r="H3061" i="1"/>
  <c r="AD3053" i="1"/>
  <c r="H3053" i="1"/>
  <c r="AD3045" i="1"/>
  <c r="H3045" i="1"/>
  <c r="AD3037" i="1"/>
  <c r="H3037" i="1"/>
  <c r="AD3029" i="1"/>
  <c r="H3029" i="1"/>
  <c r="AD3021" i="1"/>
  <c r="H3021" i="1"/>
  <c r="AD3013" i="1"/>
  <c r="H3013" i="1"/>
  <c r="AD3005" i="1"/>
  <c r="H3005" i="1"/>
  <c r="AD2997" i="1"/>
  <c r="H2997" i="1"/>
  <c r="H2989" i="1"/>
  <c r="AD2981" i="1"/>
  <c r="H2981" i="1"/>
  <c r="H2973" i="1"/>
  <c r="AD2965" i="1"/>
  <c r="H2965" i="1"/>
  <c r="AD2957" i="1"/>
  <c r="H2957" i="1"/>
  <c r="AD2949" i="1"/>
  <c r="H2949" i="1"/>
  <c r="AD2941" i="1"/>
  <c r="H2941" i="1"/>
  <c r="AD2933" i="1"/>
  <c r="H2933" i="1"/>
  <c r="AD2925" i="1"/>
  <c r="H2925" i="1"/>
  <c r="AD2917" i="1"/>
  <c r="H2917" i="1"/>
  <c r="AD2909" i="1"/>
  <c r="H2909" i="1"/>
  <c r="AD2901" i="1"/>
  <c r="H2901" i="1"/>
  <c r="AD2893" i="1"/>
  <c r="H2893" i="1"/>
  <c r="AD2885" i="1"/>
  <c r="H2885" i="1"/>
  <c r="AD2877" i="1"/>
  <c r="H2877" i="1"/>
  <c r="AD2869" i="1"/>
  <c r="H2869" i="1"/>
  <c r="AD2861" i="1"/>
  <c r="H2861" i="1"/>
  <c r="AD2853" i="1"/>
  <c r="H2853" i="1"/>
  <c r="AD2845" i="1"/>
  <c r="H2845" i="1"/>
  <c r="AD2837" i="1"/>
  <c r="H2837" i="1"/>
  <c r="AD2829" i="1"/>
  <c r="H2829" i="1"/>
  <c r="AD2821" i="1"/>
  <c r="H2821" i="1"/>
  <c r="AD2813" i="1"/>
  <c r="H2813" i="1"/>
  <c r="AD2805" i="1"/>
  <c r="H2805" i="1"/>
  <c r="AD2797" i="1"/>
  <c r="H2797" i="1"/>
  <c r="AD2789" i="1"/>
  <c r="H2789" i="1"/>
  <c r="AD2781" i="1"/>
  <c r="H2781" i="1"/>
  <c r="AD2773" i="1"/>
  <c r="H2773" i="1"/>
  <c r="AD2765" i="1"/>
  <c r="H2765" i="1"/>
  <c r="AD2757" i="1"/>
  <c r="H2757" i="1"/>
  <c r="AD2749" i="1"/>
  <c r="H2749" i="1"/>
  <c r="AD2741" i="1"/>
  <c r="H2741" i="1"/>
  <c r="H2733" i="1"/>
  <c r="AD2725" i="1"/>
  <c r="H2725" i="1"/>
  <c r="H2717" i="1"/>
  <c r="AD2709" i="1"/>
  <c r="H2709" i="1"/>
  <c r="AD2701" i="1"/>
  <c r="H2701" i="1"/>
  <c r="AD2693" i="1"/>
  <c r="H2693" i="1"/>
  <c r="AD2685" i="1"/>
  <c r="H2685" i="1"/>
  <c r="AD2677" i="1"/>
  <c r="H2677" i="1"/>
  <c r="AD2669" i="1"/>
  <c r="H2669" i="1"/>
  <c r="AD2661" i="1"/>
  <c r="H2661" i="1"/>
  <c r="AD2653" i="1"/>
  <c r="H2653" i="1"/>
  <c r="AD2645" i="1"/>
  <c r="H2645" i="1"/>
  <c r="AD2637" i="1"/>
  <c r="H2637" i="1"/>
  <c r="AD2629" i="1"/>
  <c r="H2629" i="1"/>
  <c r="AD2621" i="1"/>
  <c r="H2621" i="1"/>
  <c r="AD2613" i="1"/>
  <c r="H2613" i="1"/>
  <c r="AD2605" i="1"/>
  <c r="H2605" i="1"/>
  <c r="AD2597" i="1"/>
  <c r="H2597" i="1"/>
  <c r="AD2589" i="1"/>
  <c r="H2589" i="1"/>
  <c r="AD2581" i="1"/>
  <c r="H2581" i="1"/>
  <c r="AD2573" i="1"/>
  <c r="H2573" i="1"/>
  <c r="AD2565" i="1"/>
  <c r="H2565" i="1"/>
  <c r="AD2557" i="1"/>
  <c r="H2557" i="1"/>
  <c r="AD2549" i="1"/>
  <c r="H2549" i="1"/>
  <c r="AD2541" i="1"/>
  <c r="H2541" i="1"/>
  <c r="AD2533" i="1"/>
  <c r="H2533" i="1"/>
  <c r="AD2525" i="1"/>
  <c r="H2525" i="1"/>
  <c r="AD2517" i="1"/>
  <c r="H2517" i="1"/>
  <c r="AD2509" i="1"/>
  <c r="H2509" i="1"/>
  <c r="AD2501" i="1"/>
  <c r="H2501" i="1"/>
  <c r="AD2493" i="1"/>
  <c r="H2493" i="1"/>
  <c r="AD2485" i="1"/>
  <c r="H2485" i="1"/>
  <c r="AD2477" i="1"/>
  <c r="H2477" i="1"/>
  <c r="AD2469" i="1"/>
  <c r="H2469" i="1"/>
  <c r="AD2461" i="1"/>
  <c r="H2461" i="1"/>
  <c r="AD2453" i="1"/>
  <c r="H2453" i="1"/>
  <c r="H2445" i="1"/>
  <c r="AD2437" i="1"/>
  <c r="H2437" i="1"/>
  <c r="AD2429" i="1"/>
  <c r="H2429" i="1"/>
  <c r="AD2421" i="1"/>
  <c r="H2421" i="1"/>
  <c r="AD2413" i="1"/>
  <c r="H2413" i="1"/>
  <c r="AD2405" i="1"/>
  <c r="H2405" i="1"/>
  <c r="AD2397" i="1"/>
  <c r="H2397" i="1"/>
  <c r="AD2389" i="1"/>
  <c r="H2389" i="1"/>
  <c r="H2381" i="1"/>
  <c r="AD2373" i="1"/>
  <c r="H2373" i="1"/>
  <c r="AD2365" i="1"/>
  <c r="H2365" i="1"/>
  <c r="AD2357" i="1"/>
  <c r="H2357" i="1"/>
  <c r="AD2349" i="1"/>
  <c r="H2349" i="1"/>
  <c r="AD2341" i="1"/>
  <c r="H2341" i="1"/>
  <c r="AD2333" i="1"/>
  <c r="H2333" i="1"/>
  <c r="AD2325" i="1"/>
  <c r="H2325" i="1"/>
  <c r="H2317" i="1"/>
  <c r="AD2309" i="1"/>
  <c r="H2309" i="1"/>
  <c r="AD2301" i="1"/>
  <c r="H2301" i="1"/>
  <c r="AD2293" i="1"/>
  <c r="H2293" i="1"/>
  <c r="AD2285" i="1"/>
  <c r="H2285" i="1"/>
  <c r="AD2277" i="1"/>
  <c r="H2277" i="1"/>
  <c r="AD2269" i="1"/>
  <c r="H2269" i="1"/>
  <c r="AD2261" i="1"/>
  <c r="H2261" i="1"/>
  <c r="H2253" i="1"/>
  <c r="AD2245" i="1"/>
  <c r="H2245" i="1"/>
  <c r="AD2237" i="1"/>
  <c r="H2237" i="1"/>
  <c r="AD2229" i="1"/>
  <c r="H2229" i="1"/>
  <c r="AD2221" i="1"/>
  <c r="H2221" i="1"/>
  <c r="AD2213" i="1"/>
  <c r="H2213" i="1"/>
  <c r="AD2205" i="1"/>
  <c r="H2205" i="1"/>
  <c r="AD2197" i="1"/>
  <c r="H2197" i="1"/>
  <c r="H2189" i="1"/>
  <c r="AD2181" i="1"/>
  <c r="H2181" i="1"/>
  <c r="AD2173" i="1"/>
  <c r="H2173" i="1"/>
  <c r="AD2165" i="1"/>
  <c r="H2165" i="1"/>
  <c r="AD2157" i="1"/>
  <c r="H2157" i="1"/>
  <c r="AD2149" i="1"/>
  <c r="H2149" i="1"/>
  <c r="AD2141" i="1"/>
  <c r="H2141" i="1"/>
  <c r="AD2133" i="1"/>
  <c r="H2133" i="1"/>
  <c r="H2125" i="1"/>
  <c r="AD2117" i="1"/>
  <c r="H2117" i="1"/>
  <c r="AD2109" i="1"/>
  <c r="H2109" i="1"/>
  <c r="AD2101" i="1"/>
  <c r="H2101" i="1"/>
  <c r="AD2093" i="1"/>
  <c r="H2093" i="1"/>
  <c r="AD2085" i="1"/>
  <c r="H2085" i="1"/>
  <c r="AD2077" i="1"/>
  <c r="H2077" i="1"/>
  <c r="AD2069" i="1"/>
  <c r="H2069" i="1"/>
  <c r="H2061" i="1"/>
  <c r="AD2053" i="1"/>
  <c r="H2053" i="1"/>
  <c r="AD2045" i="1"/>
  <c r="H2045" i="1"/>
  <c r="AD2037" i="1"/>
  <c r="H2037" i="1"/>
  <c r="AD2029" i="1"/>
  <c r="H2029" i="1"/>
  <c r="AD2021" i="1"/>
  <c r="H2021" i="1"/>
  <c r="AD2013" i="1"/>
  <c r="H2013" i="1"/>
  <c r="AD2005" i="1"/>
  <c r="H2005" i="1"/>
  <c r="H1997" i="1"/>
  <c r="AD1989" i="1"/>
  <c r="H1989" i="1"/>
  <c r="AD1981" i="1"/>
  <c r="H1981" i="1"/>
  <c r="AD1973" i="1"/>
  <c r="H1973" i="1"/>
  <c r="AD1965" i="1"/>
  <c r="H1965" i="1"/>
  <c r="AD1957" i="1"/>
  <c r="H1957" i="1"/>
  <c r="H1949" i="1"/>
  <c r="AD1941" i="1"/>
  <c r="H1941" i="1"/>
  <c r="AD1933" i="1"/>
  <c r="H1933" i="1"/>
  <c r="AD1925" i="1"/>
  <c r="H1925" i="1"/>
  <c r="AD1917" i="1"/>
  <c r="H1917" i="1"/>
  <c r="H1909" i="1"/>
  <c r="AD1901" i="1"/>
  <c r="H1901" i="1"/>
  <c r="AD1893" i="1"/>
  <c r="H1893" i="1"/>
  <c r="AD1885" i="1"/>
  <c r="H1885" i="1"/>
  <c r="AD1877" i="1"/>
  <c r="H1877" i="1"/>
  <c r="AD1869" i="1"/>
  <c r="H1869" i="1"/>
  <c r="AD1861" i="1"/>
  <c r="H1861" i="1"/>
  <c r="AD1853" i="1"/>
  <c r="H1853" i="1"/>
  <c r="AD1845" i="1"/>
  <c r="H1845" i="1"/>
  <c r="AD1837" i="1"/>
  <c r="H1837" i="1"/>
  <c r="AD1829" i="1"/>
  <c r="H1829" i="1"/>
  <c r="AD1821" i="1"/>
  <c r="H1821" i="1"/>
  <c r="AD1813" i="1"/>
  <c r="H1813" i="1"/>
  <c r="AD3188" i="1"/>
  <c r="H3188" i="1"/>
  <c r="AD3180" i="1"/>
  <c r="H3180" i="1"/>
  <c r="AD3172" i="1"/>
  <c r="H3172" i="1"/>
  <c r="AD3164" i="1"/>
  <c r="H3164" i="1"/>
  <c r="AD3156" i="1"/>
  <c r="H3156" i="1"/>
  <c r="AD3148" i="1"/>
  <c r="H3148" i="1"/>
  <c r="AD3140" i="1"/>
  <c r="H3140" i="1"/>
  <c r="AD3132" i="1"/>
  <c r="H3132" i="1"/>
  <c r="AD3124" i="1"/>
  <c r="H3124" i="1"/>
  <c r="AD3116" i="1"/>
  <c r="H3116" i="1"/>
  <c r="AD3108" i="1"/>
  <c r="H3108" i="1"/>
  <c r="AD3100" i="1"/>
  <c r="H3100" i="1"/>
  <c r="AD3092" i="1"/>
  <c r="H3092" i="1"/>
  <c r="AD3084" i="1"/>
  <c r="H3084" i="1"/>
  <c r="AD3076" i="1"/>
  <c r="H3076" i="1"/>
  <c r="AD3068" i="1"/>
  <c r="H3068" i="1"/>
  <c r="AD3060" i="1"/>
  <c r="H3060" i="1"/>
  <c r="AD3052" i="1"/>
  <c r="H3052" i="1"/>
  <c r="AD3044" i="1"/>
  <c r="H3044" i="1"/>
  <c r="AD3036" i="1"/>
  <c r="H3036" i="1"/>
  <c r="AD3028" i="1"/>
  <c r="H3028" i="1"/>
  <c r="AD3020" i="1"/>
  <c r="H3020" i="1"/>
  <c r="AD3012" i="1"/>
  <c r="H3012" i="1"/>
  <c r="H3004" i="1"/>
  <c r="AD2996" i="1"/>
  <c r="H2996" i="1"/>
  <c r="AD2988" i="1"/>
  <c r="H2988" i="1"/>
  <c r="AD2980" i="1"/>
  <c r="H2980" i="1"/>
  <c r="AD2972" i="1"/>
  <c r="H2972" i="1"/>
  <c r="AD2964" i="1"/>
  <c r="H2964" i="1"/>
  <c r="AD2956" i="1"/>
  <c r="H2956" i="1"/>
  <c r="AD2948" i="1"/>
  <c r="H2948" i="1"/>
  <c r="H2940" i="1"/>
  <c r="AD2932" i="1"/>
  <c r="H2932" i="1"/>
  <c r="AD2924" i="1"/>
  <c r="H2924" i="1"/>
  <c r="AD2916" i="1"/>
  <c r="H2916" i="1"/>
  <c r="AD2908" i="1"/>
  <c r="H2908" i="1"/>
  <c r="AD2900" i="1"/>
  <c r="H2900" i="1"/>
  <c r="AD2892" i="1"/>
  <c r="H2892" i="1"/>
  <c r="AD2884" i="1"/>
  <c r="H2884" i="1"/>
  <c r="H2876" i="1"/>
  <c r="AD2868" i="1"/>
  <c r="H2868" i="1"/>
  <c r="AD2860" i="1"/>
  <c r="H2860" i="1"/>
  <c r="AD2852" i="1"/>
  <c r="H2852" i="1"/>
  <c r="AD2844" i="1"/>
  <c r="H2844" i="1"/>
  <c r="AD2836" i="1"/>
  <c r="H2836" i="1"/>
  <c r="AD2828" i="1"/>
  <c r="H2828" i="1"/>
  <c r="AD2820" i="1"/>
  <c r="H2820" i="1"/>
  <c r="H2812" i="1"/>
  <c r="AD2804" i="1"/>
  <c r="H2804" i="1"/>
  <c r="AD2796" i="1"/>
  <c r="H2796" i="1"/>
  <c r="AD2788" i="1"/>
  <c r="H2788" i="1"/>
  <c r="AD2780" i="1"/>
  <c r="H2780" i="1"/>
  <c r="AD2772" i="1"/>
  <c r="H2772" i="1"/>
  <c r="AD2764" i="1"/>
  <c r="H2764" i="1"/>
  <c r="AD2756" i="1"/>
  <c r="H2756" i="1"/>
  <c r="H2748" i="1"/>
  <c r="AD2740" i="1"/>
  <c r="H2740" i="1"/>
  <c r="AD2732" i="1"/>
  <c r="H2732" i="1"/>
  <c r="AD2724" i="1"/>
  <c r="H2724" i="1"/>
  <c r="AD2716" i="1"/>
  <c r="H2716" i="1"/>
  <c r="AD2708" i="1"/>
  <c r="H2708" i="1"/>
  <c r="AD2700" i="1"/>
  <c r="H2700" i="1"/>
  <c r="AD2692" i="1"/>
  <c r="H2692" i="1"/>
  <c r="H2684" i="1"/>
  <c r="AD2676" i="1"/>
  <c r="H2676" i="1"/>
  <c r="AD2668" i="1"/>
  <c r="H2668" i="1"/>
  <c r="AD2660" i="1"/>
  <c r="H2660" i="1"/>
  <c r="AD2652" i="1"/>
  <c r="H2652" i="1"/>
  <c r="AD2644" i="1"/>
  <c r="H2644" i="1"/>
  <c r="AD2636" i="1"/>
  <c r="H2636" i="1"/>
  <c r="AD2628" i="1"/>
  <c r="H2628" i="1"/>
  <c r="H2620" i="1"/>
  <c r="AD2612" i="1"/>
  <c r="H2612" i="1"/>
  <c r="AD2604" i="1"/>
  <c r="H2604" i="1"/>
  <c r="AD2596" i="1"/>
  <c r="H2596" i="1"/>
  <c r="AD2588" i="1"/>
  <c r="H2588" i="1"/>
  <c r="AD2580" i="1"/>
  <c r="H2580" i="1"/>
  <c r="AD2572" i="1"/>
  <c r="H2572" i="1"/>
  <c r="AD2564" i="1"/>
  <c r="H2564" i="1"/>
  <c r="H2556" i="1"/>
  <c r="AD2548" i="1"/>
  <c r="H2548" i="1"/>
  <c r="AD2540" i="1"/>
  <c r="H2540" i="1"/>
  <c r="AD2532" i="1"/>
  <c r="H2532" i="1"/>
  <c r="AD2524" i="1"/>
  <c r="H2524" i="1"/>
  <c r="AD2516" i="1"/>
  <c r="H2516" i="1"/>
  <c r="AD2508" i="1"/>
  <c r="H2508" i="1"/>
  <c r="AD2500" i="1"/>
  <c r="H2500" i="1"/>
  <c r="AD2492" i="1"/>
  <c r="H2492" i="1"/>
  <c r="H2484" i="1"/>
  <c r="AD2476" i="1"/>
  <c r="H2476" i="1"/>
  <c r="AD2468" i="1"/>
  <c r="H2468" i="1"/>
  <c r="AD2460" i="1"/>
  <c r="H2460" i="1"/>
  <c r="AD2452" i="1"/>
  <c r="H2452" i="1"/>
  <c r="AD2444" i="1"/>
  <c r="H2444" i="1"/>
  <c r="AD2436" i="1"/>
  <c r="H2436" i="1"/>
  <c r="AD2428" i="1"/>
  <c r="H2428" i="1"/>
  <c r="H2420" i="1"/>
  <c r="AD2412" i="1"/>
  <c r="H2412" i="1"/>
  <c r="AD2404" i="1"/>
  <c r="H2404" i="1"/>
  <c r="AD2396" i="1"/>
  <c r="H2396" i="1"/>
  <c r="AD2388" i="1"/>
  <c r="H2388" i="1"/>
  <c r="AD2380" i="1"/>
  <c r="H2380" i="1"/>
  <c r="AD2372" i="1"/>
  <c r="H2372" i="1"/>
  <c r="AD2364" i="1"/>
  <c r="H2364" i="1"/>
  <c r="H2356" i="1"/>
  <c r="AD2348" i="1"/>
  <c r="H2348" i="1"/>
  <c r="AD2340" i="1"/>
  <c r="H2340" i="1"/>
  <c r="AD2332" i="1"/>
  <c r="H2332" i="1"/>
  <c r="AD2324" i="1"/>
  <c r="H2324" i="1"/>
  <c r="AD2316" i="1"/>
  <c r="H2316" i="1"/>
  <c r="AD2308" i="1"/>
  <c r="H2308" i="1"/>
  <c r="AD2300" i="1"/>
  <c r="H2300" i="1"/>
  <c r="H2292" i="1"/>
  <c r="AD2284" i="1"/>
  <c r="H2284" i="1"/>
  <c r="AD2276" i="1"/>
  <c r="H2276" i="1"/>
  <c r="AD2268" i="1"/>
  <c r="H2268" i="1"/>
  <c r="AD2260" i="1"/>
  <c r="H2260" i="1"/>
  <c r="AD2252" i="1"/>
  <c r="H2252" i="1"/>
  <c r="AD2244" i="1"/>
  <c r="H2244" i="1"/>
  <c r="AD2236" i="1"/>
  <c r="H2236" i="1"/>
  <c r="H2228" i="1"/>
  <c r="AD2220" i="1"/>
  <c r="H2220" i="1"/>
  <c r="AD2212" i="1"/>
  <c r="H2212" i="1"/>
  <c r="AD2204" i="1"/>
  <c r="H2204" i="1"/>
  <c r="AD2196" i="1"/>
  <c r="H2196" i="1"/>
  <c r="AD2188" i="1"/>
  <c r="H2188" i="1"/>
  <c r="AD2180" i="1"/>
  <c r="H2180" i="1"/>
  <c r="AD2172" i="1"/>
  <c r="H2172" i="1"/>
  <c r="H2164" i="1"/>
  <c r="AD2156" i="1"/>
  <c r="H2156" i="1"/>
  <c r="AD2148" i="1"/>
  <c r="H2148" i="1"/>
  <c r="AD2140" i="1"/>
  <c r="H2140" i="1"/>
  <c r="AD2132" i="1"/>
  <c r="H2132" i="1"/>
  <c r="AD2124" i="1"/>
  <c r="H2124" i="1"/>
  <c r="AD2116" i="1"/>
  <c r="H2116" i="1"/>
  <c r="AD2108" i="1"/>
  <c r="H2108" i="1"/>
  <c r="H2100" i="1"/>
  <c r="AD2092" i="1"/>
  <c r="H2092" i="1"/>
  <c r="AD2084" i="1"/>
  <c r="H2084" i="1"/>
  <c r="AD2076" i="1"/>
  <c r="H2076" i="1"/>
  <c r="AD2068" i="1"/>
  <c r="H2068" i="1"/>
  <c r="AD2060" i="1"/>
  <c r="H2060" i="1"/>
  <c r="AD2052" i="1"/>
  <c r="H2052" i="1"/>
  <c r="AD2044" i="1"/>
  <c r="H2044" i="1"/>
  <c r="H2036" i="1"/>
  <c r="AD2028" i="1"/>
  <c r="H2028" i="1"/>
  <c r="AD2020" i="1"/>
  <c r="H2020" i="1"/>
  <c r="AD2012" i="1"/>
  <c r="H2012" i="1"/>
  <c r="AD2004" i="1"/>
  <c r="H2004" i="1"/>
  <c r="AD1996" i="1"/>
  <c r="H1996" i="1"/>
  <c r="AD1988" i="1"/>
  <c r="H1988" i="1"/>
  <c r="AD1980" i="1"/>
  <c r="H1980" i="1"/>
  <c r="AD1972" i="1"/>
  <c r="H1972" i="1"/>
  <c r="AD1964" i="1"/>
  <c r="H1964" i="1"/>
  <c r="AD1956" i="1"/>
  <c r="H1956" i="1"/>
  <c r="AD1948" i="1"/>
  <c r="H1948" i="1"/>
  <c r="AD1940" i="1"/>
  <c r="H1940" i="1"/>
  <c r="AD1932" i="1"/>
  <c r="H1932" i="1"/>
  <c r="AD1924" i="1"/>
  <c r="H1924" i="1"/>
  <c r="H1916" i="1"/>
  <c r="AD1908" i="1"/>
  <c r="H1908" i="1"/>
  <c r="AD1900" i="1"/>
  <c r="H1900" i="1"/>
  <c r="AD1892" i="1"/>
  <c r="H1892" i="1"/>
  <c r="AD1884" i="1"/>
  <c r="H1884" i="1"/>
  <c r="H1876" i="1"/>
  <c r="AD1868" i="1"/>
  <c r="H1868" i="1"/>
  <c r="AD1860" i="1"/>
  <c r="H1860" i="1"/>
  <c r="AD1852" i="1"/>
  <c r="H1852" i="1"/>
  <c r="AD1844" i="1"/>
  <c r="H1844" i="1"/>
  <c r="AD1836" i="1"/>
  <c r="H1836" i="1"/>
  <c r="AD1828" i="1"/>
  <c r="H1828" i="1"/>
  <c r="AD1820" i="1"/>
  <c r="H1820" i="1"/>
  <c r="AD1812" i="1"/>
  <c r="H1812" i="1"/>
  <c r="AD1804" i="1"/>
  <c r="H1804" i="1"/>
  <c r="H1796" i="1"/>
  <c r="AD1788" i="1"/>
  <c r="H1788" i="1"/>
  <c r="AD1780" i="1"/>
  <c r="H1780" i="1"/>
  <c r="AD1772" i="1"/>
  <c r="H1772" i="1"/>
  <c r="AD1764" i="1"/>
  <c r="H1764" i="1"/>
  <c r="AD1756" i="1"/>
  <c r="H1756" i="1"/>
  <c r="AD1748" i="1"/>
  <c r="H1748" i="1"/>
  <c r="AD1740" i="1"/>
  <c r="H1740" i="1"/>
  <c r="AD1732" i="1"/>
  <c r="H1732" i="1"/>
  <c r="AD1724" i="1"/>
  <c r="H1724" i="1"/>
  <c r="AD1716" i="1"/>
  <c r="H1716" i="1"/>
  <c r="AD1708" i="1"/>
  <c r="H1708" i="1"/>
  <c r="AD1700" i="1"/>
  <c r="H1700" i="1"/>
  <c r="AD1692" i="1"/>
  <c r="H1692" i="1"/>
  <c r="AD1684" i="1"/>
  <c r="H1684" i="1"/>
  <c r="AD1676" i="1"/>
  <c r="H1676" i="1"/>
  <c r="AD1668" i="1"/>
  <c r="H1668" i="1"/>
  <c r="H1660" i="1"/>
  <c r="AD1652" i="1"/>
  <c r="H1652" i="1"/>
  <c r="AD1644" i="1"/>
  <c r="H1644" i="1"/>
  <c r="AD1636" i="1"/>
  <c r="H1636" i="1"/>
  <c r="AD1628" i="1"/>
  <c r="H1628" i="1"/>
  <c r="AD1620" i="1"/>
  <c r="H1620" i="1"/>
  <c r="AD1612" i="1"/>
  <c r="H1612" i="1"/>
  <c r="AD1604" i="1"/>
  <c r="H1604" i="1"/>
  <c r="AD1596" i="1"/>
  <c r="H1596" i="1"/>
  <c r="AD1588" i="1"/>
  <c r="H1588" i="1"/>
  <c r="AD1580" i="1"/>
  <c r="H1580" i="1"/>
  <c r="AD1572" i="1"/>
  <c r="H1572" i="1"/>
  <c r="AD1564" i="1"/>
  <c r="H1564" i="1"/>
  <c r="AD1556" i="1"/>
  <c r="H1556" i="1"/>
  <c r="AD1548" i="1"/>
  <c r="H1548" i="1"/>
  <c r="H1540" i="1"/>
  <c r="AD1532" i="1"/>
  <c r="H1532" i="1"/>
  <c r="H1524" i="1"/>
  <c r="AD1516" i="1"/>
  <c r="H1516" i="1"/>
  <c r="AD1508" i="1"/>
  <c r="H1508" i="1"/>
  <c r="AD1500" i="1"/>
  <c r="H1500" i="1"/>
  <c r="AD1492" i="1"/>
  <c r="H1492" i="1"/>
  <c r="AD1484" i="1"/>
  <c r="H1484" i="1"/>
  <c r="AD1476" i="1"/>
  <c r="H1476" i="1"/>
  <c r="AD1468" i="1"/>
  <c r="H1468" i="1"/>
  <c r="AD1460" i="1"/>
  <c r="H1460" i="1"/>
  <c r="AD1452" i="1"/>
  <c r="H1452" i="1"/>
  <c r="AD1444" i="1"/>
  <c r="H1444" i="1"/>
  <c r="AD1436" i="1"/>
  <c r="H1436" i="1"/>
  <c r="AD1428" i="1"/>
  <c r="H1428" i="1"/>
  <c r="AD1420" i="1"/>
  <c r="H1420" i="1"/>
  <c r="AD1412" i="1"/>
  <c r="H1412" i="1"/>
  <c r="AD1404" i="1"/>
  <c r="H1404" i="1"/>
  <c r="AD1396" i="1"/>
  <c r="H1396" i="1"/>
  <c r="AD1388" i="1"/>
  <c r="H1388" i="1"/>
  <c r="AD1380" i="1"/>
  <c r="H1380" i="1"/>
  <c r="AD1372" i="1"/>
  <c r="H1372" i="1"/>
  <c r="AD1364" i="1"/>
  <c r="H1364" i="1"/>
  <c r="AD1356" i="1"/>
  <c r="H1356" i="1"/>
  <c r="H1348" i="1"/>
  <c r="AD1340" i="1"/>
  <c r="H1340" i="1"/>
  <c r="AD1332" i="1"/>
  <c r="H1332" i="1"/>
  <c r="AD1324" i="1"/>
  <c r="H1324" i="1"/>
  <c r="AD1316" i="1"/>
  <c r="H1316" i="1"/>
  <c r="H1308" i="1"/>
  <c r="AD1300" i="1"/>
  <c r="H1300" i="1"/>
  <c r="AD1292" i="1"/>
  <c r="H1292" i="1"/>
  <c r="AD1284" i="1"/>
  <c r="H1284" i="1"/>
  <c r="H2745" i="1"/>
  <c r="AD2737" i="1"/>
  <c r="H2737" i="1"/>
  <c r="AD2729" i="1"/>
  <c r="H2729" i="1"/>
  <c r="AD2721" i="1"/>
  <c r="H2721" i="1"/>
  <c r="AD2713" i="1"/>
  <c r="H2713" i="1"/>
  <c r="AD2705" i="1"/>
  <c r="H2705" i="1"/>
  <c r="AD2697" i="1"/>
  <c r="H2697" i="1"/>
  <c r="AD2689" i="1"/>
  <c r="H2689" i="1"/>
  <c r="H2681" i="1"/>
  <c r="AD2673" i="1"/>
  <c r="H2673" i="1"/>
  <c r="AD2665" i="1"/>
  <c r="H2665" i="1"/>
  <c r="AD2657" i="1"/>
  <c r="H2657" i="1"/>
  <c r="AD2649" i="1"/>
  <c r="H2649" i="1"/>
  <c r="AD2641" i="1"/>
  <c r="H2641" i="1"/>
  <c r="AD2633" i="1"/>
  <c r="H2633" i="1"/>
  <c r="AD2625" i="1"/>
  <c r="H2625" i="1"/>
  <c r="H2617" i="1"/>
  <c r="AD2609" i="1"/>
  <c r="H2609" i="1"/>
  <c r="AD2601" i="1"/>
  <c r="H2601" i="1"/>
  <c r="AD2593" i="1"/>
  <c r="H2593" i="1"/>
  <c r="AD2585" i="1"/>
  <c r="H2585" i="1"/>
  <c r="AD2577" i="1"/>
  <c r="H2577" i="1"/>
  <c r="AD2569" i="1"/>
  <c r="H2569" i="1"/>
  <c r="AD2561" i="1"/>
  <c r="H2561" i="1"/>
  <c r="H2553" i="1"/>
  <c r="AD2545" i="1"/>
  <c r="H2545" i="1"/>
  <c r="AD2537" i="1"/>
  <c r="H2537" i="1"/>
  <c r="AD2529" i="1"/>
  <c r="H2529" i="1"/>
  <c r="AD2521" i="1"/>
  <c r="H2521" i="1"/>
  <c r="AD2513" i="1"/>
  <c r="H2513" i="1"/>
  <c r="AD2505" i="1"/>
  <c r="H2505" i="1"/>
  <c r="AD2497" i="1"/>
  <c r="H2497" i="1"/>
  <c r="AD2489" i="1"/>
  <c r="H2489" i="1"/>
  <c r="AD2481" i="1"/>
  <c r="H2481" i="1"/>
  <c r="AD2473" i="1"/>
  <c r="H2473" i="1"/>
  <c r="H2465" i="1"/>
  <c r="AD2457" i="1"/>
  <c r="H2457" i="1"/>
  <c r="AD2449" i="1"/>
  <c r="H2449" i="1"/>
  <c r="AD2441" i="1"/>
  <c r="H2441" i="1"/>
  <c r="AD2433" i="1"/>
  <c r="H2433" i="1"/>
  <c r="AD2425" i="1"/>
  <c r="H2425" i="1"/>
  <c r="H2417" i="1"/>
  <c r="AD2409" i="1"/>
  <c r="H2409" i="1"/>
  <c r="AD2401" i="1"/>
  <c r="H2401" i="1"/>
  <c r="AD2393" i="1"/>
  <c r="H2393" i="1"/>
  <c r="H2385" i="1"/>
  <c r="AD2377" i="1"/>
  <c r="H2377" i="1"/>
  <c r="AD2369" i="1"/>
  <c r="H2369" i="1"/>
  <c r="AD2361" i="1"/>
  <c r="H2361" i="1"/>
  <c r="H2353" i="1"/>
  <c r="AD2345" i="1"/>
  <c r="H2345" i="1"/>
  <c r="AD2337" i="1"/>
  <c r="H2337" i="1"/>
  <c r="AD2329" i="1"/>
  <c r="H2329" i="1"/>
  <c r="AD2321" i="1"/>
  <c r="H2321" i="1"/>
  <c r="AD2313" i="1"/>
  <c r="H2313" i="1"/>
  <c r="AD2305" i="1"/>
  <c r="H2305" i="1"/>
  <c r="H2297" i="1"/>
  <c r="AD2289" i="1"/>
  <c r="H2289" i="1"/>
  <c r="AD2281" i="1"/>
  <c r="H2281" i="1"/>
  <c r="AD2273" i="1"/>
  <c r="H2273" i="1"/>
  <c r="AD2265" i="1"/>
  <c r="H2265" i="1"/>
  <c r="AD2257" i="1"/>
  <c r="H2257" i="1"/>
  <c r="AD2249" i="1"/>
  <c r="H2249" i="1"/>
  <c r="AD2241" i="1"/>
  <c r="H2241" i="1"/>
  <c r="AD2233" i="1"/>
  <c r="H2233" i="1"/>
  <c r="AD2225" i="1"/>
  <c r="H2225" i="1"/>
  <c r="AD2217" i="1"/>
  <c r="H2217" i="1"/>
  <c r="H2209" i="1"/>
  <c r="AD2201" i="1"/>
  <c r="H2201" i="1"/>
  <c r="AD2193" i="1"/>
  <c r="H2193" i="1"/>
  <c r="AD2185" i="1"/>
  <c r="H2185" i="1"/>
  <c r="AD2177" i="1"/>
  <c r="H2177" i="1"/>
  <c r="AD2169" i="1"/>
  <c r="H2169" i="1"/>
  <c r="AD2161" i="1"/>
  <c r="H2161" i="1"/>
  <c r="AD2153" i="1"/>
  <c r="H2153" i="1"/>
  <c r="AD2145" i="1"/>
  <c r="H2145" i="1"/>
  <c r="AD2137" i="1"/>
  <c r="H2137" i="1"/>
  <c r="AD2129" i="1"/>
  <c r="H2129" i="1"/>
  <c r="AD2121" i="1"/>
  <c r="H2121" i="1"/>
  <c r="AD2113" i="1"/>
  <c r="H2113" i="1"/>
  <c r="AD2105" i="1"/>
  <c r="H2105" i="1"/>
  <c r="AD2097" i="1"/>
  <c r="H2097" i="1"/>
  <c r="AD2089" i="1"/>
  <c r="H2089" i="1"/>
  <c r="AD2081" i="1"/>
  <c r="H2081" i="1"/>
  <c r="AD2073" i="1"/>
  <c r="H2073" i="1"/>
  <c r="AD2065" i="1"/>
  <c r="H2065" i="1"/>
  <c r="AD2057" i="1"/>
  <c r="H2057" i="1"/>
  <c r="AD2049" i="1"/>
  <c r="H2049" i="1"/>
  <c r="H2041" i="1"/>
  <c r="AD2033" i="1"/>
  <c r="H2033" i="1"/>
  <c r="AD2025" i="1"/>
  <c r="H2025" i="1"/>
  <c r="AD2017" i="1"/>
  <c r="H2017" i="1"/>
  <c r="AD2009" i="1"/>
  <c r="H2009" i="1"/>
  <c r="AD2001" i="1"/>
  <c r="H2001" i="1"/>
  <c r="AD1993" i="1"/>
  <c r="H1993" i="1"/>
  <c r="AD1985" i="1"/>
  <c r="H1985" i="1"/>
  <c r="AD1977" i="1"/>
  <c r="H1977" i="1"/>
  <c r="H1969" i="1"/>
  <c r="AD1961" i="1"/>
  <c r="H1961" i="1"/>
  <c r="AD1953" i="1"/>
  <c r="H1953" i="1"/>
  <c r="AD1945" i="1"/>
  <c r="H1945" i="1"/>
  <c r="AD1937" i="1"/>
  <c r="H1937" i="1"/>
  <c r="AD1929" i="1"/>
  <c r="H1929" i="1"/>
  <c r="AD1921" i="1"/>
  <c r="H1921" i="1"/>
  <c r="AD1913" i="1"/>
  <c r="H1913" i="1"/>
  <c r="H1905" i="1"/>
  <c r="AD1897" i="1"/>
  <c r="H1897" i="1"/>
  <c r="AD1889" i="1"/>
  <c r="H1889" i="1"/>
  <c r="AD1881" i="1"/>
  <c r="H1881" i="1"/>
  <c r="AD1873" i="1"/>
  <c r="H1873" i="1"/>
  <c r="AD1865" i="1"/>
  <c r="H1865" i="1"/>
  <c r="AD1857" i="1"/>
  <c r="H1857" i="1"/>
  <c r="AD1849" i="1"/>
  <c r="H1849" i="1"/>
  <c r="H1841" i="1"/>
  <c r="AD1833" i="1"/>
  <c r="H1833" i="1"/>
  <c r="AD1825" i="1"/>
  <c r="H1825" i="1"/>
  <c r="AD1817" i="1"/>
  <c r="H1817" i="1"/>
  <c r="AD1809" i="1"/>
  <c r="H1809" i="1"/>
  <c r="AD1801" i="1"/>
  <c r="H1801" i="1"/>
  <c r="AD1793" i="1"/>
  <c r="H1793" i="1"/>
  <c r="AD1785" i="1"/>
  <c r="H1785" i="1"/>
  <c r="H1777" i="1"/>
  <c r="AD1769" i="1"/>
  <c r="H1769" i="1"/>
  <c r="AD1761" i="1"/>
  <c r="H1761" i="1"/>
  <c r="AD1753" i="1"/>
  <c r="H1753" i="1"/>
  <c r="AD1745" i="1"/>
  <c r="H1745" i="1"/>
  <c r="AD1737" i="1"/>
  <c r="H1737" i="1"/>
  <c r="AD1729" i="1"/>
  <c r="H1729" i="1"/>
  <c r="AD1721" i="1"/>
  <c r="H1721" i="1"/>
  <c r="H1713" i="1"/>
  <c r="AD1705" i="1"/>
  <c r="H1705" i="1"/>
  <c r="AD1697" i="1"/>
  <c r="H1697" i="1"/>
  <c r="AD1689" i="1"/>
  <c r="H1689" i="1"/>
  <c r="AD1681" i="1"/>
  <c r="H1681" i="1"/>
  <c r="AD1673" i="1"/>
  <c r="H1673" i="1"/>
  <c r="AD1665" i="1"/>
  <c r="H1665" i="1"/>
  <c r="AD1657" i="1"/>
  <c r="H1657" i="1"/>
  <c r="H1649" i="1"/>
  <c r="AD1641" i="1"/>
  <c r="H1641" i="1"/>
  <c r="AD1633" i="1"/>
  <c r="H1633" i="1"/>
  <c r="AD1625" i="1"/>
  <c r="H1625" i="1"/>
  <c r="AD1617" i="1"/>
  <c r="H1617" i="1"/>
  <c r="AD1609" i="1"/>
  <c r="H1609" i="1"/>
  <c r="AD1601" i="1"/>
  <c r="H1601" i="1"/>
  <c r="AD1593" i="1"/>
  <c r="H1593" i="1"/>
  <c r="H1585" i="1"/>
  <c r="AD1577" i="1"/>
  <c r="H1577" i="1"/>
  <c r="AD1569" i="1"/>
  <c r="H1569" i="1"/>
  <c r="AD1561" i="1"/>
  <c r="H1561" i="1"/>
  <c r="AD1553" i="1"/>
  <c r="H1553" i="1"/>
  <c r="AD1545" i="1"/>
  <c r="H1545" i="1"/>
  <c r="AD1537" i="1"/>
  <c r="H1537" i="1"/>
  <c r="AD1529" i="1"/>
  <c r="H1529" i="1"/>
  <c r="H1521" i="1"/>
  <c r="AD1513" i="1"/>
  <c r="H1513" i="1"/>
  <c r="AD1505" i="1"/>
  <c r="H1505" i="1"/>
  <c r="AD1497" i="1"/>
  <c r="H1497" i="1"/>
  <c r="AD1489" i="1"/>
  <c r="H1489" i="1"/>
  <c r="AD1481" i="1"/>
  <c r="H1481" i="1"/>
  <c r="AD1473" i="1"/>
  <c r="H1473" i="1"/>
  <c r="AD1465" i="1"/>
  <c r="H1465" i="1"/>
  <c r="AD1457" i="1"/>
  <c r="H1457" i="1"/>
  <c r="AD1449" i="1"/>
  <c r="H1449" i="1"/>
  <c r="AD1441" i="1"/>
  <c r="H1441" i="1"/>
  <c r="AD1433" i="1"/>
  <c r="H1433" i="1"/>
  <c r="H1425" i="1"/>
  <c r="AD1417" i="1"/>
  <c r="H1417" i="1"/>
  <c r="AD1409" i="1"/>
  <c r="H1409" i="1"/>
  <c r="AD1401" i="1"/>
  <c r="H1401" i="1"/>
  <c r="AD1393" i="1"/>
  <c r="H1393" i="1"/>
  <c r="AD1385" i="1"/>
  <c r="H1385" i="1"/>
  <c r="AD1377" i="1"/>
  <c r="H1377" i="1"/>
  <c r="AD1369" i="1"/>
  <c r="H1369" i="1"/>
  <c r="H1361" i="1"/>
  <c r="AD1353" i="1"/>
  <c r="H1353" i="1"/>
  <c r="AD1345" i="1"/>
  <c r="H1345" i="1"/>
  <c r="AD1337" i="1"/>
  <c r="H1337" i="1"/>
  <c r="AD1329" i="1"/>
  <c r="H1329" i="1"/>
  <c r="AD1321" i="1"/>
  <c r="H1321" i="1"/>
  <c r="AD1313" i="1"/>
  <c r="H1313" i="1"/>
  <c r="AD1305" i="1"/>
  <c r="H1305" i="1"/>
  <c r="H1297" i="1"/>
  <c r="AD1289" i="1"/>
  <c r="H1289" i="1"/>
  <c r="AD1281" i="1"/>
  <c r="H1281" i="1"/>
  <c r="AD1273" i="1"/>
  <c r="H1273" i="1"/>
  <c r="AD1265" i="1"/>
  <c r="H1265" i="1"/>
  <c r="AD1257" i="1"/>
  <c r="H1257" i="1"/>
  <c r="AD1249" i="1"/>
  <c r="H1249" i="1"/>
  <c r="AD1241" i="1"/>
  <c r="H1241" i="1"/>
  <c r="H1233" i="1"/>
  <c r="AD1225" i="1"/>
  <c r="H1225" i="1"/>
  <c r="AD1217" i="1"/>
  <c r="H1217" i="1"/>
  <c r="AD1209" i="1"/>
  <c r="H1209" i="1"/>
  <c r="AD1201" i="1"/>
  <c r="H1201" i="1"/>
  <c r="AD1193" i="1"/>
  <c r="H1193" i="1"/>
  <c r="AD1185" i="1"/>
  <c r="H1185" i="1"/>
  <c r="AD1177" i="1"/>
  <c r="H1177" i="1"/>
  <c r="H1169" i="1"/>
  <c r="AD1161" i="1"/>
  <c r="H1161" i="1"/>
  <c r="AD1153" i="1"/>
  <c r="H1153" i="1"/>
  <c r="AD1145" i="1"/>
  <c r="H1145" i="1"/>
  <c r="AD1137" i="1"/>
  <c r="H1137" i="1"/>
  <c r="AD1129" i="1"/>
  <c r="H1129" i="1"/>
  <c r="AD1121" i="1"/>
  <c r="H1121" i="1"/>
  <c r="AD1113" i="1"/>
  <c r="H1113" i="1"/>
  <c r="H1105" i="1"/>
  <c r="AD1097" i="1"/>
  <c r="H1097" i="1"/>
  <c r="AD1089" i="1"/>
  <c r="H1089" i="1"/>
  <c r="AD1081" i="1"/>
  <c r="H1081" i="1"/>
  <c r="AD1073" i="1"/>
  <c r="H1073" i="1"/>
  <c r="AD1065" i="1"/>
  <c r="H1065" i="1"/>
  <c r="AD1057" i="1"/>
  <c r="H1057" i="1"/>
  <c r="AD1049" i="1"/>
  <c r="H1049" i="1"/>
  <c r="H1041" i="1"/>
  <c r="AD1033" i="1"/>
  <c r="H1033" i="1"/>
  <c r="AD1025" i="1"/>
  <c r="H1025" i="1"/>
  <c r="AD1017" i="1"/>
  <c r="H1017" i="1"/>
  <c r="AD1009" i="1"/>
  <c r="H1009" i="1"/>
  <c r="AD1001" i="1"/>
  <c r="H1001" i="1"/>
  <c r="AD993" i="1"/>
  <c r="H993" i="1"/>
  <c r="AD985" i="1"/>
  <c r="H985" i="1"/>
  <c r="AD977" i="1"/>
  <c r="H977" i="1"/>
  <c r="AD969" i="1"/>
  <c r="H969" i="1"/>
  <c r="AD961" i="1"/>
  <c r="H961" i="1"/>
  <c r="AD953" i="1"/>
  <c r="H953" i="1"/>
  <c r="AD945" i="1"/>
  <c r="H945" i="1"/>
  <c r="AD937" i="1"/>
  <c r="H937" i="1"/>
  <c r="AD929" i="1"/>
  <c r="H929" i="1"/>
  <c r="AD921" i="1"/>
  <c r="H921" i="1"/>
  <c r="AD913" i="1"/>
  <c r="H913" i="1"/>
  <c r="AD905" i="1"/>
  <c r="H905" i="1"/>
  <c r="AD897" i="1"/>
  <c r="H897" i="1"/>
  <c r="AD889" i="1"/>
  <c r="H889" i="1"/>
  <c r="AD881" i="1"/>
  <c r="H881" i="1"/>
  <c r="AD873" i="1"/>
  <c r="H873" i="1"/>
  <c r="AD865" i="1"/>
  <c r="H865" i="1"/>
  <c r="AD857" i="1"/>
  <c r="H857" i="1"/>
  <c r="AD849" i="1"/>
  <c r="H849" i="1"/>
  <c r="AD841" i="1"/>
  <c r="H841" i="1"/>
  <c r="H833" i="1"/>
  <c r="AD825" i="1"/>
  <c r="H825" i="1"/>
  <c r="AD817" i="1"/>
  <c r="H817" i="1"/>
  <c r="AD809" i="1"/>
  <c r="H809" i="1"/>
  <c r="AD801" i="1"/>
  <c r="H801" i="1"/>
  <c r="AD793" i="1"/>
  <c r="H793" i="1"/>
  <c r="AD785" i="1"/>
  <c r="H785" i="1"/>
  <c r="AD777" i="1"/>
  <c r="H777" i="1"/>
  <c r="AD769" i="1"/>
  <c r="H769" i="1"/>
  <c r="AD761" i="1"/>
  <c r="H761" i="1"/>
  <c r="AD753" i="1"/>
  <c r="H753" i="1"/>
  <c r="AD745" i="1"/>
  <c r="H745" i="1"/>
  <c r="AD737" i="1"/>
  <c r="H737" i="1"/>
  <c r="AD729" i="1"/>
  <c r="H729" i="1"/>
  <c r="AD721" i="1"/>
  <c r="H721" i="1"/>
  <c r="AD713" i="1"/>
  <c r="H713" i="1"/>
  <c r="AD705" i="1"/>
  <c r="H705" i="1"/>
  <c r="AD697" i="1"/>
  <c r="H697" i="1"/>
  <c r="AD689" i="1"/>
  <c r="H689" i="1"/>
  <c r="AD681" i="1"/>
  <c r="H681" i="1"/>
  <c r="AD673" i="1"/>
  <c r="H673" i="1"/>
  <c r="AD665" i="1"/>
  <c r="H665" i="1"/>
  <c r="AD657" i="1"/>
  <c r="H657" i="1"/>
  <c r="AD649" i="1"/>
  <c r="H649" i="1"/>
  <c r="AD641" i="1"/>
  <c r="H641" i="1"/>
  <c r="AD633" i="1"/>
  <c r="H633" i="1"/>
  <c r="AD625" i="1"/>
  <c r="H625" i="1"/>
  <c r="AD617" i="1"/>
  <c r="H617" i="1"/>
  <c r="AD609" i="1"/>
  <c r="H609" i="1"/>
  <c r="AD601" i="1"/>
  <c r="H601" i="1"/>
  <c r="AD593" i="1"/>
  <c r="H593" i="1"/>
  <c r="AD585" i="1"/>
  <c r="H585" i="1"/>
  <c r="AD577" i="1"/>
  <c r="H577" i="1"/>
  <c r="AD569" i="1"/>
  <c r="H569" i="1"/>
  <c r="AD561" i="1"/>
  <c r="H561"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AD433" i="1"/>
  <c r="H433" i="1"/>
  <c r="AD425" i="1"/>
  <c r="H425" i="1"/>
  <c r="AD417" i="1"/>
  <c r="H417" i="1"/>
  <c r="AD409" i="1"/>
  <c r="H409" i="1"/>
  <c r="AD401" i="1"/>
  <c r="H401" i="1"/>
  <c r="AD393" i="1"/>
  <c r="H393" i="1"/>
  <c r="AD385" i="1"/>
  <c r="H385" i="1"/>
  <c r="AD377" i="1"/>
  <c r="H377" i="1"/>
  <c r="AD369" i="1"/>
  <c r="H369" i="1"/>
  <c r="AD361" i="1"/>
  <c r="H361" i="1"/>
  <c r="AD353" i="1"/>
  <c r="H353" i="1"/>
  <c r="AD345" i="1"/>
  <c r="H345" i="1"/>
  <c r="AD337" i="1"/>
  <c r="H337" i="1"/>
  <c r="AD329" i="1"/>
  <c r="H329" i="1"/>
  <c r="AD321" i="1"/>
  <c r="H321" i="1"/>
  <c r="AD313" i="1"/>
  <c r="H313" i="1"/>
  <c r="AD305" i="1"/>
  <c r="H305" i="1"/>
  <c r="AD297" i="1"/>
  <c r="H297" i="1"/>
  <c r="AD289" i="1"/>
  <c r="H289" i="1"/>
  <c r="AD281" i="1"/>
  <c r="H281" i="1"/>
  <c r="AD273" i="1"/>
  <c r="H273" i="1"/>
  <c r="AD265" i="1"/>
  <c r="H265" i="1"/>
  <c r="AD257" i="1"/>
  <c r="H257" i="1"/>
  <c r="AD249" i="1"/>
  <c r="H249"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AD137" i="1"/>
  <c r="H137" i="1"/>
  <c r="AD129" i="1"/>
  <c r="H129" i="1"/>
  <c r="AD121" i="1"/>
  <c r="H121" i="1"/>
  <c r="AD113" i="1"/>
  <c r="H113" i="1"/>
  <c r="AD105" i="1"/>
  <c r="H105" i="1"/>
  <c r="AD97" i="1"/>
  <c r="H97" i="1"/>
  <c r="AD89" i="1"/>
  <c r="H89" i="1"/>
  <c r="AD81" i="1"/>
  <c r="H81" i="1"/>
  <c r="AD73" i="1"/>
  <c r="H73" i="1"/>
  <c r="AD65" i="1"/>
  <c r="H65" i="1"/>
  <c r="AD42" i="1"/>
  <c r="H3033" i="1"/>
  <c r="H3001" i="1"/>
  <c r="H2969" i="1"/>
  <c r="H2937" i="1"/>
  <c r="H2905" i="1"/>
  <c r="H2873" i="1"/>
  <c r="H2841" i="1"/>
  <c r="H2809" i="1"/>
  <c r="H2777" i="1"/>
  <c r="AD1239" i="1"/>
  <c r="H1239" i="1"/>
  <c r="AD1231" i="1"/>
  <c r="H1231" i="1"/>
  <c r="AD1223" i="1"/>
  <c r="H1223" i="1"/>
  <c r="AD1215" i="1"/>
  <c r="H1215" i="1"/>
  <c r="AD1207" i="1"/>
  <c r="H1207" i="1"/>
  <c r="AD1199" i="1"/>
  <c r="H1199" i="1"/>
  <c r="H1191" i="1"/>
  <c r="AD1183" i="1"/>
  <c r="H1183" i="1"/>
  <c r="AD1175" i="1"/>
  <c r="H1175" i="1"/>
  <c r="AD1167" i="1"/>
  <c r="H1167" i="1"/>
  <c r="AD1159" i="1"/>
  <c r="H1159" i="1"/>
  <c r="AD1151" i="1"/>
  <c r="H1151" i="1"/>
  <c r="AD1143" i="1"/>
  <c r="H1143" i="1"/>
  <c r="AD1135" i="1"/>
  <c r="H1135" i="1"/>
  <c r="H1127" i="1"/>
  <c r="AD1119" i="1"/>
  <c r="H1119" i="1"/>
  <c r="AD1111" i="1"/>
  <c r="H1111" i="1"/>
  <c r="AD1103" i="1"/>
  <c r="H1103" i="1"/>
  <c r="AD1095" i="1"/>
  <c r="H1095" i="1"/>
  <c r="AD1087" i="1"/>
  <c r="H1087" i="1"/>
  <c r="AD1079" i="1"/>
  <c r="H1079" i="1"/>
  <c r="AD1071" i="1"/>
  <c r="H1071" i="1"/>
  <c r="H1063" i="1"/>
  <c r="AD1055" i="1"/>
  <c r="H1055" i="1"/>
  <c r="AD1047" i="1"/>
  <c r="H1047" i="1"/>
  <c r="AD1039" i="1"/>
  <c r="H1039" i="1"/>
  <c r="AD1031" i="1"/>
  <c r="H1031" i="1"/>
  <c r="AD1023" i="1"/>
  <c r="H1023" i="1"/>
  <c r="AD1015" i="1"/>
  <c r="H1015" i="1"/>
  <c r="AD1007" i="1"/>
  <c r="H1007" i="1"/>
  <c r="H999" i="1"/>
  <c r="AD991" i="1"/>
  <c r="H991" i="1"/>
  <c r="AD983" i="1"/>
  <c r="H983" i="1"/>
  <c r="AD975" i="1"/>
  <c r="H975" i="1"/>
  <c r="AD967" i="1"/>
  <c r="H967" i="1"/>
  <c r="AD959" i="1"/>
  <c r="H959" i="1"/>
  <c r="AD951" i="1"/>
  <c r="H951" i="1"/>
  <c r="AD943" i="1"/>
  <c r="H943" i="1"/>
  <c r="AD935" i="1"/>
  <c r="H935" i="1"/>
  <c r="AD927" i="1"/>
  <c r="H927" i="1"/>
  <c r="AD919" i="1"/>
  <c r="H919" i="1"/>
  <c r="AD911" i="1"/>
  <c r="H911" i="1"/>
  <c r="AD903" i="1"/>
  <c r="H903" i="1"/>
  <c r="AD895" i="1"/>
  <c r="H895" i="1"/>
  <c r="AD887" i="1"/>
  <c r="H887" i="1"/>
  <c r="AD879" i="1"/>
  <c r="H879" i="1"/>
  <c r="AD871" i="1"/>
  <c r="H871" i="1"/>
  <c r="AD863" i="1"/>
  <c r="H863" i="1"/>
  <c r="AD855" i="1"/>
  <c r="H855" i="1"/>
  <c r="AD847" i="1"/>
  <c r="H847" i="1"/>
  <c r="AD839" i="1"/>
  <c r="H839" i="1"/>
  <c r="AD831" i="1"/>
  <c r="H831" i="1"/>
  <c r="AD823" i="1"/>
  <c r="H823" i="1"/>
  <c r="AD815" i="1"/>
  <c r="H815" i="1"/>
  <c r="AD807" i="1"/>
  <c r="H807" i="1"/>
  <c r="AD799" i="1"/>
  <c r="H799" i="1"/>
  <c r="AD791" i="1"/>
  <c r="H791" i="1"/>
  <c r="AD783" i="1"/>
  <c r="H783" i="1"/>
  <c r="AD775" i="1"/>
  <c r="H775" i="1"/>
  <c r="AD767" i="1"/>
  <c r="H767" i="1"/>
  <c r="AD759" i="1"/>
  <c r="H759" i="1"/>
  <c r="AD751" i="1"/>
  <c r="H751" i="1"/>
  <c r="AD743" i="1"/>
  <c r="H743" i="1"/>
  <c r="AD735" i="1"/>
  <c r="H735" i="1"/>
  <c r="AD727" i="1"/>
  <c r="H727" i="1"/>
  <c r="AD719" i="1"/>
  <c r="H719" i="1"/>
  <c r="AD711" i="1"/>
  <c r="H711" i="1"/>
  <c r="AD703" i="1"/>
  <c r="H703" i="1"/>
  <c r="AD695" i="1"/>
  <c r="H695" i="1"/>
  <c r="AD687" i="1"/>
  <c r="H687" i="1"/>
  <c r="AD679" i="1"/>
  <c r="H679" i="1"/>
  <c r="AD671" i="1"/>
  <c r="H671" i="1"/>
  <c r="AD663" i="1"/>
  <c r="H663" i="1"/>
  <c r="AD655" i="1"/>
  <c r="H655" i="1"/>
  <c r="AD647" i="1"/>
  <c r="H647" i="1"/>
  <c r="AD639" i="1"/>
  <c r="H639" i="1"/>
  <c r="AD631" i="1"/>
  <c r="H631" i="1"/>
  <c r="AD623" i="1"/>
  <c r="H623" i="1"/>
  <c r="AD615" i="1"/>
  <c r="H615" i="1"/>
  <c r="AD607" i="1"/>
  <c r="H607" i="1"/>
  <c r="AD599" i="1"/>
  <c r="H599" i="1"/>
  <c r="AD591" i="1"/>
  <c r="H591" i="1"/>
  <c r="AD583" i="1"/>
  <c r="H583" i="1"/>
  <c r="AD575" i="1"/>
  <c r="H575" i="1"/>
  <c r="AD567" i="1"/>
  <c r="H567" i="1"/>
  <c r="AD559" i="1"/>
  <c r="H559" i="1"/>
  <c r="AD551" i="1"/>
  <c r="H551" i="1"/>
  <c r="AD543" i="1"/>
  <c r="H543" i="1"/>
  <c r="AD535" i="1"/>
  <c r="H535" i="1"/>
  <c r="AD527" i="1"/>
  <c r="H527" i="1"/>
  <c r="AD519" i="1"/>
  <c r="H519" i="1"/>
  <c r="AD511" i="1"/>
  <c r="H511" i="1"/>
  <c r="AD503" i="1"/>
  <c r="H503" i="1"/>
  <c r="AD495" i="1"/>
  <c r="H495" i="1"/>
  <c r="AD487" i="1"/>
  <c r="H487" i="1"/>
  <c r="AD479" i="1"/>
  <c r="H479" i="1"/>
  <c r="AD471" i="1"/>
  <c r="H471" i="1"/>
  <c r="AD463" i="1"/>
  <c r="H463" i="1"/>
  <c r="AD455" i="1"/>
  <c r="H455" i="1"/>
  <c r="AD447" i="1"/>
  <c r="H447" i="1"/>
  <c r="AD439" i="1"/>
  <c r="H439" i="1"/>
  <c r="H431" i="1"/>
  <c r="AD423" i="1"/>
  <c r="H423" i="1"/>
  <c r="AD415" i="1"/>
  <c r="H415" i="1"/>
  <c r="AD407" i="1"/>
  <c r="H407" i="1"/>
  <c r="AD399" i="1"/>
  <c r="H399" i="1"/>
  <c r="AD391" i="1"/>
  <c r="H391" i="1"/>
  <c r="AD383" i="1"/>
  <c r="H383" i="1"/>
  <c r="AD375" i="1"/>
  <c r="H375" i="1"/>
  <c r="AD367" i="1"/>
  <c r="H367" i="1"/>
  <c r="AD359" i="1"/>
  <c r="H359" i="1"/>
  <c r="AD351" i="1"/>
  <c r="H351" i="1"/>
  <c r="AD343" i="1"/>
  <c r="H343" i="1"/>
  <c r="AD335" i="1"/>
  <c r="H335" i="1"/>
  <c r="H327" i="1"/>
  <c r="AD319" i="1"/>
  <c r="H319" i="1"/>
  <c r="AD311" i="1"/>
  <c r="H311" i="1"/>
  <c r="AD303" i="1"/>
  <c r="H303" i="1"/>
  <c r="AD295" i="1"/>
  <c r="H295" i="1"/>
  <c r="AD287" i="1"/>
  <c r="H287" i="1"/>
  <c r="AD279" i="1"/>
  <c r="H279" i="1"/>
  <c r="AD271" i="1"/>
  <c r="H271" i="1"/>
  <c r="AD263" i="1"/>
  <c r="H263" i="1"/>
  <c r="AD255" i="1"/>
  <c r="H255" i="1"/>
  <c r="AD247" i="1"/>
  <c r="H247" i="1"/>
  <c r="AD239" i="1"/>
  <c r="H239" i="1"/>
  <c r="AD231" i="1"/>
  <c r="H231" i="1"/>
  <c r="AD223" i="1"/>
  <c r="H223" i="1"/>
  <c r="AD215" i="1"/>
  <c r="H215" i="1"/>
  <c r="AD207" i="1"/>
  <c r="H207" i="1"/>
  <c r="AD199" i="1"/>
  <c r="H199" i="1"/>
  <c r="AD191" i="1"/>
  <c r="H191" i="1"/>
  <c r="AD183" i="1"/>
  <c r="H183" i="1"/>
  <c r="AD175" i="1"/>
  <c r="H175" i="1"/>
  <c r="AD167" i="1"/>
  <c r="H167" i="1"/>
  <c r="AD159" i="1"/>
  <c r="H159" i="1"/>
  <c r="AD151" i="1"/>
  <c r="H151" i="1"/>
  <c r="AD143" i="1"/>
  <c r="H143" i="1"/>
  <c r="AD135" i="1"/>
  <c r="H135" i="1"/>
  <c r="AD127" i="1"/>
  <c r="H127" i="1"/>
  <c r="AD119" i="1"/>
  <c r="H119" i="1"/>
  <c r="AD111" i="1"/>
  <c r="H111" i="1"/>
  <c r="AD103" i="1"/>
  <c r="H103" i="1"/>
  <c r="AD95" i="1"/>
  <c r="H95" i="1"/>
  <c r="AD87" i="1"/>
  <c r="H87" i="1"/>
  <c r="AD79" i="1"/>
  <c r="H79" i="1"/>
  <c r="AD71" i="1"/>
  <c r="H71" i="1"/>
  <c r="AD63" i="1"/>
  <c r="H63" i="1"/>
  <c r="AD55" i="1"/>
  <c r="H3041" i="1"/>
  <c r="H3009" i="1"/>
  <c r="H2977" i="1"/>
  <c r="H2945" i="1"/>
  <c r="H2913" i="1"/>
  <c r="H2881" i="1"/>
  <c r="H2849" i="1"/>
  <c r="H2817" i="1"/>
  <c r="H2785" i="1"/>
  <c r="H2753" i="1"/>
  <c r="AD1038" i="1"/>
  <c r="H1038" i="1"/>
  <c r="AD1030" i="1"/>
  <c r="H1030" i="1"/>
  <c r="AD1022" i="1"/>
  <c r="H1022" i="1"/>
  <c r="AD1014" i="1"/>
  <c r="H1014" i="1"/>
  <c r="AD1006" i="1"/>
  <c r="H1006" i="1"/>
  <c r="AD998" i="1"/>
  <c r="H998" i="1"/>
  <c r="AD990" i="1"/>
  <c r="H990" i="1"/>
  <c r="H982" i="1"/>
  <c r="AD974" i="1"/>
  <c r="H974" i="1"/>
  <c r="AD966" i="1"/>
  <c r="H966" i="1"/>
  <c r="AD958" i="1"/>
  <c r="H958" i="1"/>
  <c r="AD950" i="1"/>
  <c r="H950" i="1"/>
  <c r="AD942" i="1"/>
  <c r="H942" i="1"/>
  <c r="AD934" i="1"/>
  <c r="H934" i="1"/>
  <c r="AD926" i="1"/>
  <c r="H926" i="1"/>
  <c r="AD918" i="1"/>
  <c r="H918" i="1"/>
  <c r="AD910" i="1"/>
  <c r="H910" i="1"/>
  <c r="AD902" i="1"/>
  <c r="H902" i="1"/>
  <c r="AD894" i="1"/>
  <c r="H894" i="1"/>
  <c r="AD886" i="1"/>
  <c r="H886" i="1"/>
  <c r="AD878" i="1"/>
  <c r="H878" i="1"/>
  <c r="AD870" i="1"/>
  <c r="H870" i="1"/>
  <c r="AD862" i="1"/>
  <c r="H862" i="1"/>
  <c r="AD854" i="1"/>
  <c r="H854" i="1"/>
  <c r="AD846" i="1"/>
  <c r="H846" i="1"/>
  <c r="AD838" i="1"/>
  <c r="H838" i="1"/>
  <c r="AD830" i="1"/>
  <c r="H830" i="1"/>
  <c r="AD814" i="1"/>
  <c r="H814" i="1"/>
  <c r="AD806" i="1"/>
  <c r="H806" i="1"/>
  <c r="AD798" i="1"/>
  <c r="H798" i="1"/>
  <c r="AD790" i="1"/>
  <c r="H790" i="1"/>
  <c r="AD782" i="1"/>
  <c r="H782" i="1"/>
  <c r="AD774" i="1"/>
  <c r="H774" i="1"/>
  <c r="AD766" i="1"/>
  <c r="H766" i="1"/>
  <c r="AD758" i="1"/>
  <c r="H758" i="1"/>
  <c r="AD750" i="1"/>
  <c r="H750" i="1"/>
  <c r="AD742" i="1"/>
  <c r="H742" i="1"/>
  <c r="AD734" i="1"/>
  <c r="H734" i="1"/>
  <c r="AD726" i="1"/>
  <c r="H726" i="1"/>
  <c r="AD718" i="1"/>
  <c r="H718" i="1"/>
  <c r="AD710" i="1"/>
  <c r="H710" i="1"/>
  <c r="AD702" i="1"/>
  <c r="H702" i="1"/>
  <c r="AD694" i="1"/>
  <c r="H694" i="1"/>
  <c r="AD686" i="1"/>
  <c r="H686" i="1"/>
  <c r="AD678" i="1"/>
  <c r="H678" i="1"/>
  <c r="AD670" i="1"/>
  <c r="H670" i="1"/>
  <c r="AD662" i="1"/>
  <c r="H662" i="1"/>
  <c r="AD654" i="1"/>
  <c r="H654" i="1"/>
  <c r="AD646" i="1"/>
  <c r="H646" i="1"/>
  <c r="H638" i="1"/>
  <c r="AD630" i="1"/>
  <c r="H630" i="1"/>
  <c r="AD622" i="1"/>
  <c r="H622" i="1"/>
  <c r="AD614" i="1"/>
  <c r="H614" i="1"/>
  <c r="AD606" i="1"/>
  <c r="H606" i="1"/>
  <c r="AD598" i="1"/>
  <c r="H598" i="1"/>
  <c r="AD590" i="1"/>
  <c r="H590" i="1"/>
  <c r="AD582" i="1"/>
  <c r="H582" i="1"/>
  <c r="AD574" i="1"/>
  <c r="H574" i="1"/>
  <c r="AD558" i="1"/>
  <c r="H558" i="1"/>
  <c r="AD550" i="1"/>
  <c r="H550" i="1"/>
  <c r="AD542" i="1"/>
  <c r="H542" i="1"/>
  <c r="AD534" i="1"/>
  <c r="H534"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AD430" i="1"/>
  <c r="H430" i="1"/>
  <c r="AD422" i="1"/>
  <c r="H422" i="1"/>
  <c r="AD414" i="1"/>
  <c r="H414" i="1"/>
  <c r="H406" i="1"/>
  <c r="AD398" i="1"/>
  <c r="H398" i="1"/>
  <c r="AD390" i="1"/>
  <c r="H390" i="1"/>
  <c r="AD382" i="1"/>
  <c r="H382" i="1"/>
  <c r="AD374" i="1"/>
  <c r="H374" i="1"/>
  <c r="AD366" i="1"/>
  <c r="H366" i="1"/>
  <c r="AD358" i="1"/>
  <c r="H358" i="1"/>
  <c r="AD350" i="1"/>
  <c r="H350" i="1"/>
  <c r="H342" i="1"/>
  <c r="AD334" i="1"/>
  <c r="H334" i="1"/>
  <c r="AD326" i="1"/>
  <c r="H326" i="1"/>
  <c r="AD318" i="1"/>
  <c r="H318" i="1"/>
  <c r="AD310" i="1"/>
  <c r="H310" i="1"/>
  <c r="AD302" i="1"/>
  <c r="H302" i="1"/>
  <c r="AD294" i="1"/>
  <c r="H294" i="1"/>
  <c r="AD286" i="1"/>
  <c r="H286" i="1"/>
  <c r="AD278" i="1"/>
  <c r="H278" i="1"/>
  <c r="AD270" i="1"/>
  <c r="H270" i="1"/>
  <c r="AD262" i="1"/>
  <c r="H262" i="1"/>
  <c r="AD246" i="1"/>
  <c r="H246" i="1"/>
  <c r="AD238" i="1"/>
  <c r="H238" i="1"/>
  <c r="AD230" i="1"/>
  <c r="H230" i="1"/>
  <c r="AD222" i="1"/>
  <c r="H222" i="1"/>
  <c r="AD214" i="1"/>
  <c r="H214" i="1"/>
  <c r="AD206" i="1"/>
  <c r="H206" i="1"/>
  <c r="AD198" i="1"/>
  <c r="H198" i="1"/>
  <c r="AD190" i="1"/>
  <c r="H190" i="1"/>
  <c r="AD182" i="1"/>
  <c r="H182" i="1"/>
  <c r="AD174" i="1"/>
  <c r="H174" i="1"/>
  <c r="AD166" i="1"/>
  <c r="H166" i="1"/>
  <c r="AD158" i="1"/>
  <c r="H158" i="1"/>
  <c r="AD150" i="1"/>
  <c r="H150" i="1"/>
  <c r="AD142" i="1"/>
  <c r="H142" i="1"/>
  <c r="AD134" i="1"/>
  <c r="H134" i="1"/>
  <c r="AD126" i="1"/>
  <c r="H126" i="1"/>
  <c r="AD118" i="1"/>
  <c r="H118" i="1"/>
  <c r="AD110" i="1"/>
  <c r="H110" i="1"/>
  <c r="AD102" i="1"/>
  <c r="H102" i="1"/>
  <c r="AD94" i="1"/>
  <c r="H94" i="1"/>
  <c r="AD86" i="1"/>
  <c r="H86" i="1"/>
  <c r="AD78" i="1"/>
  <c r="H78" i="1"/>
  <c r="AD70" i="1"/>
  <c r="H70" i="1"/>
  <c r="AD62" i="1"/>
  <c r="H62" i="1"/>
  <c r="AD54" i="1"/>
  <c r="H54" i="1"/>
  <c r="AD1805" i="1"/>
  <c r="H1805" i="1"/>
  <c r="AD1797" i="1"/>
  <c r="H1797" i="1"/>
  <c r="AD1789" i="1"/>
  <c r="H1789" i="1"/>
  <c r="AD1781" i="1"/>
  <c r="H1781" i="1"/>
  <c r="AD1773" i="1"/>
  <c r="H1773" i="1"/>
  <c r="AD1765" i="1"/>
  <c r="H1765" i="1"/>
  <c r="AD1757" i="1"/>
  <c r="H1757" i="1"/>
  <c r="AD1749" i="1"/>
  <c r="H1749" i="1"/>
  <c r="H1741" i="1"/>
  <c r="AD1733" i="1"/>
  <c r="H1733" i="1"/>
  <c r="AD1725" i="1"/>
  <c r="H1725" i="1"/>
  <c r="AD1717" i="1"/>
  <c r="H1717" i="1"/>
  <c r="AD1709" i="1"/>
  <c r="H1709" i="1"/>
  <c r="AD1701" i="1"/>
  <c r="H1701" i="1"/>
  <c r="H1693" i="1"/>
  <c r="AD1685" i="1"/>
  <c r="H1685" i="1"/>
  <c r="AD1677" i="1"/>
  <c r="H1677" i="1"/>
  <c r="AD1669" i="1"/>
  <c r="H1669" i="1"/>
  <c r="AD1661" i="1"/>
  <c r="H1661" i="1"/>
  <c r="AD1653" i="1"/>
  <c r="H1653" i="1"/>
  <c r="AD1645" i="1"/>
  <c r="H1645" i="1"/>
  <c r="AD1637" i="1"/>
  <c r="H1637" i="1"/>
  <c r="AD1629" i="1"/>
  <c r="H1629" i="1"/>
  <c r="AD1621" i="1"/>
  <c r="H1621" i="1"/>
  <c r="AD1613" i="1"/>
  <c r="H1613" i="1"/>
  <c r="AD1605" i="1"/>
  <c r="H1605" i="1"/>
  <c r="AD1597" i="1"/>
  <c r="H1597" i="1"/>
  <c r="AD1589" i="1"/>
  <c r="H1589" i="1"/>
  <c r="AD1581" i="1"/>
  <c r="H1581" i="1"/>
  <c r="H1573" i="1"/>
  <c r="AD1565" i="1"/>
  <c r="H1565" i="1"/>
  <c r="H1557" i="1"/>
  <c r="AD1549" i="1"/>
  <c r="H1549" i="1"/>
  <c r="AD1541" i="1"/>
  <c r="H1541" i="1"/>
  <c r="AD1533" i="1"/>
  <c r="H1533" i="1"/>
  <c r="AD1525" i="1"/>
  <c r="H1525" i="1"/>
  <c r="AD1517" i="1"/>
  <c r="H1517" i="1"/>
  <c r="AD1509" i="1"/>
  <c r="H1509" i="1"/>
  <c r="AD1501" i="1"/>
  <c r="H1501" i="1"/>
  <c r="AD1493" i="1"/>
  <c r="H1493" i="1"/>
  <c r="H1485" i="1"/>
  <c r="AD1477" i="1"/>
  <c r="H1477" i="1"/>
  <c r="AD1469" i="1"/>
  <c r="H1469" i="1"/>
  <c r="AD1461" i="1"/>
  <c r="H1461" i="1"/>
  <c r="AD1453" i="1"/>
  <c r="H1453" i="1"/>
  <c r="AD1445" i="1"/>
  <c r="H1445" i="1"/>
  <c r="H1437" i="1"/>
  <c r="H1429" i="1"/>
  <c r="AD1421" i="1"/>
  <c r="H1421" i="1"/>
  <c r="H1413" i="1"/>
  <c r="AD1405" i="1"/>
  <c r="H1405" i="1"/>
  <c r="AD1397" i="1"/>
  <c r="H1397" i="1"/>
  <c r="AD1389" i="1"/>
  <c r="H1389" i="1"/>
  <c r="AD1381" i="1"/>
  <c r="H1381" i="1"/>
  <c r="AD1373" i="1"/>
  <c r="H1373" i="1"/>
  <c r="AD1365" i="1"/>
  <c r="H1365" i="1"/>
  <c r="H1357" i="1"/>
  <c r="AD1349" i="1"/>
  <c r="H1349" i="1"/>
  <c r="AD1341" i="1"/>
  <c r="H1341" i="1"/>
  <c r="H1333" i="1"/>
  <c r="AD1325" i="1"/>
  <c r="H1325" i="1"/>
  <c r="AD1317" i="1"/>
  <c r="H1317" i="1"/>
  <c r="AD1309" i="1"/>
  <c r="H1309" i="1"/>
  <c r="H1301" i="1"/>
  <c r="AD1293" i="1"/>
  <c r="H1293" i="1"/>
  <c r="AD1285" i="1"/>
  <c r="H1285" i="1"/>
  <c r="AD1277" i="1"/>
  <c r="H1277" i="1"/>
  <c r="AD1269" i="1"/>
  <c r="H1269" i="1"/>
  <c r="AD1261" i="1"/>
  <c r="H1261" i="1"/>
  <c r="AD1253" i="1"/>
  <c r="H1253" i="1"/>
  <c r="AD1245" i="1"/>
  <c r="H1245" i="1"/>
  <c r="AD1237" i="1"/>
  <c r="H1237" i="1"/>
  <c r="AD1229" i="1"/>
  <c r="H1229" i="1"/>
  <c r="AD1221" i="1"/>
  <c r="H1221" i="1"/>
  <c r="AD1213" i="1"/>
  <c r="H1213" i="1"/>
  <c r="AD1205" i="1"/>
  <c r="H1205" i="1"/>
  <c r="AD1197" i="1"/>
  <c r="H1197" i="1"/>
  <c r="AD1189" i="1"/>
  <c r="H1189" i="1"/>
  <c r="H1181" i="1"/>
  <c r="AD1173" i="1"/>
  <c r="H1173" i="1"/>
  <c r="AD1165" i="1"/>
  <c r="H1165" i="1"/>
  <c r="H1157" i="1"/>
  <c r="AD1149" i="1"/>
  <c r="H1149" i="1"/>
  <c r="AD1141" i="1"/>
  <c r="H1141" i="1"/>
  <c r="AD1133" i="1"/>
  <c r="H1133" i="1"/>
  <c r="AD1125" i="1"/>
  <c r="H1125" i="1"/>
  <c r="AD1117" i="1"/>
  <c r="H1117" i="1"/>
  <c r="AD1109" i="1"/>
  <c r="H1109" i="1"/>
  <c r="H1101" i="1"/>
  <c r="AD1093" i="1"/>
  <c r="H1093" i="1"/>
  <c r="AD1085" i="1"/>
  <c r="H1085" i="1"/>
  <c r="AD1077" i="1"/>
  <c r="H1077" i="1"/>
  <c r="AD1069" i="1"/>
  <c r="H1069" i="1"/>
  <c r="AD1061" i="1"/>
  <c r="H1061" i="1"/>
  <c r="AD1053" i="1"/>
  <c r="H1053" i="1"/>
  <c r="AD1045" i="1"/>
  <c r="H1045" i="1"/>
  <c r="AD1037" i="1"/>
  <c r="H1037" i="1"/>
  <c r="AD1029" i="1"/>
  <c r="H1029" i="1"/>
  <c r="AD1021" i="1"/>
  <c r="H1021" i="1"/>
  <c r="AD1013" i="1"/>
  <c r="H1013" i="1"/>
  <c r="AD1005" i="1"/>
  <c r="H1005" i="1"/>
  <c r="AD997" i="1"/>
  <c r="H997" i="1"/>
  <c r="AD989" i="1"/>
  <c r="H989" i="1"/>
  <c r="AD981" i="1"/>
  <c r="H981" i="1"/>
  <c r="AD973" i="1"/>
  <c r="H973" i="1"/>
  <c r="AD965" i="1"/>
  <c r="H965" i="1"/>
  <c r="AD957" i="1"/>
  <c r="H957" i="1"/>
  <c r="AD949" i="1"/>
  <c r="H949" i="1"/>
  <c r="AD941" i="1"/>
  <c r="H941" i="1"/>
  <c r="AD933" i="1"/>
  <c r="H933" i="1"/>
  <c r="AD925" i="1"/>
  <c r="H925" i="1"/>
  <c r="AD917" i="1"/>
  <c r="H917" i="1"/>
  <c r="AD909" i="1"/>
  <c r="H909" i="1"/>
  <c r="AD901" i="1"/>
  <c r="H901" i="1"/>
  <c r="AD893" i="1"/>
  <c r="H893" i="1"/>
  <c r="AD885" i="1"/>
  <c r="H885" i="1"/>
  <c r="AD877" i="1"/>
  <c r="H877" i="1"/>
  <c r="AD869" i="1"/>
  <c r="H869" i="1"/>
  <c r="AD861" i="1"/>
  <c r="H861" i="1"/>
  <c r="AD853" i="1"/>
  <c r="H853" i="1"/>
  <c r="AD845" i="1"/>
  <c r="H845" i="1"/>
  <c r="AD837" i="1"/>
  <c r="H837" i="1"/>
  <c r="AD829" i="1"/>
  <c r="H829" i="1"/>
  <c r="AD821" i="1"/>
  <c r="H821" i="1"/>
  <c r="AD813" i="1"/>
  <c r="H813" i="1"/>
  <c r="AD805" i="1"/>
  <c r="H805" i="1"/>
  <c r="AD797" i="1"/>
  <c r="H797" i="1"/>
  <c r="AD789" i="1"/>
  <c r="H789" i="1"/>
  <c r="AD781" i="1"/>
  <c r="H781" i="1"/>
  <c r="AD773" i="1"/>
  <c r="H773" i="1"/>
  <c r="AD765" i="1"/>
  <c r="H765" i="1"/>
  <c r="AD757" i="1"/>
  <c r="H757" i="1"/>
  <c r="AD749" i="1"/>
  <c r="H749" i="1"/>
  <c r="AD741" i="1"/>
  <c r="H741" i="1"/>
  <c r="AD733" i="1"/>
  <c r="H733" i="1"/>
  <c r="AD725" i="1"/>
  <c r="H725" i="1"/>
  <c r="AD717" i="1"/>
  <c r="H717" i="1"/>
  <c r="AD709" i="1"/>
  <c r="H709" i="1"/>
  <c r="AD701" i="1"/>
  <c r="H701" i="1"/>
  <c r="AD693" i="1"/>
  <c r="H693" i="1"/>
  <c r="AD685" i="1"/>
  <c r="H685" i="1"/>
  <c r="AD677" i="1"/>
  <c r="H677" i="1"/>
  <c r="AD669" i="1"/>
  <c r="H669" i="1"/>
  <c r="AD661" i="1"/>
  <c r="H661" i="1"/>
  <c r="AD653" i="1"/>
  <c r="H653" i="1"/>
  <c r="AD645" i="1"/>
  <c r="H645" i="1"/>
  <c r="AD637" i="1"/>
  <c r="H637" i="1"/>
  <c r="AD629" i="1"/>
  <c r="H629" i="1"/>
  <c r="AD621" i="1"/>
  <c r="H621" i="1"/>
  <c r="AD613" i="1"/>
  <c r="H613" i="1"/>
  <c r="AD605" i="1"/>
  <c r="H605" i="1"/>
  <c r="H597" i="1"/>
  <c r="AD589" i="1"/>
  <c r="H589" i="1"/>
  <c r="AD581" i="1"/>
  <c r="H581" i="1"/>
  <c r="H573" i="1"/>
  <c r="AD565" i="1"/>
  <c r="H565" i="1"/>
  <c r="AD557" i="1"/>
  <c r="H557" i="1"/>
  <c r="AD549" i="1"/>
  <c r="H549" i="1"/>
  <c r="AD541" i="1"/>
  <c r="H541" i="1"/>
  <c r="AD533" i="1"/>
  <c r="H533" i="1"/>
  <c r="AD525" i="1"/>
  <c r="H525" i="1"/>
  <c r="AD517" i="1"/>
  <c r="H517" i="1"/>
  <c r="AD509" i="1"/>
  <c r="H509" i="1"/>
  <c r="AD501" i="1"/>
  <c r="H501" i="1"/>
  <c r="AD493" i="1"/>
  <c r="H493" i="1"/>
  <c r="AD485" i="1"/>
  <c r="H485" i="1"/>
  <c r="AD477" i="1"/>
  <c r="H477" i="1"/>
  <c r="H469" i="1"/>
  <c r="AD461" i="1"/>
  <c r="H461" i="1"/>
  <c r="AD453" i="1"/>
  <c r="H453" i="1"/>
  <c r="AD445" i="1"/>
  <c r="H445" i="1"/>
  <c r="AD437" i="1"/>
  <c r="H437" i="1"/>
  <c r="AD429" i="1"/>
  <c r="H429" i="1"/>
  <c r="AD421" i="1"/>
  <c r="H421" i="1"/>
  <c r="AD413" i="1"/>
  <c r="H413" i="1"/>
  <c r="AD405" i="1"/>
  <c r="H405" i="1"/>
  <c r="AD397" i="1"/>
  <c r="H397" i="1"/>
  <c r="AD389" i="1"/>
  <c r="H389" i="1"/>
  <c r="AD381" i="1"/>
  <c r="H381" i="1"/>
  <c r="AD373" i="1"/>
  <c r="H373" i="1"/>
  <c r="AD365" i="1"/>
  <c r="H365" i="1"/>
  <c r="AD357" i="1"/>
  <c r="H357" i="1"/>
  <c r="AD349" i="1"/>
  <c r="H349" i="1"/>
  <c r="AD341" i="1"/>
  <c r="H341" i="1"/>
  <c r="AD333" i="1"/>
  <c r="H333" i="1"/>
  <c r="AD325" i="1"/>
  <c r="H325" i="1"/>
  <c r="AD317" i="1"/>
  <c r="H317" i="1"/>
  <c r="AD309" i="1"/>
  <c r="H309" i="1"/>
  <c r="AD301" i="1"/>
  <c r="H301" i="1"/>
  <c r="AD285" i="1"/>
  <c r="H285" i="1"/>
  <c r="AD277" i="1"/>
  <c r="H277" i="1"/>
  <c r="AD269" i="1"/>
  <c r="H269" i="1"/>
  <c r="AD261" i="1"/>
  <c r="H261" i="1"/>
  <c r="AD253" i="1"/>
  <c r="H253" i="1"/>
  <c r="AD245" i="1"/>
  <c r="H245" i="1"/>
  <c r="AD237" i="1"/>
  <c r="H237" i="1"/>
  <c r="AD229" i="1"/>
  <c r="H229" i="1"/>
  <c r="AD221" i="1"/>
  <c r="H221" i="1"/>
  <c r="AD213" i="1"/>
  <c r="H213" i="1"/>
  <c r="AD205" i="1"/>
  <c r="H205" i="1"/>
  <c r="AD197" i="1"/>
  <c r="H197" i="1"/>
  <c r="AD189" i="1"/>
  <c r="H189" i="1"/>
  <c r="AD181" i="1"/>
  <c r="H181" i="1"/>
  <c r="AD173" i="1"/>
  <c r="H173" i="1"/>
  <c r="AD165" i="1"/>
  <c r="H165" i="1"/>
  <c r="AD157" i="1"/>
  <c r="H157" i="1"/>
  <c r="AD149" i="1"/>
  <c r="H149" i="1"/>
  <c r="AD141" i="1"/>
  <c r="H141" i="1"/>
  <c r="AD133" i="1"/>
  <c r="H133" i="1"/>
  <c r="AD125" i="1"/>
  <c r="H125" i="1"/>
  <c r="AD117" i="1"/>
  <c r="H117" i="1"/>
  <c r="AD109" i="1"/>
  <c r="H109" i="1"/>
  <c r="AD101" i="1"/>
  <c r="H101" i="1"/>
  <c r="AD93" i="1"/>
  <c r="H93" i="1"/>
  <c r="AD85" i="1"/>
  <c r="H85" i="1"/>
  <c r="AD77" i="1"/>
  <c r="H77" i="1"/>
  <c r="AD69" i="1"/>
  <c r="H69" i="1"/>
  <c r="AD61" i="1"/>
  <c r="H61" i="1"/>
  <c r="H3017" i="1"/>
  <c r="H2985" i="1"/>
  <c r="H2953" i="1"/>
  <c r="H2921" i="1"/>
  <c r="H2889" i="1"/>
  <c r="H2857" i="1"/>
  <c r="H2825" i="1"/>
  <c r="H2793" i="1"/>
  <c r="H2761" i="1"/>
  <c r="AD1276" i="1"/>
  <c r="H1276" i="1"/>
  <c r="AD1268" i="1"/>
  <c r="H1268" i="1"/>
  <c r="H1260" i="1"/>
  <c r="AD1252" i="1"/>
  <c r="H1252" i="1"/>
  <c r="AD1244" i="1"/>
  <c r="H1244" i="1"/>
  <c r="AD1236" i="1"/>
  <c r="H1236" i="1"/>
  <c r="AD1228" i="1"/>
  <c r="H1228" i="1"/>
  <c r="AD1220" i="1"/>
  <c r="H1220" i="1"/>
  <c r="AD1212" i="1"/>
  <c r="H1212" i="1"/>
  <c r="H1204" i="1"/>
  <c r="AD1196" i="1"/>
  <c r="H1196" i="1"/>
  <c r="AD1188" i="1"/>
  <c r="H1188" i="1"/>
  <c r="AD1180" i="1"/>
  <c r="H1180" i="1"/>
  <c r="AD1172" i="1"/>
  <c r="H1172" i="1"/>
  <c r="AD1164" i="1"/>
  <c r="H1164" i="1"/>
  <c r="AD1156" i="1"/>
  <c r="H1156" i="1"/>
  <c r="AD1148" i="1"/>
  <c r="H1148" i="1"/>
  <c r="H1140" i="1"/>
  <c r="AD1132" i="1"/>
  <c r="H1132" i="1"/>
  <c r="AD1124" i="1"/>
  <c r="H1124" i="1"/>
  <c r="AD1116" i="1"/>
  <c r="H1116" i="1"/>
  <c r="AD1108" i="1"/>
  <c r="H1108" i="1"/>
  <c r="AD1100" i="1"/>
  <c r="H1100" i="1"/>
  <c r="H1092" i="1"/>
  <c r="AD1084" i="1"/>
  <c r="H1084" i="1"/>
  <c r="AD1076" i="1"/>
  <c r="H1076" i="1"/>
  <c r="AD1068" i="1"/>
  <c r="H1068" i="1"/>
  <c r="AD1060" i="1"/>
  <c r="H1060" i="1"/>
  <c r="AD1052" i="1"/>
  <c r="H1052" i="1"/>
  <c r="AD1044" i="1"/>
  <c r="H1044" i="1"/>
  <c r="AD1036" i="1"/>
  <c r="H1036" i="1"/>
  <c r="AD1028" i="1"/>
  <c r="H1028" i="1"/>
  <c r="AD1020" i="1"/>
  <c r="H1020" i="1"/>
  <c r="AD1012" i="1"/>
  <c r="H1012" i="1"/>
  <c r="H1004" i="1"/>
  <c r="AD996" i="1"/>
  <c r="H996" i="1"/>
  <c r="AD988" i="1"/>
  <c r="H988" i="1"/>
  <c r="AD980" i="1"/>
  <c r="H980" i="1"/>
  <c r="AD972"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AD828" i="1"/>
  <c r="H828" i="1"/>
  <c r="AD820" i="1"/>
  <c r="H820"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AD612" i="1"/>
  <c r="H612" i="1"/>
  <c r="AD604" i="1"/>
  <c r="H604" i="1"/>
  <c r="AD596" i="1"/>
  <c r="H596" i="1"/>
  <c r="AD588" i="1"/>
  <c r="H588" i="1"/>
  <c r="AD580" i="1"/>
  <c r="H580" i="1"/>
  <c r="AD572" i="1"/>
  <c r="H572" i="1"/>
  <c r="AD564" i="1"/>
  <c r="H564" i="1"/>
  <c r="AD556" i="1"/>
  <c r="H556" i="1"/>
  <c r="AD548" i="1"/>
  <c r="H548" i="1"/>
  <c r="AD540" i="1"/>
  <c r="H540" i="1"/>
  <c r="AD532" i="1"/>
  <c r="H532" i="1"/>
  <c r="AD524" i="1"/>
  <c r="H524" i="1"/>
  <c r="AD516" i="1"/>
  <c r="H516" i="1"/>
  <c r="AD508" i="1"/>
  <c r="H508" i="1"/>
  <c r="AD500" i="1"/>
  <c r="H500" i="1"/>
  <c r="AD492" i="1"/>
  <c r="H492" i="1"/>
  <c r="AD484" i="1"/>
  <c r="H484" i="1"/>
  <c r="AD476" i="1"/>
  <c r="H476" i="1"/>
  <c r="AD468" i="1"/>
  <c r="H468" i="1"/>
  <c r="AD460" i="1"/>
  <c r="H460" i="1"/>
  <c r="AD452" i="1"/>
  <c r="H452" i="1"/>
  <c r="AD444" i="1"/>
  <c r="H444" i="1"/>
  <c r="AD436" i="1"/>
  <c r="H436" i="1"/>
  <c r="AD428" i="1"/>
  <c r="H428" i="1"/>
  <c r="AD420" i="1"/>
  <c r="H420" i="1"/>
  <c r="AD412" i="1"/>
  <c r="H412" i="1"/>
  <c r="AD404" i="1"/>
  <c r="H404" i="1"/>
  <c r="AD396" i="1"/>
  <c r="H396" i="1"/>
  <c r="AD388" i="1"/>
  <c r="H388" i="1"/>
  <c r="AD380" i="1"/>
  <c r="H380" i="1"/>
  <c r="AD372" i="1"/>
  <c r="H372" i="1"/>
  <c r="AD364" i="1"/>
  <c r="H364" i="1"/>
  <c r="AD356" i="1"/>
  <c r="H356" i="1"/>
  <c r="AD348" i="1"/>
  <c r="H348" i="1"/>
  <c r="AD340" i="1"/>
  <c r="H340" i="1"/>
  <c r="AD332" i="1"/>
  <c r="H332" i="1"/>
  <c r="AD324" i="1"/>
  <c r="H324" i="1"/>
  <c r="AD316" i="1"/>
  <c r="H316" i="1"/>
  <c r="AD308" i="1"/>
  <c r="H308" i="1"/>
  <c r="AD300" i="1"/>
  <c r="H300" i="1"/>
  <c r="AD292" i="1"/>
  <c r="H292" i="1"/>
  <c r="AD284" i="1"/>
  <c r="H284" i="1"/>
  <c r="AD276" i="1"/>
  <c r="H276" i="1"/>
  <c r="AD268" i="1"/>
  <c r="H268" i="1"/>
  <c r="AD260" i="1"/>
  <c r="H260" i="1"/>
  <c r="AD252" i="1"/>
  <c r="H252" i="1"/>
  <c r="AD244" i="1"/>
  <c r="H244" i="1"/>
  <c r="AD236" i="1"/>
  <c r="H236" i="1"/>
  <c r="AD228" i="1"/>
  <c r="H228" i="1"/>
  <c r="AD220" i="1"/>
  <c r="H220" i="1"/>
  <c r="AD212" i="1"/>
  <c r="H212" i="1"/>
  <c r="AD204" i="1"/>
  <c r="H204" i="1"/>
  <c r="AD196" i="1"/>
  <c r="H196" i="1"/>
  <c r="AD188" i="1"/>
  <c r="H188" i="1"/>
  <c r="AD180" i="1"/>
  <c r="H180" i="1"/>
  <c r="AD172" i="1"/>
  <c r="H172" i="1"/>
  <c r="H164" i="1"/>
  <c r="AD156" i="1"/>
  <c r="H156" i="1"/>
  <c r="AD148" i="1"/>
  <c r="H148" i="1"/>
  <c r="AD140" i="1"/>
  <c r="H140" i="1"/>
  <c r="AD132" i="1"/>
  <c r="H132" i="1"/>
  <c r="AD124" i="1"/>
  <c r="H124" i="1"/>
  <c r="AD116" i="1"/>
  <c r="H116" i="1"/>
  <c r="AD108" i="1"/>
  <c r="H108" i="1"/>
  <c r="AD100" i="1"/>
  <c r="H100" i="1"/>
  <c r="AD92" i="1"/>
  <c r="H92" i="1"/>
  <c r="AD84" i="1"/>
  <c r="H84" i="1"/>
  <c r="AD76" i="1"/>
  <c r="H76" i="1"/>
  <c r="AD68" i="1"/>
  <c r="H68" i="1"/>
  <c r="AD60" i="1"/>
  <c r="H60" i="1"/>
  <c r="AD47" i="1"/>
  <c r="AD17" i="1"/>
  <c r="H17" i="1"/>
  <c r="AD2611" i="1"/>
  <c r="H2611" i="1"/>
  <c r="AD2603" i="1"/>
  <c r="H2603" i="1"/>
  <c r="H2595" i="1"/>
  <c r="AD2587" i="1"/>
  <c r="H2587" i="1"/>
  <c r="AD2579" i="1"/>
  <c r="H2579" i="1"/>
  <c r="AD2571" i="1"/>
  <c r="H2571" i="1"/>
  <c r="AD2563" i="1"/>
  <c r="H2563" i="1"/>
  <c r="AD2555" i="1"/>
  <c r="H2555" i="1"/>
  <c r="AD2547" i="1"/>
  <c r="H2547" i="1"/>
  <c r="AD2539" i="1"/>
  <c r="H2539" i="1"/>
  <c r="H2531" i="1"/>
  <c r="AD2523" i="1"/>
  <c r="H2523" i="1"/>
  <c r="AD2515" i="1"/>
  <c r="H2515" i="1"/>
  <c r="AD2507" i="1"/>
  <c r="H2507" i="1"/>
  <c r="AD2499" i="1"/>
  <c r="H2499" i="1"/>
  <c r="AD2491" i="1"/>
  <c r="H2491" i="1"/>
  <c r="AD2483" i="1"/>
  <c r="H2483" i="1"/>
  <c r="AD2475" i="1"/>
  <c r="H2475" i="1"/>
  <c r="AD2467" i="1"/>
  <c r="H2467" i="1"/>
  <c r="AD2459" i="1"/>
  <c r="H2459" i="1"/>
  <c r="AD2451" i="1"/>
  <c r="H2451" i="1"/>
  <c r="AD2443" i="1"/>
  <c r="H2443" i="1"/>
  <c r="AD2435" i="1"/>
  <c r="H2435" i="1"/>
  <c r="AD2427" i="1"/>
  <c r="H2427" i="1"/>
  <c r="AD2419" i="1"/>
  <c r="H2419" i="1"/>
  <c r="AD2411" i="1"/>
  <c r="H2411" i="1"/>
  <c r="AD2403" i="1"/>
  <c r="H2403" i="1"/>
  <c r="AD2395" i="1"/>
  <c r="H2395" i="1"/>
  <c r="AD2387" i="1"/>
  <c r="H2387" i="1"/>
  <c r="AD2379" i="1"/>
  <c r="H2379" i="1"/>
  <c r="AD2371" i="1"/>
  <c r="H2371" i="1"/>
  <c r="AD2363" i="1"/>
  <c r="H2363" i="1"/>
  <c r="AD2355" i="1"/>
  <c r="H2355" i="1"/>
  <c r="AD2347" i="1"/>
  <c r="H2347" i="1"/>
  <c r="AD2339" i="1"/>
  <c r="H2339" i="1"/>
  <c r="AD2331" i="1"/>
  <c r="H2331" i="1"/>
  <c r="AD2323" i="1"/>
  <c r="H2323" i="1"/>
  <c r="AD2315" i="1"/>
  <c r="H2315" i="1"/>
  <c r="AD2307" i="1"/>
  <c r="H2307" i="1"/>
  <c r="AD2299" i="1"/>
  <c r="H2299" i="1"/>
  <c r="AD2291" i="1"/>
  <c r="H2291" i="1"/>
  <c r="AD2283" i="1"/>
  <c r="H2283" i="1"/>
  <c r="AD2275" i="1"/>
  <c r="H2275" i="1"/>
  <c r="AD2267" i="1"/>
  <c r="H2267" i="1"/>
  <c r="AD2259" i="1"/>
  <c r="H2259" i="1"/>
  <c r="AD2251" i="1"/>
  <c r="H2251" i="1"/>
  <c r="AD2243" i="1"/>
  <c r="H2243" i="1"/>
  <c r="AD2235" i="1"/>
  <c r="H2235" i="1"/>
  <c r="AD2227" i="1"/>
  <c r="H2227" i="1"/>
  <c r="AD2219" i="1"/>
  <c r="H2219" i="1"/>
  <c r="AD2211" i="1"/>
  <c r="H2211" i="1"/>
  <c r="AD2203" i="1"/>
  <c r="H2203" i="1"/>
  <c r="AD2195" i="1"/>
  <c r="H2195" i="1"/>
  <c r="AD2187" i="1"/>
  <c r="H2187" i="1"/>
  <c r="AD2179" i="1"/>
  <c r="H2179" i="1"/>
  <c r="AD2171" i="1"/>
  <c r="H2171" i="1"/>
  <c r="AD2163" i="1"/>
  <c r="H2163" i="1"/>
  <c r="AD2155" i="1"/>
  <c r="H2155" i="1"/>
  <c r="AD2147" i="1"/>
  <c r="H2147" i="1"/>
  <c r="AD2139" i="1"/>
  <c r="H2139" i="1"/>
  <c r="AD2131" i="1"/>
  <c r="H2131" i="1"/>
  <c r="AD2123" i="1"/>
  <c r="H2123" i="1"/>
  <c r="AD2115" i="1"/>
  <c r="H2115" i="1"/>
  <c r="AD2107" i="1"/>
  <c r="H2107" i="1"/>
  <c r="AD2099" i="1"/>
  <c r="H2099" i="1"/>
  <c r="AD2091" i="1"/>
  <c r="H2091" i="1"/>
  <c r="AD2083" i="1"/>
  <c r="H2083" i="1"/>
  <c r="AD2075" i="1"/>
  <c r="H2075" i="1"/>
  <c r="AD2067" i="1"/>
  <c r="H2067" i="1"/>
  <c r="AD2059" i="1"/>
  <c r="H2059" i="1"/>
  <c r="AD2051" i="1"/>
  <c r="H2051" i="1"/>
  <c r="AD2043" i="1"/>
  <c r="H2043" i="1"/>
  <c r="AD2035" i="1"/>
  <c r="H2035" i="1"/>
  <c r="AD2027" i="1"/>
  <c r="H2027" i="1"/>
  <c r="AD2019" i="1"/>
  <c r="H2019" i="1"/>
  <c r="AD2011" i="1"/>
  <c r="H2011" i="1"/>
  <c r="AD2003" i="1"/>
  <c r="H2003" i="1"/>
  <c r="AD1995" i="1"/>
  <c r="H1995" i="1"/>
  <c r="AD1987" i="1"/>
  <c r="H1987" i="1"/>
  <c r="AD1979" i="1"/>
  <c r="H1979" i="1"/>
  <c r="AD1971" i="1"/>
  <c r="H1971" i="1"/>
  <c r="AD1963" i="1"/>
  <c r="H1963" i="1"/>
  <c r="H1955" i="1"/>
  <c r="AD1947" i="1"/>
  <c r="H1947" i="1"/>
  <c r="AD1939" i="1"/>
  <c r="H1939" i="1"/>
  <c r="AD1931" i="1"/>
  <c r="H1931" i="1"/>
  <c r="AD1923" i="1"/>
  <c r="H1923" i="1"/>
  <c r="AD1915" i="1"/>
  <c r="H1915" i="1"/>
  <c r="AD1907" i="1"/>
  <c r="H1907" i="1"/>
  <c r="AD1899" i="1"/>
  <c r="H1899" i="1"/>
  <c r="H1891" i="1"/>
  <c r="AD1883" i="1"/>
  <c r="H1883" i="1"/>
  <c r="AD1875" i="1"/>
  <c r="H1875" i="1"/>
  <c r="AD1867" i="1"/>
  <c r="H1867" i="1"/>
  <c r="AD1859" i="1"/>
  <c r="H1859" i="1"/>
  <c r="AD1851" i="1"/>
  <c r="H1851" i="1"/>
  <c r="AD1843" i="1"/>
  <c r="H1843" i="1"/>
  <c r="AD1835" i="1"/>
  <c r="H1835" i="1"/>
  <c r="H1827" i="1"/>
  <c r="AD1819" i="1"/>
  <c r="H1819" i="1"/>
  <c r="AD1811" i="1"/>
  <c r="H1811" i="1"/>
  <c r="AD1803" i="1"/>
  <c r="H1803" i="1"/>
  <c r="AD1795" i="1"/>
  <c r="H1795" i="1"/>
  <c r="AD1787" i="1"/>
  <c r="H1787" i="1"/>
  <c r="AD1779" i="1"/>
  <c r="H1779" i="1"/>
  <c r="AD1771" i="1"/>
  <c r="H1771" i="1"/>
  <c r="H1763" i="1"/>
  <c r="AD1755" i="1"/>
  <c r="H1755" i="1"/>
  <c r="AD1747" i="1"/>
  <c r="H1747" i="1"/>
  <c r="AD1739" i="1"/>
  <c r="H1739" i="1"/>
  <c r="AD1731" i="1"/>
  <c r="H1731" i="1"/>
  <c r="AD1723" i="1"/>
  <c r="H1723" i="1"/>
  <c r="AD1715" i="1"/>
  <c r="H1715" i="1"/>
  <c r="AD1707" i="1"/>
  <c r="H1707" i="1"/>
  <c r="H1699" i="1"/>
  <c r="AD1691" i="1"/>
  <c r="H1691" i="1"/>
  <c r="AD1683" i="1"/>
  <c r="H1683" i="1"/>
  <c r="AD1675" i="1"/>
  <c r="H1675" i="1"/>
  <c r="AD1667" i="1"/>
  <c r="H1667" i="1"/>
  <c r="AD1659" i="1"/>
  <c r="H1659" i="1"/>
  <c r="AD1651" i="1"/>
  <c r="H1651" i="1"/>
  <c r="AD1643" i="1"/>
  <c r="H1643" i="1"/>
  <c r="H1635" i="1"/>
  <c r="AD1627" i="1"/>
  <c r="H1627" i="1"/>
  <c r="AD1619" i="1"/>
  <c r="H1619" i="1"/>
  <c r="AD1611" i="1"/>
  <c r="H1611" i="1"/>
  <c r="AD1603" i="1"/>
  <c r="H1603" i="1"/>
  <c r="AD1595" i="1"/>
  <c r="H1595" i="1"/>
  <c r="AD1587" i="1"/>
  <c r="H1587" i="1"/>
  <c r="AD1579" i="1"/>
  <c r="H1579" i="1"/>
  <c r="H1571" i="1"/>
  <c r="AD1563" i="1"/>
  <c r="H1563" i="1"/>
  <c r="AD1555" i="1"/>
  <c r="H1555" i="1"/>
  <c r="AD1547" i="1"/>
  <c r="H1547" i="1"/>
  <c r="AD1539" i="1"/>
  <c r="H1539" i="1"/>
  <c r="AD1531" i="1"/>
  <c r="H1531" i="1"/>
  <c r="AD1523" i="1"/>
  <c r="H1523" i="1"/>
  <c r="AD1515" i="1"/>
  <c r="H1515" i="1"/>
  <c r="H1507" i="1"/>
  <c r="AD1499" i="1"/>
  <c r="H1499" i="1"/>
  <c r="AD1491" i="1"/>
  <c r="H1491" i="1"/>
  <c r="AD1483" i="1"/>
  <c r="H1483" i="1"/>
  <c r="AD1475" i="1"/>
  <c r="H1475" i="1"/>
  <c r="AD1467" i="1"/>
  <c r="H1467" i="1"/>
  <c r="AD1459" i="1"/>
  <c r="H1459" i="1"/>
  <c r="AD1451" i="1"/>
  <c r="H1451" i="1"/>
  <c r="AD1443" i="1"/>
  <c r="H1443" i="1"/>
  <c r="AD1435" i="1"/>
  <c r="H1435" i="1"/>
  <c r="AD1427" i="1"/>
  <c r="H1427" i="1"/>
  <c r="AD1419" i="1"/>
  <c r="H1419" i="1"/>
  <c r="H1411" i="1"/>
  <c r="AD1403" i="1"/>
  <c r="H1403" i="1"/>
  <c r="AD1395" i="1"/>
  <c r="H1395" i="1"/>
  <c r="AD1387" i="1"/>
  <c r="H1387" i="1"/>
  <c r="AD1379" i="1"/>
  <c r="H1379" i="1"/>
  <c r="AD1371" i="1"/>
  <c r="H1371" i="1"/>
  <c r="AD1363" i="1"/>
  <c r="H1363" i="1"/>
  <c r="AD1355" i="1"/>
  <c r="H1355" i="1"/>
  <c r="H1347" i="1"/>
  <c r="AD1339" i="1"/>
  <c r="H1339" i="1"/>
  <c r="AD1331" i="1"/>
  <c r="H1331" i="1"/>
  <c r="AD1323" i="1"/>
  <c r="H1323" i="1"/>
  <c r="AD1315" i="1"/>
  <c r="H1315" i="1"/>
  <c r="AD1307" i="1"/>
  <c r="H1307" i="1"/>
  <c r="AD1299" i="1"/>
  <c r="H1299" i="1"/>
  <c r="AD1291" i="1"/>
  <c r="H1291" i="1"/>
  <c r="H1283" i="1"/>
  <c r="AD1275" i="1"/>
  <c r="H1275" i="1"/>
  <c r="AD1267" i="1"/>
  <c r="H1267" i="1"/>
  <c r="AD1259" i="1"/>
  <c r="H1259" i="1"/>
  <c r="AD1251" i="1"/>
  <c r="H1251" i="1"/>
  <c r="AD1243" i="1"/>
  <c r="H1243" i="1"/>
  <c r="AD1235" i="1"/>
  <c r="H1235" i="1"/>
  <c r="AD1227" i="1"/>
  <c r="H1227" i="1"/>
  <c r="H1219" i="1"/>
  <c r="AD1211" i="1"/>
  <c r="H1211" i="1"/>
  <c r="AD1203" i="1"/>
  <c r="H1203" i="1"/>
  <c r="AD1195" i="1"/>
  <c r="H1195" i="1"/>
  <c r="AD1187" i="1"/>
  <c r="H1187" i="1"/>
  <c r="AD1179" i="1"/>
  <c r="H1179" i="1"/>
  <c r="AD1171" i="1"/>
  <c r="H1171" i="1"/>
  <c r="AD1163" i="1"/>
  <c r="H1163" i="1"/>
  <c r="H1155" i="1"/>
  <c r="AD1147" i="1"/>
  <c r="H1147" i="1"/>
  <c r="AD1139" i="1"/>
  <c r="H1139" i="1"/>
  <c r="AD1131" i="1"/>
  <c r="H1131" i="1"/>
  <c r="AD1123" i="1"/>
  <c r="H1123" i="1"/>
  <c r="AD1115" i="1"/>
  <c r="H1115" i="1"/>
  <c r="AD1107" i="1"/>
  <c r="H1107" i="1"/>
  <c r="AD1099" i="1"/>
  <c r="H1099" i="1"/>
  <c r="H1091" i="1"/>
  <c r="AD1083" i="1"/>
  <c r="H1083" i="1"/>
  <c r="AD1075" i="1"/>
  <c r="H1075" i="1"/>
  <c r="AD1067" i="1"/>
  <c r="H1067" i="1"/>
  <c r="AD1059" i="1"/>
  <c r="H1059" i="1"/>
  <c r="AD1051" i="1"/>
  <c r="H1051" i="1"/>
  <c r="AD1043" i="1"/>
  <c r="H1043" i="1"/>
  <c r="AD1035" i="1"/>
  <c r="H1035" i="1"/>
  <c r="H1027" i="1"/>
  <c r="AD1019" i="1"/>
  <c r="H1019" i="1"/>
  <c r="AD1011" i="1"/>
  <c r="H1011" i="1"/>
  <c r="AD1003" i="1"/>
  <c r="H1003" i="1"/>
  <c r="AD995" i="1"/>
  <c r="H995" i="1"/>
  <c r="AD987" i="1"/>
  <c r="H987" i="1"/>
  <c r="AD979" i="1"/>
  <c r="H979" i="1"/>
  <c r="AD971" i="1"/>
  <c r="H971" i="1"/>
  <c r="AD963" i="1"/>
  <c r="H963" i="1"/>
  <c r="AD955" i="1"/>
  <c r="H955" i="1"/>
  <c r="AD947" i="1"/>
  <c r="H947" i="1"/>
  <c r="AD939" i="1"/>
  <c r="H939" i="1"/>
  <c r="H931" i="1"/>
  <c r="H923" i="1"/>
  <c r="AD915" i="1"/>
  <c r="H915" i="1"/>
  <c r="AD907" i="1"/>
  <c r="H907" i="1"/>
  <c r="AD899" i="1"/>
  <c r="H899" i="1"/>
  <c r="AD891" i="1"/>
  <c r="H891" i="1"/>
  <c r="AD883" i="1"/>
  <c r="H883" i="1"/>
  <c r="AD875" i="1"/>
  <c r="H875" i="1"/>
  <c r="AD867" i="1"/>
  <c r="H867" i="1"/>
  <c r="AD859" i="1"/>
  <c r="H859" i="1"/>
  <c r="AD851" i="1"/>
  <c r="H851" i="1"/>
  <c r="AD843" i="1"/>
  <c r="H843" i="1"/>
  <c r="AD835" i="1"/>
  <c r="H835" i="1"/>
  <c r="AD827" i="1"/>
  <c r="H827" i="1"/>
  <c r="AD819" i="1"/>
  <c r="H819" i="1"/>
  <c r="AD811" i="1"/>
  <c r="H811" i="1"/>
  <c r="AD803" i="1"/>
  <c r="H803" i="1"/>
  <c r="H795" i="1"/>
  <c r="AD787" i="1"/>
  <c r="H787" i="1"/>
  <c r="AD779" i="1"/>
  <c r="H779" i="1"/>
  <c r="AD771" i="1"/>
  <c r="H771" i="1"/>
  <c r="AD763" i="1"/>
  <c r="H763" i="1"/>
  <c r="AD755" i="1"/>
  <c r="H755" i="1"/>
  <c r="AD747" i="1"/>
  <c r="H747" i="1"/>
  <c r="H739" i="1"/>
  <c r="AD731" i="1"/>
  <c r="H731" i="1"/>
  <c r="AD723" i="1"/>
  <c r="H723" i="1"/>
  <c r="AD715" i="1"/>
  <c r="H715" i="1"/>
  <c r="AD707" i="1"/>
  <c r="H707" i="1"/>
  <c r="AD699" i="1"/>
  <c r="H699" i="1"/>
  <c r="AD691" i="1"/>
  <c r="H691" i="1"/>
  <c r="AD683" i="1"/>
  <c r="H683" i="1"/>
  <c r="AD675" i="1"/>
  <c r="H675" i="1"/>
  <c r="AD667" i="1"/>
  <c r="H667" i="1"/>
  <c r="AD659" i="1"/>
  <c r="H659" i="1"/>
  <c r="AD651" i="1"/>
  <c r="H651" i="1"/>
  <c r="AD643" i="1"/>
  <c r="H643" i="1"/>
  <c r="AD635" i="1"/>
  <c r="H635" i="1"/>
  <c r="AD627" i="1"/>
  <c r="H627" i="1"/>
  <c r="AD619" i="1"/>
  <c r="H619" i="1"/>
  <c r="AD611" i="1"/>
  <c r="H611" i="1"/>
  <c r="AD603" i="1"/>
  <c r="H603" i="1"/>
  <c r="AD595" i="1"/>
  <c r="H595" i="1"/>
  <c r="AD587" i="1"/>
  <c r="H587" i="1"/>
  <c r="AD579" i="1"/>
  <c r="H579" i="1"/>
  <c r="AD571" i="1"/>
  <c r="H571" i="1"/>
  <c r="AD563" i="1"/>
  <c r="H563" i="1"/>
  <c r="AD555" i="1"/>
  <c r="H555" i="1"/>
  <c r="AD547" i="1"/>
  <c r="H547" i="1"/>
  <c r="AD539" i="1"/>
  <c r="H539" i="1"/>
  <c r="AD531" i="1"/>
  <c r="H531" i="1"/>
  <c r="AD523" i="1"/>
  <c r="H523" i="1"/>
  <c r="AD515" i="1"/>
  <c r="H515" i="1"/>
  <c r="AD507" i="1"/>
  <c r="H507" i="1"/>
  <c r="AD499" i="1"/>
  <c r="H499" i="1"/>
  <c r="AD491" i="1"/>
  <c r="H491" i="1"/>
  <c r="AD483" i="1"/>
  <c r="H483" i="1"/>
  <c r="AD475" i="1"/>
  <c r="H475" i="1"/>
  <c r="AD467" i="1"/>
  <c r="H467" i="1"/>
  <c r="AD459" i="1"/>
  <c r="H459" i="1"/>
  <c r="AD451" i="1"/>
  <c r="H451" i="1"/>
  <c r="AD443" i="1"/>
  <c r="H443" i="1"/>
  <c r="AD435" i="1"/>
  <c r="H435" i="1"/>
  <c r="AD427" i="1"/>
  <c r="H427" i="1"/>
  <c r="AD419" i="1"/>
  <c r="H419" i="1"/>
  <c r="AD411" i="1"/>
  <c r="H411" i="1"/>
  <c r="AD403" i="1"/>
  <c r="H403" i="1"/>
  <c r="AD395" i="1"/>
  <c r="H395" i="1"/>
  <c r="AD387" i="1"/>
  <c r="H387" i="1"/>
  <c r="AD379" i="1"/>
  <c r="H379" i="1"/>
  <c r="AD371" i="1"/>
  <c r="H371" i="1"/>
  <c r="AD363" i="1"/>
  <c r="H363" i="1"/>
  <c r="AD355" i="1"/>
  <c r="H355" i="1"/>
  <c r="AD347" i="1"/>
  <c r="H347" i="1"/>
  <c r="AD339" i="1"/>
  <c r="H339" i="1"/>
  <c r="AD331" i="1"/>
  <c r="H331" i="1"/>
  <c r="AD323" i="1"/>
  <c r="H323" i="1"/>
  <c r="AD315" i="1"/>
  <c r="H315" i="1"/>
  <c r="AD307" i="1"/>
  <c r="H307" i="1"/>
  <c r="AD299" i="1"/>
  <c r="H299" i="1"/>
  <c r="AD291" i="1"/>
  <c r="H291" i="1"/>
  <c r="AD283" i="1"/>
  <c r="H283" i="1"/>
  <c r="AD275" i="1"/>
  <c r="H275" i="1"/>
  <c r="AD267" i="1"/>
  <c r="H267"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AD147" i="1"/>
  <c r="H147" i="1"/>
  <c r="AD139" i="1"/>
  <c r="H139" i="1"/>
  <c r="AD131" i="1"/>
  <c r="H131" i="1"/>
  <c r="AD123" i="1"/>
  <c r="H123" i="1"/>
  <c r="AD115" i="1"/>
  <c r="H115" i="1"/>
  <c r="AD107" i="1"/>
  <c r="H107" i="1"/>
  <c r="AD99" i="1"/>
  <c r="H99" i="1"/>
  <c r="AD91" i="1"/>
  <c r="H91" i="1"/>
  <c r="AD83" i="1"/>
  <c r="H83" i="1"/>
  <c r="AD75" i="1"/>
  <c r="H75" i="1"/>
  <c r="AD67" i="1"/>
  <c r="H67" i="1"/>
  <c r="AD59" i="1"/>
  <c r="AD46" i="1"/>
  <c r="H46" i="1"/>
  <c r="H3025" i="1"/>
  <c r="H2993" i="1"/>
  <c r="H2961" i="1"/>
  <c r="H2929" i="1"/>
  <c r="H2897" i="1"/>
  <c r="H2865" i="1"/>
  <c r="H2833" i="1"/>
  <c r="H2801" i="1"/>
  <c r="H2769" i="1"/>
  <c r="AD1178" i="1"/>
  <c r="H1178" i="1"/>
  <c r="AD1154" i="1"/>
  <c r="H1154" i="1"/>
  <c r="H1130" i="1"/>
  <c r="AD1082" i="1"/>
  <c r="H1082" i="1"/>
  <c r="AD1034" i="1"/>
  <c r="H1034" i="1"/>
  <c r="AD978" i="1"/>
  <c r="H978" i="1"/>
  <c r="AD954" i="1"/>
  <c r="H954" i="1"/>
  <c r="AD930" i="1"/>
  <c r="H930" i="1"/>
  <c r="AD850" i="1"/>
  <c r="H850" i="1"/>
  <c r="AD826" i="1"/>
  <c r="H826" i="1"/>
  <c r="AD802" i="1"/>
  <c r="H802" i="1"/>
  <c r="AD722" i="1"/>
  <c r="H722" i="1"/>
  <c r="AD674" i="1"/>
  <c r="H674" i="1"/>
  <c r="AD642" i="1"/>
  <c r="H642" i="1"/>
  <c r="AD586" i="1"/>
  <c r="H586" i="1"/>
  <c r="AD562" i="1"/>
  <c r="H562" i="1"/>
  <c r="X12" i="1"/>
  <c r="Y12" i="1"/>
  <c r="C39" i="10"/>
  <c r="C40" i="10" s="1"/>
  <c r="C51" i="10"/>
  <c r="C52" i="10" s="1"/>
  <c r="C63" i="10"/>
  <c r="C64" i="10" s="1"/>
  <c r="C48" i="10"/>
  <c r="C60" i="10"/>
  <c r="C36" i="10"/>
  <c r="C22" i="10"/>
  <c r="C74" i="10"/>
  <c r="C27" i="10"/>
  <c r="C28" i="10" s="1"/>
  <c r="C23" i="10"/>
  <c r="B28" i="10"/>
  <c r="B26" i="10"/>
  <c r="B24" i="10"/>
  <c r="B21" i="10"/>
  <c r="B20" i="10"/>
  <c r="C41" i="10" l="1"/>
  <c r="C65" i="10"/>
  <c r="C53" i="10"/>
  <c r="C24" i="10"/>
  <c r="C29" i="10" s="1"/>
  <c r="AH11" i="1"/>
  <c r="L12" i="1" l="1"/>
  <c r="C11" i="10"/>
  <c r="C10" i="10"/>
  <c r="L135" i="9"/>
  <c r="C12" i="10" l="1"/>
  <c r="BC17" i="1"/>
  <c r="BB42" i="1" l="1"/>
  <c r="BB43" i="1"/>
  <c r="BB46" i="1"/>
  <c r="BB47" i="1"/>
  <c r="BB54" i="1"/>
  <c r="BB55" i="1"/>
  <c r="BB56" i="1"/>
  <c r="BB57"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BB3182" i="1"/>
  <c r="BB3183" i="1"/>
  <c r="BB3184" i="1"/>
  <c r="BB3185" i="1"/>
  <c r="BB3186" i="1"/>
  <c r="BB3187" i="1"/>
  <c r="BB3188" i="1"/>
  <c r="BB17" i="1"/>
  <c r="AW42" i="1"/>
  <c r="AW43" i="1"/>
  <c r="AW46" i="1"/>
  <c r="AW47" i="1"/>
  <c r="AW54" i="1"/>
  <c r="AW55" i="1"/>
  <c r="AW56" i="1"/>
  <c r="AW57"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3187" i="1"/>
  <c r="AW3188" i="1"/>
  <c r="AW17" i="1"/>
  <c r="AT42" i="1"/>
  <c r="AT43" i="1"/>
  <c r="AT46" i="1"/>
  <c r="AT47" i="1"/>
  <c r="AT54" i="1"/>
  <c r="AT55" i="1"/>
  <c r="AT56" i="1"/>
  <c r="AT57"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3181" i="1"/>
  <c r="AT3182" i="1"/>
  <c r="AT3183" i="1"/>
  <c r="AT3184" i="1"/>
  <c r="AT3185" i="1"/>
  <c r="AT3186" i="1"/>
  <c r="AT3187" i="1"/>
  <c r="AT3188" i="1"/>
  <c r="AT17" i="1"/>
  <c r="AR42" i="1"/>
  <c r="AR43" i="1"/>
  <c r="AR46" i="1"/>
  <c r="AR47" i="1"/>
  <c r="AR54" i="1"/>
  <c r="AR55" i="1"/>
  <c r="AR56" i="1"/>
  <c r="AR57"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3184" i="1"/>
  <c r="AR3185" i="1"/>
  <c r="AR3186" i="1"/>
  <c r="AR3187" i="1"/>
  <c r="AR3188" i="1"/>
  <c r="AR17" i="1"/>
  <c r="AQ42" i="1"/>
  <c r="AQ43" i="1"/>
  <c r="AQ46" i="1"/>
  <c r="AQ47" i="1"/>
  <c r="AQ54" i="1"/>
  <c r="AQ55" i="1"/>
  <c r="AQ56" i="1"/>
  <c r="AQ57"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3184" i="1"/>
  <c r="AQ3185" i="1"/>
  <c r="AQ3186" i="1"/>
  <c r="AQ3187" i="1"/>
  <c r="AQ3188" i="1"/>
  <c r="AQ17" i="1"/>
  <c r="AP42" i="1"/>
  <c r="AP43" i="1"/>
  <c r="AP46" i="1"/>
  <c r="AP47" i="1"/>
  <c r="AP54" i="1"/>
  <c r="AP55" i="1"/>
  <c r="AP56" i="1"/>
  <c r="AP57"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3184" i="1"/>
  <c r="AP3185" i="1"/>
  <c r="AP3186" i="1"/>
  <c r="AP3187" i="1"/>
  <c r="AP3188" i="1"/>
  <c r="AP17" i="1"/>
  <c r="AO42" i="1"/>
  <c r="AO43" i="1"/>
  <c r="AO46" i="1"/>
  <c r="AO47" i="1"/>
  <c r="AO54" i="1"/>
  <c r="AO55" i="1"/>
  <c r="AO56" i="1"/>
  <c r="AO57"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3184" i="1"/>
  <c r="AO3185" i="1"/>
  <c r="AO3186" i="1"/>
  <c r="AO3187" i="1"/>
  <c r="AO3188" i="1"/>
  <c r="AO17" i="1"/>
  <c r="AN42" i="1"/>
  <c r="AN43" i="1"/>
  <c r="AN46" i="1"/>
  <c r="AN47" i="1"/>
  <c r="AN54" i="1"/>
  <c r="AN55" i="1"/>
  <c r="AN56" i="1"/>
  <c r="AN57"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AN3182" i="1"/>
  <c r="AN3183" i="1"/>
  <c r="AN3184" i="1"/>
  <c r="AN3185" i="1"/>
  <c r="AN3186" i="1"/>
  <c r="AN3187" i="1"/>
  <c r="AN3188" i="1"/>
  <c r="AN17" i="1"/>
  <c r="AK42" i="1"/>
  <c r="AK43" i="1"/>
  <c r="AK46" i="1"/>
  <c r="AK47" i="1"/>
  <c r="AK54" i="1"/>
  <c r="AK55" i="1"/>
  <c r="AK56" i="1"/>
  <c r="AK57"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K3184" i="1"/>
  <c r="AK3185" i="1"/>
  <c r="AK3186" i="1"/>
  <c r="AK3187" i="1"/>
  <c r="AK3188"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3172" i="1"/>
  <c r="AI3173" i="1"/>
  <c r="AI3174" i="1"/>
  <c r="AI3175" i="1"/>
  <c r="AI3176" i="1"/>
  <c r="AI3177" i="1"/>
  <c r="AI3178" i="1"/>
  <c r="AI3179" i="1"/>
  <c r="AI3180" i="1"/>
  <c r="AI3181" i="1"/>
  <c r="AI3182" i="1"/>
  <c r="AI3183" i="1"/>
  <c r="AI3184" i="1"/>
  <c r="AI3185" i="1"/>
  <c r="AI3186" i="1"/>
  <c r="AI3187" i="1"/>
  <c r="AI3188" i="1"/>
  <c r="AI42" i="1"/>
  <c r="AI43" i="1"/>
  <c r="AI46" i="1"/>
  <c r="AI47" i="1"/>
  <c r="AI54" i="1"/>
  <c r="AI55" i="1"/>
  <c r="AI56" i="1"/>
  <c r="AI57" i="1"/>
  <c r="AI59" i="1"/>
  <c r="AI60" i="1"/>
  <c r="AI61" i="1"/>
  <c r="AI62" i="1"/>
  <c r="AI17" i="1"/>
  <c r="I17" i="1" l="1"/>
  <c r="I46" i="1"/>
  <c r="I47" i="1"/>
  <c r="I54" i="1"/>
  <c r="I55" i="1"/>
  <c r="I56"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C15" i="10" l="1"/>
  <c r="BC42" i="1" l="1"/>
  <c r="BC43" i="1" s="1"/>
  <c r="BC46" i="1" s="1"/>
  <c r="BC47" i="1" s="1"/>
  <c r="BC54" i="1" s="1"/>
  <c r="BC55" i="1" s="1"/>
  <c r="BC56" i="1" s="1"/>
  <c r="BC57"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BC3172" i="1" s="1"/>
  <c r="BC3173" i="1" s="1"/>
  <c r="BC3174" i="1" s="1"/>
  <c r="BC3175" i="1" s="1"/>
  <c r="BC3176" i="1" s="1"/>
  <c r="BC3177" i="1" s="1"/>
  <c r="BC3178" i="1" s="1"/>
  <c r="BC3179" i="1" s="1"/>
  <c r="BC3180" i="1" s="1"/>
  <c r="BC3181" i="1" s="1"/>
  <c r="BC3182" i="1" s="1"/>
  <c r="BC3183" i="1" s="1"/>
  <c r="BC3184" i="1" s="1"/>
  <c r="BC3185" i="1" s="1"/>
  <c r="BC3186" i="1" s="1"/>
  <c r="BC3187" i="1" s="1"/>
  <c r="BC3188" i="1" s="1"/>
  <c r="B60" i="1"/>
  <c r="B61" i="1"/>
  <c r="B62" i="1"/>
  <c r="B63" i="1"/>
  <c r="B64" i="1"/>
  <c r="B65" i="1"/>
  <c r="B66" i="1"/>
  <c r="B67" i="1"/>
  <c r="AM67" i="1" s="1"/>
  <c r="B68" i="1"/>
  <c r="B69" i="1"/>
  <c r="B70" i="1"/>
  <c r="B71" i="1"/>
  <c r="B72" i="1"/>
  <c r="B73" i="1"/>
  <c r="B74" i="1"/>
  <c r="B75" i="1"/>
  <c r="AM75" i="1" s="1"/>
  <c r="B76" i="1"/>
  <c r="B77" i="1"/>
  <c r="B78" i="1"/>
  <c r="B79" i="1"/>
  <c r="B80" i="1"/>
  <c r="B81" i="1"/>
  <c r="B82" i="1"/>
  <c r="B83" i="1"/>
  <c r="AM83" i="1" s="1"/>
  <c r="B84" i="1"/>
  <c r="B85" i="1"/>
  <c r="B86" i="1"/>
  <c r="B87" i="1"/>
  <c r="B88" i="1"/>
  <c r="B89" i="1"/>
  <c r="B90" i="1"/>
  <c r="B91" i="1"/>
  <c r="AM91" i="1" s="1"/>
  <c r="B92" i="1"/>
  <c r="B93" i="1"/>
  <c r="B94" i="1"/>
  <c r="B95" i="1"/>
  <c r="B96" i="1"/>
  <c r="B97" i="1"/>
  <c r="B98" i="1"/>
  <c r="B99" i="1"/>
  <c r="AM99" i="1" s="1"/>
  <c r="B100" i="1"/>
  <c r="B101" i="1"/>
  <c r="B102" i="1"/>
  <c r="B103" i="1"/>
  <c r="B104" i="1"/>
  <c r="B105" i="1"/>
  <c r="B106" i="1"/>
  <c r="B107" i="1"/>
  <c r="AM107" i="1" s="1"/>
  <c r="B108" i="1"/>
  <c r="B109" i="1"/>
  <c r="B110" i="1"/>
  <c r="B111" i="1"/>
  <c r="B112" i="1"/>
  <c r="B113" i="1"/>
  <c r="B114" i="1"/>
  <c r="B115" i="1"/>
  <c r="AM115" i="1" s="1"/>
  <c r="B116" i="1"/>
  <c r="B117" i="1"/>
  <c r="B118" i="1"/>
  <c r="B119" i="1"/>
  <c r="B120" i="1"/>
  <c r="B121" i="1"/>
  <c r="B122" i="1"/>
  <c r="B123" i="1"/>
  <c r="AM123" i="1" s="1"/>
  <c r="B124" i="1"/>
  <c r="B125" i="1"/>
  <c r="B126" i="1"/>
  <c r="B127" i="1"/>
  <c r="B128" i="1"/>
  <c r="B129" i="1"/>
  <c r="B130" i="1"/>
  <c r="B131" i="1"/>
  <c r="AM131" i="1" s="1"/>
  <c r="B132" i="1"/>
  <c r="B133" i="1"/>
  <c r="B134" i="1"/>
  <c r="B135" i="1"/>
  <c r="B136" i="1"/>
  <c r="B137" i="1"/>
  <c r="B138" i="1"/>
  <c r="B139" i="1"/>
  <c r="AM139" i="1" s="1"/>
  <c r="B140" i="1"/>
  <c r="B141" i="1"/>
  <c r="B142" i="1"/>
  <c r="B143" i="1"/>
  <c r="B144" i="1"/>
  <c r="B145" i="1"/>
  <c r="B146" i="1"/>
  <c r="B147" i="1"/>
  <c r="AM147" i="1" s="1"/>
  <c r="B148" i="1"/>
  <c r="B149" i="1"/>
  <c r="B150" i="1"/>
  <c r="B151" i="1"/>
  <c r="B152" i="1"/>
  <c r="B153" i="1"/>
  <c r="B154" i="1"/>
  <c r="B155" i="1"/>
  <c r="AM155" i="1" s="1"/>
  <c r="B156" i="1"/>
  <c r="B157" i="1"/>
  <c r="B158" i="1"/>
  <c r="B159" i="1"/>
  <c r="B160" i="1"/>
  <c r="B161" i="1"/>
  <c r="B162" i="1"/>
  <c r="B163" i="1"/>
  <c r="AM163" i="1" s="1"/>
  <c r="B164" i="1"/>
  <c r="B165" i="1"/>
  <c r="B166" i="1"/>
  <c r="B167" i="1"/>
  <c r="B168" i="1"/>
  <c r="B169" i="1"/>
  <c r="B170" i="1"/>
  <c r="B171" i="1"/>
  <c r="AM171" i="1" s="1"/>
  <c r="B172" i="1"/>
  <c r="B173" i="1"/>
  <c r="B174" i="1"/>
  <c r="B175" i="1"/>
  <c r="B176" i="1"/>
  <c r="B177" i="1"/>
  <c r="B178" i="1"/>
  <c r="B179" i="1"/>
  <c r="AM179" i="1" s="1"/>
  <c r="B180" i="1"/>
  <c r="B181" i="1"/>
  <c r="B182" i="1"/>
  <c r="B183" i="1"/>
  <c r="B184" i="1"/>
  <c r="B185" i="1"/>
  <c r="B186" i="1"/>
  <c r="B187" i="1"/>
  <c r="AM187" i="1" s="1"/>
  <c r="B188" i="1"/>
  <c r="B189" i="1"/>
  <c r="B190" i="1"/>
  <c r="B191" i="1"/>
  <c r="B192" i="1"/>
  <c r="B193" i="1"/>
  <c r="B194" i="1"/>
  <c r="B195" i="1"/>
  <c r="AM195" i="1" s="1"/>
  <c r="B196" i="1"/>
  <c r="B197" i="1"/>
  <c r="B198" i="1"/>
  <c r="B199" i="1"/>
  <c r="B200" i="1"/>
  <c r="B201" i="1"/>
  <c r="B202" i="1"/>
  <c r="B203" i="1"/>
  <c r="AM203" i="1" s="1"/>
  <c r="B204" i="1"/>
  <c r="B205" i="1"/>
  <c r="B206" i="1"/>
  <c r="B207" i="1"/>
  <c r="B208" i="1"/>
  <c r="B209" i="1"/>
  <c r="B210" i="1"/>
  <c r="B211" i="1"/>
  <c r="AM211" i="1" s="1"/>
  <c r="B212" i="1"/>
  <c r="B213" i="1"/>
  <c r="B214" i="1"/>
  <c r="B215" i="1"/>
  <c r="B216" i="1"/>
  <c r="B217" i="1"/>
  <c r="B218" i="1"/>
  <c r="B219" i="1"/>
  <c r="AM219" i="1" s="1"/>
  <c r="B220" i="1"/>
  <c r="B221" i="1"/>
  <c r="B222" i="1"/>
  <c r="B223" i="1"/>
  <c r="B224" i="1"/>
  <c r="B225" i="1"/>
  <c r="B226" i="1"/>
  <c r="B227" i="1"/>
  <c r="AM227" i="1" s="1"/>
  <c r="B228" i="1"/>
  <c r="B229" i="1"/>
  <c r="B230" i="1"/>
  <c r="B231" i="1"/>
  <c r="B232" i="1"/>
  <c r="B233" i="1"/>
  <c r="B234" i="1"/>
  <c r="B235" i="1"/>
  <c r="AM235" i="1" s="1"/>
  <c r="B236" i="1"/>
  <c r="B237" i="1"/>
  <c r="B238" i="1"/>
  <c r="B239" i="1"/>
  <c r="B240" i="1"/>
  <c r="B241" i="1"/>
  <c r="B242" i="1"/>
  <c r="B243" i="1"/>
  <c r="AM243" i="1" s="1"/>
  <c r="B244" i="1"/>
  <c r="B245" i="1"/>
  <c r="B246" i="1"/>
  <c r="B247" i="1"/>
  <c r="B248" i="1"/>
  <c r="B249" i="1"/>
  <c r="B250" i="1"/>
  <c r="B251" i="1"/>
  <c r="AM251" i="1" s="1"/>
  <c r="B252" i="1"/>
  <c r="B253" i="1"/>
  <c r="B254" i="1"/>
  <c r="B255" i="1"/>
  <c r="B256" i="1"/>
  <c r="B257" i="1"/>
  <c r="B258" i="1"/>
  <c r="B259" i="1"/>
  <c r="AM259" i="1" s="1"/>
  <c r="B260" i="1"/>
  <c r="B261" i="1"/>
  <c r="B262" i="1"/>
  <c r="B263" i="1"/>
  <c r="B264" i="1"/>
  <c r="B265" i="1"/>
  <c r="B266" i="1"/>
  <c r="B267" i="1"/>
  <c r="AM267" i="1" s="1"/>
  <c r="B268" i="1"/>
  <c r="B269" i="1"/>
  <c r="B270" i="1"/>
  <c r="B271" i="1"/>
  <c r="B272" i="1"/>
  <c r="B273" i="1"/>
  <c r="B274" i="1"/>
  <c r="B275" i="1"/>
  <c r="AM275" i="1" s="1"/>
  <c r="B276" i="1"/>
  <c r="B277" i="1"/>
  <c r="B278" i="1"/>
  <c r="B279" i="1"/>
  <c r="B280" i="1"/>
  <c r="B281" i="1"/>
  <c r="B282" i="1"/>
  <c r="B283" i="1"/>
  <c r="AM283" i="1" s="1"/>
  <c r="B284" i="1"/>
  <c r="B285" i="1"/>
  <c r="B286" i="1"/>
  <c r="B287" i="1"/>
  <c r="B288" i="1"/>
  <c r="B289" i="1"/>
  <c r="B290" i="1"/>
  <c r="B291" i="1"/>
  <c r="AM291" i="1" s="1"/>
  <c r="B292" i="1"/>
  <c r="B293" i="1"/>
  <c r="B294" i="1"/>
  <c r="B295" i="1"/>
  <c r="B296" i="1"/>
  <c r="B297" i="1"/>
  <c r="B298" i="1"/>
  <c r="B299" i="1"/>
  <c r="AM299" i="1" s="1"/>
  <c r="B300" i="1"/>
  <c r="B301" i="1"/>
  <c r="B302" i="1"/>
  <c r="B303" i="1"/>
  <c r="B304" i="1"/>
  <c r="B305" i="1"/>
  <c r="B306" i="1"/>
  <c r="B307" i="1"/>
  <c r="AM307" i="1" s="1"/>
  <c r="B308" i="1"/>
  <c r="B309" i="1"/>
  <c r="B310" i="1"/>
  <c r="B311" i="1"/>
  <c r="B312" i="1"/>
  <c r="B313" i="1"/>
  <c r="B314" i="1"/>
  <c r="B315" i="1"/>
  <c r="AM315" i="1" s="1"/>
  <c r="B316" i="1"/>
  <c r="B317" i="1"/>
  <c r="B318" i="1"/>
  <c r="B319" i="1"/>
  <c r="B320" i="1"/>
  <c r="B321" i="1"/>
  <c r="B322" i="1"/>
  <c r="B323" i="1"/>
  <c r="AM323" i="1" s="1"/>
  <c r="B324" i="1"/>
  <c r="B325" i="1"/>
  <c r="B326" i="1"/>
  <c r="B327" i="1"/>
  <c r="B328" i="1"/>
  <c r="B329" i="1"/>
  <c r="B330" i="1"/>
  <c r="B331" i="1"/>
  <c r="AM331" i="1" s="1"/>
  <c r="B332" i="1"/>
  <c r="B333" i="1"/>
  <c r="B334" i="1"/>
  <c r="B335" i="1"/>
  <c r="B336" i="1"/>
  <c r="B337" i="1"/>
  <c r="B338" i="1"/>
  <c r="B339" i="1"/>
  <c r="AM339" i="1" s="1"/>
  <c r="B340" i="1"/>
  <c r="B341" i="1"/>
  <c r="B342" i="1"/>
  <c r="B343" i="1"/>
  <c r="B344" i="1"/>
  <c r="B345" i="1"/>
  <c r="B346" i="1"/>
  <c r="B347" i="1"/>
  <c r="AM347" i="1" s="1"/>
  <c r="B348" i="1"/>
  <c r="B349" i="1"/>
  <c r="B350" i="1"/>
  <c r="B351" i="1"/>
  <c r="B352" i="1"/>
  <c r="B353" i="1"/>
  <c r="B354" i="1"/>
  <c r="B355" i="1"/>
  <c r="AM355" i="1" s="1"/>
  <c r="B356" i="1"/>
  <c r="B357" i="1"/>
  <c r="B358" i="1"/>
  <c r="B359" i="1"/>
  <c r="B360" i="1"/>
  <c r="B361" i="1"/>
  <c r="B362" i="1"/>
  <c r="B363" i="1"/>
  <c r="AM363" i="1" s="1"/>
  <c r="B364" i="1"/>
  <c r="B365" i="1"/>
  <c r="B366" i="1"/>
  <c r="B367" i="1"/>
  <c r="B368" i="1"/>
  <c r="B369" i="1"/>
  <c r="B370" i="1"/>
  <c r="B371" i="1"/>
  <c r="AM371" i="1" s="1"/>
  <c r="B372" i="1"/>
  <c r="B373" i="1"/>
  <c r="B374" i="1"/>
  <c r="B375" i="1"/>
  <c r="B376" i="1"/>
  <c r="B377" i="1"/>
  <c r="B378" i="1"/>
  <c r="B379" i="1"/>
  <c r="AM379" i="1" s="1"/>
  <c r="B380" i="1"/>
  <c r="B381" i="1"/>
  <c r="B382" i="1"/>
  <c r="B383" i="1"/>
  <c r="B384" i="1"/>
  <c r="B385" i="1"/>
  <c r="B386" i="1"/>
  <c r="B387" i="1"/>
  <c r="AM387" i="1" s="1"/>
  <c r="B388" i="1"/>
  <c r="B389" i="1"/>
  <c r="B390" i="1"/>
  <c r="B391" i="1"/>
  <c r="B392" i="1"/>
  <c r="B393" i="1"/>
  <c r="B394" i="1"/>
  <c r="B395" i="1"/>
  <c r="AM395" i="1" s="1"/>
  <c r="B396" i="1"/>
  <c r="B397" i="1"/>
  <c r="B398" i="1"/>
  <c r="B399" i="1"/>
  <c r="B400" i="1"/>
  <c r="B401" i="1"/>
  <c r="B402" i="1"/>
  <c r="B403" i="1"/>
  <c r="AM403" i="1" s="1"/>
  <c r="B404" i="1"/>
  <c r="B405" i="1"/>
  <c r="B406" i="1"/>
  <c r="B407" i="1"/>
  <c r="B408" i="1"/>
  <c r="B409" i="1"/>
  <c r="B410" i="1"/>
  <c r="B411" i="1"/>
  <c r="AM411" i="1" s="1"/>
  <c r="B412" i="1"/>
  <c r="B413" i="1"/>
  <c r="B414" i="1"/>
  <c r="B415" i="1"/>
  <c r="B416" i="1"/>
  <c r="B417" i="1"/>
  <c r="B418" i="1"/>
  <c r="B419" i="1"/>
  <c r="AM419" i="1" s="1"/>
  <c r="B420" i="1"/>
  <c r="B421" i="1"/>
  <c r="B422" i="1"/>
  <c r="B423" i="1"/>
  <c r="B424" i="1"/>
  <c r="B425" i="1"/>
  <c r="B426" i="1"/>
  <c r="B427" i="1"/>
  <c r="AM427" i="1" s="1"/>
  <c r="B428" i="1"/>
  <c r="B429" i="1"/>
  <c r="B430" i="1"/>
  <c r="B431" i="1"/>
  <c r="B432" i="1"/>
  <c r="B433" i="1"/>
  <c r="B434" i="1"/>
  <c r="B435" i="1"/>
  <c r="AM435" i="1" s="1"/>
  <c r="B436" i="1"/>
  <c r="B437" i="1"/>
  <c r="B438" i="1"/>
  <c r="B439" i="1"/>
  <c r="B440" i="1"/>
  <c r="B441" i="1"/>
  <c r="B442" i="1"/>
  <c r="B443" i="1"/>
  <c r="AM443" i="1" s="1"/>
  <c r="B444" i="1"/>
  <c r="B445" i="1"/>
  <c r="B446" i="1"/>
  <c r="B447" i="1"/>
  <c r="B448" i="1"/>
  <c r="B449" i="1"/>
  <c r="B450" i="1"/>
  <c r="B451" i="1"/>
  <c r="AM451" i="1" s="1"/>
  <c r="B452" i="1"/>
  <c r="B453" i="1"/>
  <c r="B454" i="1"/>
  <c r="B455" i="1"/>
  <c r="B456" i="1"/>
  <c r="B457" i="1"/>
  <c r="B458" i="1"/>
  <c r="B459" i="1"/>
  <c r="AM459" i="1" s="1"/>
  <c r="B460" i="1"/>
  <c r="B461" i="1"/>
  <c r="B462" i="1"/>
  <c r="B463" i="1"/>
  <c r="B464" i="1"/>
  <c r="B465" i="1"/>
  <c r="B466" i="1"/>
  <c r="B467" i="1"/>
  <c r="AM467" i="1" s="1"/>
  <c r="B468" i="1"/>
  <c r="B469" i="1"/>
  <c r="B470" i="1"/>
  <c r="B471" i="1"/>
  <c r="B472" i="1"/>
  <c r="B473" i="1"/>
  <c r="B474" i="1"/>
  <c r="B475" i="1"/>
  <c r="AM475" i="1" s="1"/>
  <c r="B476" i="1"/>
  <c r="B477" i="1"/>
  <c r="B478" i="1"/>
  <c r="B479" i="1"/>
  <c r="B480" i="1"/>
  <c r="B481" i="1"/>
  <c r="B482" i="1"/>
  <c r="B483" i="1"/>
  <c r="AM483" i="1" s="1"/>
  <c r="B484" i="1"/>
  <c r="B485" i="1"/>
  <c r="B486" i="1"/>
  <c r="B487" i="1"/>
  <c r="B488" i="1"/>
  <c r="B489" i="1"/>
  <c r="B490" i="1"/>
  <c r="B491" i="1"/>
  <c r="AM491" i="1" s="1"/>
  <c r="B492" i="1"/>
  <c r="B493" i="1"/>
  <c r="B494" i="1"/>
  <c r="B495" i="1"/>
  <c r="B496" i="1"/>
  <c r="B497" i="1"/>
  <c r="B498" i="1"/>
  <c r="B499" i="1"/>
  <c r="AM499" i="1" s="1"/>
  <c r="B500" i="1"/>
  <c r="B501" i="1"/>
  <c r="B502" i="1"/>
  <c r="B503" i="1"/>
  <c r="B504" i="1"/>
  <c r="B505" i="1"/>
  <c r="B506" i="1"/>
  <c r="B507" i="1"/>
  <c r="AM507" i="1" s="1"/>
  <c r="B508" i="1"/>
  <c r="B509" i="1"/>
  <c r="B510" i="1"/>
  <c r="B511" i="1"/>
  <c r="B512" i="1"/>
  <c r="B513" i="1"/>
  <c r="B514" i="1"/>
  <c r="B515" i="1"/>
  <c r="AM515" i="1" s="1"/>
  <c r="B516" i="1"/>
  <c r="B517" i="1"/>
  <c r="B518" i="1"/>
  <c r="B519" i="1"/>
  <c r="B520" i="1"/>
  <c r="B521" i="1"/>
  <c r="B522" i="1"/>
  <c r="B523" i="1"/>
  <c r="AM523" i="1" s="1"/>
  <c r="B524" i="1"/>
  <c r="B525" i="1"/>
  <c r="B526" i="1"/>
  <c r="B527" i="1"/>
  <c r="B528" i="1"/>
  <c r="B529" i="1"/>
  <c r="B530" i="1"/>
  <c r="B531" i="1"/>
  <c r="AM531" i="1" s="1"/>
  <c r="B532" i="1"/>
  <c r="B533" i="1"/>
  <c r="B534" i="1"/>
  <c r="B535" i="1"/>
  <c r="B536" i="1"/>
  <c r="B537" i="1"/>
  <c r="B538" i="1"/>
  <c r="B539" i="1"/>
  <c r="AM539" i="1" s="1"/>
  <c r="B540" i="1"/>
  <c r="B541" i="1"/>
  <c r="B542" i="1"/>
  <c r="B543" i="1"/>
  <c r="B544" i="1"/>
  <c r="B545" i="1"/>
  <c r="B546" i="1"/>
  <c r="B547" i="1"/>
  <c r="AM547" i="1" s="1"/>
  <c r="B548" i="1"/>
  <c r="B549" i="1"/>
  <c r="B550" i="1"/>
  <c r="B551" i="1"/>
  <c r="B552" i="1"/>
  <c r="B553" i="1"/>
  <c r="B554" i="1"/>
  <c r="B555" i="1"/>
  <c r="AM555" i="1" s="1"/>
  <c r="B556" i="1"/>
  <c r="B557" i="1"/>
  <c r="B558" i="1"/>
  <c r="B559" i="1"/>
  <c r="B560" i="1"/>
  <c r="B561" i="1"/>
  <c r="B562" i="1"/>
  <c r="B563" i="1"/>
  <c r="AM563" i="1" s="1"/>
  <c r="B564" i="1"/>
  <c r="B565" i="1"/>
  <c r="B566" i="1"/>
  <c r="B567" i="1"/>
  <c r="B568" i="1"/>
  <c r="B569" i="1"/>
  <c r="B570" i="1"/>
  <c r="B571" i="1"/>
  <c r="AM571" i="1" s="1"/>
  <c r="B572" i="1"/>
  <c r="B573" i="1"/>
  <c r="B574" i="1"/>
  <c r="B575" i="1"/>
  <c r="B576" i="1"/>
  <c r="B577" i="1"/>
  <c r="B578" i="1"/>
  <c r="B579" i="1"/>
  <c r="AM579" i="1" s="1"/>
  <c r="B580" i="1"/>
  <c r="B581" i="1"/>
  <c r="B582" i="1"/>
  <c r="B583" i="1"/>
  <c r="B584" i="1"/>
  <c r="B585" i="1"/>
  <c r="B586" i="1"/>
  <c r="B587" i="1"/>
  <c r="AM587" i="1" s="1"/>
  <c r="B588" i="1"/>
  <c r="B589" i="1"/>
  <c r="B590" i="1"/>
  <c r="B591" i="1"/>
  <c r="B592" i="1"/>
  <c r="B593" i="1"/>
  <c r="B594" i="1"/>
  <c r="B595" i="1"/>
  <c r="AM595" i="1" s="1"/>
  <c r="B596" i="1"/>
  <c r="B597" i="1"/>
  <c r="B598" i="1"/>
  <c r="B599" i="1"/>
  <c r="B600" i="1"/>
  <c r="B601" i="1"/>
  <c r="B602" i="1"/>
  <c r="B603" i="1"/>
  <c r="AM603" i="1" s="1"/>
  <c r="B604" i="1"/>
  <c r="B605" i="1"/>
  <c r="B606" i="1"/>
  <c r="B607" i="1"/>
  <c r="B608" i="1"/>
  <c r="B609" i="1"/>
  <c r="B610" i="1"/>
  <c r="B611" i="1"/>
  <c r="AM611" i="1" s="1"/>
  <c r="B612" i="1"/>
  <c r="B613" i="1"/>
  <c r="B614" i="1"/>
  <c r="B615" i="1"/>
  <c r="B616" i="1"/>
  <c r="B617" i="1"/>
  <c r="B618" i="1"/>
  <c r="B619" i="1"/>
  <c r="AM619" i="1" s="1"/>
  <c r="B620" i="1"/>
  <c r="B621" i="1"/>
  <c r="B622" i="1"/>
  <c r="B623" i="1"/>
  <c r="B624" i="1"/>
  <c r="B625" i="1"/>
  <c r="B626" i="1"/>
  <c r="B627" i="1"/>
  <c r="AM627" i="1" s="1"/>
  <c r="B628" i="1"/>
  <c r="B629" i="1"/>
  <c r="B630" i="1"/>
  <c r="B631" i="1"/>
  <c r="B632" i="1"/>
  <c r="B633" i="1"/>
  <c r="B634" i="1"/>
  <c r="B635" i="1"/>
  <c r="AM635" i="1" s="1"/>
  <c r="B636" i="1"/>
  <c r="B637" i="1"/>
  <c r="B638" i="1"/>
  <c r="B639" i="1"/>
  <c r="B640" i="1"/>
  <c r="B641" i="1"/>
  <c r="B642" i="1"/>
  <c r="B643" i="1"/>
  <c r="AM643" i="1" s="1"/>
  <c r="B644" i="1"/>
  <c r="B645" i="1"/>
  <c r="B646" i="1"/>
  <c r="B647" i="1"/>
  <c r="B648" i="1"/>
  <c r="B649" i="1"/>
  <c r="B650" i="1"/>
  <c r="B651" i="1"/>
  <c r="AM651" i="1" s="1"/>
  <c r="B652" i="1"/>
  <c r="B653" i="1"/>
  <c r="B654" i="1"/>
  <c r="B655" i="1"/>
  <c r="B656" i="1"/>
  <c r="B657" i="1"/>
  <c r="B658" i="1"/>
  <c r="B659" i="1"/>
  <c r="AM659" i="1" s="1"/>
  <c r="B660" i="1"/>
  <c r="B661" i="1"/>
  <c r="B662" i="1"/>
  <c r="B663" i="1"/>
  <c r="B664" i="1"/>
  <c r="B665" i="1"/>
  <c r="B666" i="1"/>
  <c r="B667" i="1"/>
  <c r="AM667" i="1" s="1"/>
  <c r="B668" i="1"/>
  <c r="B669" i="1"/>
  <c r="B670" i="1"/>
  <c r="B671" i="1"/>
  <c r="B672" i="1"/>
  <c r="B673" i="1"/>
  <c r="B674" i="1"/>
  <c r="B675" i="1"/>
  <c r="AM675" i="1" s="1"/>
  <c r="B676" i="1"/>
  <c r="B677" i="1"/>
  <c r="B678" i="1"/>
  <c r="B679" i="1"/>
  <c r="B680" i="1"/>
  <c r="B681" i="1"/>
  <c r="B682" i="1"/>
  <c r="B683" i="1"/>
  <c r="AM683" i="1" s="1"/>
  <c r="B684" i="1"/>
  <c r="B685" i="1"/>
  <c r="B686" i="1"/>
  <c r="B687" i="1"/>
  <c r="B688" i="1"/>
  <c r="B689" i="1"/>
  <c r="B690" i="1"/>
  <c r="B691" i="1"/>
  <c r="AM691" i="1" s="1"/>
  <c r="B692" i="1"/>
  <c r="B693" i="1"/>
  <c r="B694" i="1"/>
  <c r="B695" i="1"/>
  <c r="B696" i="1"/>
  <c r="B697" i="1"/>
  <c r="B698" i="1"/>
  <c r="B699" i="1"/>
  <c r="AM699" i="1" s="1"/>
  <c r="B700" i="1"/>
  <c r="B701" i="1"/>
  <c r="B702" i="1"/>
  <c r="B703" i="1"/>
  <c r="B704" i="1"/>
  <c r="B705" i="1"/>
  <c r="B706" i="1"/>
  <c r="B707" i="1"/>
  <c r="AM707" i="1" s="1"/>
  <c r="B708" i="1"/>
  <c r="B709" i="1"/>
  <c r="B710" i="1"/>
  <c r="B711" i="1"/>
  <c r="B712" i="1"/>
  <c r="B713" i="1"/>
  <c r="B714" i="1"/>
  <c r="B715" i="1"/>
  <c r="AM715" i="1" s="1"/>
  <c r="B716" i="1"/>
  <c r="B717" i="1"/>
  <c r="B718" i="1"/>
  <c r="B719" i="1"/>
  <c r="B720" i="1"/>
  <c r="B721" i="1"/>
  <c r="B722" i="1"/>
  <c r="B723" i="1"/>
  <c r="AM723" i="1" s="1"/>
  <c r="B724" i="1"/>
  <c r="B725" i="1"/>
  <c r="B726" i="1"/>
  <c r="B727" i="1"/>
  <c r="B728" i="1"/>
  <c r="B729" i="1"/>
  <c r="B730" i="1"/>
  <c r="B731" i="1"/>
  <c r="AM731" i="1" s="1"/>
  <c r="B732" i="1"/>
  <c r="B733" i="1"/>
  <c r="B734" i="1"/>
  <c r="B735" i="1"/>
  <c r="B736" i="1"/>
  <c r="B737" i="1"/>
  <c r="B738" i="1"/>
  <c r="B739" i="1"/>
  <c r="AM739" i="1" s="1"/>
  <c r="B740" i="1"/>
  <c r="B741" i="1"/>
  <c r="B742" i="1"/>
  <c r="B743" i="1"/>
  <c r="B744" i="1"/>
  <c r="B745" i="1"/>
  <c r="B746" i="1"/>
  <c r="B747" i="1"/>
  <c r="AM747" i="1" s="1"/>
  <c r="B748" i="1"/>
  <c r="B749" i="1"/>
  <c r="B750" i="1"/>
  <c r="B751" i="1"/>
  <c r="B752" i="1"/>
  <c r="B753" i="1"/>
  <c r="B754" i="1"/>
  <c r="B755" i="1"/>
  <c r="AM755" i="1" s="1"/>
  <c r="B756" i="1"/>
  <c r="B757" i="1"/>
  <c r="B758" i="1"/>
  <c r="B759" i="1"/>
  <c r="B760" i="1"/>
  <c r="B761" i="1"/>
  <c r="B762" i="1"/>
  <c r="B763" i="1"/>
  <c r="AM763" i="1" s="1"/>
  <c r="B764" i="1"/>
  <c r="B765" i="1"/>
  <c r="B766" i="1"/>
  <c r="B767" i="1"/>
  <c r="B768" i="1"/>
  <c r="B769" i="1"/>
  <c r="B770" i="1"/>
  <c r="B771" i="1"/>
  <c r="AM771" i="1" s="1"/>
  <c r="B772" i="1"/>
  <c r="B773" i="1"/>
  <c r="B774" i="1"/>
  <c r="B775" i="1"/>
  <c r="B776" i="1"/>
  <c r="B777" i="1"/>
  <c r="B778" i="1"/>
  <c r="B779" i="1"/>
  <c r="AM779" i="1" s="1"/>
  <c r="B780" i="1"/>
  <c r="B781" i="1"/>
  <c r="B782" i="1"/>
  <c r="B783" i="1"/>
  <c r="B784" i="1"/>
  <c r="B785" i="1"/>
  <c r="B786" i="1"/>
  <c r="B787" i="1"/>
  <c r="AM787" i="1" s="1"/>
  <c r="B788" i="1"/>
  <c r="B789" i="1"/>
  <c r="B790" i="1"/>
  <c r="B791" i="1"/>
  <c r="B792" i="1"/>
  <c r="B793" i="1"/>
  <c r="B794" i="1"/>
  <c r="B795" i="1"/>
  <c r="AM795" i="1" s="1"/>
  <c r="B796" i="1"/>
  <c r="B797" i="1"/>
  <c r="B798" i="1"/>
  <c r="B799" i="1"/>
  <c r="B800" i="1"/>
  <c r="B801" i="1"/>
  <c r="B802" i="1"/>
  <c r="B803" i="1"/>
  <c r="AM803" i="1" s="1"/>
  <c r="B804" i="1"/>
  <c r="B805" i="1"/>
  <c r="B806" i="1"/>
  <c r="B807" i="1"/>
  <c r="B808" i="1"/>
  <c r="B809" i="1"/>
  <c r="B810" i="1"/>
  <c r="B811" i="1"/>
  <c r="AM811" i="1" s="1"/>
  <c r="B812" i="1"/>
  <c r="B813" i="1"/>
  <c r="B814" i="1"/>
  <c r="B815" i="1"/>
  <c r="B816" i="1"/>
  <c r="B817" i="1"/>
  <c r="B818" i="1"/>
  <c r="B819" i="1"/>
  <c r="AM819" i="1" s="1"/>
  <c r="B820" i="1"/>
  <c r="B821" i="1"/>
  <c r="B822" i="1"/>
  <c r="B823" i="1"/>
  <c r="B824" i="1"/>
  <c r="B825" i="1"/>
  <c r="B826" i="1"/>
  <c r="B827" i="1"/>
  <c r="AM827" i="1" s="1"/>
  <c r="B828" i="1"/>
  <c r="B829" i="1"/>
  <c r="B830" i="1"/>
  <c r="B831" i="1"/>
  <c r="B832" i="1"/>
  <c r="B833" i="1"/>
  <c r="B834" i="1"/>
  <c r="B835" i="1"/>
  <c r="AM835" i="1" s="1"/>
  <c r="B836" i="1"/>
  <c r="B837" i="1"/>
  <c r="B838" i="1"/>
  <c r="B839" i="1"/>
  <c r="B840" i="1"/>
  <c r="B841" i="1"/>
  <c r="B842" i="1"/>
  <c r="B843" i="1"/>
  <c r="AM843" i="1" s="1"/>
  <c r="B844" i="1"/>
  <c r="B845" i="1"/>
  <c r="B846" i="1"/>
  <c r="B847" i="1"/>
  <c r="B848" i="1"/>
  <c r="B849" i="1"/>
  <c r="B850" i="1"/>
  <c r="B851" i="1"/>
  <c r="AM851" i="1" s="1"/>
  <c r="B852" i="1"/>
  <c r="B853" i="1"/>
  <c r="B854" i="1"/>
  <c r="B855" i="1"/>
  <c r="B856" i="1"/>
  <c r="B857" i="1"/>
  <c r="B858" i="1"/>
  <c r="B859" i="1"/>
  <c r="AM859" i="1" s="1"/>
  <c r="B860" i="1"/>
  <c r="B861" i="1"/>
  <c r="B862" i="1"/>
  <c r="B863" i="1"/>
  <c r="B864" i="1"/>
  <c r="B865" i="1"/>
  <c r="B866" i="1"/>
  <c r="B867" i="1"/>
  <c r="AM867" i="1" s="1"/>
  <c r="B868" i="1"/>
  <c r="B869" i="1"/>
  <c r="B870" i="1"/>
  <c r="B871" i="1"/>
  <c r="B872" i="1"/>
  <c r="B873" i="1"/>
  <c r="B874" i="1"/>
  <c r="B875" i="1"/>
  <c r="AM875" i="1" s="1"/>
  <c r="B876" i="1"/>
  <c r="B877" i="1"/>
  <c r="B878" i="1"/>
  <c r="B879" i="1"/>
  <c r="B880" i="1"/>
  <c r="B881" i="1"/>
  <c r="B882" i="1"/>
  <c r="B883" i="1"/>
  <c r="AM883" i="1" s="1"/>
  <c r="B884" i="1"/>
  <c r="B885" i="1"/>
  <c r="B886" i="1"/>
  <c r="B887" i="1"/>
  <c r="B888" i="1"/>
  <c r="B889" i="1"/>
  <c r="B890" i="1"/>
  <c r="B891" i="1"/>
  <c r="AM891" i="1" s="1"/>
  <c r="B892" i="1"/>
  <c r="B893" i="1"/>
  <c r="B894" i="1"/>
  <c r="B895" i="1"/>
  <c r="B896" i="1"/>
  <c r="B897" i="1"/>
  <c r="B898" i="1"/>
  <c r="B899" i="1"/>
  <c r="AM899" i="1" s="1"/>
  <c r="B900" i="1"/>
  <c r="B901" i="1"/>
  <c r="B902" i="1"/>
  <c r="B903" i="1"/>
  <c r="B904" i="1"/>
  <c r="B905" i="1"/>
  <c r="B906" i="1"/>
  <c r="B907" i="1"/>
  <c r="AM907" i="1" s="1"/>
  <c r="B908" i="1"/>
  <c r="B909" i="1"/>
  <c r="B910" i="1"/>
  <c r="B911" i="1"/>
  <c r="B912" i="1"/>
  <c r="B913" i="1"/>
  <c r="B914" i="1"/>
  <c r="B915" i="1"/>
  <c r="AM915" i="1" s="1"/>
  <c r="B916" i="1"/>
  <c r="B917" i="1"/>
  <c r="B918" i="1"/>
  <c r="B919" i="1"/>
  <c r="B920" i="1"/>
  <c r="B921" i="1"/>
  <c r="B922" i="1"/>
  <c r="B923" i="1"/>
  <c r="AM923" i="1" s="1"/>
  <c r="B924" i="1"/>
  <c r="B925" i="1"/>
  <c r="B926" i="1"/>
  <c r="B927" i="1"/>
  <c r="B928" i="1"/>
  <c r="B929" i="1"/>
  <c r="B930" i="1"/>
  <c r="B931" i="1"/>
  <c r="AM931" i="1" s="1"/>
  <c r="B932" i="1"/>
  <c r="B933" i="1"/>
  <c r="B934" i="1"/>
  <c r="B935" i="1"/>
  <c r="B936" i="1"/>
  <c r="B937" i="1"/>
  <c r="B938" i="1"/>
  <c r="B939" i="1"/>
  <c r="AM939" i="1" s="1"/>
  <c r="B940" i="1"/>
  <c r="B941" i="1"/>
  <c r="B942" i="1"/>
  <c r="B943" i="1"/>
  <c r="B944" i="1"/>
  <c r="B945" i="1"/>
  <c r="B946" i="1"/>
  <c r="B947" i="1"/>
  <c r="AM947" i="1" s="1"/>
  <c r="B948" i="1"/>
  <c r="B949" i="1"/>
  <c r="B950" i="1"/>
  <c r="B951" i="1"/>
  <c r="B952" i="1"/>
  <c r="B953" i="1"/>
  <c r="B954" i="1"/>
  <c r="B955" i="1"/>
  <c r="AM955" i="1" s="1"/>
  <c r="B956" i="1"/>
  <c r="B957" i="1"/>
  <c r="B958" i="1"/>
  <c r="B959" i="1"/>
  <c r="B960" i="1"/>
  <c r="B961" i="1"/>
  <c r="B962" i="1"/>
  <c r="B963" i="1"/>
  <c r="AM963" i="1" s="1"/>
  <c r="B964" i="1"/>
  <c r="B965" i="1"/>
  <c r="B966" i="1"/>
  <c r="B967" i="1"/>
  <c r="B968" i="1"/>
  <c r="B969" i="1"/>
  <c r="B970" i="1"/>
  <c r="B971" i="1"/>
  <c r="AM971" i="1" s="1"/>
  <c r="B972" i="1"/>
  <c r="B973" i="1"/>
  <c r="B974" i="1"/>
  <c r="B975" i="1"/>
  <c r="B976" i="1"/>
  <c r="B977" i="1"/>
  <c r="B978" i="1"/>
  <c r="B979" i="1"/>
  <c r="AM979" i="1" s="1"/>
  <c r="B980" i="1"/>
  <c r="B981" i="1"/>
  <c r="B982" i="1"/>
  <c r="B983" i="1"/>
  <c r="B984" i="1"/>
  <c r="B985" i="1"/>
  <c r="B986" i="1"/>
  <c r="B987" i="1"/>
  <c r="AM987" i="1" s="1"/>
  <c r="B988" i="1"/>
  <c r="B989" i="1"/>
  <c r="B990" i="1"/>
  <c r="B991" i="1"/>
  <c r="B992" i="1"/>
  <c r="B993" i="1"/>
  <c r="B994" i="1"/>
  <c r="B995" i="1"/>
  <c r="AM995" i="1" s="1"/>
  <c r="B996" i="1"/>
  <c r="B997" i="1"/>
  <c r="B998" i="1"/>
  <c r="B999" i="1"/>
  <c r="B1000" i="1"/>
  <c r="B1001" i="1"/>
  <c r="B1002" i="1"/>
  <c r="B1003" i="1"/>
  <c r="AM1003" i="1" s="1"/>
  <c r="B1004" i="1"/>
  <c r="B1005" i="1"/>
  <c r="B1006" i="1"/>
  <c r="B1007" i="1"/>
  <c r="B1008" i="1"/>
  <c r="B1009" i="1"/>
  <c r="B1010" i="1"/>
  <c r="B1011" i="1"/>
  <c r="AM1011" i="1" s="1"/>
  <c r="B1012" i="1"/>
  <c r="B1013" i="1"/>
  <c r="B1014" i="1"/>
  <c r="B1015" i="1"/>
  <c r="B1016" i="1"/>
  <c r="B1017" i="1"/>
  <c r="B1018" i="1"/>
  <c r="B1019" i="1"/>
  <c r="AM1019" i="1" s="1"/>
  <c r="B1020" i="1"/>
  <c r="B1021" i="1"/>
  <c r="B1022" i="1"/>
  <c r="B1023" i="1"/>
  <c r="B1024" i="1"/>
  <c r="B1025" i="1"/>
  <c r="B1026" i="1"/>
  <c r="B1027" i="1"/>
  <c r="AM1027" i="1" s="1"/>
  <c r="B1028" i="1"/>
  <c r="B1029" i="1"/>
  <c r="B1030" i="1"/>
  <c r="B1031" i="1"/>
  <c r="B1032" i="1"/>
  <c r="B1033" i="1"/>
  <c r="B1034" i="1"/>
  <c r="B1035" i="1"/>
  <c r="AM1035" i="1" s="1"/>
  <c r="B1036" i="1"/>
  <c r="B1037" i="1"/>
  <c r="B1038" i="1"/>
  <c r="B1039" i="1"/>
  <c r="B1040" i="1"/>
  <c r="B1041" i="1"/>
  <c r="B1042" i="1"/>
  <c r="B1043" i="1"/>
  <c r="AM1043" i="1" s="1"/>
  <c r="B1044" i="1"/>
  <c r="B1045" i="1"/>
  <c r="B1046" i="1"/>
  <c r="B1047" i="1"/>
  <c r="B1048" i="1"/>
  <c r="B1049" i="1"/>
  <c r="B1050" i="1"/>
  <c r="B1051" i="1"/>
  <c r="AM1051" i="1" s="1"/>
  <c r="B1052" i="1"/>
  <c r="B1053" i="1"/>
  <c r="B1054" i="1"/>
  <c r="B1055" i="1"/>
  <c r="B1056" i="1"/>
  <c r="B1057" i="1"/>
  <c r="B1058" i="1"/>
  <c r="B1059" i="1"/>
  <c r="AM1059" i="1" s="1"/>
  <c r="B1060" i="1"/>
  <c r="B1061" i="1"/>
  <c r="B1062" i="1"/>
  <c r="B1063" i="1"/>
  <c r="B1064" i="1"/>
  <c r="B1065" i="1"/>
  <c r="B1066" i="1"/>
  <c r="B1067" i="1"/>
  <c r="AM1067" i="1" s="1"/>
  <c r="B1068" i="1"/>
  <c r="B1069" i="1"/>
  <c r="B1070" i="1"/>
  <c r="B1071" i="1"/>
  <c r="B1072" i="1"/>
  <c r="B1073" i="1"/>
  <c r="B1074" i="1"/>
  <c r="B1075" i="1"/>
  <c r="AM1075" i="1" s="1"/>
  <c r="B1076" i="1"/>
  <c r="B1077" i="1"/>
  <c r="B1078" i="1"/>
  <c r="B1079" i="1"/>
  <c r="B1080" i="1"/>
  <c r="B1081" i="1"/>
  <c r="B1082" i="1"/>
  <c r="B1083" i="1"/>
  <c r="AM1083" i="1" s="1"/>
  <c r="B1084" i="1"/>
  <c r="B1085" i="1"/>
  <c r="B1086" i="1"/>
  <c r="B1087" i="1"/>
  <c r="B1088" i="1"/>
  <c r="B1089" i="1"/>
  <c r="B1090" i="1"/>
  <c r="B1091" i="1"/>
  <c r="AM1091" i="1" s="1"/>
  <c r="B1092" i="1"/>
  <c r="B1093" i="1"/>
  <c r="B1094" i="1"/>
  <c r="B1095" i="1"/>
  <c r="B1096" i="1"/>
  <c r="B1097" i="1"/>
  <c r="B1098" i="1"/>
  <c r="B1099" i="1"/>
  <c r="AM1099" i="1" s="1"/>
  <c r="B1100" i="1"/>
  <c r="B1101" i="1"/>
  <c r="B1102" i="1"/>
  <c r="B1103" i="1"/>
  <c r="B1104" i="1"/>
  <c r="B1105" i="1"/>
  <c r="B1106" i="1"/>
  <c r="B1107" i="1"/>
  <c r="AM1107" i="1" s="1"/>
  <c r="B1108" i="1"/>
  <c r="B1109" i="1"/>
  <c r="B1110" i="1"/>
  <c r="B1111" i="1"/>
  <c r="B1112" i="1"/>
  <c r="B1113" i="1"/>
  <c r="B1114" i="1"/>
  <c r="B1115" i="1"/>
  <c r="AM1115" i="1" s="1"/>
  <c r="B1116" i="1"/>
  <c r="B1117" i="1"/>
  <c r="B1118" i="1"/>
  <c r="B1119" i="1"/>
  <c r="B1120" i="1"/>
  <c r="B1121" i="1"/>
  <c r="B1122" i="1"/>
  <c r="B1123" i="1"/>
  <c r="AM1123" i="1" s="1"/>
  <c r="B1124" i="1"/>
  <c r="B1125" i="1"/>
  <c r="B1126" i="1"/>
  <c r="B1127" i="1"/>
  <c r="B1128" i="1"/>
  <c r="B1129" i="1"/>
  <c r="B1130" i="1"/>
  <c r="B1131" i="1"/>
  <c r="AM1131" i="1" s="1"/>
  <c r="B1132" i="1"/>
  <c r="B1133" i="1"/>
  <c r="B1134" i="1"/>
  <c r="B1135" i="1"/>
  <c r="B1136" i="1"/>
  <c r="B1137" i="1"/>
  <c r="B1138" i="1"/>
  <c r="B1139" i="1"/>
  <c r="AM1139" i="1" s="1"/>
  <c r="B1140" i="1"/>
  <c r="B1141" i="1"/>
  <c r="B1142" i="1"/>
  <c r="B1143" i="1"/>
  <c r="B1144" i="1"/>
  <c r="B1145" i="1"/>
  <c r="B1146" i="1"/>
  <c r="B1147" i="1"/>
  <c r="AM1147" i="1" s="1"/>
  <c r="B1148" i="1"/>
  <c r="B1149" i="1"/>
  <c r="B1150" i="1"/>
  <c r="B1151" i="1"/>
  <c r="B1152" i="1"/>
  <c r="B1153" i="1"/>
  <c r="B1154" i="1"/>
  <c r="B1155" i="1"/>
  <c r="AM1155" i="1" s="1"/>
  <c r="B1156" i="1"/>
  <c r="B1157" i="1"/>
  <c r="B1158" i="1"/>
  <c r="B1159" i="1"/>
  <c r="B1160" i="1"/>
  <c r="B1161" i="1"/>
  <c r="B1162" i="1"/>
  <c r="B1163" i="1"/>
  <c r="AM1163" i="1" s="1"/>
  <c r="B1164" i="1"/>
  <c r="B1165" i="1"/>
  <c r="B1166" i="1"/>
  <c r="B1167" i="1"/>
  <c r="B1168" i="1"/>
  <c r="B1169" i="1"/>
  <c r="B1170" i="1"/>
  <c r="B1171" i="1"/>
  <c r="AM1171" i="1" s="1"/>
  <c r="B1172" i="1"/>
  <c r="B1173" i="1"/>
  <c r="B1174" i="1"/>
  <c r="B1175" i="1"/>
  <c r="B1176" i="1"/>
  <c r="B1177" i="1"/>
  <c r="B1178" i="1"/>
  <c r="B1179" i="1"/>
  <c r="AM1179" i="1" s="1"/>
  <c r="B1180" i="1"/>
  <c r="B1181" i="1"/>
  <c r="B1182" i="1"/>
  <c r="B1183" i="1"/>
  <c r="B1184" i="1"/>
  <c r="B1185" i="1"/>
  <c r="B1186" i="1"/>
  <c r="B1187" i="1"/>
  <c r="AM1187" i="1" s="1"/>
  <c r="B1188" i="1"/>
  <c r="B1189" i="1"/>
  <c r="B1190" i="1"/>
  <c r="B1191" i="1"/>
  <c r="B1192" i="1"/>
  <c r="B1193" i="1"/>
  <c r="B1194" i="1"/>
  <c r="B1195" i="1"/>
  <c r="AM1195" i="1" s="1"/>
  <c r="B1196" i="1"/>
  <c r="B1197" i="1"/>
  <c r="B1198" i="1"/>
  <c r="B1199" i="1"/>
  <c r="B1200" i="1"/>
  <c r="B1201" i="1"/>
  <c r="B1202" i="1"/>
  <c r="B1203" i="1"/>
  <c r="AM1203" i="1" s="1"/>
  <c r="B1204" i="1"/>
  <c r="B1205" i="1"/>
  <c r="B1206" i="1"/>
  <c r="B1207" i="1"/>
  <c r="B1208" i="1"/>
  <c r="B1209" i="1"/>
  <c r="B1210" i="1"/>
  <c r="B1211" i="1"/>
  <c r="AM1211" i="1" s="1"/>
  <c r="B1212" i="1"/>
  <c r="B1213" i="1"/>
  <c r="B1214" i="1"/>
  <c r="B1215" i="1"/>
  <c r="B1216" i="1"/>
  <c r="B1217" i="1"/>
  <c r="B1218" i="1"/>
  <c r="B1219" i="1"/>
  <c r="AM1219" i="1" s="1"/>
  <c r="B1220" i="1"/>
  <c r="B1221" i="1"/>
  <c r="B1222" i="1"/>
  <c r="B1223" i="1"/>
  <c r="B1224" i="1"/>
  <c r="B1225" i="1"/>
  <c r="B1226" i="1"/>
  <c r="B1227" i="1"/>
  <c r="AM1227" i="1" s="1"/>
  <c r="B1228" i="1"/>
  <c r="B1229" i="1"/>
  <c r="B1230" i="1"/>
  <c r="B1231" i="1"/>
  <c r="B1232" i="1"/>
  <c r="B1233" i="1"/>
  <c r="B1234" i="1"/>
  <c r="B1235" i="1"/>
  <c r="AM1235" i="1" s="1"/>
  <c r="B1236" i="1"/>
  <c r="B1237" i="1"/>
  <c r="B1238" i="1"/>
  <c r="B1239" i="1"/>
  <c r="B1240" i="1"/>
  <c r="B1241" i="1"/>
  <c r="B1242" i="1"/>
  <c r="B1243" i="1"/>
  <c r="AM1243" i="1" s="1"/>
  <c r="B1244" i="1"/>
  <c r="B1245" i="1"/>
  <c r="B1246" i="1"/>
  <c r="B1247" i="1"/>
  <c r="B1248" i="1"/>
  <c r="B1249" i="1"/>
  <c r="B1250" i="1"/>
  <c r="B1251" i="1"/>
  <c r="AM1251" i="1" s="1"/>
  <c r="B1252" i="1"/>
  <c r="B1253" i="1"/>
  <c r="B1254" i="1"/>
  <c r="B1255" i="1"/>
  <c r="B1256" i="1"/>
  <c r="B1257" i="1"/>
  <c r="B1258" i="1"/>
  <c r="B1259" i="1"/>
  <c r="AM1259" i="1" s="1"/>
  <c r="B1260" i="1"/>
  <c r="B1261" i="1"/>
  <c r="B1262" i="1"/>
  <c r="B1263" i="1"/>
  <c r="B1264" i="1"/>
  <c r="B1265" i="1"/>
  <c r="B1266" i="1"/>
  <c r="B1267" i="1"/>
  <c r="AM1267" i="1" s="1"/>
  <c r="B1268" i="1"/>
  <c r="B1269" i="1"/>
  <c r="B1270" i="1"/>
  <c r="B1271" i="1"/>
  <c r="B1272" i="1"/>
  <c r="B1273" i="1"/>
  <c r="B1274" i="1"/>
  <c r="B1275" i="1"/>
  <c r="AM1275" i="1" s="1"/>
  <c r="B1276" i="1"/>
  <c r="B1277" i="1"/>
  <c r="B1278" i="1"/>
  <c r="B1279" i="1"/>
  <c r="B1280" i="1"/>
  <c r="B1281" i="1"/>
  <c r="B1282" i="1"/>
  <c r="B1283" i="1"/>
  <c r="AM1283" i="1" s="1"/>
  <c r="B1284" i="1"/>
  <c r="B1285" i="1"/>
  <c r="B1286" i="1"/>
  <c r="B1287" i="1"/>
  <c r="B1288" i="1"/>
  <c r="B1289" i="1"/>
  <c r="B1290" i="1"/>
  <c r="B1291" i="1"/>
  <c r="AM1291" i="1" s="1"/>
  <c r="B1292" i="1"/>
  <c r="B1293" i="1"/>
  <c r="B1294" i="1"/>
  <c r="B1295" i="1"/>
  <c r="B1296" i="1"/>
  <c r="B1297" i="1"/>
  <c r="B1298" i="1"/>
  <c r="B1299" i="1"/>
  <c r="AM1299" i="1" s="1"/>
  <c r="B1300" i="1"/>
  <c r="B1301" i="1"/>
  <c r="B1302" i="1"/>
  <c r="B1303" i="1"/>
  <c r="B1304" i="1"/>
  <c r="B1305" i="1"/>
  <c r="B1306" i="1"/>
  <c r="B1307" i="1"/>
  <c r="AM1307" i="1" s="1"/>
  <c r="B1308" i="1"/>
  <c r="B1309" i="1"/>
  <c r="B1310" i="1"/>
  <c r="B1311" i="1"/>
  <c r="B1312" i="1"/>
  <c r="B1313" i="1"/>
  <c r="B1314" i="1"/>
  <c r="B1315" i="1"/>
  <c r="AM1315" i="1" s="1"/>
  <c r="B1316" i="1"/>
  <c r="B1317" i="1"/>
  <c r="B1318" i="1"/>
  <c r="B1319" i="1"/>
  <c r="B1320" i="1"/>
  <c r="B1321" i="1"/>
  <c r="B1322" i="1"/>
  <c r="B1323" i="1"/>
  <c r="AM1323" i="1" s="1"/>
  <c r="B1324" i="1"/>
  <c r="B1325" i="1"/>
  <c r="B1326" i="1"/>
  <c r="B1327" i="1"/>
  <c r="B1328" i="1"/>
  <c r="B1329" i="1"/>
  <c r="B1330" i="1"/>
  <c r="B1331" i="1"/>
  <c r="AM1331" i="1" s="1"/>
  <c r="B1332" i="1"/>
  <c r="B1333" i="1"/>
  <c r="B1334" i="1"/>
  <c r="B1335" i="1"/>
  <c r="B1336" i="1"/>
  <c r="B1337" i="1"/>
  <c r="B1338" i="1"/>
  <c r="B1339" i="1"/>
  <c r="AM1339" i="1" s="1"/>
  <c r="B1340" i="1"/>
  <c r="B1341" i="1"/>
  <c r="B1342" i="1"/>
  <c r="B1343" i="1"/>
  <c r="B1344" i="1"/>
  <c r="B1345" i="1"/>
  <c r="B1346" i="1"/>
  <c r="B1347" i="1"/>
  <c r="AM1347" i="1" s="1"/>
  <c r="B1348" i="1"/>
  <c r="B1349" i="1"/>
  <c r="B1350" i="1"/>
  <c r="B1351" i="1"/>
  <c r="B1352" i="1"/>
  <c r="B1353" i="1"/>
  <c r="B1354" i="1"/>
  <c r="B1355" i="1"/>
  <c r="AM1355" i="1" s="1"/>
  <c r="B1356" i="1"/>
  <c r="B1357" i="1"/>
  <c r="B1358" i="1"/>
  <c r="B1359" i="1"/>
  <c r="B1360" i="1"/>
  <c r="B1361" i="1"/>
  <c r="B1362" i="1"/>
  <c r="B1363" i="1"/>
  <c r="AM1363" i="1" s="1"/>
  <c r="B1364" i="1"/>
  <c r="B1365" i="1"/>
  <c r="B1366" i="1"/>
  <c r="B1367" i="1"/>
  <c r="B1368" i="1"/>
  <c r="B1369" i="1"/>
  <c r="B1370" i="1"/>
  <c r="B1371" i="1"/>
  <c r="AM1371" i="1" s="1"/>
  <c r="B1372" i="1"/>
  <c r="B1373" i="1"/>
  <c r="B1374" i="1"/>
  <c r="B1375" i="1"/>
  <c r="B1376" i="1"/>
  <c r="B1377" i="1"/>
  <c r="B1378" i="1"/>
  <c r="B1379" i="1"/>
  <c r="AM1379" i="1" s="1"/>
  <c r="B1380" i="1"/>
  <c r="B1381" i="1"/>
  <c r="B1382" i="1"/>
  <c r="B1383" i="1"/>
  <c r="B1384" i="1"/>
  <c r="B1385" i="1"/>
  <c r="B1386" i="1"/>
  <c r="B1387" i="1"/>
  <c r="AM1387" i="1" s="1"/>
  <c r="B1388" i="1"/>
  <c r="B1389" i="1"/>
  <c r="B1390" i="1"/>
  <c r="B1391" i="1"/>
  <c r="B1392" i="1"/>
  <c r="B1393" i="1"/>
  <c r="B1394" i="1"/>
  <c r="B1395" i="1"/>
  <c r="AM1395" i="1" s="1"/>
  <c r="B1396" i="1"/>
  <c r="B1397" i="1"/>
  <c r="B1398" i="1"/>
  <c r="B1399" i="1"/>
  <c r="B1400" i="1"/>
  <c r="B1401" i="1"/>
  <c r="B1402" i="1"/>
  <c r="B1403" i="1"/>
  <c r="AM1403" i="1" s="1"/>
  <c r="B1404" i="1"/>
  <c r="B1405" i="1"/>
  <c r="B1406" i="1"/>
  <c r="B1407" i="1"/>
  <c r="B1408" i="1"/>
  <c r="B1409" i="1"/>
  <c r="B1410" i="1"/>
  <c r="B1411" i="1"/>
  <c r="AM1411" i="1" s="1"/>
  <c r="B1412" i="1"/>
  <c r="B1413" i="1"/>
  <c r="B1414" i="1"/>
  <c r="B1415" i="1"/>
  <c r="B1416" i="1"/>
  <c r="B1417" i="1"/>
  <c r="B1418" i="1"/>
  <c r="B1419" i="1"/>
  <c r="AM1419" i="1" s="1"/>
  <c r="B1420" i="1"/>
  <c r="B1421" i="1"/>
  <c r="B1422" i="1"/>
  <c r="B1423" i="1"/>
  <c r="B1424" i="1"/>
  <c r="B1425" i="1"/>
  <c r="B1426" i="1"/>
  <c r="B1427" i="1"/>
  <c r="AM1427" i="1" s="1"/>
  <c r="B1428" i="1"/>
  <c r="B1429" i="1"/>
  <c r="B1430" i="1"/>
  <c r="B1431" i="1"/>
  <c r="B1432" i="1"/>
  <c r="B1433" i="1"/>
  <c r="B1434" i="1"/>
  <c r="B1435" i="1"/>
  <c r="AM1435" i="1" s="1"/>
  <c r="B1436" i="1"/>
  <c r="B1437" i="1"/>
  <c r="B1438" i="1"/>
  <c r="B1439" i="1"/>
  <c r="B1440" i="1"/>
  <c r="B1441" i="1"/>
  <c r="B1442" i="1"/>
  <c r="B1443" i="1"/>
  <c r="AM1443" i="1" s="1"/>
  <c r="B1444" i="1"/>
  <c r="B1445" i="1"/>
  <c r="B1446" i="1"/>
  <c r="B1447" i="1"/>
  <c r="B1448" i="1"/>
  <c r="B1449" i="1"/>
  <c r="B1450" i="1"/>
  <c r="B1451" i="1"/>
  <c r="AM1451" i="1" s="1"/>
  <c r="B1452" i="1"/>
  <c r="B1453" i="1"/>
  <c r="B1454" i="1"/>
  <c r="B1455" i="1"/>
  <c r="B1456" i="1"/>
  <c r="B1457" i="1"/>
  <c r="B1458" i="1"/>
  <c r="B1459" i="1"/>
  <c r="AM1459" i="1" s="1"/>
  <c r="B1460" i="1"/>
  <c r="B1461" i="1"/>
  <c r="B1462" i="1"/>
  <c r="B1463" i="1"/>
  <c r="B1464" i="1"/>
  <c r="B1465" i="1"/>
  <c r="B1466" i="1"/>
  <c r="B1467" i="1"/>
  <c r="AM1467" i="1" s="1"/>
  <c r="B1468" i="1"/>
  <c r="B1469" i="1"/>
  <c r="B1470" i="1"/>
  <c r="B1471" i="1"/>
  <c r="B1472" i="1"/>
  <c r="B1473" i="1"/>
  <c r="B1474" i="1"/>
  <c r="B1475" i="1"/>
  <c r="AM1475" i="1" s="1"/>
  <c r="B1476" i="1"/>
  <c r="B1477" i="1"/>
  <c r="B1478" i="1"/>
  <c r="B1479" i="1"/>
  <c r="B1480" i="1"/>
  <c r="B1481" i="1"/>
  <c r="B1482" i="1"/>
  <c r="B1483" i="1"/>
  <c r="AM1483" i="1" s="1"/>
  <c r="B1484" i="1"/>
  <c r="B1485" i="1"/>
  <c r="B1486" i="1"/>
  <c r="B1487" i="1"/>
  <c r="B1488" i="1"/>
  <c r="B1489" i="1"/>
  <c r="B1490" i="1"/>
  <c r="B1491" i="1"/>
  <c r="AM1491" i="1" s="1"/>
  <c r="B1492" i="1"/>
  <c r="B1493" i="1"/>
  <c r="B1494" i="1"/>
  <c r="B1495" i="1"/>
  <c r="B1496" i="1"/>
  <c r="B1497" i="1"/>
  <c r="B1498" i="1"/>
  <c r="B1499" i="1"/>
  <c r="AM1499" i="1" s="1"/>
  <c r="B1500" i="1"/>
  <c r="B1501" i="1"/>
  <c r="B1502" i="1"/>
  <c r="B1503" i="1"/>
  <c r="B1504" i="1"/>
  <c r="B1505" i="1"/>
  <c r="B1506" i="1"/>
  <c r="B1507" i="1"/>
  <c r="AM1507" i="1" s="1"/>
  <c r="B1508" i="1"/>
  <c r="B1509" i="1"/>
  <c r="B1510" i="1"/>
  <c r="B1511" i="1"/>
  <c r="B1512" i="1"/>
  <c r="B1513" i="1"/>
  <c r="B1514" i="1"/>
  <c r="B1515" i="1"/>
  <c r="AM1515" i="1" s="1"/>
  <c r="B1516" i="1"/>
  <c r="B1517" i="1"/>
  <c r="B1518" i="1"/>
  <c r="B1519" i="1"/>
  <c r="B1520" i="1"/>
  <c r="B1521" i="1"/>
  <c r="B1522" i="1"/>
  <c r="B1523" i="1"/>
  <c r="AM1523" i="1" s="1"/>
  <c r="B1524" i="1"/>
  <c r="B1525" i="1"/>
  <c r="B1526" i="1"/>
  <c r="B1527" i="1"/>
  <c r="B1528" i="1"/>
  <c r="B1529" i="1"/>
  <c r="B1530" i="1"/>
  <c r="B1531" i="1"/>
  <c r="AM1531" i="1" s="1"/>
  <c r="B1532" i="1"/>
  <c r="B1533" i="1"/>
  <c r="B1534" i="1"/>
  <c r="B1535" i="1"/>
  <c r="B1536" i="1"/>
  <c r="B1537" i="1"/>
  <c r="B1538" i="1"/>
  <c r="B1539" i="1"/>
  <c r="AM1539" i="1" s="1"/>
  <c r="B1540" i="1"/>
  <c r="B1541" i="1"/>
  <c r="B1542" i="1"/>
  <c r="B1543" i="1"/>
  <c r="B1544" i="1"/>
  <c r="B1545" i="1"/>
  <c r="B1546" i="1"/>
  <c r="B1547" i="1"/>
  <c r="AM1547" i="1" s="1"/>
  <c r="B1548" i="1"/>
  <c r="B1549" i="1"/>
  <c r="B1550" i="1"/>
  <c r="B1551" i="1"/>
  <c r="B1552" i="1"/>
  <c r="B1553" i="1"/>
  <c r="B1554" i="1"/>
  <c r="B1555" i="1"/>
  <c r="AM1555" i="1" s="1"/>
  <c r="B1556" i="1"/>
  <c r="B1557" i="1"/>
  <c r="B1558" i="1"/>
  <c r="B1559" i="1"/>
  <c r="B1560" i="1"/>
  <c r="B1561" i="1"/>
  <c r="B1562" i="1"/>
  <c r="B1563" i="1"/>
  <c r="AM1563" i="1" s="1"/>
  <c r="B1564" i="1"/>
  <c r="B1565" i="1"/>
  <c r="B1566" i="1"/>
  <c r="B1567" i="1"/>
  <c r="B1568" i="1"/>
  <c r="B1569" i="1"/>
  <c r="B1570" i="1"/>
  <c r="B1571" i="1"/>
  <c r="AM1571" i="1" s="1"/>
  <c r="B1572" i="1"/>
  <c r="B1573" i="1"/>
  <c r="B1574" i="1"/>
  <c r="B1575" i="1"/>
  <c r="B1576" i="1"/>
  <c r="B1577" i="1"/>
  <c r="B1578" i="1"/>
  <c r="B1579" i="1"/>
  <c r="AM1579" i="1" s="1"/>
  <c r="B1580" i="1"/>
  <c r="B1581" i="1"/>
  <c r="B1582" i="1"/>
  <c r="B1583" i="1"/>
  <c r="B1584" i="1"/>
  <c r="B1585" i="1"/>
  <c r="B1586" i="1"/>
  <c r="B1587" i="1"/>
  <c r="AM1587" i="1" s="1"/>
  <c r="B1588" i="1"/>
  <c r="B1589" i="1"/>
  <c r="B1590" i="1"/>
  <c r="B1591" i="1"/>
  <c r="B1592" i="1"/>
  <c r="B1593" i="1"/>
  <c r="B1594" i="1"/>
  <c r="B1595" i="1"/>
  <c r="AM1595" i="1" s="1"/>
  <c r="B1596" i="1"/>
  <c r="B1597" i="1"/>
  <c r="B1598" i="1"/>
  <c r="B1599" i="1"/>
  <c r="B1600" i="1"/>
  <c r="B1601" i="1"/>
  <c r="B1602" i="1"/>
  <c r="B1603" i="1"/>
  <c r="AM1603" i="1" s="1"/>
  <c r="B1604" i="1"/>
  <c r="B1605" i="1"/>
  <c r="B1606" i="1"/>
  <c r="B1607" i="1"/>
  <c r="B1608" i="1"/>
  <c r="B1609" i="1"/>
  <c r="B1610" i="1"/>
  <c r="B1611" i="1"/>
  <c r="AM1611" i="1" s="1"/>
  <c r="B1612" i="1"/>
  <c r="B1613" i="1"/>
  <c r="B1614" i="1"/>
  <c r="B1615" i="1"/>
  <c r="B1616" i="1"/>
  <c r="B1617" i="1"/>
  <c r="B1618" i="1"/>
  <c r="B1619" i="1"/>
  <c r="AM1619" i="1" s="1"/>
  <c r="B1620" i="1"/>
  <c r="B1621" i="1"/>
  <c r="B1622" i="1"/>
  <c r="B1623" i="1"/>
  <c r="B1624" i="1"/>
  <c r="B1625" i="1"/>
  <c r="B1626" i="1"/>
  <c r="B1627" i="1"/>
  <c r="AM1627" i="1" s="1"/>
  <c r="B1628" i="1"/>
  <c r="B1629" i="1"/>
  <c r="B1630" i="1"/>
  <c r="B1631" i="1"/>
  <c r="B1632" i="1"/>
  <c r="B1633" i="1"/>
  <c r="B1634" i="1"/>
  <c r="B1635" i="1"/>
  <c r="AM1635" i="1" s="1"/>
  <c r="B1636" i="1"/>
  <c r="B1637" i="1"/>
  <c r="AM1637" i="1" s="1"/>
  <c r="B1638" i="1"/>
  <c r="B1639" i="1"/>
  <c r="B1640" i="1"/>
  <c r="B1641" i="1"/>
  <c r="B1642" i="1"/>
  <c r="B1643" i="1"/>
  <c r="AM1643" i="1" s="1"/>
  <c r="B1644" i="1"/>
  <c r="B1645" i="1"/>
  <c r="AM1645" i="1" s="1"/>
  <c r="B1646" i="1"/>
  <c r="B1647" i="1"/>
  <c r="B1648" i="1"/>
  <c r="B1649" i="1"/>
  <c r="B1650" i="1"/>
  <c r="B1651" i="1"/>
  <c r="AM1651" i="1" s="1"/>
  <c r="B1652" i="1"/>
  <c r="B1653" i="1"/>
  <c r="AM1653" i="1" s="1"/>
  <c r="B1654" i="1"/>
  <c r="B1655" i="1"/>
  <c r="B1656" i="1"/>
  <c r="B1657" i="1"/>
  <c r="B1658" i="1"/>
  <c r="B1659" i="1"/>
  <c r="AM1659" i="1" s="1"/>
  <c r="B1660" i="1"/>
  <c r="B1661" i="1"/>
  <c r="AM1661" i="1" s="1"/>
  <c r="B1662" i="1"/>
  <c r="B1663" i="1"/>
  <c r="B1664" i="1"/>
  <c r="B1665" i="1"/>
  <c r="B1666" i="1"/>
  <c r="B1667" i="1"/>
  <c r="AM1667" i="1" s="1"/>
  <c r="B1668" i="1"/>
  <c r="B1669" i="1"/>
  <c r="AM1669" i="1" s="1"/>
  <c r="B1670" i="1"/>
  <c r="B1671" i="1"/>
  <c r="B1672" i="1"/>
  <c r="B1673" i="1"/>
  <c r="B1674" i="1"/>
  <c r="B1675" i="1"/>
  <c r="AM1675" i="1" s="1"/>
  <c r="B1676" i="1"/>
  <c r="B1677" i="1"/>
  <c r="AM1677" i="1" s="1"/>
  <c r="B1678" i="1"/>
  <c r="B1679" i="1"/>
  <c r="B1680" i="1"/>
  <c r="B1681" i="1"/>
  <c r="B1682" i="1"/>
  <c r="B1683" i="1"/>
  <c r="AM1683" i="1" s="1"/>
  <c r="B1684" i="1"/>
  <c r="B1685" i="1"/>
  <c r="AM1685" i="1" s="1"/>
  <c r="B1686" i="1"/>
  <c r="B1687" i="1"/>
  <c r="B1688" i="1"/>
  <c r="B1689" i="1"/>
  <c r="B1690" i="1"/>
  <c r="B1691" i="1"/>
  <c r="AM1691" i="1" s="1"/>
  <c r="B1692" i="1"/>
  <c r="B1693" i="1"/>
  <c r="AM1693" i="1" s="1"/>
  <c r="B1694" i="1"/>
  <c r="B1695" i="1"/>
  <c r="B1696" i="1"/>
  <c r="B1697" i="1"/>
  <c r="B1698" i="1"/>
  <c r="B1699" i="1"/>
  <c r="AM1699" i="1" s="1"/>
  <c r="B1700" i="1"/>
  <c r="B1701" i="1"/>
  <c r="AM1701" i="1" s="1"/>
  <c r="B1702" i="1"/>
  <c r="B1703" i="1"/>
  <c r="B1704" i="1"/>
  <c r="B1705" i="1"/>
  <c r="B1706" i="1"/>
  <c r="B1707" i="1"/>
  <c r="AM1707" i="1" s="1"/>
  <c r="B1708" i="1"/>
  <c r="B1709" i="1"/>
  <c r="AM1709" i="1" s="1"/>
  <c r="B1710" i="1"/>
  <c r="B1711" i="1"/>
  <c r="B1712" i="1"/>
  <c r="B1713" i="1"/>
  <c r="B1714" i="1"/>
  <c r="B1715" i="1"/>
  <c r="AM1715" i="1" s="1"/>
  <c r="B1716" i="1"/>
  <c r="B1717" i="1"/>
  <c r="AM1717" i="1" s="1"/>
  <c r="B1718" i="1"/>
  <c r="B1719" i="1"/>
  <c r="B1720" i="1"/>
  <c r="B1721" i="1"/>
  <c r="B1722" i="1"/>
  <c r="B1723" i="1"/>
  <c r="AM1723" i="1" s="1"/>
  <c r="B1724" i="1"/>
  <c r="B1725" i="1"/>
  <c r="AM1725" i="1" s="1"/>
  <c r="B1726" i="1"/>
  <c r="B1727" i="1"/>
  <c r="B1728" i="1"/>
  <c r="B1729" i="1"/>
  <c r="B1730" i="1"/>
  <c r="B1731" i="1"/>
  <c r="AM1731" i="1" s="1"/>
  <c r="B1732" i="1"/>
  <c r="B1733" i="1"/>
  <c r="AM1733" i="1" s="1"/>
  <c r="B1734" i="1"/>
  <c r="B1735" i="1"/>
  <c r="B1736" i="1"/>
  <c r="B1737" i="1"/>
  <c r="B1738" i="1"/>
  <c r="B1739" i="1"/>
  <c r="AM1739" i="1" s="1"/>
  <c r="B1740" i="1"/>
  <c r="B1741" i="1"/>
  <c r="AM1741" i="1" s="1"/>
  <c r="B1742" i="1"/>
  <c r="B1743" i="1"/>
  <c r="B1744" i="1"/>
  <c r="B1745" i="1"/>
  <c r="B1746" i="1"/>
  <c r="B1747" i="1"/>
  <c r="AM1747" i="1" s="1"/>
  <c r="B1748" i="1"/>
  <c r="B1749" i="1"/>
  <c r="AM1749" i="1" s="1"/>
  <c r="B1750" i="1"/>
  <c r="B1751" i="1"/>
  <c r="B1752" i="1"/>
  <c r="B1753" i="1"/>
  <c r="B1754" i="1"/>
  <c r="B1755" i="1"/>
  <c r="AM1755" i="1" s="1"/>
  <c r="B1756" i="1"/>
  <c r="B1757" i="1"/>
  <c r="AM1757" i="1" s="1"/>
  <c r="B1758" i="1"/>
  <c r="B1759" i="1"/>
  <c r="B1760" i="1"/>
  <c r="B1761" i="1"/>
  <c r="B1762" i="1"/>
  <c r="B1763" i="1"/>
  <c r="AM1763" i="1" s="1"/>
  <c r="B1764" i="1"/>
  <c r="B1765" i="1"/>
  <c r="AM1765" i="1" s="1"/>
  <c r="B1766" i="1"/>
  <c r="B1767" i="1"/>
  <c r="B1768" i="1"/>
  <c r="B1769" i="1"/>
  <c r="B1770" i="1"/>
  <c r="B1771" i="1"/>
  <c r="AM1771" i="1" s="1"/>
  <c r="B1772" i="1"/>
  <c r="B1773" i="1"/>
  <c r="AM1773" i="1" s="1"/>
  <c r="B1774" i="1"/>
  <c r="B1775" i="1"/>
  <c r="B1776" i="1"/>
  <c r="B1777" i="1"/>
  <c r="B1778" i="1"/>
  <c r="B1779" i="1"/>
  <c r="AM1779" i="1" s="1"/>
  <c r="B1780" i="1"/>
  <c r="B1781" i="1"/>
  <c r="AM1781" i="1" s="1"/>
  <c r="B1782" i="1"/>
  <c r="B1783" i="1"/>
  <c r="B1784" i="1"/>
  <c r="B1785" i="1"/>
  <c r="B1786" i="1"/>
  <c r="B1787" i="1"/>
  <c r="AM1787" i="1" s="1"/>
  <c r="B1788" i="1"/>
  <c r="B1789" i="1"/>
  <c r="AM1789" i="1" s="1"/>
  <c r="B1790" i="1"/>
  <c r="B1791" i="1"/>
  <c r="B1792" i="1"/>
  <c r="B1793" i="1"/>
  <c r="B1794" i="1"/>
  <c r="B1795" i="1"/>
  <c r="AM1795" i="1" s="1"/>
  <c r="B1796" i="1"/>
  <c r="B1797" i="1"/>
  <c r="AM1797" i="1" s="1"/>
  <c r="B1798" i="1"/>
  <c r="B1799" i="1"/>
  <c r="B1800" i="1"/>
  <c r="B1801" i="1"/>
  <c r="B1802" i="1"/>
  <c r="B1803" i="1"/>
  <c r="AM1803" i="1" s="1"/>
  <c r="B1804" i="1"/>
  <c r="B1805" i="1"/>
  <c r="AM1805" i="1" s="1"/>
  <c r="B1806" i="1"/>
  <c r="B1807" i="1"/>
  <c r="B1808" i="1"/>
  <c r="B1809" i="1"/>
  <c r="B1810" i="1"/>
  <c r="B1811" i="1"/>
  <c r="AM1811" i="1" s="1"/>
  <c r="B1812" i="1"/>
  <c r="B1813" i="1"/>
  <c r="AM1813" i="1" s="1"/>
  <c r="B1814" i="1"/>
  <c r="B1815" i="1"/>
  <c r="B1816" i="1"/>
  <c r="B1817" i="1"/>
  <c r="B1818" i="1"/>
  <c r="B1819" i="1"/>
  <c r="AM1819" i="1" s="1"/>
  <c r="B1820" i="1"/>
  <c r="B1821" i="1"/>
  <c r="AM1821" i="1" s="1"/>
  <c r="B1822" i="1"/>
  <c r="B1823" i="1"/>
  <c r="B1824" i="1"/>
  <c r="B1825" i="1"/>
  <c r="B1826" i="1"/>
  <c r="B1827" i="1"/>
  <c r="AM1827" i="1" s="1"/>
  <c r="B1828" i="1"/>
  <c r="B1829" i="1"/>
  <c r="AM1829" i="1" s="1"/>
  <c r="B1830" i="1"/>
  <c r="B1831" i="1"/>
  <c r="B1832" i="1"/>
  <c r="B1833" i="1"/>
  <c r="B1834" i="1"/>
  <c r="B1835" i="1"/>
  <c r="AM1835" i="1" s="1"/>
  <c r="B1836" i="1"/>
  <c r="B1837" i="1"/>
  <c r="AM1837" i="1" s="1"/>
  <c r="B1838" i="1"/>
  <c r="B1839" i="1"/>
  <c r="B1840" i="1"/>
  <c r="B1841" i="1"/>
  <c r="B1842" i="1"/>
  <c r="B1843" i="1"/>
  <c r="AM1843" i="1" s="1"/>
  <c r="B1844" i="1"/>
  <c r="B1845" i="1"/>
  <c r="AM1845" i="1" s="1"/>
  <c r="B1846" i="1"/>
  <c r="B1847" i="1"/>
  <c r="B1848" i="1"/>
  <c r="B1849" i="1"/>
  <c r="B1850" i="1"/>
  <c r="B1851" i="1"/>
  <c r="AM1851" i="1" s="1"/>
  <c r="B1852" i="1"/>
  <c r="B1853" i="1"/>
  <c r="AM1853" i="1" s="1"/>
  <c r="B1854" i="1"/>
  <c r="B1855" i="1"/>
  <c r="B1856" i="1"/>
  <c r="B1857" i="1"/>
  <c r="B1858" i="1"/>
  <c r="B1859" i="1"/>
  <c r="AM1859" i="1" s="1"/>
  <c r="B1860" i="1"/>
  <c r="B1861" i="1"/>
  <c r="AM1861" i="1" s="1"/>
  <c r="B1862" i="1"/>
  <c r="B1863" i="1"/>
  <c r="B1864" i="1"/>
  <c r="B1865" i="1"/>
  <c r="B1866" i="1"/>
  <c r="B1867" i="1"/>
  <c r="AM1867" i="1" s="1"/>
  <c r="B1868" i="1"/>
  <c r="B1869" i="1"/>
  <c r="AM1869" i="1" s="1"/>
  <c r="B1870" i="1"/>
  <c r="B1871" i="1"/>
  <c r="B1872" i="1"/>
  <c r="B1873" i="1"/>
  <c r="B1874" i="1"/>
  <c r="B1875" i="1"/>
  <c r="AM1875" i="1" s="1"/>
  <c r="B1876" i="1"/>
  <c r="B1877" i="1"/>
  <c r="AM1877" i="1" s="1"/>
  <c r="B1878" i="1"/>
  <c r="B1879" i="1"/>
  <c r="B1880" i="1"/>
  <c r="B1881" i="1"/>
  <c r="B1882" i="1"/>
  <c r="B1883" i="1"/>
  <c r="AM1883" i="1" s="1"/>
  <c r="B1884" i="1"/>
  <c r="B1885" i="1"/>
  <c r="AM1885" i="1" s="1"/>
  <c r="B1886" i="1"/>
  <c r="B1887" i="1"/>
  <c r="B1888" i="1"/>
  <c r="B1889" i="1"/>
  <c r="B1890" i="1"/>
  <c r="B1891" i="1"/>
  <c r="AM1891" i="1" s="1"/>
  <c r="B1892" i="1"/>
  <c r="B1893" i="1"/>
  <c r="AM1893" i="1" s="1"/>
  <c r="B1894" i="1"/>
  <c r="B1895" i="1"/>
  <c r="B1896" i="1"/>
  <c r="B1897" i="1"/>
  <c r="B1898" i="1"/>
  <c r="B1899" i="1"/>
  <c r="AM1899" i="1" s="1"/>
  <c r="B1900" i="1"/>
  <c r="B1901" i="1"/>
  <c r="AM1901" i="1" s="1"/>
  <c r="B1902" i="1"/>
  <c r="B1903" i="1"/>
  <c r="B1904" i="1"/>
  <c r="B1905" i="1"/>
  <c r="B1906" i="1"/>
  <c r="B1907" i="1"/>
  <c r="AM1907" i="1" s="1"/>
  <c r="B1908" i="1"/>
  <c r="B1909" i="1"/>
  <c r="AM1909" i="1" s="1"/>
  <c r="B1910" i="1"/>
  <c r="B1911" i="1"/>
  <c r="B1912" i="1"/>
  <c r="B1913" i="1"/>
  <c r="B1914" i="1"/>
  <c r="B1915" i="1"/>
  <c r="AM1915" i="1" s="1"/>
  <c r="B1916" i="1"/>
  <c r="B1917" i="1"/>
  <c r="AM1917" i="1" s="1"/>
  <c r="B1918" i="1"/>
  <c r="B1919" i="1"/>
  <c r="B1920" i="1"/>
  <c r="B1921" i="1"/>
  <c r="B1922" i="1"/>
  <c r="B1923" i="1"/>
  <c r="AM1923" i="1" s="1"/>
  <c r="B1924" i="1"/>
  <c r="B1925" i="1"/>
  <c r="AM1925" i="1" s="1"/>
  <c r="B1926" i="1"/>
  <c r="B1927" i="1"/>
  <c r="B1928" i="1"/>
  <c r="B1929" i="1"/>
  <c r="B1930" i="1"/>
  <c r="B1931" i="1"/>
  <c r="AM1931" i="1" s="1"/>
  <c r="B1932" i="1"/>
  <c r="B1933" i="1"/>
  <c r="AM1933" i="1" s="1"/>
  <c r="B1934" i="1"/>
  <c r="B1935" i="1"/>
  <c r="B1936" i="1"/>
  <c r="B1937" i="1"/>
  <c r="B1938" i="1"/>
  <c r="B1939" i="1"/>
  <c r="AM1939" i="1" s="1"/>
  <c r="B1940" i="1"/>
  <c r="B1941" i="1"/>
  <c r="AM1941" i="1" s="1"/>
  <c r="B1942" i="1"/>
  <c r="B1943" i="1"/>
  <c r="B1944" i="1"/>
  <c r="B1945" i="1"/>
  <c r="B1946" i="1"/>
  <c r="B1947" i="1"/>
  <c r="AM1947" i="1" s="1"/>
  <c r="B1948" i="1"/>
  <c r="B1949" i="1"/>
  <c r="AM1949" i="1" s="1"/>
  <c r="B1950" i="1"/>
  <c r="B1951" i="1"/>
  <c r="B1952" i="1"/>
  <c r="B1953" i="1"/>
  <c r="B1954" i="1"/>
  <c r="B1955" i="1"/>
  <c r="AM1955" i="1" s="1"/>
  <c r="B1956" i="1"/>
  <c r="B1957" i="1"/>
  <c r="AM1957" i="1" s="1"/>
  <c r="B1958" i="1"/>
  <c r="B1959" i="1"/>
  <c r="B1960" i="1"/>
  <c r="B1961" i="1"/>
  <c r="B1962" i="1"/>
  <c r="B1963" i="1"/>
  <c r="AM1963" i="1" s="1"/>
  <c r="B1964" i="1"/>
  <c r="B1965" i="1"/>
  <c r="AM1965" i="1" s="1"/>
  <c r="B1966" i="1"/>
  <c r="B1967" i="1"/>
  <c r="B1968" i="1"/>
  <c r="B1969" i="1"/>
  <c r="B1970" i="1"/>
  <c r="B1971" i="1"/>
  <c r="AM1971" i="1" s="1"/>
  <c r="B1972" i="1"/>
  <c r="B1973" i="1"/>
  <c r="AM1973" i="1" s="1"/>
  <c r="B1974" i="1"/>
  <c r="B1975" i="1"/>
  <c r="B1976" i="1"/>
  <c r="B1977" i="1"/>
  <c r="B1978" i="1"/>
  <c r="B1979" i="1"/>
  <c r="AM1979" i="1" s="1"/>
  <c r="B1980" i="1"/>
  <c r="B1981" i="1"/>
  <c r="AM1981" i="1" s="1"/>
  <c r="B1982" i="1"/>
  <c r="B1983" i="1"/>
  <c r="B1984" i="1"/>
  <c r="B1985" i="1"/>
  <c r="B1986" i="1"/>
  <c r="B1987" i="1"/>
  <c r="AM1987" i="1" s="1"/>
  <c r="B1988" i="1"/>
  <c r="B1989" i="1"/>
  <c r="AM1989" i="1" s="1"/>
  <c r="B1990" i="1"/>
  <c r="B1991" i="1"/>
  <c r="B1992" i="1"/>
  <c r="B1993" i="1"/>
  <c r="B1994" i="1"/>
  <c r="B1995" i="1"/>
  <c r="AM1995" i="1" s="1"/>
  <c r="B1996" i="1"/>
  <c r="B1997" i="1"/>
  <c r="AM1997" i="1" s="1"/>
  <c r="B1998" i="1"/>
  <c r="B1999" i="1"/>
  <c r="B2000" i="1"/>
  <c r="B2001" i="1"/>
  <c r="B2002" i="1"/>
  <c r="B2003" i="1"/>
  <c r="AM2003" i="1" s="1"/>
  <c r="B2004" i="1"/>
  <c r="B2005" i="1"/>
  <c r="AM2005" i="1" s="1"/>
  <c r="B2006" i="1"/>
  <c r="B2007" i="1"/>
  <c r="B2008" i="1"/>
  <c r="B2009" i="1"/>
  <c r="B2010" i="1"/>
  <c r="B2011" i="1"/>
  <c r="AM2011" i="1" s="1"/>
  <c r="B2012" i="1"/>
  <c r="B2013" i="1"/>
  <c r="AM2013" i="1" s="1"/>
  <c r="B2014" i="1"/>
  <c r="B2015" i="1"/>
  <c r="B2016" i="1"/>
  <c r="B2017" i="1"/>
  <c r="B2018" i="1"/>
  <c r="B2019" i="1"/>
  <c r="AM2019" i="1" s="1"/>
  <c r="B2020" i="1"/>
  <c r="B2021" i="1"/>
  <c r="AM2021" i="1" s="1"/>
  <c r="B2022" i="1"/>
  <c r="B2023" i="1"/>
  <c r="B2024" i="1"/>
  <c r="B2025" i="1"/>
  <c r="B2026" i="1"/>
  <c r="B2027" i="1"/>
  <c r="AM2027" i="1" s="1"/>
  <c r="B2028" i="1"/>
  <c r="B2029" i="1"/>
  <c r="AM2029" i="1" s="1"/>
  <c r="B2030" i="1"/>
  <c r="B2031" i="1"/>
  <c r="B2032" i="1"/>
  <c r="B2033" i="1"/>
  <c r="B2034" i="1"/>
  <c r="B2035" i="1"/>
  <c r="AM2035" i="1" s="1"/>
  <c r="B2036" i="1"/>
  <c r="B2037" i="1"/>
  <c r="AM2037" i="1" s="1"/>
  <c r="B2038" i="1"/>
  <c r="B2039" i="1"/>
  <c r="B2040" i="1"/>
  <c r="B2041" i="1"/>
  <c r="B2042" i="1"/>
  <c r="B2043" i="1"/>
  <c r="AM2043" i="1" s="1"/>
  <c r="B2044" i="1"/>
  <c r="B2045" i="1"/>
  <c r="AM2045" i="1" s="1"/>
  <c r="B2046" i="1"/>
  <c r="B2047" i="1"/>
  <c r="B2048" i="1"/>
  <c r="B2049" i="1"/>
  <c r="B2050" i="1"/>
  <c r="B2051" i="1"/>
  <c r="AM2051" i="1" s="1"/>
  <c r="B2052" i="1"/>
  <c r="B2053" i="1"/>
  <c r="AM2053" i="1" s="1"/>
  <c r="B2054" i="1"/>
  <c r="B2055" i="1"/>
  <c r="B2056" i="1"/>
  <c r="B2057" i="1"/>
  <c r="B2058" i="1"/>
  <c r="B2059" i="1"/>
  <c r="AM2059" i="1" s="1"/>
  <c r="B2060" i="1"/>
  <c r="B2061" i="1"/>
  <c r="AM2061" i="1" s="1"/>
  <c r="B2062" i="1"/>
  <c r="B2063" i="1"/>
  <c r="B2064" i="1"/>
  <c r="B2065" i="1"/>
  <c r="B2066" i="1"/>
  <c r="B2067" i="1"/>
  <c r="AM2067" i="1" s="1"/>
  <c r="B2068" i="1"/>
  <c r="B2069" i="1"/>
  <c r="AM2069" i="1" s="1"/>
  <c r="B2070" i="1"/>
  <c r="B2071" i="1"/>
  <c r="B2072" i="1"/>
  <c r="B2073" i="1"/>
  <c r="B2074" i="1"/>
  <c r="B2075" i="1"/>
  <c r="AM2075" i="1" s="1"/>
  <c r="B2076" i="1"/>
  <c r="B2077" i="1"/>
  <c r="AM2077" i="1" s="1"/>
  <c r="B2078" i="1"/>
  <c r="B2079" i="1"/>
  <c r="B2080" i="1"/>
  <c r="B2081" i="1"/>
  <c r="B2082" i="1"/>
  <c r="B2083" i="1"/>
  <c r="AM2083" i="1" s="1"/>
  <c r="B2084" i="1"/>
  <c r="B2085" i="1"/>
  <c r="AM2085" i="1" s="1"/>
  <c r="B2086" i="1"/>
  <c r="B2087" i="1"/>
  <c r="B2088" i="1"/>
  <c r="B2089" i="1"/>
  <c r="B2090" i="1"/>
  <c r="B2091" i="1"/>
  <c r="AM2091" i="1" s="1"/>
  <c r="B2092" i="1"/>
  <c r="B2093" i="1"/>
  <c r="AM2093" i="1" s="1"/>
  <c r="B2094" i="1"/>
  <c r="B2095" i="1"/>
  <c r="B2096" i="1"/>
  <c r="B2097" i="1"/>
  <c r="B2098" i="1"/>
  <c r="B2099" i="1"/>
  <c r="AM2099" i="1" s="1"/>
  <c r="B2100" i="1"/>
  <c r="B2101" i="1"/>
  <c r="AM2101" i="1" s="1"/>
  <c r="B2102" i="1"/>
  <c r="B2103" i="1"/>
  <c r="B2104" i="1"/>
  <c r="B2105" i="1"/>
  <c r="B2106" i="1"/>
  <c r="B2107" i="1"/>
  <c r="AM2107" i="1" s="1"/>
  <c r="B2108" i="1"/>
  <c r="B2109" i="1"/>
  <c r="AM2109" i="1" s="1"/>
  <c r="B2110" i="1"/>
  <c r="B2111" i="1"/>
  <c r="B2112" i="1"/>
  <c r="B2113" i="1"/>
  <c r="B2114" i="1"/>
  <c r="B2115" i="1"/>
  <c r="AM2115" i="1" s="1"/>
  <c r="B2116" i="1"/>
  <c r="B2117" i="1"/>
  <c r="AM2117" i="1" s="1"/>
  <c r="B2118" i="1"/>
  <c r="B2119" i="1"/>
  <c r="B2120" i="1"/>
  <c r="B2121" i="1"/>
  <c r="B2122" i="1"/>
  <c r="B2123" i="1"/>
  <c r="AM2123" i="1" s="1"/>
  <c r="B2124" i="1"/>
  <c r="B2125" i="1"/>
  <c r="AM2125" i="1" s="1"/>
  <c r="B2126" i="1"/>
  <c r="B2127" i="1"/>
  <c r="B2128" i="1"/>
  <c r="B2129" i="1"/>
  <c r="B2130" i="1"/>
  <c r="B2131" i="1"/>
  <c r="AM2131" i="1" s="1"/>
  <c r="B2132" i="1"/>
  <c r="B2133" i="1"/>
  <c r="AM2133" i="1" s="1"/>
  <c r="B2134" i="1"/>
  <c r="B2135" i="1"/>
  <c r="B2136" i="1"/>
  <c r="B2137" i="1"/>
  <c r="B2138" i="1"/>
  <c r="B2139" i="1"/>
  <c r="AM2139" i="1" s="1"/>
  <c r="B2140" i="1"/>
  <c r="B2141" i="1"/>
  <c r="AM2141" i="1" s="1"/>
  <c r="B2142" i="1"/>
  <c r="B2143" i="1"/>
  <c r="B2144" i="1"/>
  <c r="B2145" i="1"/>
  <c r="B2146" i="1"/>
  <c r="B2147" i="1"/>
  <c r="AM2147" i="1" s="1"/>
  <c r="B2148" i="1"/>
  <c r="B2149" i="1"/>
  <c r="AM2149" i="1" s="1"/>
  <c r="B2150" i="1"/>
  <c r="B2151" i="1"/>
  <c r="B2152" i="1"/>
  <c r="B2153" i="1"/>
  <c r="B2154" i="1"/>
  <c r="B2155" i="1"/>
  <c r="AM2155" i="1" s="1"/>
  <c r="B2156" i="1"/>
  <c r="B2157" i="1"/>
  <c r="AM2157" i="1" s="1"/>
  <c r="B2158" i="1"/>
  <c r="B2159" i="1"/>
  <c r="B2160" i="1"/>
  <c r="B2161" i="1"/>
  <c r="B2162" i="1"/>
  <c r="B2163" i="1"/>
  <c r="AM2163" i="1" s="1"/>
  <c r="B2164" i="1"/>
  <c r="B2165" i="1"/>
  <c r="AM2165" i="1" s="1"/>
  <c r="B2166" i="1"/>
  <c r="B2167" i="1"/>
  <c r="B2168" i="1"/>
  <c r="B2169" i="1"/>
  <c r="B2170" i="1"/>
  <c r="B2171" i="1"/>
  <c r="AM2171" i="1" s="1"/>
  <c r="B2172" i="1"/>
  <c r="B2173" i="1"/>
  <c r="AM2173" i="1" s="1"/>
  <c r="B2174" i="1"/>
  <c r="B2175" i="1"/>
  <c r="B2176" i="1"/>
  <c r="B2177" i="1"/>
  <c r="B2178" i="1"/>
  <c r="B2179" i="1"/>
  <c r="AM2179" i="1" s="1"/>
  <c r="B2180" i="1"/>
  <c r="B2181" i="1"/>
  <c r="AM2181" i="1" s="1"/>
  <c r="B2182" i="1"/>
  <c r="B2183" i="1"/>
  <c r="B2184" i="1"/>
  <c r="B2185" i="1"/>
  <c r="B2186" i="1"/>
  <c r="B2187" i="1"/>
  <c r="AM2187" i="1" s="1"/>
  <c r="B2188" i="1"/>
  <c r="B2189" i="1"/>
  <c r="AM2189" i="1" s="1"/>
  <c r="B2190" i="1"/>
  <c r="B2191" i="1"/>
  <c r="B2192" i="1"/>
  <c r="B2193" i="1"/>
  <c r="B2194" i="1"/>
  <c r="B2195" i="1"/>
  <c r="AM2195" i="1" s="1"/>
  <c r="B2196" i="1"/>
  <c r="B2197" i="1"/>
  <c r="AM2197" i="1" s="1"/>
  <c r="B2198" i="1"/>
  <c r="B2199" i="1"/>
  <c r="B2200" i="1"/>
  <c r="B2201" i="1"/>
  <c r="B2202" i="1"/>
  <c r="B2203" i="1"/>
  <c r="AM2203" i="1" s="1"/>
  <c r="B2204" i="1"/>
  <c r="B2205" i="1"/>
  <c r="AM2205" i="1" s="1"/>
  <c r="B2206" i="1"/>
  <c r="B2207" i="1"/>
  <c r="B2208" i="1"/>
  <c r="B2209" i="1"/>
  <c r="B2210" i="1"/>
  <c r="B2211" i="1"/>
  <c r="AM2211" i="1" s="1"/>
  <c r="B2212" i="1"/>
  <c r="B2213" i="1"/>
  <c r="AM2213" i="1" s="1"/>
  <c r="B2214" i="1"/>
  <c r="B2215" i="1"/>
  <c r="B2216" i="1"/>
  <c r="B2217" i="1"/>
  <c r="B2218" i="1"/>
  <c r="B2219" i="1"/>
  <c r="AM2219" i="1" s="1"/>
  <c r="B2220" i="1"/>
  <c r="B2221" i="1"/>
  <c r="AM2221" i="1" s="1"/>
  <c r="B2222" i="1"/>
  <c r="B2223" i="1"/>
  <c r="B2224" i="1"/>
  <c r="B2225" i="1"/>
  <c r="B2226" i="1"/>
  <c r="B2227" i="1"/>
  <c r="AM2227" i="1" s="1"/>
  <c r="B2228" i="1"/>
  <c r="B2229" i="1"/>
  <c r="AM2229" i="1" s="1"/>
  <c r="B2230" i="1"/>
  <c r="B2231" i="1"/>
  <c r="B2232" i="1"/>
  <c r="B2233" i="1"/>
  <c r="B2234" i="1"/>
  <c r="B2235" i="1"/>
  <c r="AM2235" i="1" s="1"/>
  <c r="B2236" i="1"/>
  <c r="B2237" i="1"/>
  <c r="AM2237" i="1" s="1"/>
  <c r="B2238" i="1"/>
  <c r="B2239" i="1"/>
  <c r="B2240" i="1"/>
  <c r="B2241" i="1"/>
  <c r="B2242" i="1"/>
  <c r="B2243" i="1"/>
  <c r="AM2243" i="1" s="1"/>
  <c r="B2244" i="1"/>
  <c r="B2245" i="1"/>
  <c r="AM2245" i="1" s="1"/>
  <c r="B2246" i="1"/>
  <c r="B2247" i="1"/>
  <c r="B2248" i="1"/>
  <c r="B2249" i="1"/>
  <c r="B2250" i="1"/>
  <c r="B2251" i="1"/>
  <c r="AM2251" i="1" s="1"/>
  <c r="B2252" i="1"/>
  <c r="B2253" i="1"/>
  <c r="AM2253" i="1" s="1"/>
  <c r="B2254" i="1"/>
  <c r="B2255" i="1"/>
  <c r="B2256" i="1"/>
  <c r="B2257" i="1"/>
  <c r="B2258" i="1"/>
  <c r="B2259" i="1"/>
  <c r="AM2259" i="1" s="1"/>
  <c r="B2260" i="1"/>
  <c r="B2261" i="1"/>
  <c r="AM2261" i="1" s="1"/>
  <c r="B2262" i="1"/>
  <c r="B2263" i="1"/>
  <c r="B2264" i="1"/>
  <c r="B2265" i="1"/>
  <c r="B2266" i="1"/>
  <c r="B2267" i="1"/>
  <c r="AM2267" i="1" s="1"/>
  <c r="B2268" i="1"/>
  <c r="B2269" i="1"/>
  <c r="AM2269" i="1" s="1"/>
  <c r="B2270" i="1"/>
  <c r="B2271" i="1"/>
  <c r="B2272" i="1"/>
  <c r="B2273" i="1"/>
  <c r="B2274" i="1"/>
  <c r="B2275" i="1"/>
  <c r="AM2275" i="1" s="1"/>
  <c r="B2276" i="1"/>
  <c r="B2277" i="1"/>
  <c r="AM2277" i="1" s="1"/>
  <c r="B2278" i="1"/>
  <c r="B2279" i="1"/>
  <c r="B2280" i="1"/>
  <c r="B2281" i="1"/>
  <c r="B2282" i="1"/>
  <c r="B2283" i="1"/>
  <c r="AM2283" i="1" s="1"/>
  <c r="B2284" i="1"/>
  <c r="B2285" i="1"/>
  <c r="AM2285" i="1" s="1"/>
  <c r="B2286" i="1"/>
  <c r="B2287" i="1"/>
  <c r="B2288" i="1"/>
  <c r="B2289" i="1"/>
  <c r="B2290" i="1"/>
  <c r="B2291" i="1"/>
  <c r="AM2291" i="1" s="1"/>
  <c r="B2292" i="1"/>
  <c r="B2293" i="1"/>
  <c r="AM2293" i="1" s="1"/>
  <c r="B2294" i="1"/>
  <c r="B2295" i="1"/>
  <c r="B2296" i="1"/>
  <c r="B2297" i="1"/>
  <c r="B2298" i="1"/>
  <c r="B2299" i="1"/>
  <c r="AM2299" i="1" s="1"/>
  <c r="B2300" i="1"/>
  <c r="B2301" i="1"/>
  <c r="AM2301" i="1" s="1"/>
  <c r="B2302" i="1"/>
  <c r="B2303" i="1"/>
  <c r="B2304" i="1"/>
  <c r="B2305" i="1"/>
  <c r="B2306" i="1"/>
  <c r="B2307" i="1"/>
  <c r="AM2307" i="1" s="1"/>
  <c r="B2308" i="1"/>
  <c r="B2309" i="1"/>
  <c r="AM2309" i="1" s="1"/>
  <c r="B2310" i="1"/>
  <c r="B2311" i="1"/>
  <c r="B2312" i="1"/>
  <c r="B2313" i="1"/>
  <c r="B2314" i="1"/>
  <c r="B2315" i="1"/>
  <c r="AM2315" i="1" s="1"/>
  <c r="B2316" i="1"/>
  <c r="B2317" i="1"/>
  <c r="AM2317" i="1" s="1"/>
  <c r="B2318" i="1"/>
  <c r="B2319" i="1"/>
  <c r="B2320" i="1"/>
  <c r="B2321" i="1"/>
  <c r="B2322" i="1"/>
  <c r="B2323" i="1"/>
  <c r="AM2323" i="1" s="1"/>
  <c r="B2324" i="1"/>
  <c r="B2325" i="1"/>
  <c r="AM2325" i="1" s="1"/>
  <c r="B2326" i="1"/>
  <c r="B2327" i="1"/>
  <c r="B2328" i="1"/>
  <c r="B2329" i="1"/>
  <c r="B2330" i="1"/>
  <c r="B2331" i="1"/>
  <c r="AM2331" i="1" s="1"/>
  <c r="B2332" i="1"/>
  <c r="B2333" i="1"/>
  <c r="AM2333" i="1" s="1"/>
  <c r="B2334" i="1"/>
  <c r="B2335" i="1"/>
  <c r="B2336" i="1"/>
  <c r="B2337" i="1"/>
  <c r="B2338" i="1"/>
  <c r="B2339" i="1"/>
  <c r="AM2339" i="1" s="1"/>
  <c r="B2340" i="1"/>
  <c r="B2341" i="1"/>
  <c r="AM2341" i="1" s="1"/>
  <c r="B2342" i="1"/>
  <c r="B2343" i="1"/>
  <c r="B2344" i="1"/>
  <c r="B2345" i="1"/>
  <c r="B2346" i="1"/>
  <c r="B2347" i="1"/>
  <c r="AM2347" i="1" s="1"/>
  <c r="B2348" i="1"/>
  <c r="B2349" i="1"/>
  <c r="AM2349" i="1" s="1"/>
  <c r="B2350" i="1"/>
  <c r="B2351" i="1"/>
  <c r="B2352" i="1"/>
  <c r="B2353" i="1"/>
  <c r="B2354" i="1"/>
  <c r="B2355" i="1"/>
  <c r="AM2355" i="1" s="1"/>
  <c r="B2356" i="1"/>
  <c r="B2357" i="1"/>
  <c r="AM2357" i="1" s="1"/>
  <c r="B2358" i="1"/>
  <c r="B2359" i="1"/>
  <c r="B2360" i="1"/>
  <c r="B2361" i="1"/>
  <c r="B2362" i="1"/>
  <c r="B2363" i="1"/>
  <c r="AM2363" i="1" s="1"/>
  <c r="B2364" i="1"/>
  <c r="B2365" i="1"/>
  <c r="AM2365" i="1" s="1"/>
  <c r="B2366" i="1"/>
  <c r="B2367" i="1"/>
  <c r="B2368" i="1"/>
  <c r="B2369" i="1"/>
  <c r="B2370" i="1"/>
  <c r="B2371" i="1"/>
  <c r="AM2371" i="1" s="1"/>
  <c r="B2372" i="1"/>
  <c r="B2373" i="1"/>
  <c r="AM2373" i="1" s="1"/>
  <c r="B2374" i="1"/>
  <c r="B2375" i="1"/>
  <c r="B2376" i="1"/>
  <c r="B2377" i="1"/>
  <c r="B2378" i="1"/>
  <c r="B2379" i="1"/>
  <c r="AM2379" i="1" s="1"/>
  <c r="B2380" i="1"/>
  <c r="B2381" i="1"/>
  <c r="AM2381" i="1" s="1"/>
  <c r="B2382" i="1"/>
  <c r="B2383" i="1"/>
  <c r="B2384" i="1"/>
  <c r="B2385" i="1"/>
  <c r="B2386" i="1"/>
  <c r="B2387" i="1"/>
  <c r="AM2387" i="1" s="1"/>
  <c r="B2388" i="1"/>
  <c r="B2389" i="1"/>
  <c r="AM2389" i="1" s="1"/>
  <c r="B2390" i="1"/>
  <c r="B2391" i="1"/>
  <c r="B2392" i="1"/>
  <c r="B2393" i="1"/>
  <c r="B2394" i="1"/>
  <c r="B2395" i="1"/>
  <c r="AM2395" i="1" s="1"/>
  <c r="B2396" i="1"/>
  <c r="B2397" i="1"/>
  <c r="AM2397" i="1" s="1"/>
  <c r="B2398" i="1"/>
  <c r="B2399" i="1"/>
  <c r="B2400" i="1"/>
  <c r="B2401" i="1"/>
  <c r="B2402" i="1"/>
  <c r="B2403" i="1"/>
  <c r="AM2403" i="1" s="1"/>
  <c r="B2404" i="1"/>
  <c r="B2405" i="1"/>
  <c r="AM2405" i="1" s="1"/>
  <c r="B2406" i="1"/>
  <c r="B2407" i="1"/>
  <c r="B2408" i="1"/>
  <c r="B2409" i="1"/>
  <c r="B2410" i="1"/>
  <c r="B2411" i="1"/>
  <c r="AM2411" i="1" s="1"/>
  <c r="B2412" i="1"/>
  <c r="B2413" i="1"/>
  <c r="AM2413" i="1" s="1"/>
  <c r="B2414" i="1"/>
  <c r="B2415" i="1"/>
  <c r="B2416" i="1"/>
  <c r="B2417" i="1"/>
  <c r="B2418" i="1"/>
  <c r="B2419" i="1"/>
  <c r="AM2419" i="1" s="1"/>
  <c r="B2420" i="1"/>
  <c r="B2421" i="1"/>
  <c r="AM2421" i="1" s="1"/>
  <c r="B2422" i="1"/>
  <c r="B2423" i="1"/>
  <c r="B2424" i="1"/>
  <c r="B2425" i="1"/>
  <c r="B2426" i="1"/>
  <c r="B2427" i="1"/>
  <c r="AM2427" i="1" s="1"/>
  <c r="B2428" i="1"/>
  <c r="B2429" i="1"/>
  <c r="AM2429" i="1" s="1"/>
  <c r="B2430" i="1"/>
  <c r="B2431" i="1"/>
  <c r="B2432" i="1"/>
  <c r="B2433" i="1"/>
  <c r="B2434" i="1"/>
  <c r="B2435" i="1"/>
  <c r="AM2435" i="1" s="1"/>
  <c r="B2436" i="1"/>
  <c r="B2437" i="1"/>
  <c r="AM2437" i="1" s="1"/>
  <c r="B2438" i="1"/>
  <c r="B2439" i="1"/>
  <c r="B2440" i="1"/>
  <c r="B2441" i="1"/>
  <c r="B2442" i="1"/>
  <c r="B2443" i="1"/>
  <c r="AM2443" i="1" s="1"/>
  <c r="B2444" i="1"/>
  <c r="B2445" i="1"/>
  <c r="AM2445" i="1" s="1"/>
  <c r="B2446" i="1"/>
  <c r="B2447" i="1"/>
  <c r="B2448" i="1"/>
  <c r="B2449" i="1"/>
  <c r="B2450" i="1"/>
  <c r="B2451" i="1"/>
  <c r="AM2451" i="1" s="1"/>
  <c r="B2452" i="1"/>
  <c r="B2453" i="1"/>
  <c r="AM2453" i="1" s="1"/>
  <c r="B2454" i="1"/>
  <c r="B2455" i="1"/>
  <c r="B2456" i="1"/>
  <c r="B2457" i="1"/>
  <c r="B2458" i="1"/>
  <c r="B2459" i="1"/>
  <c r="AM2459" i="1" s="1"/>
  <c r="B2460" i="1"/>
  <c r="B2461" i="1"/>
  <c r="AM2461" i="1" s="1"/>
  <c r="B2462" i="1"/>
  <c r="B2463" i="1"/>
  <c r="B2464" i="1"/>
  <c r="B2465" i="1"/>
  <c r="B2466" i="1"/>
  <c r="B2467" i="1"/>
  <c r="AM2467" i="1" s="1"/>
  <c r="B2468" i="1"/>
  <c r="B2469" i="1"/>
  <c r="AM2469" i="1" s="1"/>
  <c r="B2470" i="1"/>
  <c r="B2471" i="1"/>
  <c r="B2472" i="1"/>
  <c r="B2473" i="1"/>
  <c r="B2474" i="1"/>
  <c r="B2475" i="1"/>
  <c r="AM2475" i="1" s="1"/>
  <c r="B2476" i="1"/>
  <c r="B2477" i="1"/>
  <c r="AM2477" i="1" s="1"/>
  <c r="B2478" i="1"/>
  <c r="B2479" i="1"/>
  <c r="B2480" i="1"/>
  <c r="B2481" i="1"/>
  <c r="B2482" i="1"/>
  <c r="B2483" i="1"/>
  <c r="AM2483" i="1" s="1"/>
  <c r="B2484" i="1"/>
  <c r="B2485" i="1"/>
  <c r="AM2485" i="1" s="1"/>
  <c r="B2486" i="1"/>
  <c r="B2487" i="1"/>
  <c r="B2488" i="1"/>
  <c r="B2489" i="1"/>
  <c r="B2490" i="1"/>
  <c r="B2491" i="1"/>
  <c r="AM2491" i="1" s="1"/>
  <c r="B2492" i="1"/>
  <c r="B2493" i="1"/>
  <c r="AM2493" i="1" s="1"/>
  <c r="B2494" i="1"/>
  <c r="B2495" i="1"/>
  <c r="B2496" i="1"/>
  <c r="B2497" i="1"/>
  <c r="B2498" i="1"/>
  <c r="B2499" i="1"/>
  <c r="AM2499" i="1" s="1"/>
  <c r="B2500" i="1"/>
  <c r="B2501" i="1"/>
  <c r="AM2501" i="1" s="1"/>
  <c r="B2502" i="1"/>
  <c r="B2503" i="1"/>
  <c r="B2504" i="1"/>
  <c r="B2505" i="1"/>
  <c r="B2506" i="1"/>
  <c r="B2507" i="1"/>
  <c r="AM2507" i="1" s="1"/>
  <c r="B2508" i="1"/>
  <c r="B2509" i="1"/>
  <c r="AM2509" i="1" s="1"/>
  <c r="B2510" i="1"/>
  <c r="B2511" i="1"/>
  <c r="B2512" i="1"/>
  <c r="B2513" i="1"/>
  <c r="B2514" i="1"/>
  <c r="B2515" i="1"/>
  <c r="AM2515" i="1" s="1"/>
  <c r="B2516" i="1"/>
  <c r="B2517" i="1"/>
  <c r="AM2517" i="1" s="1"/>
  <c r="B2518" i="1"/>
  <c r="B2519" i="1"/>
  <c r="B2520" i="1"/>
  <c r="B2521" i="1"/>
  <c r="B2522" i="1"/>
  <c r="B2523" i="1"/>
  <c r="AM2523" i="1" s="1"/>
  <c r="B2524" i="1"/>
  <c r="B2525" i="1"/>
  <c r="AM2525" i="1" s="1"/>
  <c r="B2526" i="1"/>
  <c r="B2527" i="1"/>
  <c r="B2528" i="1"/>
  <c r="B2529" i="1"/>
  <c r="B2530" i="1"/>
  <c r="B2531" i="1"/>
  <c r="AM2531" i="1" s="1"/>
  <c r="B2532" i="1"/>
  <c r="B2533" i="1"/>
  <c r="AM2533" i="1" s="1"/>
  <c r="B2534" i="1"/>
  <c r="B2535" i="1"/>
  <c r="B2536" i="1"/>
  <c r="B2537" i="1"/>
  <c r="B2538" i="1"/>
  <c r="B2539" i="1"/>
  <c r="AM2539" i="1" s="1"/>
  <c r="B2540" i="1"/>
  <c r="B2541" i="1"/>
  <c r="AM2541" i="1" s="1"/>
  <c r="B2542" i="1"/>
  <c r="B2543" i="1"/>
  <c r="B2544" i="1"/>
  <c r="B2545" i="1"/>
  <c r="B2546" i="1"/>
  <c r="B2547" i="1"/>
  <c r="AM2547" i="1" s="1"/>
  <c r="B2548" i="1"/>
  <c r="B2549" i="1"/>
  <c r="AM2549" i="1" s="1"/>
  <c r="B2550" i="1"/>
  <c r="B2551" i="1"/>
  <c r="B2552" i="1"/>
  <c r="B2553" i="1"/>
  <c r="B2554" i="1"/>
  <c r="B2555" i="1"/>
  <c r="AM2555" i="1" s="1"/>
  <c r="B2556" i="1"/>
  <c r="B2557" i="1"/>
  <c r="AM2557" i="1" s="1"/>
  <c r="B2558" i="1"/>
  <c r="B2559" i="1"/>
  <c r="B2560" i="1"/>
  <c r="B2561" i="1"/>
  <c r="B2562" i="1"/>
  <c r="B2563" i="1"/>
  <c r="AM2563" i="1" s="1"/>
  <c r="B2564" i="1"/>
  <c r="B2565" i="1"/>
  <c r="AM2565" i="1" s="1"/>
  <c r="B2566" i="1"/>
  <c r="B2567" i="1"/>
  <c r="B2568" i="1"/>
  <c r="B2569" i="1"/>
  <c r="B2570" i="1"/>
  <c r="B2571" i="1"/>
  <c r="AM2571" i="1" s="1"/>
  <c r="B2572" i="1"/>
  <c r="B2573" i="1"/>
  <c r="AM2573" i="1" s="1"/>
  <c r="B2574" i="1"/>
  <c r="B2575" i="1"/>
  <c r="B2576" i="1"/>
  <c r="B2577" i="1"/>
  <c r="B2578" i="1"/>
  <c r="B2579" i="1"/>
  <c r="AM2579" i="1" s="1"/>
  <c r="B2580" i="1"/>
  <c r="B2581" i="1"/>
  <c r="AM2581" i="1" s="1"/>
  <c r="B2582" i="1"/>
  <c r="B2583" i="1"/>
  <c r="B2584" i="1"/>
  <c r="B2585" i="1"/>
  <c r="B2586" i="1"/>
  <c r="B2587" i="1"/>
  <c r="AM2587" i="1" s="1"/>
  <c r="B2588" i="1"/>
  <c r="B2589" i="1"/>
  <c r="AM2589" i="1" s="1"/>
  <c r="B2590" i="1"/>
  <c r="B2591" i="1"/>
  <c r="B2592" i="1"/>
  <c r="B2593" i="1"/>
  <c r="B2594" i="1"/>
  <c r="B2595" i="1"/>
  <c r="AM2595" i="1" s="1"/>
  <c r="B2596" i="1"/>
  <c r="B2597" i="1"/>
  <c r="AM2597" i="1" s="1"/>
  <c r="B2598" i="1"/>
  <c r="B2599" i="1"/>
  <c r="B2600" i="1"/>
  <c r="B2601" i="1"/>
  <c r="B2602" i="1"/>
  <c r="B2603" i="1"/>
  <c r="AM2603" i="1" s="1"/>
  <c r="B2604" i="1"/>
  <c r="B2605" i="1"/>
  <c r="AM2605" i="1" s="1"/>
  <c r="B2606" i="1"/>
  <c r="B2607" i="1"/>
  <c r="B2608" i="1"/>
  <c r="B2609" i="1"/>
  <c r="B2610" i="1"/>
  <c r="B2611" i="1"/>
  <c r="AM2611" i="1" s="1"/>
  <c r="B2612" i="1"/>
  <c r="B2613" i="1"/>
  <c r="AM2613" i="1" s="1"/>
  <c r="B2614" i="1"/>
  <c r="B2615" i="1"/>
  <c r="B2616" i="1"/>
  <c r="B2617" i="1"/>
  <c r="B2618" i="1"/>
  <c r="B2619" i="1"/>
  <c r="AM2619" i="1" s="1"/>
  <c r="B2620" i="1"/>
  <c r="B2621" i="1"/>
  <c r="AM2621" i="1" s="1"/>
  <c r="B2622" i="1"/>
  <c r="B2623" i="1"/>
  <c r="B2624" i="1"/>
  <c r="B2625" i="1"/>
  <c r="B2626" i="1"/>
  <c r="B2627" i="1"/>
  <c r="AM2627" i="1" s="1"/>
  <c r="B2628" i="1"/>
  <c r="B2629" i="1"/>
  <c r="AM2629" i="1" s="1"/>
  <c r="B2630" i="1"/>
  <c r="B2631" i="1"/>
  <c r="B2632" i="1"/>
  <c r="B2633" i="1"/>
  <c r="B2634" i="1"/>
  <c r="B2635" i="1"/>
  <c r="AM2635" i="1" s="1"/>
  <c r="B2636" i="1"/>
  <c r="B2637" i="1"/>
  <c r="AM2637" i="1" s="1"/>
  <c r="B2638" i="1"/>
  <c r="B2639" i="1"/>
  <c r="B2640" i="1"/>
  <c r="B2641" i="1"/>
  <c r="B2642" i="1"/>
  <c r="B2643" i="1"/>
  <c r="AM2643" i="1" s="1"/>
  <c r="B2644" i="1"/>
  <c r="B2645" i="1"/>
  <c r="AM2645" i="1" s="1"/>
  <c r="B2646" i="1"/>
  <c r="B2647" i="1"/>
  <c r="B2648" i="1"/>
  <c r="B2649" i="1"/>
  <c r="B2650" i="1"/>
  <c r="B2651" i="1"/>
  <c r="AM2651" i="1" s="1"/>
  <c r="B2652" i="1"/>
  <c r="B2653" i="1"/>
  <c r="AM2653" i="1" s="1"/>
  <c r="B2654" i="1"/>
  <c r="B2655" i="1"/>
  <c r="B2656" i="1"/>
  <c r="B2657" i="1"/>
  <c r="B2658" i="1"/>
  <c r="B2659" i="1"/>
  <c r="AM2659" i="1" s="1"/>
  <c r="B2660" i="1"/>
  <c r="B2661" i="1"/>
  <c r="AM2661" i="1" s="1"/>
  <c r="B2662" i="1"/>
  <c r="B2663" i="1"/>
  <c r="B2664" i="1"/>
  <c r="B2665" i="1"/>
  <c r="B2666" i="1"/>
  <c r="B2667" i="1"/>
  <c r="AM2667" i="1" s="1"/>
  <c r="B2668" i="1"/>
  <c r="B2669" i="1"/>
  <c r="AM2669" i="1" s="1"/>
  <c r="B2670" i="1"/>
  <c r="B2671" i="1"/>
  <c r="B2672" i="1"/>
  <c r="B2673" i="1"/>
  <c r="B2674" i="1"/>
  <c r="B2675" i="1"/>
  <c r="AM2675" i="1" s="1"/>
  <c r="B2676" i="1"/>
  <c r="B2677" i="1"/>
  <c r="AM2677" i="1" s="1"/>
  <c r="B2678" i="1"/>
  <c r="B2679" i="1"/>
  <c r="B2680" i="1"/>
  <c r="B2681" i="1"/>
  <c r="B2682" i="1"/>
  <c r="B2683" i="1"/>
  <c r="AM2683" i="1" s="1"/>
  <c r="B2684" i="1"/>
  <c r="B2685" i="1"/>
  <c r="AM2685" i="1" s="1"/>
  <c r="B2686" i="1"/>
  <c r="B2687" i="1"/>
  <c r="B2688" i="1"/>
  <c r="B2689" i="1"/>
  <c r="B2690" i="1"/>
  <c r="B2691" i="1"/>
  <c r="AM2691" i="1" s="1"/>
  <c r="B2692" i="1"/>
  <c r="B2693" i="1"/>
  <c r="AM2693" i="1" s="1"/>
  <c r="B2694" i="1"/>
  <c r="B2695" i="1"/>
  <c r="B2696" i="1"/>
  <c r="B2697" i="1"/>
  <c r="B2698" i="1"/>
  <c r="B2699" i="1"/>
  <c r="AM2699" i="1" s="1"/>
  <c r="B2700" i="1"/>
  <c r="B2701" i="1"/>
  <c r="AM2701" i="1" s="1"/>
  <c r="B2702" i="1"/>
  <c r="B2703" i="1"/>
  <c r="B2704" i="1"/>
  <c r="B2705" i="1"/>
  <c r="B2706" i="1"/>
  <c r="B2707" i="1"/>
  <c r="AM2707" i="1" s="1"/>
  <c r="B2708" i="1"/>
  <c r="B2709" i="1"/>
  <c r="AM2709" i="1" s="1"/>
  <c r="B2710" i="1"/>
  <c r="B2711" i="1"/>
  <c r="B2712" i="1"/>
  <c r="B2713" i="1"/>
  <c r="B2714" i="1"/>
  <c r="B2715" i="1"/>
  <c r="AM2715" i="1" s="1"/>
  <c r="B2716" i="1"/>
  <c r="B2717" i="1"/>
  <c r="AM2717" i="1" s="1"/>
  <c r="B2718" i="1"/>
  <c r="B2719" i="1"/>
  <c r="B2720" i="1"/>
  <c r="B2721" i="1"/>
  <c r="B2722" i="1"/>
  <c r="B2723" i="1"/>
  <c r="AM2723" i="1" s="1"/>
  <c r="B2724" i="1"/>
  <c r="B2725" i="1"/>
  <c r="AM2725" i="1" s="1"/>
  <c r="B2726" i="1"/>
  <c r="B2727" i="1"/>
  <c r="B2728" i="1"/>
  <c r="B2729" i="1"/>
  <c r="B2730" i="1"/>
  <c r="B2731" i="1"/>
  <c r="AM2731" i="1" s="1"/>
  <c r="B2732" i="1"/>
  <c r="B2733" i="1"/>
  <c r="AM2733" i="1" s="1"/>
  <c r="B2734" i="1"/>
  <c r="B2735" i="1"/>
  <c r="B2736" i="1"/>
  <c r="B2737" i="1"/>
  <c r="B2738" i="1"/>
  <c r="B2739" i="1"/>
  <c r="AM2739" i="1" s="1"/>
  <c r="B2740" i="1"/>
  <c r="B2741" i="1"/>
  <c r="AM2741" i="1" s="1"/>
  <c r="B2742" i="1"/>
  <c r="B2743" i="1"/>
  <c r="B2744" i="1"/>
  <c r="B2745" i="1"/>
  <c r="B2746" i="1"/>
  <c r="B2747" i="1"/>
  <c r="AM2747" i="1" s="1"/>
  <c r="B2748" i="1"/>
  <c r="B2749" i="1"/>
  <c r="AM2749" i="1" s="1"/>
  <c r="B2750" i="1"/>
  <c r="B2751" i="1"/>
  <c r="B2752" i="1"/>
  <c r="B2753" i="1"/>
  <c r="B2754" i="1"/>
  <c r="B2755" i="1"/>
  <c r="AM2755" i="1" s="1"/>
  <c r="B2756" i="1"/>
  <c r="B2757" i="1"/>
  <c r="AM2757" i="1" s="1"/>
  <c r="B2758" i="1"/>
  <c r="B2759" i="1"/>
  <c r="B2760" i="1"/>
  <c r="B2761" i="1"/>
  <c r="B2762" i="1"/>
  <c r="B2763" i="1"/>
  <c r="AM2763" i="1" s="1"/>
  <c r="B2764" i="1"/>
  <c r="B2765" i="1"/>
  <c r="AM2765" i="1" s="1"/>
  <c r="B2766" i="1"/>
  <c r="B2767" i="1"/>
  <c r="B2768" i="1"/>
  <c r="B2769" i="1"/>
  <c r="B2770" i="1"/>
  <c r="B2771" i="1"/>
  <c r="AM2771" i="1" s="1"/>
  <c r="B2772" i="1"/>
  <c r="B2773" i="1"/>
  <c r="AM2773" i="1" s="1"/>
  <c r="B2774" i="1"/>
  <c r="B2775" i="1"/>
  <c r="B2776" i="1"/>
  <c r="B2777" i="1"/>
  <c r="B2778" i="1"/>
  <c r="B2779" i="1"/>
  <c r="AM2779" i="1" s="1"/>
  <c r="B2780" i="1"/>
  <c r="B2781" i="1"/>
  <c r="AM2781" i="1" s="1"/>
  <c r="B2782" i="1"/>
  <c r="B2783" i="1"/>
  <c r="B2784" i="1"/>
  <c r="B2785" i="1"/>
  <c r="B2786" i="1"/>
  <c r="B2787" i="1"/>
  <c r="AM2787" i="1" s="1"/>
  <c r="B2788" i="1"/>
  <c r="B2789" i="1"/>
  <c r="AM2789" i="1" s="1"/>
  <c r="B2790" i="1"/>
  <c r="B2791" i="1"/>
  <c r="B2792" i="1"/>
  <c r="B2793" i="1"/>
  <c r="B2794" i="1"/>
  <c r="B2795" i="1"/>
  <c r="AM2795" i="1" s="1"/>
  <c r="B2796" i="1"/>
  <c r="B2797" i="1"/>
  <c r="AM2797" i="1" s="1"/>
  <c r="B2798" i="1"/>
  <c r="B2799" i="1"/>
  <c r="B2800" i="1"/>
  <c r="B2801" i="1"/>
  <c r="B2802" i="1"/>
  <c r="B2803" i="1"/>
  <c r="AM2803" i="1" s="1"/>
  <c r="B2804" i="1"/>
  <c r="B2805" i="1"/>
  <c r="AM2805" i="1" s="1"/>
  <c r="B2806" i="1"/>
  <c r="B2807" i="1"/>
  <c r="B2808" i="1"/>
  <c r="B2809" i="1"/>
  <c r="B2810" i="1"/>
  <c r="B2811" i="1"/>
  <c r="AM2811" i="1" s="1"/>
  <c r="B2812" i="1"/>
  <c r="B2813" i="1"/>
  <c r="AM2813" i="1" s="1"/>
  <c r="B2814" i="1"/>
  <c r="B2815" i="1"/>
  <c r="B2816" i="1"/>
  <c r="B2817" i="1"/>
  <c r="B2818" i="1"/>
  <c r="B2819" i="1"/>
  <c r="AM2819" i="1" s="1"/>
  <c r="B2820" i="1"/>
  <c r="B2821" i="1"/>
  <c r="AM2821" i="1" s="1"/>
  <c r="B2822" i="1"/>
  <c r="B2823" i="1"/>
  <c r="B2824" i="1"/>
  <c r="B2825" i="1"/>
  <c r="B2826" i="1"/>
  <c r="B2827" i="1"/>
  <c r="AM2827" i="1" s="1"/>
  <c r="B2828" i="1"/>
  <c r="B2829" i="1"/>
  <c r="AM2829" i="1" s="1"/>
  <c r="B2830" i="1"/>
  <c r="B2831" i="1"/>
  <c r="B2832" i="1"/>
  <c r="B2833" i="1"/>
  <c r="B2834" i="1"/>
  <c r="B2835" i="1"/>
  <c r="AM2835" i="1" s="1"/>
  <c r="B2836" i="1"/>
  <c r="B2837" i="1"/>
  <c r="AM2837" i="1" s="1"/>
  <c r="B2838" i="1"/>
  <c r="B2839" i="1"/>
  <c r="B2840" i="1"/>
  <c r="B2841" i="1"/>
  <c r="B2842" i="1"/>
  <c r="B2843" i="1"/>
  <c r="AM2843" i="1" s="1"/>
  <c r="B2844" i="1"/>
  <c r="B2845" i="1"/>
  <c r="AM2845" i="1" s="1"/>
  <c r="B2846" i="1"/>
  <c r="B2847" i="1"/>
  <c r="B2848" i="1"/>
  <c r="B2849" i="1"/>
  <c r="B2850" i="1"/>
  <c r="B2851" i="1"/>
  <c r="AM2851" i="1" s="1"/>
  <c r="B2852" i="1"/>
  <c r="B2853" i="1"/>
  <c r="AM2853" i="1" s="1"/>
  <c r="B2854" i="1"/>
  <c r="B2855" i="1"/>
  <c r="B2856" i="1"/>
  <c r="B2857" i="1"/>
  <c r="B2858" i="1"/>
  <c r="B2859" i="1"/>
  <c r="AM2859" i="1" s="1"/>
  <c r="B2860" i="1"/>
  <c r="B2861" i="1"/>
  <c r="AM2861" i="1" s="1"/>
  <c r="B2862" i="1"/>
  <c r="B2863" i="1"/>
  <c r="B2864" i="1"/>
  <c r="B2865" i="1"/>
  <c r="B2866" i="1"/>
  <c r="B2867" i="1"/>
  <c r="AM2867" i="1" s="1"/>
  <c r="B2868" i="1"/>
  <c r="B2869" i="1"/>
  <c r="AM2869" i="1" s="1"/>
  <c r="B2870" i="1"/>
  <c r="B2871" i="1"/>
  <c r="B2872" i="1"/>
  <c r="B2873" i="1"/>
  <c r="B2874" i="1"/>
  <c r="B2875" i="1"/>
  <c r="AM2875" i="1" s="1"/>
  <c r="B2876" i="1"/>
  <c r="B2877" i="1"/>
  <c r="AM2877" i="1" s="1"/>
  <c r="B2878" i="1"/>
  <c r="B2879" i="1"/>
  <c r="B2880" i="1"/>
  <c r="B2881" i="1"/>
  <c r="B2882" i="1"/>
  <c r="B2883" i="1"/>
  <c r="AM2883" i="1" s="1"/>
  <c r="B2884" i="1"/>
  <c r="B2885" i="1"/>
  <c r="AM2885" i="1" s="1"/>
  <c r="B2886" i="1"/>
  <c r="B2887" i="1"/>
  <c r="B2888" i="1"/>
  <c r="B2889" i="1"/>
  <c r="B2890" i="1"/>
  <c r="B2891" i="1"/>
  <c r="AM2891" i="1" s="1"/>
  <c r="B2892" i="1"/>
  <c r="B2893" i="1"/>
  <c r="AM2893" i="1" s="1"/>
  <c r="B2894" i="1"/>
  <c r="B2895" i="1"/>
  <c r="B2896" i="1"/>
  <c r="B2897" i="1"/>
  <c r="B2898" i="1"/>
  <c r="B2899" i="1"/>
  <c r="AM2899" i="1" s="1"/>
  <c r="B2900" i="1"/>
  <c r="B2901" i="1"/>
  <c r="AM2901" i="1" s="1"/>
  <c r="B2902" i="1"/>
  <c r="B2903" i="1"/>
  <c r="B2904" i="1"/>
  <c r="B2905" i="1"/>
  <c r="B2906" i="1"/>
  <c r="B2907" i="1"/>
  <c r="AM2907" i="1" s="1"/>
  <c r="B2908" i="1"/>
  <c r="B2909" i="1"/>
  <c r="AM2909" i="1" s="1"/>
  <c r="B2910" i="1"/>
  <c r="B2911" i="1"/>
  <c r="B2912" i="1"/>
  <c r="B2913" i="1"/>
  <c r="B2914" i="1"/>
  <c r="B2915" i="1"/>
  <c r="AM2915" i="1" s="1"/>
  <c r="B2916" i="1"/>
  <c r="B2917" i="1"/>
  <c r="AM2917" i="1" s="1"/>
  <c r="B2918" i="1"/>
  <c r="B2919" i="1"/>
  <c r="B2920" i="1"/>
  <c r="B2921" i="1"/>
  <c r="B2922" i="1"/>
  <c r="B2923" i="1"/>
  <c r="AM2923" i="1" s="1"/>
  <c r="B2924" i="1"/>
  <c r="B2925" i="1"/>
  <c r="AM2925" i="1" s="1"/>
  <c r="B2926" i="1"/>
  <c r="B2927" i="1"/>
  <c r="B2928" i="1"/>
  <c r="B2929" i="1"/>
  <c r="B2930" i="1"/>
  <c r="B2931" i="1"/>
  <c r="AM2931" i="1" s="1"/>
  <c r="B2932" i="1"/>
  <c r="B2933" i="1"/>
  <c r="AM2933" i="1" s="1"/>
  <c r="B2934" i="1"/>
  <c r="B2935" i="1"/>
  <c r="B2936" i="1"/>
  <c r="B2937" i="1"/>
  <c r="B2938" i="1"/>
  <c r="B2939" i="1"/>
  <c r="AM2939" i="1" s="1"/>
  <c r="B2940" i="1"/>
  <c r="B2941" i="1"/>
  <c r="AM2941" i="1" s="1"/>
  <c r="B2942" i="1"/>
  <c r="B2943" i="1"/>
  <c r="B2944" i="1"/>
  <c r="B2945" i="1"/>
  <c r="B2946" i="1"/>
  <c r="B2947" i="1"/>
  <c r="AM2947" i="1" s="1"/>
  <c r="B2948" i="1"/>
  <c r="B2949" i="1"/>
  <c r="AM2949" i="1" s="1"/>
  <c r="B2950" i="1"/>
  <c r="B2951" i="1"/>
  <c r="B2952" i="1"/>
  <c r="B2953" i="1"/>
  <c r="B2954" i="1"/>
  <c r="B2955" i="1"/>
  <c r="AM2955" i="1" s="1"/>
  <c r="B2956" i="1"/>
  <c r="B2957" i="1"/>
  <c r="AM2957" i="1" s="1"/>
  <c r="B2958" i="1"/>
  <c r="B2959" i="1"/>
  <c r="B2960" i="1"/>
  <c r="B2961" i="1"/>
  <c r="B2962" i="1"/>
  <c r="B2963" i="1"/>
  <c r="AM2963" i="1" s="1"/>
  <c r="B2964" i="1"/>
  <c r="B2965" i="1"/>
  <c r="AM2965" i="1" s="1"/>
  <c r="B2966" i="1"/>
  <c r="B2967" i="1"/>
  <c r="B2968" i="1"/>
  <c r="B2969" i="1"/>
  <c r="B2970" i="1"/>
  <c r="B2971" i="1"/>
  <c r="AM2971" i="1" s="1"/>
  <c r="B2972" i="1"/>
  <c r="B2973" i="1"/>
  <c r="AM2973" i="1" s="1"/>
  <c r="B2974" i="1"/>
  <c r="B2975" i="1"/>
  <c r="B2976" i="1"/>
  <c r="B2977" i="1"/>
  <c r="B2978" i="1"/>
  <c r="B2979" i="1"/>
  <c r="AM2979" i="1" s="1"/>
  <c r="B2980" i="1"/>
  <c r="B2981" i="1"/>
  <c r="AM2981" i="1" s="1"/>
  <c r="B2982" i="1"/>
  <c r="B2983" i="1"/>
  <c r="B2984" i="1"/>
  <c r="B2985" i="1"/>
  <c r="B2986" i="1"/>
  <c r="B2987" i="1"/>
  <c r="AM2987" i="1" s="1"/>
  <c r="B2988" i="1"/>
  <c r="B2989" i="1"/>
  <c r="AM2989" i="1" s="1"/>
  <c r="B2990" i="1"/>
  <c r="B2991" i="1"/>
  <c r="B2992" i="1"/>
  <c r="B2993" i="1"/>
  <c r="B2994" i="1"/>
  <c r="B2995" i="1"/>
  <c r="AM2995" i="1" s="1"/>
  <c r="B2996" i="1"/>
  <c r="B2997" i="1"/>
  <c r="AM2997" i="1" s="1"/>
  <c r="B2998" i="1"/>
  <c r="B2999" i="1"/>
  <c r="B3000" i="1"/>
  <c r="B3001" i="1"/>
  <c r="B3002" i="1"/>
  <c r="B3003" i="1"/>
  <c r="AM3003" i="1" s="1"/>
  <c r="B3004" i="1"/>
  <c r="B3005" i="1"/>
  <c r="AM3005" i="1" s="1"/>
  <c r="B3006" i="1"/>
  <c r="B3007" i="1"/>
  <c r="B3008" i="1"/>
  <c r="B3009" i="1"/>
  <c r="B3010" i="1"/>
  <c r="B3011" i="1"/>
  <c r="AM3011" i="1" s="1"/>
  <c r="B3012" i="1"/>
  <c r="B3013" i="1"/>
  <c r="AM3013" i="1" s="1"/>
  <c r="B3014" i="1"/>
  <c r="B3015" i="1"/>
  <c r="B3016" i="1"/>
  <c r="B3017" i="1"/>
  <c r="B3018" i="1"/>
  <c r="B3019" i="1"/>
  <c r="AM3019" i="1" s="1"/>
  <c r="B3020" i="1"/>
  <c r="B3021" i="1"/>
  <c r="AM3021" i="1" s="1"/>
  <c r="B3022" i="1"/>
  <c r="B3023" i="1"/>
  <c r="B3024" i="1"/>
  <c r="B3025" i="1"/>
  <c r="B3026" i="1"/>
  <c r="B3027" i="1"/>
  <c r="AM3027" i="1" s="1"/>
  <c r="B3028" i="1"/>
  <c r="B3029" i="1"/>
  <c r="AM3029" i="1" s="1"/>
  <c r="B3030" i="1"/>
  <c r="B3031" i="1"/>
  <c r="B3032" i="1"/>
  <c r="B3033" i="1"/>
  <c r="B3034" i="1"/>
  <c r="B3035" i="1"/>
  <c r="AM3035" i="1" s="1"/>
  <c r="B3036" i="1"/>
  <c r="B3037" i="1"/>
  <c r="AM3037" i="1" s="1"/>
  <c r="B3038" i="1"/>
  <c r="B3039" i="1"/>
  <c r="B3040" i="1"/>
  <c r="B3041" i="1"/>
  <c r="B3042" i="1"/>
  <c r="B3043" i="1"/>
  <c r="AM3043" i="1" s="1"/>
  <c r="B3044" i="1"/>
  <c r="B3045" i="1"/>
  <c r="AM3045" i="1" s="1"/>
  <c r="B3046" i="1"/>
  <c r="B3047" i="1"/>
  <c r="B3048" i="1"/>
  <c r="B3049" i="1"/>
  <c r="B3050" i="1"/>
  <c r="B3051" i="1"/>
  <c r="AM3051" i="1" s="1"/>
  <c r="B3052" i="1"/>
  <c r="B3053" i="1"/>
  <c r="AM3053" i="1" s="1"/>
  <c r="B3054" i="1"/>
  <c r="B3055" i="1"/>
  <c r="B3056" i="1"/>
  <c r="B3057" i="1"/>
  <c r="B3058" i="1"/>
  <c r="B3059" i="1"/>
  <c r="AM3059" i="1" s="1"/>
  <c r="B3060" i="1"/>
  <c r="B3061" i="1"/>
  <c r="AM3061" i="1" s="1"/>
  <c r="B3062" i="1"/>
  <c r="B3063" i="1"/>
  <c r="B3064" i="1"/>
  <c r="B3065" i="1"/>
  <c r="B3066" i="1"/>
  <c r="B3067" i="1"/>
  <c r="AM3067" i="1" s="1"/>
  <c r="B3068" i="1"/>
  <c r="B3069" i="1"/>
  <c r="AM3069" i="1" s="1"/>
  <c r="B3070" i="1"/>
  <c r="B3071" i="1"/>
  <c r="B3072" i="1"/>
  <c r="B3073" i="1"/>
  <c r="B3074" i="1"/>
  <c r="B3075" i="1"/>
  <c r="AM3075" i="1" s="1"/>
  <c r="B3076" i="1"/>
  <c r="B3077" i="1"/>
  <c r="AM3077" i="1" s="1"/>
  <c r="B3078" i="1"/>
  <c r="B3079" i="1"/>
  <c r="B3080" i="1"/>
  <c r="B3081" i="1"/>
  <c r="B3082" i="1"/>
  <c r="B3083" i="1"/>
  <c r="AM3083" i="1" s="1"/>
  <c r="B3084" i="1"/>
  <c r="B3085" i="1"/>
  <c r="AM3085" i="1" s="1"/>
  <c r="B3086" i="1"/>
  <c r="B3087" i="1"/>
  <c r="B3088" i="1"/>
  <c r="B3089" i="1"/>
  <c r="B3090" i="1"/>
  <c r="B3091" i="1"/>
  <c r="B3092" i="1"/>
  <c r="B3093" i="1"/>
  <c r="AM3093" i="1" s="1"/>
  <c r="B3094" i="1"/>
  <c r="B3095" i="1"/>
  <c r="B3096" i="1"/>
  <c r="B3097" i="1"/>
  <c r="B3098" i="1"/>
  <c r="B3099" i="1"/>
  <c r="B3100" i="1"/>
  <c r="B3101" i="1"/>
  <c r="AM3101" i="1" s="1"/>
  <c r="B3102" i="1"/>
  <c r="B3103" i="1"/>
  <c r="B3104" i="1"/>
  <c r="B3105" i="1"/>
  <c r="B3106" i="1"/>
  <c r="B3107" i="1"/>
  <c r="B3108" i="1"/>
  <c r="B3109" i="1"/>
  <c r="AM3109" i="1" s="1"/>
  <c r="B3110" i="1"/>
  <c r="B3111" i="1"/>
  <c r="B3112" i="1"/>
  <c r="B3113" i="1"/>
  <c r="B3114" i="1"/>
  <c r="B3115" i="1"/>
  <c r="B3116" i="1"/>
  <c r="B3117" i="1"/>
  <c r="AM3117" i="1" s="1"/>
  <c r="B3118" i="1"/>
  <c r="B3119" i="1"/>
  <c r="B3120" i="1"/>
  <c r="B3121" i="1"/>
  <c r="B3122" i="1"/>
  <c r="B3123" i="1"/>
  <c r="B3124" i="1"/>
  <c r="B3125" i="1"/>
  <c r="AM3125" i="1" s="1"/>
  <c r="B3126" i="1"/>
  <c r="B3127" i="1"/>
  <c r="B3128" i="1"/>
  <c r="B3129" i="1"/>
  <c r="B3130" i="1"/>
  <c r="B3131" i="1"/>
  <c r="B3132" i="1"/>
  <c r="B3133" i="1"/>
  <c r="AM3133" i="1" s="1"/>
  <c r="B3134" i="1"/>
  <c r="B3135" i="1"/>
  <c r="B3136" i="1"/>
  <c r="B3137" i="1"/>
  <c r="B3138" i="1"/>
  <c r="B3139" i="1"/>
  <c r="B3140" i="1"/>
  <c r="B3141" i="1"/>
  <c r="AM3141" i="1" s="1"/>
  <c r="B3142" i="1"/>
  <c r="B3143" i="1"/>
  <c r="B3144" i="1"/>
  <c r="B3145" i="1"/>
  <c r="B3146" i="1"/>
  <c r="B3147" i="1"/>
  <c r="B3148" i="1"/>
  <c r="B3149" i="1"/>
  <c r="AM3149" i="1" s="1"/>
  <c r="B3150" i="1"/>
  <c r="B3151" i="1"/>
  <c r="B3152" i="1"/>
  <c r="B3153" i="1"/>
  <c r="B3154" i="1"/>
  <c r="B3155" i="1"/>
  <c r="B3156" i="1"/>
  <c r="B3157" i="1"/>
  <c r="AM3157" i="1" s="1"/>
  <c r="B3158" i="1"/>
  <c r="B3159" i="1"/>
  <c r="B3160" i="1"/>
  <c r="B3161" i="1"/>
  <c r="B3162" i="1"/>
  <c r="B3163" i="1"/>
  <c r="B3164" i="1"/>
  <c r="B3165" i="1"/>
  <c r="AM3165" i="1" s="1"/>
  <c r="B3166" i="1"/>
  <c r="B3167" i="1"/>
  <c r="B3168" i="1"/>
  <c r="B3169" i="1"/>
  <c r="B3170" i="1"/>
  <c r="B3171" i="1"/>
  <c r="B3172" i="1"/>
  <c r="B3173" i="1"/>
  <c r="AM3173" i="1" s="1"/>
  <c r="B3174" i="1"/>
  <c r="B3175" i="1"/>
  <c r="B3176" i="1"/>
  <c r="B3177" i="1"/>
  <c r="B3178" i="1"/>
  <c r="B3179" i="1"/>
  <c r="B3180" i="1"/>
  <c r="B3181" i="1"/>
  <c r="AM3181" i="1" s="1"/>
  <c r="B3182" i="1"/>
  <c r="B3183" i="1"/>
  <c r="B3184" i="1"/>
  <c r="B3185" i="1"/>
  <c r="B3186" i="1"/>
  <c r="B3187" i="1"/>
  <c r="B3188" i="1"/>
  <c r="AM3188" i="1" s="1"/>
  <c r="AM1629" i="1" l="1"/>
  <c r="AM1621" i="1"/>
  <c r="AM1613" i="1"/>
  <c r="AM1605" i="1"/>
  <c r="AM1597" i="1"/>
  <c r="AM1589" i="1"/>
  <c r="AM1581" i="1"/>
  <c r="AM1573" i="1"/>
  <c r="AM1565" i="1"/>
  <c r="AM1557" i="1"/>
  <c r="AM1549" i="1"/>
  <c r="AM1541" i="1"/>
  <c r="AM1533" i="1"/>
  <c r="AM1525" i="1"/>
  <c r="AM1517" i="1"/>
  <c r="AM1509" i="1"/>
  <c r="AM1501" i="1"/>
  <c r="AM1493" i="1"/>
  <c r="AM1485" i="1"/>
  <c r="AM1477" i="1"/>
  <c r="AM1469" i="1"/>
  <c r="AM1461" i="1"/>
  <c r="AM1453" i="1"/>
  <c r="AM1445" i="1"/>
  <c r="AM1437" i="1"/>
  <c r="AM1429" i="1"/>
  <c r="AM1421" i="1"/>
  <c r="AM1413" i="1"/>
  <c r="AM1405" i="1"/>
  <c r="AM1397" i="1"/>
  <c r="AM1389" i="1"/>
  <c r="AM1381" i="1"/>
  <c r="AM3161" i="1"/>
  <c r="AM3137" i="1"/>
  <c r="AM3105" i="1"/>
  <c r="AM3073" i="1"/>
  <c r="AM3041" i="1"/>
  <c r="AM3009" i="1"/>
  <c r="AM2985" i="1"/>
  <c r="AM2953" i="1"/>
  <c r="AM2929" i="1"/>
  <c r="AM2897" i="1"/>
  <c r="AM2857" i="1"/>
  <c r="AM2825" i="1"/>
  <c r="AM2801" i="1"/>
  <c r="AM2777" i="1"/>
  <c r="AM2753" i="1"/>
  <c r="AM2729" i="1"/>
  <c r="AM2705" i="1"/>
  <c r="AM2665" i="1"/>
  <c r="AM2641" i="1"/>
  <c r="AM2617" i="1"/>
  <c r="AM2593" i="1"/>
  <c r="AM2569" i="1"/>
  <c r="AM2537" i="1"/>
  <c r="AM2513" i="1"/>
  <c r="AM2497" i="1"/>
  <c r="AM2481" i="1"/>
  <c r="AM2473" i="1"/>
  <c r="AM2465" i="1"/>
  <c r="AM2457" i="1"/>
  <c r="AM2449" i="1"/>
  <c r="AM2441" i="1"/>
  <c r="AM2433" i="1"/>
  <c r="AM2425" i="1"/>
  <c r="AM2401" i="1"/>
  <c r="AM2393" i="1"/>
  <c r="AM2385" i="1"/>
  <c r="AM2377" i="1"/>
  <c r="AM2369" i="1"/>
  <c r="AM2361" i="1"/>
  <c r="AM2353" i="1"/>
  <c r="AM2345" i="1"/>
  <c r="AM2337" i="1"/>
  <c r="AM2329" i="1"/>
  <c r="AM2321" i="1"/>
  <c r="AM2313" i="1"/>
  <c r="AM2305" i="1"/>
  <c r="AM2297" i="1"/>
  <c r="AM2289" i="1"/>
  <c r="AM2281" i="1"/>
  <c r="AM2273" i="1"/>
  <c r="AM2265" i="1"/>
  <c r="AM2257" i="1"/>
  <c r="AM2249" i="1"/>
  <c r="AM2241" i="1"/>
  <c r="AM2233" i="1"/>
  <c r="AM2225" i="1"/>
  <c r="AM2217" i="1"/>
  <c r="AM2209" i="1"/>
  <c r="AM2201" i="1"/>
  <c r="AM2193" i="1"/>
  <c r="AM2185" i="1"/>
  <c r="AM2177" i="1"/>
  <c r="AM2169" i="1"/>
  <c r="AM2161" i="1"/>
  <c r="AM2153" i="1"/>
  <c r="AM2145" i="1"/>
  <c r="AM2137" i="1"/>
  <c r="AM2129" i="1"/>
  <c r="AM2121" i="1"/>
  <c r="AM2113" i="1"/>
  <c r="AM2105" i="1"/>
  <c r="AM2097" i="1"/>
  <c r="AM2089" i="1"/>
  <c r="AM2081" i="1"/>
  <c r="AM2073" i="1"/>
  <c r="AM2065" i="1"/>
  <c r="AM2057" i="1"/>
  <c r="AM2049" i="1"/>
  <c r="AM2041" i="1"/>
  <c r="AM2033" i="1"/>
  <c r="AM2025" i="1"/>
  <c r="AM2017" i="1"/>
  <c r="AM2009" i="1"/>
  <c r="AM2001" i="1"/>
  <c r="AM1993" i="1"/>
  <c r="AM1985" i="1"/>
  <c r="AM1977" i="1"/>
  <c r="AM1969" i="1"/>
  <c r="AM1961" i="1"/>
  <c r="AM1953" i="1"/>
  <c r="AM1945" i="1"/>
  <c r="AM1937" i="1"/>
  <c r="AM1929" i="1"/>
  <c r="AM1921" i="1"/>
  <c r="AM1913" i="1"/>
  <c r="AM1905" i="1"/>
  <c r="AM1897" i="1"/>
  <c r="AM1889" i="1"/>
  <c r="AM1881" i="1"/>
  <c r="AM1873" i="1"/>
  <c r="AM1865" i="1"/>
  <c r="AM1857" i="1"/>
  <c r="AM1849" i="1"/>
  <c r="AM1841" i="1"/>
  <c r="AM1833" i="1"/>
  <c r="AM1825" i="1"/>
  <c r="AM1817" i="1"/>
  <c r="AM1809" i="1"/>
  <c r="AM1801" i="1"/>
  <c r="AM1793" i="1"/>
  <c r="AM1785" i="1"/>
  <c r="AM1777" i="1"/>
  <c r="AM1769" i="1"/>
  <c r="AM3185" i="1"/>
  <c r="AM3153" i="1"/>
  <c r="AM3121" i="1"/>
  <c r="AM3081" i="1"/>
  <c r="AM3049" i="1"/>
  <c r="AM3017" i="1"/>
  <c r="AM2977" i="1"/>
  <c r="AM2945" i="1"/>
  <c r="AM2913" i="1"/>
  <c r="AM2889" i="1"/>
  <c r="AM2865" i="1"/>
  <c r="AM2833" i="1"/>
  <c r="AM2809" i="1"/>
  <c r="AM2785" i="1"/>
  <c r="AM2745" i="1"/>
  <c r="AM2721" i="1"/>
  <c r="AM2697" i="1"/>
  <c r="AM2681" i="1"/>
  <c r="AM2657" i="1"/>
  <c r="AM2633" i="1"/>
  <c r="AM2601" i="1"/>
  <c r="AM2577" i="1"/>
  <c r="AM2553" i="1"/>
  <c r="AM2529" i="1"/>
  <c r="AM2505" i="1"/>
  <c r="AM2409" i="1"/>
  <c r="AM3177" i="1"/>
  <c r="AM3145" i="1"/>
  <c r="AM3113" i="1"/>
  <c r="AM3089" i="1"/>
  <c r="AM3057" i="1"/>
  <c r="AM3025" i="1"/>
  <c r="AM2993" i="1"/>
  <c r="AM2961" i="1"/>
  <c r="AM2921" i="1"/>
  <c r="AM2881" i="1"/>
  <c r="AM2849" i="1"/>
  <c r="AM2817" i="1"/>
  <c r="AM2793" i="1"/>
  <c r="AM2769" i="1"/>
  <c r="AM2737" i="1"/>
  <c r="AM2713" i="1"/>
  <c r="AM2689" i="1"/>
  <c r="AM2673" i="1"/>
  <c r="AM2649" i="1"/>
  <c r="AM2625" i="1"/>
  <c r="AM2609" i="1"/>
  <c r="AM2585" i="1"/>
  <c r="AM2561" i="1"/>
  <c r="AM2545" i="1"/>
  <c r="AM2521" i="1"/>
  <c r="AM2489" i="1"/>
  <c r="AM2417" i="1"/>
  <c r="AM3169" i="1"/>
  <c r="AM3129" i="1"/>
  <c r="AM3097" i="1"/>
  <c r="AM3065" i="1"/>
  <c r="AM3033" i="1"/>
  <c r="AM3001" i="1"/>
  <c r="AM2969" i="1"/>
  <c r="AM2937" i="1"/>
  <c r="AM2905" i="1"/>
  <c r="AM2873" i="1"/>
  <c r="AM2841" i="1"/>
  <c r="AM2761" i="1"/>
  <c r="AM1761" i="1"/>
  <c r="AM1753" i="1"/>
  <c r="AM1745" i="1"/>
  <c r="AM1737" i="1"/>
  <c r="AM1729" i="1"/>
  <c r="AM1721" i="1"/>
  <c r="AM1713" i="1"/>
  <c r="AM1705" i="1"/>
  <c r="AM1697" i="1"/>
  <c r="AM1689" i="1"/>
  <c r="AM1681" i="1"/>
  <c r="AM1673" i="1"/>
  <c r="AM1665" i="1"/>
  <c r="AM1657" i="1"/>
  <c r="AM1649" i="1"/>
  <c r="AM1641" i="1"/>
  <c r="AM1633" i="1"/>
  <c r="AM1625" i="1"/>
  <c r="AM1617" i="1"/>
  <c r="AM1609" i="1"/>
  <c r="AM1601" i="1"/>
  <c r="AM1593" i="1"/>
  <c r="AM1585" i="1"/>
  <c r="AM1577" i="1"/>
  <c r="AM1569" i="1"/>
  <c r="AM1561" i="1"/>
  <c r="AM1553" i="1"/>
  <c r="AM1545" i="1"/>
  <c r="AM1537" i="1"/>
  <c r="AM1529" i="1"/>
  <c r="AM1521" i="1"/>
  <c r="AM1513" i="1"/>
  <c r="AM1505" i="1"/>
  <c r="AM1497" i="1"/>
  <c r="AM1489" i="1"/>
  <c r="AM1481" i="1"/>
  <c r="AM1473" i="1"/>
  <c r="AM1465" i="1"/>
  <c r="AM1457" i="1"/>
  <c r="AM1449" i="1"/>
  <c r="AM1441" i="1"/>
  <c r="AM1433" i="1"/>
  <c r="AM1425" i="1"/>
  <c r="AM1417" i="1"/>
  <c r="AM1409" i="1"/>
  <c r="AM1401" i="1"/>
  <c r="AM1393" i="1"/>
  <c r="AM1385" i="1"/>
  <c r="AM1377" i="1"/>
  <c r="AM1369" i="1"/>
  <c r="AM1361" i="1"/>
  <c r="AM1353" i="1"/>
  <c r="AM1345" i="1"/>
  <c r="AM1337" i="1"/>
  <c r="AM1329" i="1"/>
  <c r="AM1321" i="1"/>
  <c r="AM1313" i="1"/>
  <c r="AM1305" i="1"/>
  <c r="AM1297" i="1"/>
  <c r="AM1289" i="1"/>
  <c r="AM1281" i="1"/>
  <c r="AM1273" i="1"/>
  <c r="AM1265" i="1"/>
  <c r="AM1257" i="1"/>
  <c r="AM1249" i="1"/>
  <c r="AM1241" i="1"/>
  <c r="AM1233" i="1"/>
  <c r="AM1225" i="1"/>
  <c r="AM1217" i="1"/>
  <c r="AM1209" i="1"/>
  <c r="AM1201" i="1"/>
  <c r="AM1193" i="1"/>
  <c r="AM1185" i="1"/>
  <c r="AM1177" i="1"/>
  <c r="AM1169" i="1"/>
  <c r="AM1161" i="1"/>
  <c r="AM1153" i="1"/>
  <c r="AM1145" i="1"/>
  <c r="AM1137" i="1"/>
  <c r="AM1129" i="1"/>
  <c r="AM1121" i="1"/>
  <c r="AM1113" i="1"/>
  <c r="AM1105" i="1"/>
  <c r="AM1097" i="1"/>
  <c r="AM1089" i="1"/>
  <c r="AM1373" i="1"/>
  <c r="AM1365" i="1"/>
  <c r="AM1357" i="1"/>
  <c r="AM1349" i="1"/>
  <c r="AM1341" i="1"/>
  <c r="AM1333" i="1"/>
  <c r="AM1325" i="1"/>
  <c r="AM1317" i="1"/>
  <c r="AM1309" i="1"/>
  <c r="AM1301" i="1"/>
  <c r="AM1293" i="1"/>
  <c r="AM1285" i="1"/>
  <c r="AM1277" i="1"/>
  <c r="AM1269" i="1"/>
  <c r="AM1261" i="1"/>
  <c r="AM1253" i="1"/>
  <c r="AM1245" i="1"/>
  <c r="AM1237" i="1"/>
  <c r="AM1229" i="1"/>
  <c r="AM1221" i="1"/>
  <c r="AM1213" i="1"/>
  <c r="AM1205" i="1"/>
  <c r="AM1197" i="1"/>
  <c r="AM1189" i="1"/>
  <c r="AM1181" i="1"/>
  <c r="AM1173" i="1"/>
  <c r="AM1165" i="1"/>
  <c r="AM1157" i="1"/>
  <c r="AM1149" i="1"/>
  <c r="AM1141" i="1"/>
  <c r="AM1133" i="1"/>
  <c r="AM1125" i="1"/>
  <c r="AM1117" i="1"/>
  <c r="AM1109" i="1"/>
  <c r="AM1101" i="1"/>
  <c r="AM1093" i="1"/>
  <c r="AM1085" i="1"/>
  <c r="AM1077" i="1"/>
  <c r="AM1069" i="1"/>
  <c r="AM1061" i="1"/>
  <c r="AM1053" i="1"/>
  <c r="AM1045" i="1"/>
  <c r="AM1037" i="1"/>
  <c r="AM1029" i="1"/>
  <c r="AM1021" i="1"/>
  <c r="AM989" i="1"/>
  <c r="AM981" i="1"/>
  <c r="AM965" i="1"/>
  <c r="AM957" i="1"/>
  <c r="AM949" i="1"/>
  <c r="AM941" i="1"/>
  <c r="AM933" i="1"/>
  <c r="AM925" i="1"/>
  <c r="AM917" i="1"/>
  <c r="AM909" i="1"/>
  <c r="AM901" i="1"/>
  <c r="AM893" i="1"/>
  <c r="AM1081" i="1"/>
  <c r="AM1073" i="1"/>
  <c r="AM1065" i="1"/>
  <c r="AM885" i="1"/>
  <c r="AM877" i="1"/>
  <c r="AM869" i="1"/>
  <c r="AM861" i="1"/>
  <c r="AM853" i="1"/>
  <c r="AM845" i="1"/>
  <c r="AM837" i="1"/>
  <c r="AM829" i="1"/>
  <c r="AM821" i="1"/>
  <c r="AM813" i="1"/>
  <c r="AM805" i="1"/>
  <c r="AM797" i="1"/>
  <c r="AM741" i="1"/>
  <c r="AM717" i="1"/>
  <c r="AM709" i="1"/>
  <c r="AM701" i="1"/>
  <c r="AM693" i="1"/>
  <c r="AM685" i="1"/>
  <c r="AM677" i="1"/>
  <c r="AM669" i="1"/>
  <c r="AM661" i="1"/>
  <c r="AM653" i="1"/>
  <c r="AM645" i="1"/>
  <c r="AM637" i="1"/>
  <c r="AM629" i="1"/>
  <c r="AM621" i="1"/>
  <c r="AM613" i="1"/>
  <c r="AM605" i="1"/>
  <c r="AM597" i="1"/>
  <c r="AM589" i="1"/>
  <c r="AM581" i="1"/>
  <c r="AM573" i="1"/>
  <c r="AM565" i="1"/>
  <c r="AM557" i="1"/>
  <c r="AM549" i="1"/>
  <c r="AM541" i="1"/>
  <c r="AM533" i="1"/>
  <c r="AM525" i="1"/>
  <c r="AM517" i="1"/>
  <c r="AM509" i="1"/>
  <c r="AM501" i="1"/>
  <c r="AM493" i="1"/>
  <c r="AM469" i="1"/>
  <c r="AM461" i="1"/>
  <c r="AM453" i="1"/>
  <c r="AM437" i="1"/>
  <c r="AM429" i="1"/>
  <c r="AM421" i="1"/>
  <c r="AM413" i="1"/>
  <c r="AM405" i="1"/>
  <c r="AM397" i="1"/>
  <c r="AM389" i="1"/>
  <c r="AM381" i="1"/>
  <c r="AM373" i="1"/>
  <c r="AM365" i="1"/>
  <c r="AM357" i="1"/>
  <c r="AM349" i="1"/>
  <c r="AM341" i="1"/>
  <c r="AM333" i="1"/>
  <c r="AM325" i="1"/>
  <c r="AM317" i="1"/>
  <c r="AM309" i="1"/>
  <c r="AM301" i="1"/>
  <c r="AM293" i="1"/>
  <c r="AM285" i="1"/>
  <c r="AM277" i="1"/>
  <c r="AM269" i="1"/>
  <c r="AM261" i="1"/>
  <c r="AM253" i="1"/>
  <c r="AM245" i="1"/>
  <c r="AM237" i="1"/>
  <c r="AM229" i="1"/>
  <c r="AM221" i="1"/>
  <c r="AM213" i="1"/>
  <c r="AM205" i="1"/>
  <c r="AM197" i="1"/>
  <c r="AM189" i="1"/>
  <c r="AM181" i="1"/>
  <c r="AM173" i="1"/>
  <c r="AM165" i="1"/>
  <c r="AM157" i="1"/>
  <c r="AM149" i="1"/>
  <c r="AM141" i="1"/>
  <c r="AM133" i="1"/>
  <c r="AM125" i="1"/>
  <c r="AM3163" i="1"/>
  <c r="AM3107" i="1"/>
  <c r="AM3179" i="1"/>
  <c r="AM3123" i="1"/>
  <c r="AM3131" i="1"/>
  <c r="AM3171" i="1"/>
  <c r="AM3099" i="1"/>
  <c r="AM3155" i="1"/>
  <c r="AM3115" i="1"/>
  <c r="AM3187" i="1"/>
  <c r="AM3147" i="1"/>
  <c r="AM3139" i="1"/>
  <c r="AM3091" i="1"/>
  <c r="AM117" i="1"/>
  <c r="AM2600" i="1"/>
  <c r="AM2576" i="1"/>
  <c r="AM2552" i="1"/>
  <c r="AM2520" i="1"/>
  <c r="AM2496" i="1"/>
  <c r="AM2464" i="1"/>
  <c r="AM2448" i="1"/>
  <c r="AM2432" i="1"/>
  <c r="AM2408" i="1"/>
  <c r="AM2392" i="1"/>
  <c r="AM2376" i="1"/>
  <c r="AM2360" i="1"/>
  <c r="AM2344" i="1"/>
  <c r="AM2328" i="1"/>
  <c r="AM2312" i="1"/>
  <c r="AM2304" i="1"/>
  <c r="AM2296" i="1"/>
  <c r="AM2288" i="1"/>
  <c r="AM2280" i="1"/>
  <c r="AM2272" i="1"/>
  <c r="AM2264" i="1"/>
  <c r="AM2256" i="1"/>
  <c r="AM2248" i="1"/>
  <c r="AM2232" i="1"/>
  <c r="AM2216" i="1"/>
  <c r="AM2208" i="1"/>
  <c r="AM2200" i="1"/>
  <c r="AM2192" i="1"/>
  <c r="AM2184" i="1"/>
  <c r="AM2176" i="1"/>
  <c r="AM2168" i="1"/>
  <c r="AM2160" i="1"/>
  <c r="AM2152" i="1"/>
  <c r="AM2144" i="1"/>
  <c r="AM2136" i="1"/>
  <c r="AM2128" i="1"/>
  <c r="AM2608" i="1"/>
  <c r="AM2584" i="1"/>
  <c r="AM2560" i="1"/>
  <c r="AM2536" i="1"/>
  <c r="AM2528" i="1"/>
  <c r="AM2504" i="1"/>
  <c r="AM2480" i="1"/>
  <c r="AM2456" i="1"/>
  <c r="AM2416" i="1"/>
  <c r="AM2240" i="1"/>
  <c r="AM2592" i="1"/>
  <c r="AM2568" i="1"/>
  <c r="AM2544" i="1"/>
  <c r="AM2512" i="1"/>
  <c r="AM2488" i="1"/>
  <c r="AM2472" i="1"/>
  <c r="AM2440" i="1"/>
  <c r="AM2424" i="1"/>
  <c r="AM2400" i="1"/>
  <c r="AM2384" i="1"/>
  <c r="AM2368" i="1"/>
  <c r="AM2352" i="1"/>
  <c r="AM2336" i="1"/>
  <c r="AM2320" i="1"/>
  <c r="AM2224" i="1"/>
  <c r="AM2120" i="1"/>
  <c r="AM2112" i="1"/>
  <c r="AM2104" i="1"/>
  <c r="AM2096" i="1"/>
  <c r="AM2088" i="1"/>
  <c r="AM2080" i="1"/>
  <c r="AM2072" i="1"/>
  <c r="AM2064" i="1"/>
  <c r="AM2056" i="1"/>
  <c r="AM2048" i="1"/>
  <c r="AM2040" i="1"/>
  <c r="AM2032" i="1"/>
  <c r="AM2024" i="1"/>
  <c r="AM2016" i="1"/>
  <c r="AM2008" i="1"/>
  <c r="AM2000" i="1"/>
  <c r="AM1992" i="1"/>
  <c r="AM1984" i="1"/>
  <c r="AM1976" i="1"/>
  <c r="AM1968" i="1"/>
  <c r="AM1960" i="1"/>
  <c r="AM1952" i="1"/>
  <c r="AM1944" i="1"/>
  <c r="AM1936" i="1"/>
  <c r="AM1928" i="1"/>
  <c r="AM1920" i="1"/>
  <c r="AM1912" i="1"/>
  <c r="AM1904" i="1"/>
  <c r="AM1896" i="1"/>
  <c r="AM1888" i="1"/>
  <c r="AM1880" i="1"/>
  <c r="AM1872" i="1"/>
  <c r="AM1864" i="1"/>
  <c r="AM1856" i="1"/>
  <c r="AM1848" i="1"/>
  <c r="AM1840" i="1"/>
  <c r="AM1832" i="1"/>
  <c r="AM1824" i="1"/>
  <c r="AM1816" i="1"/>
  <c r="AM1808" i="1"/>
  <c r="AM1800" i="1"/>
  <c r="AM1792" i="1"/>
  <c r="AM1784" i="1"/>
  <c r="AM1776" i="1"/>
  <c r="AM1768" i="1"/>
  <c r="AM1760" i="1"/>
  <c r="AM1752" i="1"/>
  <c r="AM1744" i="1"/>
  <c r="AM1736" i="1"/>
  <c r="AM1728" i="1"/>
  <c r="AM1720" i="1"/>
  <c r="AM1712" i="1"/>
  <c r="AM1704" i="1"/>
  <c r="AM1696" i="1"/>
  <c r="AM1688" i="1"/>
  <c r="AM1680" i="1"/>
  <c r="AM1672" i="1"/>
  <c r="AM1664" i="1"/>
  <c r="AM1656" i="1"/>
  <c r="AM1648" i="1"/>
  <c r="AM1640" i="1"/>
  <c r="AM1632" i="1"/>
  <c r="AM1624" i="1"/>
  <c r="AM1616" i="1"/>
  <c r="AM1608" i="1"/>
  <c r="AM1600" i="1"/>
  <c r="AM1592" i="1"/>
  <c r="AM1584" i="1"/>
  <c r="AM1576" i="1"/>
  <c r="AM1568" i="1"/>
  <c r="AM1560" i="1"/>
  <c r="AM1552" i="1"/>
  <c r="AM1544" i="1"/>
  <c r="AM1536" i="1"/>
  <c r="AM1528" i="1"/>
  <c r="AM1520" i="1"/>
  <c r="AM1512" i="1"/>
  <c r="AM1504" i="1"/>
  <c r="AM1496" i="1"/>
  <c r="AM1488" i="1"/>
  <c r="AM1480" i="1"/>
  <c r="AM1472" i="1"/>
  <c r="AM1464" i="1"/>
  <c r="AM1456" i="1"/>
  <c r="AM1448" i="1"/>
  <c r="AM1440" i="1"/>
  <c r="AM1432" i="1"/>
  <c r="AM1424" i="1"/>
  <c r="AM1416" i="1"/>
  <c r="AM1408" i="1"/>
  <c r="AM1400" i="1"/>
  <c r="AM1392" i="1"/>
  <c r="AM1384" i="1"/>
  <c r="AM1376" i="1"/>
  <c r="AM1368" i="1"/>
  <c r="AM1360" i="1"/>
  <c r="AM1352" i="1"/>
  <c r="AM1344" i="1"/>
  <c r="AM1336" i="1"/>
  <c r="AM1328" i="1"/>
  <c r="AM1320" i="1"/>
  <c r="AM1312" i="1"/>
  <c r="AM1304" i="1"/>
  <c r="AM1296" i="1"/>
  <c r="AM1288" i="1"/>
  <c r="AM1280" i="1"/>
  <c r="AM1272" i="1"/>
  <c r="AM1264" i="1"/>
  <c r="AM1256" i="1"/>
  <c r="AM1248" i="1"/>
  <c r="AM1240" i="1"/>
  <c r="AM1232" i="1"/>
  <c r="AM1224" i="1"/>
  <c r="AM1216" i="1"/>
  <c r="AM1208" i="1"/>
  <c r="AM1200" i="1"/>
  <c r="AM1192" i="1"/>
  <c r="AM1184" i="1"/>
  <c r="AM1176" i="1"/>
  <c r="AM1168" i="1"/>
  <c r="AM1160" i="1"/>
  <c r="AM1152" i="1"/>
  <c r="AM1144" i="1"/>
  <c r="AM1136" i="1"/>
  <c r="AM1128" i="1"/>
  <c r="AM1120" i="1"/>
  <c r="AM1112" i="1"/>
  <c r="AM1104" i="1"/>
  <c r="AM1096" i="1"/>
  <c r="AM1088" i="1"/>
  <c r="AM1080" i="1"/>
  <c r="AM1072" i="1"/>
  <c r="AM1064" i="1"/>
  <c r="AM1056" i="1"/>
  <c r="AM1048" i="1"/>
  <c r="AM1040" i="1"/>
  <c r="AM1032" i="1"/>
  <c r="AM1024" i="1"/>
  <c r="AM1016" i="1"/>
  <c r="AM1008" i="1"/>
  <c r="AM1000" i="1"/>
  <c r="AM992" i="1"/>
  <c r="AM984" i="1"/>
  <c r="AM976" i="1"/>
  <c r="AM968" i="1"/>
  <c r="AM960" i="1"/>
  <c r="AM952" i="1"/>
  <c r="AM944" i="1"/>
  <c r="AM936" i="1"/>
  <c r="AM928" i="1"/>
  <c r="AM920" i="1"/>
  <c r="AM912" i="1"/>
  <c r="AM904" i="1"/>
  <c r="AM896" i="1"/>
  <c r="AM888" i="1"/>
  <c r="AM880" i="1"/>
  <c r="AM872" i="1"/>
  <c r="AM864" i="1"/>
  <c r="AM856" i="1"/>
  <c r="AM848" i="1"/>
  <c r="AM840" i="1"/>
  <c r="AM832" i="1"/>
  <c r="AM824" i="1"/>
  <c r="AM816" i="1"/>
  <c r="AM808" i="1"/>
  <c r="AM800" i="1"/>
  <c r="AM792" i="1"/>
  <c r="AM784" i="1"/>
  <c r="AM776" i="1"/>
  <c r="AM768" i="1"/>
  <c r="AM760" i="1"/>
  <c r="AM752" i="1"/>
  <c r="AM744" i="1"/>
  <c r="AM736" i="1"/>
  <c r="AM728" i="1"/>
  <c r="AM720" i="1"/>
  <c r="AM712" i="1"/>
  <c r="AM704" i="1"/>
  <c r="AM696" i="1"/>
  <c r="AM688" i="1"/>
  <c r="AM680" i="1"/>
  <c r="AM672" i="1"/>
  <c r="AM664" i="1"/>
  <c r="AM656" i="1"/>
  <c r="AM648" i="1"/>
  <c r="AM640" i="1"/>
  <c r="AM632" i="1"/>
  <c r="AM624" i="1"/>
  <c r="AM616" i="1"/>
  <c r="AM608" i="1"/>
  <c r="AM600" i="1"/>
  <c r="AM592" i="1"/>
  <c r="AM584" i="1"/>
  <c r="AM576" i="1"/>
  <c r="AM568" i="1"/>
  <c r="AM560" i="1"/>
  <c r="AM552" i="1"/>
  <c r="AM544" i="1"/>
  <c r="AM536" i="1"/>
  <c r="AM528" i="1"/>
  <c r="AM520" i="1"/>
  <c r="AM512" i="1"/>
  <c r="AM504" i="1"/>
  <c r="AM496" i="1"/>
  <c r="AM488" i="1"/>
  <c r="AM480" i="1"/>
  <c r="AM472" i="1"/>
  <c r="AM464" i="1"/>
  <c r="AM456" i="1"/>
  <c r="AM448" i="1"/>
  <c r="AM440" i="1"/>
  <c r="AM432" i="1"/>
  <c r="AM424" i="1"/>
  <c r="AM416" i="1"/>
  <c r="AM408" i="1"/>
  <c r="AM400" i="1"/>
  <c r="AM392" i="1"/>
  <c r="AM384" i="1"/>
  <c r="AM376" i="1"/>
  <c r="AM368" i="1"/>
  <c r="AM360" i="1"/>
  <c r="AM352" i="1"/>
  <c r="AM344" i="1"/>
  <c r="AM336" i="1"/>
  <c r="AM328" i="1"/>
  <c r="AM320" i="1"/>
  <c r="AM312" i="1"/>
  <c r="AM304" i="1"/>
  <c r="AM296" i="1"/>
  <c r="AM288" i="1"/>
  <c r="AM280" i="1"/>
  <c r="AM272" i="1"/>
  <c r="AM264" i="1"/>
  <c r="AM256" i="1"/>
  <c r="AM248" i="1"/>
  <c r="AM240" i="1"/>
  <c r="AM232" i="1"/>
  <c r="AM224" i="1"/>
  <c r="AM216" i="1"/>
  <c r="AM208" i="1"/>
  <c r="AM200" i="1"/>
  <c r="AM192" i="1"/>
  <c r="AM184" i="1"/>
  <c r="AM176" i="1"/>
  <c r="AM168" i="1"/>
  <c r="AM160" i="1"/>
  <c r="AM152" i="1"/>
  <c r="AM144" i="1"/>
  <c r="AM136" i="1"/>
  <c r="AM128" i="1"/>
  <c r="AM120" i="1"/>
  <c r="AM112" i="1"/>
  <c r="AM104" i="1"/>
  <c r="AM96" i="1"/>
  <c r="AM88" i="1"/>
  <c r="AM109" i="1"/>
  <c r="AM101" i="1"/>
  <c r="AM93" i="1"/>
  <c r="AM85" i="1"/>
  <c r="AM77" i="1"/>
  <c r="AM69" i="1"/>
  <c r="AM3168" i="1"/>
  <c r="AM3144" i="1"/>
  <c r="AM3120" i="1"/>
  <c r="AM3096" i="1"/>
  <c r="AM3080" i="1"/>
  <c r="AM3040" i="1"/>
  <c r="AM3016" i="1"/>
  <c r="AM2992" i="1"/>
  <c r="AM2968" i="1"/>
  <c r="AM2944" i="1"/>
  <c r="AM2920" i="1"/>
  <c r="AM2888" i="1"/>
  <c r="AM2872" i="1"/>
  <c r="AM2848" i="1"/>
  <c r="AM2824" i="1"/>
  <c r="AM2808" i="1"/>
  <c r="AM2792" i="1"/>
  <c r="AM2768" i="1"/>
  <c r="AM2744" i="1"/>
  <c r="AM2728" i="1"/>
  <c r="AM2712" i="1"/>
  <c r="AM2696" i="1"/>
  <c r="AM2680" i="1"/>
  <c r="AM2664" i="1"/>
  <c r="AM2648" i="1"/>
  <c r="AM2640" i="1"/>
  <c r="AM2624" i="1"/>
  <c r="AM2616" i="1"/>
  <c r="AM3184" i="1"/>
  <c r="AM3160" i="1"/>
  <c r="AM3136" i="1"/>
  <c r="AM3112" i="1"/>
  <c r="AM3088" i="1"/>
  <c r="AM3064" i="1"/>
  <c r="AM3048" i="1"/>
  <c r="AM3024" i="1"/>
  <c r="AM3000" i="1"/>
  <c r="AM2976" i="1"/>
  <c r="AM2952" i="1"/>
  <c r="AM2928" i="1"/>
  <c r="AM2904" i="1"/>
  <c r="AM2864" i="1"/>
  <c r="AM2840" i="1"/>
  <c r="AM2816" i="1"/>
  <c r="AM2800" i="1"/>
  <c r="AM2784" i="1"/>
  <c r="AM2760" i="1"/>
  <c r="AM2752" i="1"/>
  <c r="AM2736" i="1"/>
  <c r="AM2720" i="1"/>
  <c r="AM2704" i="1"/>
  <c r="AM2688" i="1"/>
  <c r="AM2672" i="1"/>
  <c r="AM2656" i="1"/>
  <c r="AM2632" i="1"/>
  <c r="AM3176" i="1"/>
  <c r="AM3152" i="1"/>
  <c r="AM3128" i="1"/>
  <c r="AM3104" i="1"/>
  <c r="AM3072" i="1"/>
  <c r="AM3056" i="1"/>
  <c r="AM3032" i="1"/>
  <c r="AM3008" i="1"/>
  <c r="AM2984" i="1"/>
  <c r="AM2960" i="1"/>
  <c r="AM2936" i="1"/>
  <c r="AM2912" i="1"/>
  <c r="AM2896" i="1"/>
  <c r="AM2880" i="1"/>
  <c r="AM2856" i="1"/>
  <c r="AM2832" i="1"/>
  <c r="AM2776" i="1"/>
  <c r="AM3180" i="1"/>
  <c r="AM3172" i="1"/>
  <c r="AM3164" i="1"/>
  <c r="AM3156" i="1"/>
  <c r="AM3148" i="1"/>
  <c r="AM3140" i="1"/>
  <c r="AM3132" i="1"/>
  <c r="AM3124" i="1"/>
  <c r="AM3116" i="1"/>
  <c r="AM3108" i="1"/>
  <c r="AM3100" i="1"/>
  <c r="AM3092" i="1"/>
  <c r="AM3084" i="1"/>
  <c r="AM3076" i="1"/>
  <c r="AM3068" i="1"/>
  <c r="AM3060" i="1"/>
  <c r="AM3052" i="1"/>
  <c r="AM3044" i="1"/>
  <c r="AM3036" i="1"/>
  <c r="AM3028" i="1"/>
  <c r="AM3020" i="1"/>
  <c r="AM3012" i="1"/>
  <c r="AM3004" i="1"/>
  <c r="AM2996" i="1"/>
  <c r="AM2988" i="1"/>
  <c r="AM2980" i="1"/>
  <c r="AM2972" i="1"/>
  <c r="AM2964" i="1"/>
  <c r="AM2956" i="1"/>
  <c r="AM2948" i="1"/>
  <c r="AM2940" i="1"/>
  <c r="AM2932" i="1"/>
  <c r="AM2924" i="1"/>
  <c r="AM2916" i="1"/>
  <c r="AM2908" i="1"/>
  <c r="AM2900" i="1"/>
  <c r="AM2892" i="1"/>
  <c r="AM2884" i="1"/>
  <c r="AM2876" i="1"/>
  <c r="AM2868" i="1"/>
  <c r="AM2860" i="1"/>
  <c r="AM2852" i="1"/>
  <c r="AM2844" i="1"/>
  <c r="AM2836" i="1"/>
  <c r="AM2828" i="1"/>
  <c r="AM2820" i="1"/>
  <c r="AM2812" i="1"/>
  <c r="AM2804" i="1"/>
  <c r="AM2796" i="1"/>
  <c r="AM2788" i="1"/>
  <c r="AM2780" i="1"/>
  <c r="AM2772" i="1"/>
  <c r="AM2764" i="1"/>
  <c r="AM2756" i="1"/>
  <c r="AM2748" i="1"/>
  <c r="AM2740" i="1"/>
  <c r="AM2732" i="1"/>
  <c r="AM2724" i="1"/>
  <c r="AM2716" i="1"/>
  <c r="AM2708" i="1"/>
  <c r="AM2700" i="1"/>
  <c r="AM2692" i="1"/>
  <c r="AM2684" i="1"/>
  <c r="AM2676" i="1"/>
  <c r="AM2668" i="1"/>
  <c r="AM2660" i="1"/>
  <c r="AM2652" i="1"/>
  <c r="AM2644" i="1"/>
  <c r="AM2636" i="1"/>
  <c r="AM2628" i="1"/>
  <c r="AM2620" i="1"/>
  <c r="AM2612" i="1"/>
  <c r="AM2604" i="1"/>
  <c r="AM2596" i="1"/>
  <c r="AM2588" i="1"/>
  <c r="AM2580" i="1"/>
  <c r="AM2572" i="1"/>
  <c r="AM2564" i="1"/>
  <c r="AM2556" i="1"/>
  <c r="AM2548" i="1"/>
  <c r="AM2540" i="1"/>
  <c r="AM2532" i="1"/>
  <c r="AM2524" i="1"/>
  <c r="AM2516" i="1"/>
  <c r="AM2508" i="1"/>
  <c r="AM2500" i="1"/>
  <c r="AM2492" i="1"/>
  <c r="AM2484" i="1"/>
  <c r="AM2476" i="1"/>
  <c r="AM2468" i="1"/>
  <c r="AM2460" i="1"/>
  <c r="AM2452" i="1"/>
  <c r="AM2444" i="1"/>
  <c r="AM2436" i="1"/>
  <c r="AM2428" i="1"/>
  <c r="AM2420" i="1"/>
  <c r="AM2412" i="1"/>
  <c r="AM2404" i="1"/>
  <c r="AM2396" i="1"/>
  <c r="AM2388" i="1"/>
  <c r="AM2380" i="1"/>
  <c r="AM2372" i="1"/>
  <c r="AM2364" i="1"/>
  <c r="AM2356" i="1"/>
  <c r="AM2348" i="1"/>
  <c r="AM2340" i="1"/>
  <c r="AM2332" i="1"/>
  <c r="AM2324" i="1"/>
  <c r="AM2316" i="1"/>
  <c r="AM2308" i="1"/>
  <c r="AM2300" i="1"/>
  <c r="AM2292" i="1"/>
  <c r="AM2284" i="1"/>
  <c r="AM2276" i="1"/>
  <c r="AM2268" i="1"/>
  <c r="AM2260" i="1"/>
  <c r="AM2252" i="1"/>
  <c r="AM2244" i="1"/>
  <c r="AM2236" i="1"/>
  <c r="AM2228" i="1"/>
  <c r="AM2220" i="1"/>
  <c r="AM2212" i="1"/>
  <c r="AM2204" i="1"/>
  <c r="AM2196" i="1"/>
  <c r="AM2188" i="1"/>
  <c r="AM2180" i="1"/>
  <c r="AM2172" i="1"/>
  <c r="AM2164" i="1"/>
  <c r="AM2156" i="1"/>
  <c r="AM2148" i="1"/>
  <c r="AM2140" i="1"/>
  <c r="AM2132" i="1"/>
  <c r="AM2124" i="1"/>
  <c r="AM2116" i="1"/>
  <c r="AM2108" i="1"/>
  <c r="AM2100" i="1"/>
  <c r="AM2092" i="1"/>
  <c r="AM2084" i="1"/>
  <c r="AM2076" i="1"/>
  <c r="AM2068" i="1"/>
  <c r="AM2060" i="1"/>
  <c r="AM2052" i="1"/>
  <c r="AM2044" i="1"/>
  <c r="AM2036" i="1"/>
  <c r="AM2028" i="1"/>
  <c r="AM2020" i="1"/>
  <c r="AM2012" i="1"/>
  <c r="AM2004" i="1"/>
  <c r="AM1996" i="1"/>
  <c r="AM1988" i="1"/>
  <c r="AM1980" i="1"/>
  <c r="AM1972" i="1"/>
  <c r="AM1964" i="1"/>
  <c r="AM1956" i="1"/>
  <c r="AM1948" i="1"/>
  <c r="AM1940" i="1"/>
  <c r="AM1932" i="1"/>
  <c r="AM1924" i="1"/>
  <c r="AM1916" i="1"/>
  <c r="AM1908" i="1"/>
  <c r="AM1900" i="1"/>
  <c r="AM1892" i="1"/>
  <c r="AM1884" i="1"/>
  <c r="AM1876" i="1"/>
  <c r="AM1868" i="1"/>
  <c r="AM1860" i="1"/>
  <c r="AM1852" i="1"/>
  <c r="AM1844" i="1"/>
  <c r="AM1836" i="1"/>
  <c r="AM1828" i="1"/>
  <c r="AM1820" i="1"/>
  <c r="AM1812" i="1"/>
  <c r="AM1804" i="1"/>
  <c r="AM1796" i="1"/>
  <c r="AM1788" i="1"/>
  <c r="AM1780" i="1"/>
  <c r="AM1772" i="1"/>
  <c r="AM1764" i="1"/>
  <c r="AM1756" i="1"/>
  <c r="AM1748" i="1"/>
  <c r="AM1740" i="1"/>
  <c r="AM1732" i="1"/>
  <c r="AM1724" i="1"/>
  <c r="AM1716" i="1"/>
  <c r="AM1708" i="1"/>
  <c r="AM1700" i="1"/>
  <c r="AM1692" i="1"/>
  <c r="AM1684" i="1"/>
  <c r="AM1676" i="1"/>
  <c r="AM1668" i="1"/>
  <c r="AM80" i="1"/>
  <c r="AM72" i="1"/>
  <c r="AM64" i="1"/>
  <c r="AM1660" i="1"/>
  <c r="AM1652" i="1"/>
  <c r="AM1644" i="1"/>
  <c r="AM1636" i="1"/>
  <c r="AM1628" i="1"/>
  <c r="AM1620" i="1"/>
  <c r="AM1612" i="1"/>
  <c r="AM1604" i="1"/>
  <c r="AM1596" i="1"/>
  <c r="AM1588" i="1"/>
  <c r="AM1580" i="1"/>
  <c r="AM1572" i="1"/>
  <c r="AM1564" i="1"/>
  <c r="AM1556" i="1"/>
  <c r="AM1548" i="1"/>
  <c r="AM1540" i="1"/>
  <c r="AM1532" i="1"/>
  <c r="AM1524" i="1"/>
  <c r="AM1516" i="1"/>
  <c r="AM1508" i="1"/>
  <c r="AM1500" i="1"/>
  <c r="AM1492" i="1"/>
  <c r="AM1484" i="1"/>
  <c r="AM1476" i="1"/>
  <c r="AM1468" i="1"/>
  <c r="AM1460" i="1"/>
  <c r="AM1452" i="1"/>
  <c r="AM1444" i="1"/>
  <c r="AM1436" i="1"/>
  <c r="AM1428" i="1"/>
  <c r="AM1420" i="1"/>
  <c r="AM1412" i="1"/>
  <c r="AM1404" i="1"/>
  <c r="AM1396" i="1"/>
  <c r="AM1388" i="1"/>
  <c r="AM1380" i="1"/>
  <c r="AM1372" i="1"/>
  <c r="AM1364" i="1"/>
  <c r="AM1356" i="1"/>
  <c r="AM1348" i="1"/>
  <c r="AM1340" i="1"/>
  <c r="AM1332" i="1"/>
  <c r="AM1324" i="1"/>
  <c r="AM1316" i="1"/>
  <c r="AM1308" i="1"/>
  <c r="AM1300" i="1"/>
  <c r="AM1292" i="1"/>
  <c r="AM1284" i="1"/>
  <c r="AM1276" i="1"/>
  <c r="AM1268" i="1"/>
  <c r="AM1260" i="1"/>
  <c r="AM1252" i="1"/>
  <c r="AM1244" i="1"/>
  <c r="AM1236" i="1"/>
  <c r="AM1228" i="1"/>
  <c r="AM1220" i="1"/>
  <c r="AM1212" i="1"/>
  <c r="AM1204" i="1"/>
  <c r="AM1196" i="1"/>
  <c r="AM1188" i="1"/>
  <c r="AM1180" i="1"/>
  <c r="AM1172" i="1"/>
  <c r="AM1164" i="1"/>
  <c r="AM1156" i="1"/>
  <c r="AM1148" i="1"/>
  <c r="AM1140" i="1"/>
  <c r="AM1132" i="1"/>
  <c r="AM1124" i="1"/>
  <c r="AM1116" i="1"/>
  <c r="AM1108" i="1"/>
  <c r="AM1100" i="1"/>
  <c r="AM1092" i="1"/>
  <c r="AM1084" i="1"/>
  <c r="AM1076" i="1"/>
  <c r="AM1068" i="1"/>
  <c r="AM1060" i="1"/>
  <c r="AM1052" i="1"/>
  <c r="AM1044" i="1"/>
  <c r="AM1036" i="1"/>
  <c r="AM1028" i="1"/>
  <c r="AM1020" i="1"/>
  <c r="AM1012" i="1"/>
  <c r="AM1004" i="1"/>
  <c r="AM996" i="1"/>
  <c r="AM988" i="1"/>
  <c r="AM980" i="1"/>
  <c r="AM972" i="1"/>
  <c r="AM964" i="1"/>
  <c r="AM956" i="1"/>
  <c r="AM948" i="1"/>
  <c r="AM940" i="1"/>
  <c r="AM932" i="1"/>
  <c r="AM924" i="1"/>
  <c r="AM916" i="1"/>
  <c r="AM908" i="1"/>
  <c r="AM900" i="1"/>
  <c r="AM892" i="1"/>
  <c r="AM884" i="1"/>
  <c r="AM876" i="1"/>
  <c r="AM868" i="1"/>
  <c r="AM860" i="1"/>
  <c r="AM852" i="1"/>
  <c r="AM844" i="1"/>
  <c r="AM836" i="1"/>
  <c r="AM828" i="1"/>
  <c r="AM820" i="1"/>
  <c r="AM812" i="1"/>
  <c r="AM804" i="1"/>
  <c r="AM796" i="1"/>
  <c r="AM788" i="1"/>
  <c r="AM780" i="1"/>
  <c r="AM772" i="1"/>
  <c r="AM764" i="1"/>
  <c r="AM756" i="1"/>
  <c r="AM748" i="1"/>
  <c r="AM740" i="1"/>
  <c r="AM732" i="1"/>
  <c r="AM724" i="1"/>
  <c r="AM716" i="1"/>
  <c r="AM708" i="1"/>
  <c r="AM700" i="1"/>
  <c r="AM692" i="1"/>
  <c r="AM684" i="1"/>
  <c r="AM676" i="1"/>
  <c r="AM668" i="1"/>
  <c r="AM660" i="1"/>
  <c r="AM652" i="1"/>
  <c r="AM644" i="1"/>
  <c r="AM636" i="1"/>
  <c r="AM628" i="1"/>
  <c r="AM620" i="1"/>
  <c r="AM612" i="1"/>
  <c r="AM604" i="1"/>
  <c r="AM596" i="1"/>
  <c r="AM588" i="1"/>
  <c r="AM580" i="1"/>
  <c r="AM572" i="1"/>
  <c r="AM564" i="1"/>
  <c r="AM556" i="1"/>
  <c r="AM548" i="1"/>
  <c r="AM540" i="1"/>
  <c r="AM532" i="1"/>
  <c r="AM524" i="1"/>
  <c r="AM516" i="1"/>
  <c r="AM508" i="1"/>
  <c r="AM500" i="1"/>
  <c r="AM492" i="1"/>
  <c r="AM484" i="1"/>
  <c r="AM476" i="1"/>
  <c r="AM468" i="1"/>
  <c r="AM460" i="1"/>
  <c r="AM452" i="1"/>
  <c r="AM444" i="1"/>
  <c r="AM436" i="1"/>
  <c r="AM428" i="1"/>
  <c r="AM420" i="1"/>
  <c r="AM412" i="1"/>
  <c r="AM404" i="1"/>
  <c r="AM396" i="1"/>
  <c r="AM388" i="1"/>
  <c r="AM380" i="1"/>
  <c r="AM372" i="1"/>
  <c r="AM364" i="1"/>
  <c r="AM356" i="1"/>
  <c r="AM348" i="1"/>
  <c r="AM340" i="1"/>
  <c r="AM332" i="1"/>
  <c r="AM324" i="1"/>
  <c r="AM316" i="1"/>
  <c r="AM308" i="1"/>
  <c r="AM3186" i="1"/>
  <c r="AM3178" i="1"/>
  <c r="AM3170" i="1"/>
  <c r="AM3162" i="1"/>
  <c r="AM3154" i="1"/>
  <c r="AM3146" i="1"/>
  <c r="AM3138" i="1"/>
  <c r="AM3130" i="1"/>
  <c r="AM3122" i="1"/>
  <c r="AM3114" i="1"/>
  <c r="AM3106" i="1"/>
  <c r="AM3098" i="1"/>
  <c r="AM3090" i="1"/>
  <c r="AM3082" i="1"/>
  <c r="AM3074" i="1"/>
  <c r="AM3066" i="1"/>
  <c r="AM3058" i="1"/>
  <c r="AM3050" i="1"/>
  <c r="AM3042" i="1"/>
  <c r="AM3034" i="1"/>
  <c r="AM3026" i="1"/>
  <c r="AM3018" i="1"/>
  <c r="AM3010" i="1"/>
  <c r="AM3002" i="1"/>
  <c r="AM2994" i="1"/>
  <c r="AM2986" i="1"/>
  <c r="AM2978" i="1"/>
  <c r="AM2970" i="1"/>
  <c r="AM2962" i="1"/>
  <c r="AM2954" i="1"/>
  <c r="AM2946" i="1"/>
  <c r="AM2938" i="1"/>
  <c r="AM2930" i="1"/>
  <c r="AM2922" i="1"/>
  <c r="AM2914" i="1"/>
  <c r="AM2906" i="1"/>
  <c r="AM2898" i="1"/>
  <c r="AM2890" i="1"/>
  <c r="AM2882" i="1"/>
  <c r="AM2874" i="1"/>
  <c r="AM2866" i="1"/>
  <c r="AM2858" i="1"/>
  <c r="AM2850" i="1"/>
  <c r="AM2842" i="1"/>
  <c r="AM2834" i="1"/>
  <c r="AM2826" i="1"/>
  <c r="AM2818" i="1"/>
  <c r="AM2810" i="1"/>
  <c r="AM2802" i="1"/>
  <c r="AM2794" i="1"/>
  <c r="AM2786" i="1"/>
  <c r="AM2778" i="1"/>
  <c r="AM2770" i="1"/>
  <c r="AM2762" i="1"/>
  <c r="AM2754" i="1"/>
  <c r="AM2746" i="1"/>
  <c r="AM2738" i="1"/>
  <c r="AM2730" i="1"/>
  <c r="AM2722" i="1"/>
  <c r="AM2714" i="1"/>
  <c r="AM2706" i="1"/>
  <c r="AM2698" i="1"/>
  <c r="AM2690" i="1"/>
  <c r="AM2682" i="1"/>
  <c r="AM2674" i="1"/>
  <c r="AM2666" i="1"/>
  <c r="AM2658" i="1"/>
  <c r="AM2650" i="1"/>
  <c r="AM2642" i="1"/>
  <c r="AM2634" i="1"/>
  <c r="AM2626" i="1"/>
  <c r="AM2618" i="1"/>
  <c r="AM2610" i="1"/>
  <c r="AM2602" i="1"/>
  <c r="AM2594" i="1"/>
  <c r="AM2586" i="1"/>
  <c r="AM2578" i="1"/>
  <c r="AM2570" i="1"/>
  <c r="AM2562" i="1"/>
  <c r="AM2554" i="1"/>
  <c r="AM2546" i="1"/>
  <c r="AM2538" i="1"/>
  <c r="AM2530" i="1"/>
  <c r="AM2522" i="1"/>
  <c r="AM2514" i="1"/>
  <c r="AM2506" i="1"/>
  <c r="AM2498" i="1"/>
  <c r="AM2490" i="1"/>
  <c r="AM2482" i="1"/>
  <c r="AM2474" i="1"/>
  <c r="AM2466" i="1"/>
  <c r="AM2458" i="1"/>
  <c r="AM2450" i="1"/>
  <c r="AM2442" i="1"/>
  <c r="AM2434" i="1"/>
  <c r="AM2426" i="1"/>
  <c r="AM2418" i="1"/>
  <c r="AM2410" i="1"/>
  <c r="AM2402" i="1"/>
  <c r="AM2394" i="1"/>
  <c r="AM2386" i="1"/>
  <c r="AM2378" i="1"/>
  <c r="AM2370" i="1"/>
  <c r="AM2362" i="1"/>
  <c r="AM2354" i="1"/>
  <c r="AM2346" i="1"/>
  <c r="AM2338" i="1"/>
  <c r="AM2330" i="1"/>
  <c r="AM2322" i="1"/>
  <c r="AM2314" i="1"/>
  <c r="AM2306" i="1"/>
  <c r="AM2298" i="1"/>
  <c r="AM2290" i="1"/>
  <c r="AM2282" i="1"/>
  <c r="AM2274" i="1"/>
  <c r="AM2266" i="1"/>
  <c r="AM2258" i="1"/>
  <c r="AM2250" i="1"/>
  <c r="AM2242" i="1"/>
  <c r="AM2234" i="1"/>
  <c r="AM2226" i="1"/>
  <c r="AM2218" i="1"/>
  <c r="AM2210" i="1"/>
  <c r="AM2202" i="1"/>
  <c r="AM2194" i="1"/>
  <c r="AM2186" i="1"/>
  <c r="AM2178" i="1"/>
  <c r="AM2170" i="1"/>
  <c r="AM2162" i="1"/>
  <c r="AM2154" i="1"/>
  <c r="AM2146" i="1"/>
  <c r="AM2138" i="1"/>
  <c r="AM2130" i="1"/>
  <c r="AM2122" i="1"/>
  <c r="AM2114" i="1"/>
  <c r="AM2106" i="1"/>
  <c r="AM2098" i="1"/>
  <c r="AM3183" i="1"/>
  <c r="AM3159" i="1"/>
  <c r="AM3127" i="1"/>
  <c r="AM3095" i="1"/>
  <c r="AM3071" i="1"/>
  <c r="AM3047" i="1"/>
  <c r="AM3023" i="1"/>
  <c r="AM2991" i="1"/>
  <c r="AM2967" i="1"/>
  <c r="AM2943" i="1"/>
  <c r="AM2927" i="1"/>
  <c r="AM2911" i="1"/>
  <c r="AM2895" i="1"/>
  <c r="AM2879" i="1"/>
  <c r="AM2863" i="1"/>
  <c r="AM2847" i="1"/>
  <c r="AM2831" i="1"/>
  <c r="AM2815" i="1"/>
  <c r="AM2799" i="1"/>
  <c r="AM2783" i="1"/>
  <c r="AM2767" i="1"/>
  <c r="AM2759" i="1"/>
  <c r="AM2751" i="1"/>
  <c r="AM2743" i="1"/>
  <c r="AM2735" i="1"/>
  <c r="AM2727" i="1"/>
  <c r="AM2719" i="1"/>
  <c r="AM2711" i="1"/>
  <c r="AM2695" i="1"/>
  <c r="AM2687" i="1"/>
  <c r="AM2679" i="1"/>
  <c r="AM2671" i="1"/>
  <c r="AM2663" i="1"/>
  <c r="AM2655" i="1"/>
  <c r="AM2647" i="1"/>
  <c r="AM2639" i="1"/>
  <c r="AM2631" i="1"/>
  <c r="AM2623" i="1"/>
  <c r="AM2615" i="1"/>
  <c r="AM2607" i="1"/>
  <c r="AM2599" i="1"/>
  <c r="AM2591" i="1"/>
  <c r="AM2583" i="1"/>
  <c r="AM2575" i="1"/>
  <c r="AM2567" i="1"/>
  <c r="AM2559" i="1"/>
  <c r="AM2551" i="1"/>
  <c r="AM2543" i="1"/>
  <c r="AM2535" i="1"/>
  <c r="AM2527" i="1"/>
  <c r="AM2519" i="1"/>
  <c r="AM2511" i="1"/>
  <c r="AM2503" i="1"/>
  <c r="AM2495" i="1"/>
  <c r="AM2487" i="1"/>
  <c r="AM2479" i="1"/>
  <c r="AM2471" i="1"/>
  <c r="AM2463" i="1"/>
  <c r="AM2455" i="1"/>
  <c r="AM2447" i="1"/>
  <c r="AM2439" i="1"/>
  <c r="AM2431" i="1"/>
  <c r="AM2423" i="1"/>
  <c r="AM2415" i="1"/>
  <c r="AM2407" i="1"/>
  <c r="AM2399" i="1"/>
  <c r="AM2391" i="1"/>
  <c r="AM2383" i="1"/>
  <c r="AM2375" i="1"/>
  <c r="AM2367" i="1"/>
  <c r="AM2359" i="1"/>
  <c r="AM2351" i="1"/>
  <c r="AM2343" i="1"/>
  <c r="AM2335" i="1"/>
  <c r="AM2327" i="1"/>
  <c r="AM2319" i="1"/>
  <c r="AM2311" i="1"/>
  <c r="AM2303" i="1"/>
  <c r="AM2295" i="1"/>
  <c r="AM2287" i="1"/>
  <c r="AM2279" i="1"/>
  <c r="AM2271" i="1"/>
  <c r="AM2263" i="1"/>
  <c r="AM2255" i="1"/>
  <c r="AM2247" i="1"/>
  <c r="AM2239" i="1"/>
  <c r="AM2231" i="1"/>
  <c r="AM2223" i="1"/>
  <c r="AM2215" i="1"/>
  <c r="AM2207" i="1"/>
  <c r="AM2199" i="1"/>
  <c r="AM2191" i="1"/>
  <c r="AM2183" i="1"/>
  <c r="AM2175" i="1"/>
  <c r="AM2167" i="1"/>
  <c r="AM2159" i="1"/>
  <c r="AM2151" i="1"/>
  <c r="AM2143" i="1"/>
  <c r="AM2135" i="1"/>
  <c r="AM2127" i="1"/>
  <c r="AM2119" i="1"/>
  <c r="AM2111" i="1"/>
  <c r="AM2103" i="1"/>
  <c r="AM2095" i="1"/>
  <c r="AM2087" i="1"/>
  <c r="AM2079" i="1"/>
  <c r="AM2071" i="1"/>
  <c r="AM2063" i="1"/>
  <c r="AM2055" i="1"/>
  <c r="AM2047" i="1"/>
  <c r="AM2039" i="1"/>
  <c r="AM2031" i="1"/>
  <c r="AM2023" i="1"/>
  <c r="AM2015" i="1"/>
  <c r="AM2007" i="1"/>
  <c r="AM1999" i="1"/>
  <c r="AM1991" i="1"/>
  <c r="AM1983" i="1"/>
  <c r="AM1975" i="1"/>
  <c r="AM1967" i="1"/>
  <c r="AM1959" i="1"/>
  <c r="AM1951" i="1"/>
  <c r="AM1943" i="1"/>
  <c r="AM1935" i="1"/>
  <c r="AM1927" i="1"/>
  <c r="AM1919" i="1"/>
  <c r="AM1911" i="1"/>
  <c r="AM1903" i="1"/>
  <c r="AM1895" i="1"/>
  <c r="AM1887" i="1"/>
  <c r="AM3167" i="1"/>
  <c r="AM3143" i="1"/>
  <c r="AM3119" i="1"/>
  <c r="AM3103" i="1"/>
  <c r="AM3079" i="1"/>
  <c r="AM3055" i="1"/>
  <c r="AM3031" i="1"/>
  <c r="AM2999" i="1"/>
  <c r="AM2975" i="1"/>
  <c r="AM2951" i="1"/>
  <c r="AM2935" i="1"/>
  <c r="AM2919" i="1"/>
  <c r="AM2887" i="1"/>
  <c r="AM2871" i="1"/>
  <c r="AM2855" i="1"/>
  <c r="AM2839" i="1"/>
  <c r="AM2823" i="1"/>
  <c r="AM2807" i="1"/>
  <c r="AM2791" i="1"/>
  <c r="AM2775" i="1"/>
  <c r="AM2703" i="1"/>
  <c r="AM3182" i="1"/>
  <c r="AM3174" i="1"/>
  <c r="AM3166" i="1"/>
  <c r="AM3158" i="1"/>
  <c r="AM3150" i="1"/>
  <c r="AM3142" i="1"/>
  <c r="AM3134" i="1"/>
  <c r="AM3126" i="1"/>
  <c r="AM3118" i="1"/>
  <c r="AM3110" i="1"/>
  <c r="AM3102" i="1"/>
  <c r="AM3094" i="1"/>
  <c r="AM3086" i="1"/>
  <c r="AM3078" i="1"/>
  <c r="AM3070" i="1"/>
  <c r="AM3062" i="1"/>
  <c r="AM3054" i="1"/>
  <c r="AM3046" i="1"/>
  <c r="AM3038" i="1"/>
  <c r="AM3030" i="1"/>
  <c r="AM3022" i="1"/>
  <c r="AM3014" i="1"/>
  <c r="AM3006" i="1"/>
  <c r="AM2998" i="1"/>
  <c r="AM2990" i="1"/>
  <c r="AM2982" i="1"/>
  <c r="AM2974" i="1"/>
  <c r="AM2966" i="1"/>
  <c r="AM2958" i="1"/>
  <c r="AM2950" i="1"/>
  <c r="AM2942" i="1"/>
  <c r="AM2934" i="1"/>
  <c r="AM2926" i="1"/>
  <c r="AM2918" i="1"/>
  <c r="AM2910" i="1"/>
  <c r="AM2902" i="1"/>
  <c r="AM2894" i="1"/>
  <c r="AM2886" i="1"/>
  <c r="AM2878" i="1"/>
  <c r="AM2870" i="1"/>
  <c r="AM2862" i="1"/>
  <c r="AM2854" i="1"/>
  <c r="AM2846" i="1"/>
  <c r="AM2838" i="1"/>
  <c r="AM2830" i="1"/>
  <c r="AM2822" i="1"/>
  <c r="AM2814" i="1"/>
  <c r="AM2806" i="1"/>
  <c r="AM2798" i="1"/>
  <c r="AM2790" i="1"/>
  <c r="AM2782" i="1"/>
  <c r="AM2774" i="1"/>
  <c r="AM2766" i="1"/>
  <c r="AM2758" i="1"/>
  <c r="AM2750" i="1"/>
  <c r="AM2742" i="1"/>
  <c r="AM2734" i="1"/>
  <c r="AM2726" i="1"/>
  <c r="AM2718" i="1"/>
  <c r="AM2710" i="1"/>
  <c r="AM2702" i="1"/>
  <c r="AM2694" i="1"/>
  <c r="AM2686" i="1"/>
  <c r="AM2678" i="1"/>
  <c r="AM2670" i="1"/>
  <c r="AM2662" i="1"/>
  <c r="AM2654" i="1"/>
  <c r="AM2646" i="1"/>
  <c r="AM2638" i="1"/>
  <c r="AM2630" i="1"/>
  <c r="AM2622" i="1"/>
  <c r="AM2614" i="1"/>
  <c r="AM2606" i="1"/>
  <c r="AM2598" i="1"/>
  <c r="AM2590" i="1"/>
  <c r="AM2582" i="1"/>
  <c r="AM2574" i="1"/>
  <c r="AM2566" i="1"/>
  <c r="AM2558" i="1"/>
  <c r="AM2550" i="1"/>
  <c r="AM2542" i="1"/>
  <c r="AM2534" i="1"/>
  <c r="AM2526" i="1"/>
  <c r="AM2518" i="1"/>
  <c r="AM2510" i="1"/>
  <c r="AM2502" i="1"/>
  <c r="AM2494" i="1"/>
  <c r="AM2486" i="1"/>
  <c r="AM2478" i="1"/>
  <c r="AM2470" i="1"/>
  <c r="AM2462" i="1"/>
  <c r="AM2454" i="1"/>
  <c r="AM2446" i="1"/>
  <c r="AM2438" i="1"/>
  <c r="AM2430" i="1"/>
  <c r="AM2422" i="1"/>
  <c r="AM2414" i="1"/>
  <c r="AM2406" i="1"/>
  <c r="AM2398" i="1"/>
  <c r="AM2390" i="1"/>
  <c r="AM2382" i="1"/>
  <c r="AM2374" i="1"/>
  <c r="AM2366" i="1"/>
  <c r="AM2358" i="1"/>
  <c r="AM2350" i="1"/>
  <c r="AM2342" i="1"/>
  <c r="AM2334" i="1"/>
  <c r="AM2326" i="1"/>
  <c r="AM2318" i="1"/>
  <c r="AM2310" i="1"/>
  <c r="AM2302" i="1"/>
  <c r="AM2294" i="1"/>
  <c r="AM2286" i="1"/>
  <c r="AM2278" i="1"/>
  <c r="AM2270" i="1"/>
  <c r="AM2262" i="1"/>
  <c r="AM2254" i="1"/>
  <c r="AM2246" i="1"/>
  <c r="AM2238" i="1"/>
  <c r="AM2230" i="1"/>
  <c r="AM2222" i="1"/>
  <c r="AM2214" i="1"/>
  <c r="AM2206" i="1"/>
  <c r="AM2198" i="1"/>
  <c r="AM2190" i="1"/>
  <c r="AM2182" i="1"/>
  <c r="AM2174" i="1"/>
  <c r="AM2166" i="1"/>
  <c r="AM2158" i="1"/>
  <c r="AM2150" i="1"/>
  <c r="AM2142" i="1"/>
  <c r="AM2134" i="1"/>
  <c r="AM2126" i="1"/>
  <c r="AM2118" i="1"/>
  <c r="AM2110" i="1"/>
  <c r="AM2102" i="1"/>
  <c r="AM3175" i="1"/>
  <c r="AM3151" i="1"/>
  <c r="AM3135" i="1"/>
  <c r="AM3111" i="1"/>
  <c r="AM3087" i="1"/>
  <c r="AM3063" i="1"/>
  <c r="AM3039" i="1"/>
  <c r="AM3015" i="1"/>
  <c r="AM3007" i="1"/>
  <c r="AM2983" i="1"/>
  <c r="AM2959" i="1"/>
  <c r="AM2903" i="1"/>
  <c r="AM2090" i="1"/>
  <c r="AM2082" i="1"/>
  <c r="AM2074" i="1"/>
  <c r="AM2066" i="1"/>
  <c r="AM2058" i="1"/>
  <c r="AM2050" i="1"/>
  <c r="AM2042" i="1"/>
  <c r="AM2034" i="1"/>
  <c r="AM2026" i="1"/>
  <c r="AM2018" i="1"/>
  <c r="AM2010" i="1"/>
  <c r="AM2002" i="1"/>
  <c r="AM1994" i="1"/>
  <c r="AM1986" i="1"/>
  <c r="AM1978" i="1"/>
  <c r="AM1970" i="1"/>
  <c r="AM1962" i="1"/>
  <c r="AM1954" i="1"/>
  <c r="AM1946" i="1"/>
  <c r="AM1938" i="1"/>
  <c r="AM1930" i="1"/>
  <c r="AM1922" i="1"/>
  <c r="AM1914" i="1"/>
  <c r="AM1906" i="1"/>
  <c r="AM1898" i="1"/>
  <c r="AM1890" i="1"/>
  <c r="AM1882" i="1"/>
  <c r="AM1874" i="1"/>
  <c r="AM1866" i="1"/>
  <c r="AM1858" i="1"/>
  <c r="AM1850" i="1"/>
  <c r="AM1842" i="1"/>
  <c r="AM1834" i="1"/>
  <c r="AM1826" i="1"/>
  <c r="AM1818" i="1"/>
  <c r="AM1810" i="1"/>
  <c r="AM1802" i="1"/>
  <c r="AM1794" i="1"/>
  <c r="AM1786" i="1"/>
  <c r="AM1778" i="1"/>
  <c r="AM1770" i="1"/>
  <c r="AM1762" i="1"/>
  <c r="AM1754" i="1"/>
  <c r="AM1746" i="1"/>
  <c r="AM1738" i="1"/>
  <c r="AM1730" i="1"/>
  <c r="AM1722" i="1"/>
  <c r="AM1714" i="1"/>
  <c r="AM1706" i="1"/>
  <c r="AM1698" i="1"/>
  <c r="AM1690" i="1"/>
  <c r="AM1682" i="1"/>
  <c r="AM1674" i="1"/>
  <c r="AM1666" i="1"/>
  <c r="AM1658" i="1"/>
  <c r="AM1650" i="1"/>
  <c r="AM1642" i="1"/>
  <c r="AM1634" i="1"/>
  <c r="AM1626" i="1"/>
  <c r="AM1618" i="1"/>
  <c r="AM1610" i="1"/>
  <c r="AM1602" i="1"/>
  <c r="AM1594" i="1"/>
  <c r="AM1586" i="1"/>
  <c r="AM1578" i="1"/>
  <c r="AM1570" i="1"/>
  <c r="AM1562" i="1"/>
  <c r="AM1554" i="1"/>
  <c r="AM1546" i="1"/>
  <c r="AM1538" i="1"/>
  <c r="AM1530" i="1"/>
  <c r="AM1522" i="1"/>
  <c r="AM1514" i="1"/>
  <c r="AM1506" i="1"/>
  <c r="AM1498" i="1"/>
  <c r="AM1490" i="1"/>
  <c r="AM1482" i="1"/>
  <c r="AM1474" i="1"/>
  <c r="AM1466" i="1"/>
  <c r="AM1458" i="1"/>
  <c r="AM1450" i="1"/>
  <c r="AM1442" i="1"/>
  <c r="AM1434" i="1"/>
  <c r="AM1426" i="1"/>
  <c r="AM1418" i="1"/>
  <c r="AM1410" i="1"/>
  <c r="AM1402" i="1"/>
  <c r="AM1394" i="1"/>
  <c r="AM1386" i="1"/>
  <c r="AM1378" i="1"/>
  <c r="AM1370" i="1"/>
  <c r="AM1362" i="1"/>
  <c r="AM1354" i="1"/>
  <c r="AM1346" i="1"/>
  <c r="AM1338" i="1"/>
  <c r="AM1330" i="1"/>
  <c r="AM1322" i="1"/>
  <c r="AM1314" i="1"/>
  <c r="AM1306" i="1"/>
  <c r="AM1298" i="1"/>
  <c r="AM1290" i="1"/>
  <c r="AM1282" i="1"/>
  <c r="AM1274" i="1"/>
  <c r="AM1266" i="1"/>
  <c r="AM1258" i="1"/>
  <c r="AM1250" i="1"/>
  <c r="AM1242" i="1"/>
  <c r="AM1234" i="1"/>
  <c r="AM1226" i="1"/>
  <c r="AM1218" i="1"/>
  <c r="AM1210" i="1"/>
  <c r="AM1202" i="1"/>
  <c r="AM1194" i="1"/>
  <c r="AM1186" i="1"/>
  <c r="AM1178" i="1"/>
  <c r="AM1170" i="1"/>
  <c r="AM1162" i="1"/>
  <c r="AM1154" i="1"/>
  <c r="AM1146" i="1"/>
  <c r="AM1138" i="1"/>
  <c r="AM1130" i="1"/>
  <c r="AM1122" i="1"/>
  <c r="AM1114" i="1"/>
  <c r="AM1106" i="1"/>
  <c r="AM1098" i="1"/>
  <c r="AM1090" i="1"/>
  <c r="AM1082" i="1"/>
  <c r="AM1074" i="1"/>
  <c r="AM1066" i="1"/>
  <c r="AM1058" i="1"/>
  <c r="AM1050" i="1"/>
  <c r="AM1042" i="1"/>
  <c r="AM1034" i="1"/>
  <c r="AM1026" i="1"/>
  <c r="AM1018" i="1"/>
  <c r="AM1010" i="1"/>
  <c r="AM1002" i="1"/>
  <c r="AM994" i="1"/>
  <c r="AM986" i="1"/>
  <c r="AM978" i="1"/>
  <c r="AM970" i="1"/>
  <c r="AM962" i="1"/>
  <c r="AM954" i="1"/>
  <c r="AM946" i="1"/>
  <c r="AM938" i="1"/>
  <c r="AM930" i="1"/>
  <c r="AM922" i="1"/>
  <c r="AM914" i="1"/>
  <c r="AM906" i="1"/>
  <c r="AM898" i="1"/>
  <c r="AM890" i="1"/>
  <c r="AM882" i="1"/>
  <c r="AM874" i="1"/>
  <c r="AM866" i="1"/>
  <c r="AM858" i="1"/>
  <c r="AM850" i="1"/>
  <c r="AM842" i="1"/>
  <c r="AM834" i="1"/>
  <c r="AM826" i="1"/>
  <c r="AM818" i="1"/>
  <c r="AM810" i="1"/>
  <c r="AM802" i="1"/>
  <c r="AM794" i="1"/>
  <c r="AM786" i="1"/>
  <c r="AM778" i="1"/>
  <c r="AM770" i="1"/>
  <c r="AM762" i="1"/>
  <c r="AM754" i="1"/>
  <c r="AM746" i="1"/>
  <c r="AM738" i="1"/>
  <c r="AM730" i="1"/>
  <c r="AM722" i="1"/>
  <c r="AM714" i="1"/>
  <c r="AM706" i="1"/>
  <c r="AM698" i="1"/>
  <c r="AM690" i="1"/>
  <c r="AM682" i="1"/>
  <c r="AM1057" i="1"/>
  <c r="AM1049" i="1"/>
  <c r="AM1041" i="1"/>
  <c r="AM1033" i="1"/>
  <c r="AM1025" i="1"/>
  <c r="AM1017" i="1"/>
  <c r="AM1009" i="1"/>
  <c r="AM1001" i="1"/>
  <c r="AM993" i="1"/>
  <c r="AM985" i="1"/>
  <c r="AM977" i="1"/>
  <c r="AM969" i="1"/>
  <c r="AM961" i="1"/>
  <c r="AM953" i="1"/>
  <c r="AM945" i="1"/>
  <c r="AM937" i="1"/>
  <c r="AM929" i="1"/>
  <c r="AM921" i="1"/>
  <c r="AM913" i="1"/>
  <c r="AM905" i="1"/>
  <c r="AM897" i="1"/>
  <c r="AM889" i="1"/>
  <c r="AM881" i="1"/>
  <c r="AM873" i="1"/>
  <c r="AM865" i="1"/>
  <c r="AM857" i="1"/>
  <c r="AM849" i="1"/>
  <c r="AM841" i="1"/>
  <c r="AM833" i="1"/>
  <c r="AM825" i="1"/>
  <c r="AM817" i="1"/>
  <c r="AM809" i="1"/>
  <c r="AM801" i="1"/>
  <c r="AM793" i="1"/>
  <c r="AM785" i="1"/>
  <c r="AM777" i="1"/>
  <c r="AM769" i="1"/>
  <c r="AM761" i="1"/>
  <c r="AM753" i="1"/>
  <c r="AM745" i="1"/>
  <c r="AM1879" i="1"/>
  <c r="AM1871" i="1"/>
  <c r="AM1863" i="1"/>
  <c r="AM1855" i="1"/>
  <c r="AM1847" i="1"/>
  <c r="AM1839" i="1"/>
  <c r="AM1831" i="1"/>
  <c r="AM1823" i="1"/>
  <c r="AM1815" i="1"/>
  <c r="AM1807" i="1"/>
  <c r="AM1799" i="1"/>
  <c r="AM1791" i="1"/>
  <c r="AM1783" i="1"/>
  <c r="AM1775" i="1"/>
  <c r="AM1767" i="1"/>
  <c r="AM1759" i="1"/>
  <c r="AM1751" i="1"/>
  <c r="AM1743" i="1"/>
  <c r="AM1735" i="1"/>
  <c r="AM1727" i="1"/>
  <c r="AM1719" i="1"/>
  <c r="AM1711" i="1"/>
  <c r="AM1703" i="1"/>
  <c r="AM1695" i="1"/>
  <c r="AM1687" i="1"/>
  <c r="AM1679" i="1"/>
  <c r="AM1671" i="1"/>
  <c r="AM1663" i="1"/>
  <c r="AM1655" i="1"/>
  <c r="AM1647" i="1"/>
  <c r="AM1639" i="1"/>
  <c r="AM1631" i="1"/>
  <c r="AM1623" i="1"/>
  <c r="AM1615" i="1"/>
  <c r="AM1607" i="1"/>
  <c r="AM1599" i="1"/>
  <c r="AM1591" i="1"/>
  <c r="AM1583" i="1"/>
  <c r="AM1575" i="1"/>
  <c r="AM1567" i="1"/>
  <c r="AM1559" i="1"/>
  <c r="AM1551" i="1"/>
  <c r="AM1543" i="1"/>
  <c r="AM1535" i="1"/>
  <c r="AM1527" i="1"/>
  <c r="AM1519" i="1"/>
  <c r="AM1511" i="1"/>
  <c r="AM1503" i="1"/>
  <c r="AM1495" i="1"/>
  <c r="AM1487" i="1"/>
  <c r="AM1479" i="1"/>
  <c r="AM1471" i="1"/>
  <c r="AM1463" i="1"/>
  <c r="AM1455" i="1"/>
  <c r="AM1447" i="1"/>
  <c r="AM1439" i="1"/>
  <c r="AM1431" i="1"/>
  <c r="AM1423" i="1"/>
  <c r="AM1415" i="1"/>
  <c r="AM1407" i="1"/>
  <c r="AM1399" i="1"/>
  <c r="AM1391" i="1"/>
  <c r="AM1383" i="1"/>
  <c r="AM1375" i="1"/>
  <c r="AM1367" i="1"/>
  <c r="AM1359" i="1"/>
  <c r="AM1351" i="1"/>
  <c r="AM1343" i="1"/>
  <c r="AM1335" i="1"/>
  <c r="AM1327" i="1"/>
  <c r="AM1319" i="1"/>
  <c r="AM1311" i="1"/>
  <c r="AM1303" i="1"/>
  <c r="AM1295" i="1"/>
  <c r="AM1287" i="1"/>
  <c r="AM1279" i="1"/>
  <c r="AM1271" i="1"/>
  <c r="AM1263" i="1"/>
  <c r="AM1255" i="1"/>
  <c r="AM1247" i="1"/>
  <c r="AM1239" i="1"/>
  <c r="AM1231" i="1"/>
  <c r="AM1223" i="1"/>
  <c r="AM1215" i="1"/>
  <c r="AM1207" i="1"/>
  <c r="AM1199" i="1"/>
  <c r="AM1191" i="1"/>
  <c r="AM1183" i="1"/>
  <c r="AM1175" i="1"/>
  <c r="AM1167" i="1"/>
  <c r="AM1159" i="1"/>
  <c r="AM1151" i="1"/>
  <c r="AM1143" i="1"/>
  <c r="AM1135" i="1"/>
  <c r="AM1127" i="1"/>
  <c r="AM1119" i="1"/>
  <c r="AM1111" i="1"/>
  <c r="AM1103" i="1"/>
  <c r="AM1095" i="1"/>
  <c r="AM1087" i="1"/>
  <c r="AM1079" i="1"/>
  <c r="AM1071" i="1"/>
  <c r="AM1063" i="1"/>
  <c r="AM1055" i="1"/>
  <c r="AM1047" i="1"/>
  <c r="AM1039" i="1"/>
  <c r="AM1031" i="1"/>
  <c r="AM1023" i="1"/>
  <c r="AM1015" i="1"/>
  <c r="AM1007" i="1"/>
  <c r="AM999" i="1"/>
  <c r="AM991" i="1"/>
  <c r="AM983" i="1"/>
  <c r="AM975" i="1"/>
  <c r="AM967" i="1"/>
  <c r="AM959" i="1"/>
  <c r="AM951" i="1"/>
  <c r="AM943" i="1"/>
  <c r="AM935" i="1"/>
  <c r="AM927" i="1"/>
  <c r="AM919" i="1"/>
  <c r="AM911" i="1"/>
  <c r="AM903" i="1"/>
  <c r="AM895" i="1"/>
  <c r="AM887" i="1"/>
  <c r="AM879" i="1"/>
  <c r="AM871" i="1"/>
  <c r="AM863" i="1"/>
  <c r="AM855" i="1"/>
  <c r="AM847" i="1"/>
  <c r="AM839" i="1"/>
  <c r="AM831" i="1"/>
  <c r="AM823" i="1"/>
  <c r="AM815" i="1"/>
  <c r="AM807" i="1"/>
  <c r="AM799" i="1"/>
  <c r="AM791" i="1"/>
  <c r="AM783" i="1"/>
  <c r="AM775" i="1"/>
  <c r="AM767" i="1"/>
  <c r="AM759" i="1"/>
  <c r="AM751" i="1"/>
  <c r="AM743" i="1"/>
  <c r="AM735" i="1"/>
  <c r="AM727" i="1"/>
  <c r="AM719" i="1"/>
  <c r="AM711" i="1"/>
  <c r="AM703" i="1"/>
  <c r="AM695" i="1"/>
  <c r="AM687" i="1"/>
  <c r="AM679" i="1"/>
  <c r="AM2094" i="1"/>
  <c r="AM2086" i="1"/>
  <c r="AM2078" i="1"/>
  <c r="AM2070" i="1"/>
  <c r="AM2062" i="1"/>
  <c r="AM2054" i="1"/>
  <c r="AM2046" i="1"/>
  <c r="AM2038" i="1"/>
  <c r="AM2030" i="1"/>
  <c r="AM2022" i="1"/>
  <c r="AM2014" i="1"/>
  <c r="AM2006" i="1"/>
  <c r="AM1998" i="1"/>
  <c r="AM1990" i="1"/>
  <c r="AM1982" i="1"/>
  <c r="AM1974" i="1"/>
  <c r="AM1966" i="1"/>
  <c r="AM1958" i="1"/>
  <c r="AM1950" i="1"/>
  <c r="AM1942" i="1"/>
  <c r="AM1934" i="1"/>
  <c r="AM1926" i="1"/>
  <c r="AM1918" i="1"/>
  <c r="AM1910" i="1"/>
  <c r="AM1902" i="1"/>
  <c r="AM1894" i="1"/>
  <c r="AM1886" i="1"/>
  <c r="AM1878" i="1"/>
  <c r="AM1870" i="1"/>
  <c r="AM1862" i="1"/>
  <c r="AM1854" i="1"/>
  <c r="AM1846" i="1"/>
  <c r="AM1838" i="1"/>
  <c r="AM1830" i="1"/>
  <c r="AM1822" i="1"/>
  <c r="AM1814" i="1"/>
  <c r="AM1806" i="1"/>
  <c r="AM1798" i="1"/>
  <c r="AM1790" i="1"/>
  <c r="AM1782" i="1"/>
  <c r="AM1774" i="1"/>
  <c r="AM1766" i="1"/>
  <c r="AM1758" i="1"/>
  <c r="AM1750" i="1"/>
  <c r="AM1742" i="1"/>
  <c r="AM1734" i="1"/>
  <c r="AM1726" i="1"/>
  <c r="AM1718" i="1"/>
  <c r="AM1710" i="1"/>
  <c r="AM1702" i="1"/>
  <c r="AM1694" i="1"/>
  <c r="AM1686" i="1"/>
  <c r="AM1678" i="1"/>
  <c r="AM1670" i="1"/>
  <c r="AM1662" i="1"/>
  <c r="AM1654" i="1"/>
  <c r="AM1646" i="1"/>
  <c r="AM1638" i="1"/>
  <c r="AM1630" i="1"/>
  <c r="AM1622" i="1"/>
  <c r="AM1614" i="1"/>
  <c r="AM1606" i="1"/>
  <c r="AM1598" i="1"/>
  <c r="AM1590" i="1"/>
  <c r="AM1582" i="1"/>
  <c r="AM1574" i="1"/>
  <c r="AM1566" i="1"/>
  <c r="AM1558" i="1"/>
  <c r="AM1550" i="1"/>
  <c r="AM1542" i="1"/>
  <c r="AM1534" i="1"/>
  <c r="AM1526" i="1"/>
  <c r="AM1518" i="1"/>
  <c r="AM1510" i="1"/>
  <c r="AM1502" i="1"/>
  <c r="AM1494" i="1"/>
  <c r="AM1486" i="1"/>
  <c r="AM1478" i="1"/>
  <c r="AM1470" i="1"/>
  <c r="AM1462" i="1"/>
  <c r="AM1454" i="1"/>
  <c r="AM1446" i="1"/>
  <c r="AM1438" i="1"/>
  <c r="AM1430" i="1"/>
  <c r="AM1422" i="1"/>
  <c r="AM1414" i="1"/>
  <c r="AM1406" i="1"/>
  <c r="AM1398" i="1"/>
  <c r="AM1390" i="1"/>
  <c r="AM1382" i="1"/>
  <c r="AM1374" i="1"/>
  <c r="AM1366" i="1"/>
  <c r="AM1358" i="1"/>
  <c r="AM1350" i="1"/>
  <c r="AM1342" i="1"/>
  <c r="AM1334" i="1"/>
  <c r="AM1326" i="1"/>
  <c r="AM1318" i="1"/>
  <c r="AM1310" i="1"/>
  <c r="AM1302" i="1"/>
  <c r="AM1294" i="1"/>
  <c r="AM1286" i="1"/>
  <c r="AM1278" i="1"/>
  <c r="AM1270" i="1"/>
  <c r="AM1262" i="1"/>
  <c r="AM1254" i="1"/>
  <c r="AM1246" i="1"/>
  <c r="AM1238" i="1"/>
  <c r="AM1230" i="1"/>
  <c r="AM1222" i="1"/>
  <c r="AM1214" i="1"/>
  <c r="AM1206" i="1"/>
  <c r="AM1198" i="1"/>
  <c r="AM1190" i="1"/>
  <c r="AM1182" i="1"/>
  <c r="AM1174" i="1"/>
  <c r="AM1166" i="1"/>
  <c r="AM1158" i="1"/>
  <c r="AM1150" i="1"/>
  <c r="AM1142" i="1"/>
  <c r="AM1134" i="1"/>
  <c r="AM1126" i="1"/>
  <c r="AM1118" i="1"/>
  <c r="AM1110" i="1"/>
  <c r="AM1102" i="1"/>
  <c r="AM1094" i="1"/>
  <c r="AM1086" i="1"/>
  <c r="AM1078" i="1"/>
  <c r="AM1070" i="1"/>
  <c r="AM1062" i="1"/>
  <c r="AM1054" i="1"/>
  <c r="AM1046" i="1"/>
  <c r="AM1038" i="1"/>
  <c r="AM1030" i="1"/>
  <c r="AM1022" i="1"/>
  <c r="AM1014" i="1"/>
  <c r="AM1006" i="1"/>
  <c r="AM998" i="1"/>
  <c r="AM990" i="1"/>
  <c r="AM982" i="1"/>
  <c r="AM974" i="1"/>
  <c r="AM966" i="1"/>
  <c r="AM958" i="1"/>
  <c r="AM950" i="1"/>
  <c r="AM942" i="1"/>
  <c r="AM934" i="1"/>
  <c r="AM926" i="1"/>
  <c r="AM918" i="1"/>
  <c r="AM910" i="1"/>
  <c r="AM902" i="1"/>
  <c r="AM894" i="1"/>
  <c r="AM886" i="1"/>
  <c r="AM878" i="1"/>
  <c r="AM870" i="1"/>
  <c r="AM862" i="1"/>
  <c r="AM854" i="1"/>
  <c r="AM846" i="1"/>
  <c r="AM838" i="1"/>
  <c r="AM830" i="1"/>
  <c r="AM822" i="1"/>
  <c r="AM814" i="1"/>
  <c r="AM806" i="1"/>
  <c r="AM798" i="1"/>
  <c r="AM790" i="1"/>
  <c r="AM782" i="1"/>
  <c r="AM774" i="1"/>
  <c r="AM766" i="1"/>
  <c r="AM758" i="1"/>
  <c r="AM750" i="1"/>
  <c r="AM742" i="1"/>
  <c r="AM1013" i="1"/>
  <c r="AM1005" i="1"/>
  <c r="AM997" i="1"/>
  <c r="AM973" i="1"/>
  <c r="AM789" i="1"/>
  <c r="AM781" i="1"/>
  <c r="AM773" i="1"/>
  <c r="AM765" i="1"/>
  <c r="AM757" i="1"/>
  <c r="AM749" i="1"/>
  <c r="AM674" i="1"/>
  <c r="AM666" i="1"/>
  <c r="AM658" i="1"/>
  <c r="AM650" i="1"/>
  <c r="AM642" i="1"/>
  <c r="AM634" i="1"/>
  <c r="AM626" i="1"/>
  <c r="AM618" i="1"/>
  <c r="AM610" i="1"/>
  <c r="AM602" i="1"/>
  <c r="AM594" i="1"/>
  <c r="AM586" i="1"/>
  <c r="AM578" i="1"/>
  <c r="AM570" i="1"/>
  <c r="AM562" i="1"/>
  <c r="AM554" i="1"/>
  <c r="AM546" i="1"/>
  <c r="AM538" i="1"/>
  <c r="AM530" i="1"/>
  <c r="AM522" i="1"/>
  <c r="AM514" i="1"/>
  <c r="AM506" i="1"/>
  <c r="AM498" i="1"/>
  <c r="AM490" i="1"/>
  <c r="AM482" i="1"/>
  <c r="AM474" i="1"/>
  <c r="AM466" i="1"/>
  <c r="AM458" i="1"/>
  <c r="AM450" i="1"/>
  <c r="AM442" i="1"/>
  <c r="AM434" i="1"/>
  <c r="AM426" i="1"/>
  <c r="AM418" i="1"/>
  <c r="AM410" i="1"/>
  <c r="AM402" i="1"/>
  <c r="AM394" i="1"/>
  <c r="AM386" i="1"/>
  <c r="AM378" i="1"/>
  <c r="AM370" i="1"/>
  <c r="AM362" i="1"/>
  <c r="AM354" i="1"/>
  <c r="AM346" i="1"/>
  <c r="AM338" i="1"/>
  <c r="AM330" i="1"/>
  <c r="AM322" i="1"/>
  <c r="AM314" i="1"/>
  <c r="AM306" i="1"/>
  <c r="AM298" i="1"/>
  <c r="AM290" i="1"/>
  <c r="AM282" i="1"/>
  <c r="AM274" i="1"/>
  <c r="AM266" i="1"/>
  <c r="AM258" i="1"/>
  <c r="AM250" i="1"/>
  <c r="AM242" i="1"/>
  <c r="AM234" i="1"/>
  <c r="AM226" i="1"/>
  <c r="AM218" i="1"/>
  <c r="AM210" i="1"/>
  <c r="AM202" i="1"/>
  <c r="AM194" i="1"/>
  <c r="AM186" i="1"/>
  <c r="AM178" i="1"/>
  <c r="AM170" i="1"/>
  <c r="AM162" i="1"/>
  <c r="AM154" i="1"/>
  <c r="AM146" i="1"/>
  <c r="AM138" i="1"/>
  <c r="AM130" i="1"/>
  <c r="AM122" i="1"/>
  <c r="AM114" i="1"/>
  <c r="AM106" i="1"/>
  <c r="AM98" i="1"/>
  <c r="AM90" i="1"/>
  <c r="AM82" i="1"/>
  <c r="AM74" i="1"/>
  <c r="AM66" i="1"/>
  <c r="AM737" i="1"/>
  <c r="AM729" i="1"/>
  <c r="AM721" i="1"/>
  <c r="AM713" i="1"/>
  <c r="AM705" i="1"/>
  <c r="AM697" i="1"/>
  <c r="AM689" i="1"/>
  <c r="AM681" i="1"/>
  <c r="AM673" i="1"/>
  <c r="AM665" i="1"/>
  <c r="AM657" i="1"/>
  <c r="AM649" i="1"/>
  <c r="AM641" i="1"/>
  <c r="AM633" i="1"/>
  <c r="AM625" i="1"/>
  <c r="AM617" i="1"/>
  <c r="AM609" i="1"/>
  <c r="AM601" i="1"/>
  <c r="AM593" i="1"/>
  <c r="AM585" i="1"/>
  <c r="AM577" i="1"/>
  <c r="AM569" i="1"/>
  <c r="AM561" i="1"/>
  <c r="AM553" i="1"/>
  <c r="AM545" i="1"/>
  <c r="AM537" i="1"/>
  <c r="AM529" i="1"/>
  <c r="AM521" i="1"/>
  <c r="AM513" i="1"/>
  <c r="AM505" i="1"/>
  <c r="AM497" i="1"/>
  <c r="AM489" i="1"/>
  <c r="AM481" i="1"/>
  <c r="AM473" i="1"/>
  <c r="AM465" i="1"/>
  <c r="AM457" i="1"/>
  <c r="AM449" i="1"/>
  <c r="AM441" i="1"/>
  <c r="AM433" i="1"/>
  <c r="AM425" i="1"/>
  <c r="AM417" i="1"/>
  <c r="AM409" i="1"/>
  <c r="AM401" i="1"/>
  <c r="AM393" i="1"/>
  <c r="AM385" i="1"/>
  <c r="AM377" i="1"/>
  <c r="AM369" i="1"/>
  <c r="AM361" i="1"/>
  <c r="AM353" i="1"/>
  <c r="AM345" i="1"/>
  <c r="AM337" i="1"/>
  <c r="AM329" i="1"/>
  <c r="AM321" i="1"/>
  <c r="AM313" i="1"/>
  <c r="AM305" i="1"/>
  <c r="AM297" i="1"/>
  <c r="AM289" i="1"/>
  <c r="AM281" i="1"/>
  <c r="AM273" i="1"/>
  <c r="AM265" i="1"/>
  <c r="AM257" i="1"/>
  <c r="AM249" i="1"/>
  <c r="AM241" i="1"/>
  <c r="AM233" i="1"/>
  <c r="AM225" i="1"/>
  <c r="AM217" i="1"/>
  <c r="AM209" i="1"/>
  <c r="AM201" i="1"/>
  <c r="AM193" i="1"/>
  <c r="AM185" i="1"/>
  <c r="AM177" i="1"/>
  <c r="AM169" i="1"/>
  <c r="AM161" i="1"/>
  <c r="AM153" i="1"/>
  <c r="AM145" i="1"/>
  <c r="AM137" i="1"/>
  <c r="AM129" i="1"/>
  <c r="AM121" i="1"/>
  <c r="AM113" i="1"/>
  <c r="AM105" i="1"/>
  <c r="AM97" i="1"/>
  <c r="AM89" i="1"/>
  <c r="AM81" i="1"/>
  <c r="AM73" i="1"/>
  <c r="AM65" i="1"/>
  <c r="AM671" i="1"/>
  <c r="AM663" i="1"/>
  <c r="AM655" i="1"/>
  <c r="AM647" i="1"/>
  <c r="AM639" i="1"/>
  <c r="AM631" i="1"/>
  <c r="AM623" i="1"/>
  <c r="AM615" i="1"/>
  <c r="AM607" i="1"/>
  <c r="AM599" i="1"/>
  <c r="AM591" i="1"/>
  <c r="AM583" i="1"/>
  <c r="AM575" i="1"/>
  <c r="AM567" i="1"/>
  <c r="AM559" i="1"/>
  <c r="AM551" i="1"/>
  <c r="AM543" i="1"/>
  <c r="AM535" i="1"/>
  <c r="AM527" i="1"/>
  <c r="AM519" i="1"/>
  <c r="AM511" i="1"/>
  <c r="AM503" i="1"/>
  <c r="AM495" i="1"/>
  <c r="AM487" i="1"/>
  <c r="AM479" i="1"/>
  <c r="AM471" i="1"/>
  <c r="AM463" i="1"/>
  <c r="AM455" i="1"/>
  <c r="AM447" i="1"/>
  <c r="AM439" i="1"/>
  <c r="AM431" i="1"/>
  <c r="AM423" i="1"/>
  <c r="AM415" i="1"/>
  <c r="AM407" i="1"/>
  <c r="AM399" i="1"/>
  <c r="AM391" i="1"/>
  <c r="AM383" i="1"/>
  <c r="AM375" i="1"/>
  <c r="AM367" i="1"/>
  <c r="AM359" i="1"/>
  <c r="AM351" i="1"/>
  <c r="AM343" i="1"/>
  <c r="AM335" i="1"/>
  <c r="AM327" i="1"/>
  <c r="AM319" i="1"/>
  <c r="AM311" i="1"/>
  <c r="AM303" i="1"/>
  <c r="AM295" i="1"/>
  <c r="AM287" i="1"/>
  <c r="AM279" i="1"/>
  <c r="AM271" i="1"/>
  <c r="AM263" i="1"/>
  <c r="AM255" i="1"/>
  <c r="AM247" i="1"/>
  <c r="AM239" i="1"/>
  <c r="AM231" i="1"/>
  <c r="AM223" i="1"/>
  <c r="AM215" i="1"/>
  <c r="AM207" i="1"/>
  <c r="AM199" i="1"/>
  <c r="AM191" i="1"/>
  <c r="AM183" i="1"/>
  <c r="AM175" i="1"/>
  <c r="AM167" i="1"/>
  <c r="AM159" i="1"/>
  <c r="AM151" i="1"/>
  <c r="AM143" i="1"/>
  <c r="AM135" i="1"/>
  <c r="AM127" i="1"/>
  <c r="AM119" i="1"/>
  <c r="AM111" i="1"/>
  <c r="AM103" i="1"/>
  <c r="AM95" i="1"/>
  <c r="AM87" i="1"/>
  <c r="AM79" i="1"/>
  <c r="AM71" i="1"/>
  <c r="AM63" i="1"/>
  <c r="AM734" i="1"/>
  <c r="AM726" i="1"/>
  <c r="AM718" i="1"/>
  <c r="AM710" i="1"/>
  <c r="AM702" i="1"/>
  <c r="AM694" i="1"/>
  <c r="AM686" i="1"/>
  <c r="AM678" i="1"/>
  <c r="AM670" i="1"/>
  <c r="AM662" i="1"/>
  <c r="AM654" i="1"/>
  <c r="AM646" i="1"/>
  <c r="AM638" i="1"/>
  <c r="AM630" i="1"/>
  <c r="AM622" i="1"/>
  <c r="AM614" i="1"/>
  <c r="AM606" i="1"/>
  <c r="AM598" i="1"/>
  <c r="AM590" i="1"/>
  <c r="AM582" i="1"/>
  <c r="AM574" i="1"/>
  <c r="AM566" i="1"/>
  <c r="AM558" i="1"/>
  <c r="AM550" i="1"/>
  <c r="AM542" i="1"/>
  <c r="AM534" i="1"/>
  <c r="AM526" i="1"/>
  <c r="AM518" i="1"/>
  <c r="AM510" i="1"/>
  <c r="AM502" i="1"/>
  <c r="AM494" i="1"/>
  <c r="AM486" i="1"/>
  <c r="AM478" i="1"/>
  <c r="AM470" i="1"/>
  <c r="AM462" i="1"/>
  <c r="AM454" i="1"/>
  <c r="AM446" i="1"/>
  <c r="AM438" i="1"/>
  <c r="AM430" i="1"/>
  <c r="AM422" i="1"/>
  <c r="AM414" i="1"/>
  <c r="AM406" i="1"/>
  <c r="AM398" i="1"/>
  <c r="AM390" i="1"/>
  <c r="AM382" i="1"/>
  <c r="AM374" i="1"/>
  <c r="AM366" i="1"/>
  <c r="AM358" i="1"/>
  <c r="AM350" i="1"/>
  <c r="AM342" i="1"/>
  <c r="AM334" i="1"/>
  <c r="AM326" i="1"/>
  <c r="AM318" i="1"/>
  <c r="AM310" i="1"/>
  <c r="AM302" i="1"/>
  <c r="AM294" i="1"/>
  <c r="AM286" i="1"/>
  <c r="AM278" i="1"/>
  <c r="AM270" i="1"/>
  <c r="AM262" i="1"/>
  <c r="AM254" i="1"/>
  <c r="AM246" i="1"/>
  <c r="AM238" i="1"/>
  <c r="AM230" i="1"/>
  <c r="AM222" i="1"/>
  <c r="AM214" i="1"/>
  <c r="AM206" i="1"/>
  <c r="AM198" i="1"/>
  <c r="AM190" i="1"/>
  <c r="AM182" i="1"/>
  <c r="AM174" i="1"/>
  <c r="AM166" i="1"/>
  <c r="AM158" i="1"/>
  <c r="AM150" i="1"/>
  <c r="AM142" i="1"/>
  <c r="AM134" i="1"/>
  <c r="AM126" i="1"/>
  <c r="AM118" i="1"/>
  <c r="AM110" i="1"/>
  <c r="AM102" i="1"/>
  <c r="AM94" i="1"/>
  <c r="AM86" i="1"/>
  <c r="AM78" i="1"/>
  <c r="AM70" i="1"/>
  <c r="AM62" i="1"/>
  <c r="AM733" i="1"/>
  <c r="AM725" i="1"/>
  <c r="AM485" i="1"/>
  <c r="AM477" i="1"/>
  <c r="AM445" i="1"/>
  <c r="AM61" i="1"/>
  <c r="AM300" i="1"/>
  <c r="AM292" i="1"/>
  <c r="AM284" i="1"/>
  <c r="AM276" i="1"/>
  <c r="AM268" i="1"/>
  <c r="AM260" i="1"/>
  <c r="AM252" i="1"/>
  <c r="AM244" i="1"/>
  <c r="AM236" i="1"/>
  <c r="AM228" i="1"/>
  <c r="AM220" i="1"/>
  <c r="AM212" i="1"/>
  <c r="AM204" i="1"/>
  <c r="AM196" i="1"/>
  <c r="AM188" i="1"/>
  <c r="AM180" i="1"/>
  <c r="AM172" i="1"/>
  <c r="AM164" i="1"/>
  <c r="AM156" i="1"/>
  <c r="AM148" i="1"/>
  <c r="AM140" i="1"/>
  <c r="AM132" i="1"/>
  <c r="AM124" i="1"/>
  <c r="AM116" i="1"/>
  <c r="AM108" i="1"/>
  <c r="AM100" i="1"/>
  <c r="AM92" i="1"/>
  <c r="AM84" i="1"/>
  <c r="AM76" i="1"/>
  <c r="AM68" i="1"/>
  <c r="AM60" i="1"/>
  <c r="AM17" i="1"/>
  <c r="AV42" i="1"/>
  <c r="AV43" i="1"/>
  <c r="AV46" i="1"/>
  <c r="AV47" i="1"/>
  <c r="AV54" i="1"/>
  <c r="AV55" i="1"/>
  <c r="AV56" i="1"/>
  <c r="AV57"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3184" i="1"/>
  <c r="AV3185" i="1"/>
  <c r="AV3186" i="1"/>
  <c r="AV3187" i="1"/>
  <c r="AV3188" i="1"/>
  <c r="AV17" i="1"/>
  <c r="AU42" i="1"/>
  <c r="AU43" i="1"/>
  <c r="AU46" i="1"/>
  <c r="AU47" i="1"/>
  <c r="AU54" i="1"/>
  <c r="AU55" i="1"/>
  <c r="AU56" i="1"/>
  <c r="AU57"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3184" i="1"/>
  <c r="AU3185" i="1"/>
  <c r="AU3186" i="1"/>
  <c r="AU3187" i="1"/>
  <c r="AU3188" i="1"/>
  <c r="AU17" i="1"/>
  <c r="K14" i="1"/>
  <c r="C14" i="1"/>
  <c r="V12" i="1"/>
  <c r="U12" i="1"/>
  <c r="M46" i="1"/>
  <c r="M47" i="1"/>
  <c r="M54" i="1"/>
  <c r="M55" i="1"/>
  <c r="M56"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O46" i="1"/>
  <c r="O47" i="1"/>
  <c r="O54" i="1"/>
  <c r="O55" i="1"/>
  <c r="O56"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V11" i="1" l="1"/>
  <c r="AQ12" i="1"/>
  <c r="S6" i="1"/>
  <c r="Q4" i="1" s="1"/>
  <c r="AR12" i="1"/>
  <c r="B8" i="10"/>
  <c r="B68" i="10"/>
  <c r="B71" i="10"/>
  <c r="B69" i="10"/>
  <c r="B75" i="10"/>
  <c r="C75" i="10"/>
  <c r="B73" i="10"/>
  <c r="C71" i="10"/>
  <c r="B16" i="10"/>
  <c r="B14" i="10"/>
  <c r="B12" i="10"/>
  <c r="B9" i="10"/>
  <c r="C16" i="10"/>
  <c r="L6" i="9"/>
  <c r="L65" i="9"/>
  <c r="L7" i="9"/>
  <c r="O17"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3067" i="1"/>
  <c r="O3068" i="1"/>
  <c r="O3069" i="1"/>
  <c r="O3070" i="1"/>
  <c r="O3071" i="1"/>
  <c r="O3072"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G190" i="2"/>
  <c r="S11" i="1" l="1"/>
  <c r="C76" i="10"/>
  <c r="C17" i="10"/>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3067" i="1"/>
  <c r="M3068" i="1"/>
  <c r="M3069" i="1"/>
  <c r="M3070" i="1"/>
  <c r="M3071" i="1"/>
  <c r="M3072"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17" i="1"/>
  <c r="V4" i="1" l="1"/>
  <c r="X4" i="1"/>
  <c r="AM42" i="1" l="1"/>
  <c r="AM43" i="1" l="1"/>
  <c r="AM46" i="1" l="1"/>
  <c r="AM47" i="1" l="1"/>
  <c r="AM54" i="1" l="1"/>
  <c r="AM55" i="1" l="1"/>
  <c r="AM56" i="1" l="1"/>
  <c r="AM57" i="1" l="1"/>
  <c r="AM59" i="1" l="1"/>
  <c r="U14" i="1" l="1"/>
</calcChain>
</file>

<file path=xl/sharedStrings.xml><?xml version="1.0" encoding="utf-8"?>
<sst xmlns="http://schemas.openxmlformats.org/spreadsheetml/2006/main" count="64905" uniqueCount="5962">
  <si>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</si>
  <si>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</si>
  <si>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</si>
  <si>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</si>
  <si>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</si>
  <si>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</si>
  <si>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</si>
  <si>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</si>
  <si>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</si>
  <si>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</si>
  <si>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</si>
  <si>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</si>
  <si>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</si>
  <si>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</si>
  <si>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</si>
  <si>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DOS452</t>
  </si>
  <si>
    <t>Project Name:</t>
  </si>
  <si>
    <t>Mexico United 2026</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</si>
  <si>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</si>
  <si>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</si>
  <si>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</si>
  <si>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</si>
  <si>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</si>
  <si>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</si>
  <si>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</si>
  <si>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USDOS's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USDOS,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</si>
  <si>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</si>
  <si>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</si>
  <si>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</si>
  <si>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</si>
  <si>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</si>
  <si>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</si>
  <si>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</si>
  <si>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</si>
  <si>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Saskia Cabrera Padilla</t>
  </si>
  <si>
    <t>Directora de Proyecto</t>
  </si>
  <si>
    <t>V.2022.05</t>
  </si>
  <si>
    <t>Setup</t>
  </si>
  <si>
    <t xml:space="preserve">  Prepared By:</t>
  </si>
  <si>
    <t>JCXMC.</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</si>
  <si>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</si>
  <si>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</si>
  <si>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</si>
  <si>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</si>
  <si>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</si>
  <si>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</si>
  <si>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</si>
  <si>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</si>
  <si>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</si>
  <si>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</si>
  <si>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2023-07 DOS452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</si>
  <si>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</si>
  <si>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</si>
  <si>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</si>
  <si>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</si>
  <si>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</si>
  <si>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</si>
  <si>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</si>
  <si>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</si>
  <si>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</si>
  <si>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</si>
  <si>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</si>
  <si>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</si>
  <si>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</si>
  <si>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</si>
  <si>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</si>
  <si>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</si>
  <si>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</si>
  <si>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</si>
  <si>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</si>
  <si>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</si>
  <si>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</si>
  <si>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</si>
  <si>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</si>
  <si>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</si>
  <si>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</si>
  <si>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</si>
  <si>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</si>
  <si>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</si>
  <si>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</si>
  <si>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</si>
  <si>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</si>
  <si>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</si>
  <si>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</si>
  <si>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</si>
  <si>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</si>
  <si>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</si>
  <si>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</si>
  <si>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</si>
  <si>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</si>
  <si>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</si>
  <si>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</si>
  <si>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</si>
  <si>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</si>
  <si>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</si>
  <si>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</si>
  <si>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</si>
  <si>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</si>
  <si>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 xml:space="preserve">Coworking space rent </t>
  </si>
  <si>
    <t>WeWork Mexico Co S de RL de CV</t>
  </si>
  <si>
    <t>WeWork Mexico Co S de RL de CV Coworking office space July 2023</t>
  </si>
  <si>
    <t>14 Vendor Rent Office Space Wework</t>
  </si>
  <si>
    <t>Cash Flow Advance - DOS452</t>
  </si>
  <si>
    <t xml:space="preserve">	
DOL452 MEX - FO Receivable</t>
  </si>
  <si>
    <t>Shared Account Mexico</t>
  </si>
  <si>
    <t>Shared Account Transfer WeWork Rent Offices</t>
  </si>
  <si>
    <t>A/P Liabilities Payable - Mexico Office DOS452</t>
  </si>
  <si>
    <t>DOL452 MEX - FO Accounts Payable</t>
  </si>
  <si>
    <t>16 Social Security Paid Jun 2023</t>
  </si>
  <si>
    <t>Shared Account Transfer Payroll Tax Payment June 2023</t>
  </si>
  <si>
    <t>13 Payroll Tax Paid Jun 2023</t>
  </si>
  <si>
    <t>Shared Account Transfer Social Security Payment June 2023 Employee</t>
  </si>
  <si>
    <t>Administration and Finance Officer (50%)</t>
  </si>
  <si>
    <t>PR Ending 07/15/23</t>
  </si>
  <si>
    <t>Payroll</t>
  </si>
  <si>
    <t>Fringe Benefits Mexico</t>
  </si>
  <si>
    <t>Communications Stipendend July 2025</t>
  </si>
  <si>
    <t>Social Security Withholdings Employee, PR Ending 07/15/23</t>
  </si>
  <si>
    <t>Shared Account Transfer Net SalaryPR 15 July 2023</t>
  </si>
  <si>
    <t>Program Coordinator (100%)*</t>
  </si>
  <si>
    <t>SASKIA CABRERA PADILLA</t>
  </si>
  <si>
    <t>Shared Account Transfer Net Salary PR 15 July 2023</t>
  </si>
  <si>
    <t>Alonso Gonxalez Villalobos</t>
  </si>
  <si>
    <t>PR Ending 07/15/23 (and housing)</t>
  </si>
  <si>
    <t>Legal Fees</t>
  </si>
  <si>
    <t>AFEM CONTABLE SC</t>
  </si>
  <si>
    <t>Payment payroll, AFEM CONTABLE SC, July 2023</t>
  </si>
  <si>
    <t>15 Afem Servs Payroll</t>
  </si>
  <si>
    <t>Shared Account Transfer Accounting Servicess Payment July 2023</t>
  </si>
  <si>
    <t>Lodging</t>
  </si>
  <si>
    <t>Maura Medina Osorio</t>
  </si>
  <si>
    <t>Monterrey SCP and AGV Lodging Aug 2023</t>
  </si>
  <si>
    <t>2023.08.02 SCP Monterrey 2 al 3 ago</t>
  </si>
  <si>
    <t>PR Ending 07/31/23</t>
  </si>
  <si>
    <t>Social Security Withholdings Employee, PR Ending 05/31/23</t>
  </si>
  <si>
    <t>Shared Account Transfer Net Salary PR 30 06 2023</t>
  </si>
  <si>
    <t>Social Security Withholdings Employee, PR Ending 07/31/23</t>
  </si>
  <si>
    <t>PR Ending 07/31/23 (and housing)</t>
  </si>
  <si>
    <t>Field Office Receivable</t>
  </si>
  <si>
    <t>Shared Account Transfer Net Salary PR 30 July 2023</t>
  </si>
  <si>
    <t>Shared Account Transfer Net Salary Alonso Gonzalez PR 30 July 2023</t>
  </si>
  <si>
    <t>Instituto Mexicano del Seguro Social</t>
  </si>
  <si>
    <t>IMSS provision Staff Social Security PR Ending 07/31/23</t>
  </si>
  <si>
    <t>PayRF 272 POA MX IMSS Jul 2023.pdf</t>
  </si>
  <si>
    <t>Gobierno de la Ciudad de Mexico</t>
  </si>
  <si>
    <t>Gobierno de la Ciudad de Mexico provision Payroll Tax PR Ending 07/31/23</t>
  </si>
  <si>
    <t>PayRF 270 POA MX ISN CDMX Jul 2023.pdf</t>
  </si>
  <si>
    <t>Banking and Cash Handling Fees</t>
  </si>
  <si>
    <t>Banco Santander Mexico SA de CV</t>
  </si>
  <si>
    <t>Bank fees July 2023 2023</t>
  </si>
  <si>
    <t>DOS452 Bank Statement July 2023 Santander Bank Account 22000794562.pdf</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</si>
  <si>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</si>
  <si>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</si>
  <si>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</si>
  <si>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</si>
  <si>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</si>
  <si>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</si>
  <si>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</si>
  <si>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</si>
  <si>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</si>
  <si>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</si>
  <si>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</si>
  <si>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</si>
  <si>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</si>
  <si>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</si>
  <si>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</si>
  <si>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</si>
  <si>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</si>
  <si>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</si>
  <si>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</si>
  <si>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</si>
  <si>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</si>
  <si>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</si>
  <si>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</si>
  <si>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</si>
  <si>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</si>
  <si>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</si>
  <si>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</si>
  <si>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</si>
  <si>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</si>
  <si>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</si>
  <si>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</si>
  <si>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</si>
  <si>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</si>
  <si>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</si>
  <si>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</si>
  <si>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</si>
  <si>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</si>
  <si>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</si>
  <si>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</si>
  <si>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</si>
  <si>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</si>
  <si>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</si>
  <si>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</si>
  <si>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</si>
  <si>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</si>
  <si>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</si>
  <si>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</si>
  <si>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</si>
  <si>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</si>
  <si>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</si>
  <si>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</si>
  <si>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</si>
  <si>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</si>
  <si>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</si>
  <si>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</si>
  <si>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</si>
  <si>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</si>
  <si>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</si>
  <si>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</si>
  <si>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</si>
  <si>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</si>
  <si>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</si>
  <si>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</si>
  <si>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</si>
  <si>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</si>
  <si>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</si>
  <si>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</si>
  <si>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</si>
  <si>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</si>
  <si>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</si>
  <si>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</si>
  <si>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</si>
  <si>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</si>
  <si>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</si>
  <si>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</si>
  <si>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</si>
  <si>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</si>
  <si>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</si>
  <si>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</si>
  <si>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</si>
  <si>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</si>
  <si>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</si>
  <si>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</si>
  <si>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</si>
  <si>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</si>
  <si>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</si>
  <si>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</si>
  <si>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</si>
  <si>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</si>
  <si>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</si>
  <si>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</si>
  <si>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</si>
  <si>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</si>
  <si>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</si>
  <si>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</si>
  <si>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</si>
  <si>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</si>
  <si>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</si>
  <si>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</si>
  <si>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</si>
  <si>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</si>
  <si>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</si>
  <si>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</si>
  <si>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</si>
  <si>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</si>
  <si>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</si>
  <si>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</si>
  <si>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</si>
  <si>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</si>
  <si>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</si>
  <si>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</si>
  <si>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</si>
  <si>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</si>
  <si>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</si>
  <si>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</si>
  <si>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</si>
  <si>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</si>
  <si>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</si>
  <si>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</si>
  <si>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</si>
  <si>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</si>
  <si>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</si>
  <si>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</si>
  <si>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</si>
  <si>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</si>
  <si>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</si>
  <si>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</si>
  <si>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</si>
  <si>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</si>
  <si>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</si>
  <si>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</si>
  <si>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</si>
  <si>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</si>
  <si>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</si>
  <si>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</si>
  <si>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</si>
  <si>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</si>
  <si>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</si>
  <si>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</si>
  <si>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</si>
  <si>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</si>
  <si>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</si>
  <si>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</si>
  <si>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</si>
  <si>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</si>
  <si>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</si>
  <si>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</si>
  <si>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</si>
  <si>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</si>
  <si>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</si>
  <si>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</si>
  <si>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</si>
  <si>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</si>
  <si>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</si>
  <si>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</si>
  <si>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</si>
  <si>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</si>
  <si>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</si>
  <si>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</si>
  <si>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</si>
  <si>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</si>
  <si>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</si>
  <si>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</si>
  <si>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</si>
  <si>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</si>
  <si>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</si>
  <si>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</si>
  <si>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</si>
  <si>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</si>
  <si>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</si>
  <si>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</si>
  <si>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</si>
  <si>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</si>
  <si>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</si>
  <si>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</si>
  <si>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</si>
  <si>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</si>
  <si>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</si>
  <si>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</si>
  <si>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</si>
  <si>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</si>
  <si>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</si>
  <si>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</si>
  <si>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</si>
  <si>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</si>
  <si>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</si>
  <si>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</si>
  <si>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</si>
  <si>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</si>
  <si>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</si>
  <si>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</si>
  <si>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</si>
  <si>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</si>
  <si>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</si>
  <si>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</si>
  <si>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</si>
  <si>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</si>
  <si>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</si>
  <si>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</si>
  <si>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</si>
  <si>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</si>
  <si>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</si>
  <si>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</si>
  <si>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</si>
  <si>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</si>
  <si>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</si>
  <si>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</si>
  <si>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</si>
  <si>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</si>
  <si>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</si>
  <si>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</si>
  <si>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</si>
  <si>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</si>
  <si>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</si>
  <si>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</si>
  <si>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</si>
  <si>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</si>
  <si>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</si>
  <si>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</si>
  <si>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</si>
  <si>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</si>
  <si>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</si>
  <si>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</si>
  <si>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</si>
  <si>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</si>
  <si>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</si>
  <si>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</si>
  <si>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</si>
  <si>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</si>
  <si>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</si>
  <si>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</si>
  <si>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</si>
  <si>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</si>
  <si>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</si>
  <si>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</si>
  <si>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</si>
  <si>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</si>
  <si>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</si>
  <si>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</si>
  <si>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</si>
  <si>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</si>
  <si>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</si>
  <si>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</si>
  <si>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</si>
  <si>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</si>
  <si>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</si>
  <si>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</si>
  <si>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</si>
  <si>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</si>
  <si>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</si>
  <si>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</si>
  <si>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</si>
  <si>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</si>
  <si>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</si>
  <si>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</si>
  <si>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</si>
  <si>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</si>
  <si>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</si>
  <si>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</si>
  <si>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</si>
  <si>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</si>
  <si>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</si>
  <si>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</si>
  <si>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</si>
  <si>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</si>
  <si>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</si>
  <si>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</si>
  <si>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</si>
  <si>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</si>
  <si>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</si>
  <si>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</si>
  <si>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</si>
  <si>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</si>
  <si>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</si>
  <si>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</si>
  <si>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</si>
  <si>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</si>
  <si>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</si>
  <si>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</si>
  <si>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</si>
  <si>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</si>
  <si>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</si>
  <si>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</si>
  <si>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</si>
  <si>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</si>
  <si>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</si>
  <si>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</si>
  <si>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</si>
  <si>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</si>
  <si>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</si>
  <si>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</si>
  <si>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</si>
  <si>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</si>
  <si>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</si>
  <si>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</si>
  <si>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</si>
  <si>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</si>
  <si>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</si>
  <si>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</si>
  <si>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</si>
  <si>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</si>
  <si>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</si>
  <si>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</si>
  <si>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</si>
  <si>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</si>
  <si>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</si>
  <si>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</si>
  <si>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</si>
  <si>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</si>
  <si>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</si>
  <si>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</si>
  <si>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</si>
  <si>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</si>
  <si>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</si>
  <si>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</si>
  <si>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</si>
  <si>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</si>
  <si>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</si>
  <si>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</si>
  <si>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</si>
  <si>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</si>
  <si>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</si>
  <si>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</si>
  <si>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</si>
  <si>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</si>
  <si>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</si>
  <si>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</si>
  <si>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</si>
  <si>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</si>
  <si>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</si>
  <si>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</si>
  <si>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</si>
  <si>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</si>
  <si>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</si>
  <si>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</si>
  <si>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</si>
  <si>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</si>
  <si>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</si>
  <si>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</si>
  <si>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</si>
  <si>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</si>
  <si>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</si>
  <si>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</si>
  <si>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</si>
  <si>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</si>
  <si>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</si>
  <si>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</si>
  <si>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</si>
  <si>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</si>
  <si>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</si>
  <si>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</si>
  <si>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</si>
  <si>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</si>
  <si>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</si>
  <si>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</si>
  <si>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</si>
  <si>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</si>
  <si>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</si>
  <si>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</si>
  <si>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</si>
  <si>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</si>
  <si>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</si>
  <si>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</si>
  <si>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</si>
  <si>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</si>
  <si>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</si>
  <si>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</si>
  <si>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</si>
  <si>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</si>
  <si>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</si>
  <si>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</si>
  <si>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</si>
  <si>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</si>
  <si>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</si>
  <si>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</si>
  <si>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</si>
  <si>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</si>
  <si>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</si>
  <si>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</si>
  <si>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</si>
  <si>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</si>
  <si>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</si>
  <si>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</si>
  <si>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</si>
  <si>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</si>
  <si>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</si>
  <si>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</si>
  <si>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</si>
  <si>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</si>
  <si>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</si>
  <si>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</si>
  <si>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</si>
  <si>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</si>
  <si>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</si>
  <si>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</si>
  <si>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</si>
  <si>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</si>
  <si>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</si>
  <si>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</si>
  <si>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</si>
  <si>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</si>
  <si>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</si>
  <si>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</si>
  <si>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</si>
  <si>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</si>
  <si>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</si>
  <si>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</si>
  <si>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</si>
  <si>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</si>
  <si>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</si>
  <si>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</si>
  <si>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</si>
  <si>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</si>
  <si>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</si>
  <si>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</si>
  <si>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</si>
  <si>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</si>
  <si>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</si>
  <si>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</si>
  <si>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</si>
  <si>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</si>
  <si>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</si>
  <si>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</si>
  <si>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</si>
  <si>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</si>
  <si>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</si>
  <si>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</si>
  <si>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</si>
  <si>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</si>
  <si>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</si>
  <si>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</si>
  <si>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</si>
  <si>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</si>
  <si>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</si>
  <si>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</si>
  <si>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</si>
  <si>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</si>
  <si>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</si>
  <si>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</si>
  <si>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</si>
  <si>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</si>
  <si>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</si>
  <si>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</si>
  <si>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</si>
  <si>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</si>
  <si>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</si>
  <si>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</si>
  <si>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</si>
  <si>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</si>
  <si>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</si>
  <si>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</si>
  <si>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</si>
  <si>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</si>
  <si>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</si>
  <si>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</si>
  <si>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</si>
  <si>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</si>
  <si>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</si>
  <si>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</si>
  <si>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</si>
  <si>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</si>
  <si>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</si>
  <si>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</si>
  <si>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</si>
  <si>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</si>
  <si>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</si>
  <si>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</si>
  <si>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</si>
  <si>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</si>
  <si>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</si>
  <si>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</si>
  <si>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</si>
  <si>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</si>
  <si>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</si>
  <si>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</si>
  <si>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</si>
  <si>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</si>
  <si>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</si>
  <si>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</si>
  <si>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</si>
  <si>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</si>
  <si>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</si>
  <si>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</si>
  <si>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</si>
  <si>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</si>
  <si>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</si>
  <si>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</si>
  <si>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</si>
  <si>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</si>
  <si>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</si>
  <si>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</si>
  <si>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</si>
  <si>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</si>
  <si>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</si>
  <si>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</si>
  <si>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</si>
  <si>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</si>
  <si>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</si>
  <si>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</si>
  <si>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</si>
  <si>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</si>
  <si>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</si>
  <si>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</si>
  <si>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</si>
  <si>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</si>
  <si>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</si>
  <si>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</si>
  <si>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</si>
  <si>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</si>
  <si>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</si>
  <si>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</si>
  <si>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</si>
  <si>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</si>
  <si>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</si>
  <si>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</si>
  <si>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</si>
  <si>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</si>
  <si>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</si>
  <si>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</si>
  <si>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</si>
  <si>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</si>
  <si>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</si>
  <si>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</si>
  <si>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</si>
  <si>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</si>
  <si>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</si>
  <si>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</si>
  <si>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</si>
  <si>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</si>
  <si>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</si>
  <si>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</si>
  <si>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</si>
  <si>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</si>
  <si>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</si>
  <si>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</si>
  <si>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</si>
  <si>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</si>
  <si>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</si>
  <si>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</si>
  <si>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</si>
  <si>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</si>
  <si>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</si>
  <si>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</si>
  <si>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</si>
  <si>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</si>
  <si>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</si>
  <si>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</si>
  <si>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</si>
  <si>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</si>
  <si>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</si>
  <si>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</si>
  <si>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</si>
  <si>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</si>
  <si>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</si>
  <si>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</si>
  <si>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</si>
  <si>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</si>
  <si>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</si>
  <si>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</si>
  <si>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</si>
  <si>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</si>
  <si>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</si>
  <si>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</si>
  <si>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</si>
  <si>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</si>
  <si>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</si>
  <si>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</si>
  <si>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</si>
  <si>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</si>
  <si>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</si>
  <si>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</si>
  <si>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</si>
  <si>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</si>
  <si>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</si>
  <si>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</si>
  <si>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</si>
  <si>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</si>
  <si>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</si>
  <si>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</si>
  <si>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</si>
  <si>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</si>
  <si>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</si>
  <si>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</si>
  <si>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</si>
  <si>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</si>
  <si>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</si>
  <si>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</si>
  <si>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</si>
  <si>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</si>
  <si>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</si>
  <si>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</si>
  <si>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</si>
  <si>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</si>
  <si>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</si>
  <si>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</si>
  <si>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</si>
  <si>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</si>
  <si>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</si>
  <si>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</si>
  <si>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</si>
  <si>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</si>
  <si>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</si>
  <si>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</si>
  <si>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</si>
  <si>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</si>
  <si>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</si>
  <si>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</si>
  <si>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</si>
  <si>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</si>
  <si>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</si>
  <si>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</si>
  <si>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</si>
  <si>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</si>
  <si>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</si>
  <si>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</si>
  <si>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</si>
  <si>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</si>
  <si>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</si>
  <si>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</si>
  <si>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</si>
  <si>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</si>
  <si>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</si>
  <si>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</si>
  <si>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</si>
  <si>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</si>
  <si>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</si>
  <si>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</si>
  <si>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</si>
  <si>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</si>
  <si>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</si>
  <si>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</si>
  <si>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</si>
  <si>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</si>
  <si>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</si>
  <si>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</si>
  <si>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</si>
  <si>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</si>
  <si>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</si>
  <si>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</si>
  <si>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</si>
  <si>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</si>
  <si>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</si>
  <si>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</si>
  <si>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</si>
  <si>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</si>
  <si>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</si>
  <si>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</si>
  <si>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</si>
  <si>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</si>
  <si>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</si>
  <si>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</si>
  <si>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</si>
  <si>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</si>
  <si>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</si>
  <si>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</si>
  <si>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</si>
  <si>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</si>
  <si>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</si>
  <si>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</si>
  <si>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</si>
  <si>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</si>
  <si>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</si>
  <si>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</si>
  <si>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</si>
  <si>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</si>
  <si>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</si>
  <si>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</si>
  <si>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</si>
  <si>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</si>
  <si>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</si>
  <si>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</si>
  <si>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</si>
  <si>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</si>
  <si>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</si>
  <si>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</si>
  <si>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</si>
  <si>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</si>
  <si>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</si>
  <si>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</si>
  <si>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</si>
  <si>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</si>
  <si>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</si>
  <si>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</si>
  <si>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</si>
  <si>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</si>
  <si>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</si>
  <si>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</si>
  <si>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</si>
  <si>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</si>
  <si>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</si>
  <si>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</si>
  <si>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</si>
  <si>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</si>
  <si>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</si>
  <si>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</si>
  <si>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</si>
  <si>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</si>
  <si>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</si>
  <si>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</si>
  <si>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</si>
  <si>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</si>
  <si>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</si>
  <si>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</si>
  <si>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</si>
  <si>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</si>
  <si>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</si>
  <si>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</si>
  <si>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</si>
  <si>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</si>
  <si>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</si>
  <si>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</si>
  <si>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</si>
  <si>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</si>
  <si>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</si>
  <si>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</si>
  <si>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</si>
  <si>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</si>
  <si>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</si>
  <si>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</si>
  <si>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</si>
  <si>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</si>
  <si>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</si>
  <si>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</si>
  <si>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</si>
  <si>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</si>
  <si>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</si>
  <si>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</si>
  <si>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</si>
  <si>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</si>
  <si>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</si>
  <si>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</si>
  <si>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</si>
  <si>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</si>
  <si>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</si>
  <si>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</si>
  <si>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</si>
  <si>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</si>
  <si>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</si>
  <si>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</si>
  <si>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</si>
  <si>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</si>
  <si>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</si>
  <si>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</si>
  <si>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</si>
  <si>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</si>
  <si>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</si>
  <si>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</si>
  <si>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</si>
  <si>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</si>
  <si>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</si>
  <si>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</si>
  <si>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</si>
  <si>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</si>
  <si>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</si>
  <si>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</si>
  <si>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</si>
  <si>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</si>
  <si>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</si>
  <si>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</si>
  <si>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</si>
  <si>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</si>
  <si>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</si>
  <si>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</si>
  <si>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</si>
  <si>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</si>
  <si>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</si>
  <si>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</si>
  <si>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</si>
  <si>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</si>
  <si>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</si>
  <si>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</si>
  <si>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</si>
  <si>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</si>
  <si>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</si>
  <si>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</si>
  <si>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</si>
  <si>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</si>
  <si>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</si>
  <si>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</si>
  <si>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</si>
  <si>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</si>
  <si>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</si>
  <si>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</si>
  <si>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</si>
  <si>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</si>
  <si>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</si>
  <si>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</si>
  <si>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</si>
  <si>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</si>
  <si>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</si>
  <si>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</si>
  <si>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</si>
  <si>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</si>
  <si>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</si>
  <si>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</si>
  <si>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</si>
  <si>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</si>
  <si>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</si>
  <si>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</si>
  <si>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</si>
  <si>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</si>
  <si>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</si>
  <si>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</si>
  <si>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</si>
  <si>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</si>
  <si>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</si>
  <si>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</si>
  <si>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</si>
  <si>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</si>
  <si>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</si>
  <si>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</si>
  <si>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</si>
  <si>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</si>
  <si>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</si>
  <si>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</si>
  <si>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</si>
  <si>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</si>
  <si>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</si>
  <si>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</si>
  <si>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</si>
  <si>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</si>
  <si>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</si>
  <si>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</si>
  <si>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</si>
  <si>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</si>
  <si>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</si>
  <si>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</si>
  <si>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</si>
  <si>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</si>
  <si>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</si>
  <si>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</si>
  <si>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</si>
  <si>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</si>
  <si>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</si>
  <si>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</si>
  <si>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</si>
  <si>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</si>
  <si>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</si>
  <si>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</si>
  <si>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</si>
  <si>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</si>
  <si>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</si>
  <si>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</si>
  <si>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</si>
  <si>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</si>
  <si>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</si>
  <si>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</si>
  <si>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</si>
  <si>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</si>
  <si>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</si>
  <si>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</si>
  <si>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</si>
  <si>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</si>
  <si>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</si>
  <si>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</si>
  <si>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</si>
  <si>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</si>
  <si>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</si>
  <si>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</si>
  <si>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</si>
  <si>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</si>
  <si>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</si>
  <si>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</si>
  <si>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</si>
  <si>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</si>
  <si>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</si>
  <si>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</si>
  <si>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</si>
  <si>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</si>
  <si>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</si>
  <si>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</si>
  <si>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</si>
  <si>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</si>
  <si>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</si>
  <si>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</si>
  <si>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</si>
  <si>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</si>
  <si>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</si>
  <si>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</si>
  <si>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</si>
  <si>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</si>
  <si>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</si>
  <si>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</si>
  <si>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</si>
  <si>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</si>
  <si>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</si>
  <si>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</si>
  <si>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</si>
  <si>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</si>
  <si>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</si>
  <si>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</si>
  <si>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</si>
  <si>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</si>
  <si>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</si>
  <si>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</si>
  <si>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</si>
  <si>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</si>
  <si>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</si>
  <si>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</si>
  <si>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</si>
  <si>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</si>
  <si>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</si>
  <si>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</si>
  <si>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</si>
  <si>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</si>
  <si>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</si>
  <si>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</si>
  <si>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</si>
  <si>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</si>
  <si>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</si>
  <si>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</si>
  <si>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</si>
  <si>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</si>
  <si>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</si>
  <si>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</si>
  <si>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</si>
  <si>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</si>
  <si>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</si>
  <si>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</si>
  <si>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</si>
  <si>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</si>
  <si>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</si>
  <si>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</si>
  <si>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</si>
  <si>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</si>
  <si>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</si>
  <si>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</si>
  <si>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</si>
  <si>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</si>
  <si>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</si>
  <si>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</si>
  <si>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</si>
  <si>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</si>
  <si>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</si>
  <si>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</si>
  <si>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</si>
  <si>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</si>
  <si>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</si>
  <si>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</si>
  <si>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</si>
  <si>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</si>
  <si>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</si>
  <si>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</si>
  <si>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</si>
  <si>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</si>
  <si>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</si>
  <si>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</si>
  <si>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</si>
  <si>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</si>
  <si>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</si>
  <si>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</si>
  <si>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</si>
  <si>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</si>
  <si>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</si>
  <si>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</si>
  <si>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</si>
  <si>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</si>
  <si>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</si>
  <si>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</si>
  <si>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</si>
  <si>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</si>
  <si>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</si>
  <si>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</si>
  <si>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</si>
  <si>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</si>
  <si>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</si>
  <si>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</si>
  <si>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</si>
  <si>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</si>
  <si>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</si>
  <si>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</si>
  <si>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</si>
  <si>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</si>
  <si>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</si>
  <si>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</si>
  <si>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</si>
  <si>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</si>
  <si>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</si>
  <si>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</si>
  <si>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</si>
  <si>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</si>
  <si>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</si>
  <si>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</si>
  <si>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</si>
  <si>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</si>
  <si>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</si>
  <si>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</si>
  <si>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</si>
  <si>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</si>
  <si>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</si>
  <si>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</si>
  <si>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</si>
  <si>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</si>
  <si>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</si>
  <si>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</si>
  <si>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</si>
  <si>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</si>
  <si>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</si>
  <si>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</si>
  <si>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</si>
  <si>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</si>
  <si>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</si>
  <si>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</si>
  <si>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</si>
  <si>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</si>
  <si>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</si>
  <si>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</si>
  <si>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</si>
  <si>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</si>
  <si>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</si>
  <si>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</si>
  <si>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</si>
  <si>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</si>
  <si>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</si>
  <si>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</si>
  <si>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</si>
  <si>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</si>
  <si>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</si>
  <si>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</si>
  <si>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</si>
  <si>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</si>
  <si>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</si>
  <si>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</si>
  <si>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</si>
  <si>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</si>
  <si>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</si>
  <si>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</si>
  <si>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</si>
  <si>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</si>
  <si>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</si>
  <si>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</si>
  <si>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</si>
  <si>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</si>
  <si>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</si>
  <si>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</si>
  <si>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</si>
  <si>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</si>
  <si>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</si>
  <si>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</si>
  <si>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</si>
  <si>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</si>
  <si>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</si>
  <si>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</si>
  <si>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</si>
  <si>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</si>
  <si>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</si>
  <si>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</si>
  <si>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</si>
  <si>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</si>
  <si>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</si>
  <si>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</si>
  <si>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</si>
  <si>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</si>
  <si>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</si>
  <si>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</si>
  <si>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</si>
  <si>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</si>
  <si>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</si>
  <si>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</si>
  <si>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</si>
  <si>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</si>
  <si>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</si>
  <si>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</si>
  <si>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</si>
  <si>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</si>
  <si>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</si>
  <si>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</si>
  <si>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</si>
  <si>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</si>
  <si>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</si>
  <si>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</si>
  <si>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</si>
  <si>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</si>
  <si>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</si>
  <si>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</si>
  <si>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</si>
  <si>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</si>
  <si>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</si>
  <si>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</si>
  <si>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</si>
  <si>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</si>
  <si>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</si>
  <si>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</si>
  <si>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</si>
  <si>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</si>
  <si>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</si>
  <si>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</si>
  <si>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</si>
  <si>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</si>
  <si>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</si>
  <si>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</si>
  <si>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</si>
  <si>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</si>
  <si>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</si>
  <si>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</si>
  <si>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</si>
  <si>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</si>
  <si>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</si>
  <si>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</si>
  <si>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</si>
  <si>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</si>
  <si>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</si>
  <si>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</si>
  <si>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</si>
  <si>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</si>
  <si>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</si>
  <si>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</si>
  <si>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</si>
  <si>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</si>
  <si>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</si>
  <si>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</si>
  <si>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</si>
  <si>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</si>
  <si>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</si>
  <si>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</si>
  <si>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</si>
  <si>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</si>
  <si>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</si>
  <si>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</si>
  <si>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</si>
  <si>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</si>
  <si>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</si>
  <si>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</si>
  <si>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</si>
  <si>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</si>
  <si>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</si>
  <si>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</si>
  <si>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</si>
  <si>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</si>
  <si>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</si>
  <si>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</si>
  <si>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</si>
  <si>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</si>
  <si>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</si>
  <si>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</si>
  <si>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</si>
  <si>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</si>
  <si>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</si>
  <si>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</si>
  <si>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</si>
  <si>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</si>
  <si>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</si>
  <si>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</si>
  <si>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</si>
  <si>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</si>
  <si>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</si>
  <si>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</si>
  <si>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</si>
  <si>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</si>
  <si>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</si>
  <si>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</si>
  <si>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</si>
  <si>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</si>
  <si>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</si>
  <si>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</si>
  <si>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</si>
  <si>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</si>
  <si>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</si>
  <si>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</si>
  <si>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</si>
  <si>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</si>
  <si>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</si>
  <si>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</si>
  <si>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</si>
  <si>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</si>
  <si>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</si>
  <si>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</si>
  <si>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</si>
  <si>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</si>
  <si>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</si>
  <si>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</si>
  <si>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</si>
  <si>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</si>
  <si>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</si>
  <si>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</si>
  <si>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</si>
  <si>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</si>
  <si>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</si>
  <si>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</si>
  <si>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</si>
  <si>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</si>
  <si>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</si>
  <si>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</si>
  <si>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</si>
  <si>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</si>
  <si>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</si>
  <si>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</si>
  <si>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</si>
  <si>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</si>
  <si>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</si>
  <si>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</si>
  <si>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</si>
  <si>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</si>
  <si>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</si>
  <si>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</si>
  <si>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</si>
  <si>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</si>
  <si>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</si>
  <si>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</si>
  <si>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</si>
  <si>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</si>
  <si>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</si>
  <si>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</si>
  <si>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</si>
  <si>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</si>
  <si>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</si>
  <si>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</si>
  <si>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</si>
  <si>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</si>
  <si>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</si>
  <si>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</si>
  <si>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</si>
  <si>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</si>
  <si>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</si>
  <si>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</si>
  <si>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</si>
  <si>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</si>
  <si>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</si>
  <si>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</si>
  <si>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</si>
  <si>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</si>
  <si>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</si>
  <si>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</si>
  <si>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</si>
  <si>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</si>
  <si>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</si>
  <si>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</si>
  <si>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</si>
  <si>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</si>
  <si>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</si>
  <si>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</si>
  <si>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</si>
  <si>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</si>
  <si>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</si>
  <si>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</si>
  <si>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</si>
  <si>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</si>
  <si>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</si>
  <si>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</si>
  <si>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</si>
  <si>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</si>
  <si>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</si>
  <si>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</si>
  <si>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</si>
  <si>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</si>
  <si>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</si>
  <si>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</si>
  <si>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</si>
  <si>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</si>
  <si>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</si>
  <si>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</si>
  <si>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</si>
  <si>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</si>
  <si>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</si>
  <si>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</si>
  <si>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</si>
  <si>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</si>
  <si>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</si>
  <si>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</si>
  <si>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</si>
  <si>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</si>
  <si>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</si>
  <si>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</si>
  <si>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</si>
  <si>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</si>
  <si>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</si>
  <si>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</si>
  <si>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</si>
  <si>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</si>
  <si>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</si>
  <si>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</si>
  <si>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</si>
  <si>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</si>
  <si>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</si>
  <si>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</si>
  <si>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</si>
  <si>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</si>
  <si>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</si>
  <si>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</si>
  <si>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</si>
  <si>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</si>
  <si>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</si>
  <si>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</si>
  <si>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</si>
  <si>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</si>
  <si>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</si>
  <si>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</si>
  <si>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</si>
  <si>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</si>
  <si>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</si>
  <si>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</si>
  <si>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</si>
  <si>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</si>
  <si>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</si>
  <si>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</si>
  <si>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</si>
  <si>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</si>
  <si>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</si>
  <si>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</si>
  <si>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</si>
  <si>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</si>
  <si>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</si>
  <si>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</si>
  <si>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</si>
  <si>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</si>
  <si>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</si>
  <si>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</si>
  <si>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</si>
  <si>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</si>
  <si>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</si>
  <si>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</si>
  <si>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</si>
  <si>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</si>
  <si>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</si>
  <si>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</si>
  <si>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</si>
  <si>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</si>
  <si>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</si>
  <si>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</si>
  <si>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</si>
  <si>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</si>
  <si>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</si>
  <si>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</si>
  <si>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</si>
  <si>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</si>
  <si>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</si>
  <si>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</si>
  <si>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</si>
  <si>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</si>
  <si>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</si>
  <si>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</si>
  <si>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</si>
  <si>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</si>
  <si>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</si>
  <si>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</si>
  <si>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</si>
  <si>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</si>
  <si>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</si>
  <si>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</si>
  <si>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</si>
  <si>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</si>
  <si>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</si>
  <si>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</si>
  <si>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</si>
  <si>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</si>
  <si>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</si>
  <si>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</si>
  <si>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</si>
  <si>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</si>
  <si>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</si>
  <si>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</si>
  <si>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</si>
  <si>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</si>
  <si>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</si>
  <si>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</si>
  <si>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</si>
  <si>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</si>
  <si>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</si>
  <si>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</si>
  <si>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</si>
  <si>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</si>
  <si>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</si>
  <si>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</si>
  <si>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</si>
  <si>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</si>
  <si>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</si>
  <si>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</si>
  <si>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</si>
  <si>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</si>
  <si>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</si>
  <si>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</si>
  <si>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</si>
  <si>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</si>
  <si>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</si>
  <si>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</si>
  <si>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</si>
  <si>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</si>
  <si>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</si>
  <si>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</si>
  <si>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</si>
  <si>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</si>
  <si>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</si>
  <si>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</si>
  <si>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</si>
  <si>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</si>
  <si>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</si>
  <si>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</si>
  <si>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</si>
  <si>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</si>
  <si>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</si>
  <si>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</si>
  <si>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</si>
  <si>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</si>
  <si>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</si>
  <si>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</si>
  <si>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</si>
  <si>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</si>
  <si>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</si>
  <si>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</si>
  <si>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</si>
  <si>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</si>
  <si>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</si>
  <si>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</si>
  <si>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</si>
  <si>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</si>
  <si>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</si>
  <si>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</si>
  <si>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</si>
  <si>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</si>
  <si>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</si>
  <si>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</si>
  <si>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</si>
  <si>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</si>
  <si>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</si>
  <si>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</si>
  <si>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</si>
  <si>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</si>
  <si>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</si>
  <si>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</si>
  <si>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</si>
  <si>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</si>
  <si>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</si>
  <si>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</si>
  <si>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</si>
  <si>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</si>
  <si>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</si>
  <si>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</si>
  <si>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</si>
  <si>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</si>
  <si>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</si>
  <si>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</si>
  <si>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</si>
  <si>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</si>
  <si>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</si>
  <si>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</si>
  <si>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</si>
  <si>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</si>
  <si>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</si>
  <si>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</si>
  <si>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</si>
  <si>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</si>
  <si>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</si>
  <si>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</si>
  <si>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</si>
  <si>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</si>
  <si>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</si>
  <si>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</si>
  <si>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</si>
  <si>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</si>
  <si>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</si>
  <si>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</si>
  <si>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</si>
  <si>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</si>
  <si>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</si>
  <si>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</si>
  <si>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</si>
  <si>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</si>
  <si>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</si>
  <si>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</si>
  <si>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</si>
  <si>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</si>
  <si>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</si>
  <si>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</si>
  <si>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</si>
  <si>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</si>
  <si>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</si>
  <si>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</si>
  <si>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</si>
  <si>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</si>
  <si>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</si>
  <si>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</si>
  <si>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</si>
  <si>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</si>
  <si>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</si>
  <si>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</si>
  <si>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</si>
  <si>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</si>
  <si>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</si>
  <si>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</si>
  <si>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</si>
  <si>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</si>
  <si>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</si>
  <si>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</si>
  <si>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</si>
  <si>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</si>
  <si>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</si>
  <si>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</si>
  <si>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</si>
  <si>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</si>
  <si>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</si>
  <si>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</si>
  <si>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</si>
  <si>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</si>
  <si>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</si>
  <si>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</si>
  <si>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</si>
  <si>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</si>
  <si>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</si>
  <si>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</si>
  <si>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</si>
  <si>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</si>
  <si>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</si>
  <si>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</si>
  <si>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</si>
  <si>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</si>
  <si>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</si>
  <si>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</si>
  <si>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</si>
  <si>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</si>
  <si>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</si>
  <si>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</si>
  <si>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</si>
  <si>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</si>
  <si>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</si>
  <si>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</si>
  <si>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</si>
  <si>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</si>
  <si>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</si>
  <si>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</si>
  <si>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</si>
  <si>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</si>
  <si>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</si>
  <si>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</si>
  <si>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</si>
  <si>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</si>
  <si>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</si>
  <si>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</si>
  <si>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</si>
  <si>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</si>
  <si>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</si>
  <si>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</si>
  <si>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</si>
  <si>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</si>
  <si>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</si>
  <si>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</si>
  <si>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</si>
  <si>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</si>
  <si>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</si>
  <si>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</si>
  <si>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</si>
  <si>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</si>
  <si>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</si>
  <si>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</si>
  <si>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</si>
  <si>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</si>
  <si>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</si>
  <si>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</si>
  <si>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</si>
  <si>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</si>
  <si>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</si>
  <si>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</si>
  <si>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</si>
  <si>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</si>
  <si>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</si>
  <si>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</si>
  <si>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</si>
  <si>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</si>
  <si>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</si>
  <si>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</si>
  <si>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</si>
  <si>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</si>
  <si>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</si>
  <si>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</si>
  <si>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</si>
  <si>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</si>
  <si>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</si>
  <si>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</si>
  <si>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</si>
  <si>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</si>
  <si>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</si>
  <si>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</si>
  <si>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</si>
  <si>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</si>
  <si>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</si>
  <si>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</si>
  <si>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</si>
  <si>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</si>
  <si>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</si>
  <si>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</si>
  <si>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</si>
  <si>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</si>
  <si>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</si>
  <si>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</si>
  <si>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</si>
  <si>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</si>
  <si>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</si>
  <si>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</si>
  <si>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</si>
  <si>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</si>
  <si>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</si>
  <si>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</si>
  <si>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</si>
  <si>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</si>
  <si>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</si>
  <si>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</si>
  <si>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</si>
  <si>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</si>
  <si>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</si>
  <si>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</si>
  <si>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</si>
  <si>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</si>
  <si>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</si>
  <si>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</si>
  <si>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</si>
  <si>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</si>
  <si>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</si>
  <si>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</si>
  <si>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</si>
  <si>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</si>
  <si>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</si>
  <si>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</si>
  <si>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</si>
  <si>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</si>
  <si>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</si>
  <si>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</si>
  <si>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</si>
  <si>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</si>
  <si>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</si>
  <si>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</si>
  <si>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</si>
  <si>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</si>
  <si>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</si>
  <si>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</si>
  <si>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</si>
  <si>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</si>
  <si>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</si>
  <si>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</si>
  <si>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</si>
  <si>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</si>
  <si>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</si>
  <si>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</si>
  <si>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</si>
  <si>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</si>
  <si>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</si>
  <si>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</si>
  <si>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</si>
  <si>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</si>
  <si>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</si>
  <si>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</si>
  <si>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</si>
  <si>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</si>
  <si>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</si>
  <si>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</si>
  <si>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</si>
  <si>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</si>
  <si>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</si>
  <si>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</si>
  <si>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</si>
  <si>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</si>
  <si>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</si>
  <si>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</si>
  <si>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</si>
  <si>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</si>
  <si>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</si>
  <si>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</si>
  <si>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</si>
  <si>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</si>
  <si>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</si>
  <si>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</si>
  <si>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</si>
  <si>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</si>
  <si>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</si>
  <si>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</si>
  <si>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</si>
  <si>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</si>
  <si>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</si>
  <si>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</si>
  <si>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</si>
  <si>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</si>
  <si>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</si>
  <si>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</si>
  <si>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</si>
  <si>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</si>
  <si>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</si>
  <si>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</si>
  <si>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</si>
  <si>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</si>
  <si>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</si>
  <si>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</si>
  <si>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</si>
  <si>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</si>
  <si>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</si>
  <si>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</si>
  <si>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</si>
  <si>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</si>
  <si>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</si>
  <si>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</si>
  <si>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</si>
  <si>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</si>
  <si>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</si>
  <si>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</si>
  <si>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</si>
  <si>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</si>
  <si>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</si>
  <si>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</si>
  <si>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</si>
  <si>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</si>
  <si>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</si>
  <si>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</si>
  <si>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</si>
  <si>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</si>
  <si>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</si>
  <si>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</si>
  <si>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</si>
  <si>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</si>
  <si>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</si>
  <si>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</si>
  <si>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</si>
  <si>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</si>
  <si>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</si>
  <si>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</si>
  <si>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</si>
  <si>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</si>
  <si>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</si>
  <si>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</si>
  <si>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</si>
  <si>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</si>
  <si>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</si>
  <si>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</si>
  <si>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</si>
  <si>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</si>
  <si>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</si>
  <si>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</si>
  <si>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</si>
  <si>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</si>
  <si>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</si>
  <si>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</si>
  <si>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</si>
  <si>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</si>
  <si>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</si>
  <si>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</si>
  <si>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</si>
  <si>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</si>
  <si>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</si>
  <si>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</si>
  <si>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</si>
  <si>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</si>
  <si>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</si>
  <si>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</si>
  <si>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</si>
  <si>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</si>
  <si>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</si>
  <si>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</si>
  <si>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</si>
  <si>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</si>
  <si>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</si>
  <si>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</si>
  <si>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</si>
  <si>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</si>
  <si>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</si>
  <si>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</si>
  <si>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</si>
  <si>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</si>
  <si>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</si>
  <si>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</si>
  <si>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</si>
  <si>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</si>
  <si>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</si>
  <si>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</si>
  <si>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</si>
  <si>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</si>
  <si>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</si>
  <si>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</si>
  <si>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</si>
  <si>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</si>
  <si>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</si>
  <si>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</si>
  <si>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</si>
  <si>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</si>
  <si>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</si>
  <si>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</si>
  <si>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</si>
  <si>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</si>
  <si>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</si>
  <si>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</si>
  <si>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</si>
  <si>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</si>
  <si>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</si>
  <si>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</si>
  <si>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</si>
  <si>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</si>
  <si>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</si>
  <si>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</si>
  <si>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</si>
  <si>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</si>
  <si>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</si>
  <si>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</si>
  <si>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</si>
  <si>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</si>
  <si>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</si>
  <si>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</si>
  <si>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</si>
  <si>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</si>
  <si>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</si>
  <si>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</si>
  <si>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</si>
  <si>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</si>
  <si>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</si>
  <si>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</si>
  <si>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</si>
  <si>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</si>
  <si>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</si>
  <si>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</si>
  <si>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</si>
  <si>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</si>
  <si>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</si>
  <si>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</si>
  <si>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</si>
  <si>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</si>
  <si>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</si>
  <si>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</si>
  <si>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</si>
  <si>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</si>
  <si>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</si>
  <si>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</si>
  <si>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</si>
  <si>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</si>
  <si>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</si>
  <si>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</si>
  <si>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</si>
  <si>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</si>
  <si>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</si>
  <si>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</si>
  <si>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</si>
  <si>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</si>
  <si>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</si>
  <si>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</si>
  <si>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</si>
  <si>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</si>
  <si>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</si>
  <si>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</si>
  <si>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</si>
  <si>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</si>
  <si>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</si>
  <si>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</si>
  <si>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</si>
  <si>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</si>
  <si>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</si>
  <si>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</si>
  <si>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</si>
  <si>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</si>
  <si>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</si>
  <si>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</si>
  <si>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</si>
  <si>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</si>
  <si>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</si>
  <si>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</si>
  <si>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</si>
  <si>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</si>
  <si>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</si>
  <si>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</si>
  <si>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</si>
  <si>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</si>
  <si>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</si>
  <si>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</si>
  <si>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</si>
  <si>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</si>
  <si>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</si>
  <si>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</si>
  <si>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</si>
  <si>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</si>
  <si>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</si>
  <si>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</si>
  <si>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</si>
  <si>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</si>
  <si>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</si>
  <si>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</si>
  <si>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</si>
  <si>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</si>
  <si>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</si>
  <si>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</si>
  <si>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</si>
  <si>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</si>
  <si>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</si>
  <si>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</si>
  <si>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</si>
  <si>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</si>
  <si>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</si>
  <si>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</si>
  <si>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</si>
  <si>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</si>
  <si>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</si>
  <si>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</si>
  <si>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</si>
  <si>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</si>
  <si>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</si>
  <si>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</si>
  <si>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</si>
  <si>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</si>
  <si>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</si>
  <si>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</si>
  <si>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</si>
  <si>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</si>
  <si>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</si>
  <si>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</si>
  <si>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</si>
  <si>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</si>
  <si>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</si>
  <si>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</si>
  <si>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</si>
  <si>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</si>
  <si>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</si>
  <si>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</si>
  <si>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</si>
  <si>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</si>
  <si>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</si>
  <si>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</si>
  <si>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</si>
  <si>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</si>
  <si>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</si>
  <si>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</si>
  <si>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</si>
  <si>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</si>
  <si>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</si>
  <si>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</si>
  <si>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</si>
  <si>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</si>
  <si>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</si>
  <si>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</si>
  <si>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</si>
  <si>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</si>
  <si>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</si>
  <si>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</si>
  <si>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</si>
  <si>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</si>
  <si>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</si>
  <si>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</si>
  <si>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</si>
  <si>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</si>
  <si>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</si>
  <si>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</si>
  <si>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</si>
  <si>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</si>
  <si>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</si>
  <si>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</si>
  <si>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</si>
  <si>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</si>
  <si>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</si>
  <si>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</si>
  <si>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</si>
  <si>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</si>
  <si>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</si>
  <si>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</si>
  <si>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</si>
  <si>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</si>
  <si>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</si>
  <si>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</si>
  <si>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</si>
  <si>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</si>
  <si>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</si>
  <si>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</si>
  <si>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</si>
  <si>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</si>
  <si>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</si>
  <si>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</si>
  <si>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</si>
  <si>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</si>
  <si>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</si>
  <si>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</si>
  <si>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</si>
  <si>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</si>
  <si>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</si>
  <si>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</si>
  <si>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</si>
  <si>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</si>
  <si>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</si>
  <si>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</si>
  <si>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</si>
  <si>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</si>
  <si>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</si>
  <si>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</si>
  <si>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</si>
  <si>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</si>
  <si>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</si>
  <si>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</si>
  <si>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</si>
  <si>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</si>
  <si>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</si>
  <si>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</si>
  <si>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</si>
  <si>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</si>
  <si>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</si>
  <si>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</si>
  <si>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</si>
  <si>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</si>
  <si>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</si>
  <si>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</si>
  <si>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</si>
  <si>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</si>
  <si>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</si>
  <si>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</si>
  <si>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</si>
  <si>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</si>
  <si>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</si>
  <si>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</si>
  <si>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</si>
  <si>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</si>
  <si>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</si>
  <si>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</si>
  <si>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</si>
  <si>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</si>
  <si>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</si>
  <si>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</si>
  <si>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</si>
  <si>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</si>
  <si>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</si>
  <si>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</si>
  <si>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</si>
  <si>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</si>
  <si>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</si>
  <si>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</si>
  <si>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</si>
  <si>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</si>
  <si>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</si>
  <si>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</si>
  <si>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</si>
  <si>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</si>
  <si>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</si>
  <si>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</si>
  <si>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</si>
  <si>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</si>
  <si>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</si>
  <si>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</si>
  <si>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</si>
  <si>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</si>
  <si>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</si>
  <si>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</si>
  <si>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</si>
  <si>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</si>
  <si>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</si>
  <si>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</si>
  <si>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</si>
  <si>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</si>
  <si>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</si>
  <si>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</si>
  <si>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</si>
  <si>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</si>
  <si>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</si>
  <si>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</si>
  <si>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</si>
  <si>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</si>
  <si>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</si>
  <si>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</si>
  <si>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</si>
  <si>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</si>
  <si>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</si>
  <si>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</si>
  <si>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</si>
  <si>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</si>
  <si>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</si>
  <si>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</si>
  <si>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</si>
  <si>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</si>
  <si>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</si>
  <si>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</si>
  <si>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</si>
  <si>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</si>
  <si>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</si>
  <si>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</si>
  <si>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</si>
  <si>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</si>
  <si>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</si>
  <si>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</si>
  <si>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</si>
  <si>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</si>
  <si>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</si>
  <si>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</si>
  <si>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</si>
  <si>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</si>
  <si>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</si>
  <si>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</si>
  <si>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</si>
  <si>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</si>
  <si>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</si>
  <si>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</si>
  <si>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</si>
  <si>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</si>
  <si>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</si>
  <si>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</si>
  <si>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</si>
  <si>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</si>
  <si>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</si>
  <si>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</si>
  <si>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</si>
  <si>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</si>
  <si>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</si>
  <si>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</si>
  <si>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</si>
  <si>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</si>
  <si>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</si>
  <si>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</si>
  <si>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</si>
  <si>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</si>
  <si>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</si>
  <si>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</si>
  <si>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</si>
  <si>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</si>
  <si>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</si>
  <si>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</si>
  <si>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</si>
  <si>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</si>
  <si>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</si>
  <si>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</si>
  <si>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</si>
  <si>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</si>
  <si>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</si>
  <si>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</si>
  <si>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</si>
  <si>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</si>
  <si>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</si>
  <si>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</si>
  <si>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</si>
  <si>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</si>
  <si>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</si>
  <si>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</si>
  <si>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</si>
  <si>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</si>
  <si>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</si>
  <si>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</si>
  <si>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</si>
  <si>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</si>
  <si>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</si>
  <si>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</si>
  <si>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</si>
  <si>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</si>
  <si>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</si>
  <si>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</si>
  <si>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</si>
  <si>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</si>
  <si>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</si>
  <si>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</si>
  <si>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</si>
  <si>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</si>
  <si>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</si>
  <si>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</si>
  <si>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</si>
  <si>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</si>
  <si>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</si>
  <si>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</si>
  <si>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</si>
  <si>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</si>
  <si>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</si>
  <si>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</si>
  <si>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</si>
  <si>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</si>
  <si>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</si>
  <si>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</si>
  <si>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</si>
  <si>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</si>
  <si>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</si>
  <si>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</si>
  <si>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</si>
  <si>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</si>
  <si>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</si>
  <si>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</si>
  <si>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</si>
  <si>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</si>
  <si>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</si>
  <si>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</si>
  <si>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</si>
  <si>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</si>
  <si>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</si>
  <si>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</si>
  <si>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</si>
  <si>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</si>
  <si>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</si>
  <si>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</si>
  <si>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</si>
  <si>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</si>
  <si>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</si>
  <si>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</si>
  <si>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</si>
  <si>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</si>
  <si>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</si>
  <si>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</si>
  <si>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</si>
  <si>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</si>
  <si>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</si>
  <si>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</si>
  <si>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</si>
  <si>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</si>
  <si>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</si>
  <si>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</si>
  <si>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</si>
  <si>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</si>
  <si>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</si>
  <si>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</si>
  <si>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</si>
  <si>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</si>
  <si>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</si>
  <si>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</si>
  <si>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</si>
  <si>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</si>
  <si>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</si>
  <si>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</si>
  <si>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</si>
  <si>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</si>
  <si>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</si>
  <si>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</si>
  <si>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</si>
  <si>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</si>
  <si>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</si>
  <si>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</si>
  <si>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</si>
  <si>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</si>
  <si>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</si>
  <si>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</si>
  <si>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</si>
  <si>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</si>
  <si>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</si>
  <si>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</si>
  <si>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</si>
  <si>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</si>
  <si>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</si>
  <si>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</si>
  <si>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</si>
  <si>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</si>
  <si>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</si>
  <si>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</si>
  <si>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</si>
  <si>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</si>
  <si>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</si>
  <si>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</si>
  <si>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</si>
  <si>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</si>
  <si>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</si>
  <si>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</si>
  <si>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</si>
  <si>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</si>
  <si>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</si>
  <si>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</si>
  <si>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</si>
  <si>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</si>
  <si>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</si>
  <si>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</si>
  <si>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</si>
  <si>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</si>
  <si>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</si>
  <si>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</si>
  <si>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</si>
  <si>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</si>
  <si>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</si>
  <si>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</si>
  <si>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</si>
  <si>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</si>
  <si>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</si>
  <si>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</si>
  <si>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</si>
  <si>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</si>
  <si>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</si>
  <si>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</si>
  <si>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</si>
  <si>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</si>
  <si>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</si>
  <si>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</si>
  <si>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</si>
  <si>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</si>
  <si>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</si>
  <si>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</si>
  <si>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</si>
  <si>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</si>
  <si>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</si>
  <si>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</si>
  <si>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</si>
  <si>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</si>
  <si>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</si>
  <si>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</si>
  <si>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</si>
  <si>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</si>
  <si>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</si>
  <si>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</si>
  <si>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</si>
  <si>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</si>
  <si>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</si>
  <si>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</si>
  <si>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</si>
  <si>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</si>
  <si>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</si>
  <si>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</si>
  <si>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</si>
  <si>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</si>
  <si>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</si>
  <si>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</si>
  <si>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</si>
  <si>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</si>
  <si>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</si>
  <si>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</si>
  <si>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</si>
  <si>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</si>
  <si>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</si>
  <si>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</si>
  <si>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</si>
  <si>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</si>
  <si>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</si>
  <si>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</si>
  <si>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</si>
  <si>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</si>
  <si>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</si>
  <si>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</si>
  <si>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</si>
  <si>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</si>
  <si>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</si>
  <si>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</si>
  <si>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</si>
  <si>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</si>
  <si>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</si>
  <si>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</si>
  <si>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</si>
  <si>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</si>
  <si>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</si>
  <si>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</si>
  <si>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</si>
  <si>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</si>
  <si>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</si>
  <si>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</si>
  <si>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</si>
  <si>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</si>
  <si>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</si>
  <si>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</si>
  <si>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</si>
  <si>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</si>
  <si>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</si>
  <si>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</si>
  <si>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</si>
  <si>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</si>
  <si>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</si>
  <si>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</si>
  <si>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</si>
  <si>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</si>
  <si>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</si>
  <si>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</si>
  <si>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</si>
  <si>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</si>
  <si>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</si>
  <si>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</si>
  <si>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</si>
  <si>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</si>
  <si>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</si>
  <si>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</si>
  <si>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</si>
  <si>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</si>
  <si>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</si>
  <si>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</si>
  <si>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</si>
  <si>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</si>
  <si>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</si>
  <si>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</si>
  <si>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</si>
  <si>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</si>
  <si>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</si>
  <si>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</si>
  <si>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</si>
  <si>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</si>
  <si>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</si>
  <si>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</si>
  <si>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</si>
  <si>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</si>
  <si>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</si>
  <si>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</si>
  <si>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</si>
  <si>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</si>
  <si>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</si>
  <si>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</si>
  <si>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</si>
  <si>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</si>
  <si>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</si>
  <si>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</si>
  <si>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</si>
  <si>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</si>
  <si>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</si>
  <si>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</si>
  <si>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</si>
  <si>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</si>
  <si>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</si>
  <si>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</si>
  <si>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</si>
  <si>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</si>
  <si>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</si>
  <si>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</si>
  <si>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</si>
  <si>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</si>
  <si>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</si>
  <si>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</si>
  <si>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</si>
  <si>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</si>
  <si>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</si>
  <si>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</si>
  <si>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</si>
  <si>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</si>
  <si>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</si>
  <si>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</si>
  <si>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</si>
  <si>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</si>
  <si>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</si>
  <si>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</si>
  <si>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</si>
  <si>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</si>
  <si>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</si>
  <si>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</si>
  <si>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</si>
  <si>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</si>
  <si>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</si>
  <si>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</si>
  <si>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</si>
  <si>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</si>
  <si>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</si>
  <si>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</si>
  <si>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</si>
  <si>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</si>
  <si>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</si>
  <si>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</si>
  <si>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</si>
  <si>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</si>
  <si>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</si>
  <si>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</si>
  <si>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</si>
  <si>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</si>
  <si>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</si>
  <si>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</si>
  <si>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</si>
  <si>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</si>
  <si>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</si>
  <si>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</si>
  <si>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</si>
  <si>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</si>
  <si>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</si>
  <si>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</si>
  <si>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</si>
  <si>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</si>
  <si>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</si>
  <si>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</si>
  <si>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</si>
  <si>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</si>
  <si>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</si>
  <si>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</si>
  <si>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</si>
  <si>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</si>
  <si>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</si>
  <si>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</si>
  <si>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</si>
  <si>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</si>
  <si>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</si>
  <si>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</si>
  <si>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</si>
  <si>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</si>
  <si>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</si>
  <si>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</si>
  <si>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</si>
  <si>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</si>
  <si>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</si>
  <si>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</si>
  <si>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</si>
  <si>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</si>
  <si>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</si>
  <si>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</si>
  <si>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</si>
  <si>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</si>
  <si>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</si>
  <si>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</si>
  <si>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</si>
  <si>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</si>
  <si>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</si>
  <si>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</si>
  <si>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</si>
  <si>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</si>
  <si>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</si>
  <si>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</si>
  <si>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</si>
  <si>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</si>
  <si>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</si>
  <si>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</si>
  <si>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</si>
  <si>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</si>
  <si>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</si>
  <si>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</si>
  <si>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</si>
  <si>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</si>
  <si>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</si>
  <si>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</si>
  <si>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</si>
  <si>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</si>
  <si>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</si>
  <si>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</si>
  <si>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</si>
  <si>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</si>
  <si>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</si>
  <si>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</si>
  <si>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</si>
  <si>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</si>
  <si>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</si>
  <si>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</si>
  <si>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</si>
  <si>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</si>
  <si>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</si>
  <si>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</si>
  <si>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</si>
  <si>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</si>
  <si>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</si>
  <si>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</si>
  <si>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</si>
  <si>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</si>
  <si>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</si>
  <si>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</si>
  <si>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</si>
  <si>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</si>
  <si>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</si>
  <si>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</si>
  <si>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</si>
  <si>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</si>
  <si>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</si>
  <si>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</si>
  <si>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</si>
  <si>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</si>
  <si>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</si>
  <si>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</si>
  <si>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</si>
  <si>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</si>
  <si>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</si>
  <si>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</si>
  <si>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</si>
  <si>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</si>
  <si>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</si>
  <si>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</si>
  <si>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</si>
  <si>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</si>
  <si>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</si>
  <si>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</si>
  <si>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</si>
  <si>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</si>
  <si>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</si>
  <si>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</si>
  <si>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</si>
  <si>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</si>
  <si>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</si>
  <si>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</si>
  <si>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</si>
  <si>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</si>
  <si>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</si>
  <si>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</si>
  <si>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</si>
  <si>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</si>
  <si>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</si>
  <si>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</si>
  <si>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</si>
  <si>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</si>
  <si>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</si>
  <si>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</si>
  <si>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</si>
  <si>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</si>
  <si>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</si>
  <si>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</si>
  <si>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</si>
  <si>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</si>
  <si>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</si>
  <si>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</si>
  <si>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</si>
  <si>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</si>
  <si>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</si>
  <si>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</si>
  <si>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</si>
  <si>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</si>
  <si>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</si>
  <si>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</si>
  <si>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</si>
  <si>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</si>
  <si>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</si>
  <si>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</si>
  <si>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</si>
  <si>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</si>
  <si>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</si>
  <si>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</si>
  <si>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</si>
  <si>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</si>
  <si>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</si>
  <si>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</si>
  <si>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</si>
  <si>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</si>
  <si>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</si>
  <si>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</si>
  <si>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</si>
  <si>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</si>
  <si>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</si>
  <si>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</si>
  <si>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</si>
  <si>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</si>
  <si>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</si>
  <si>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</si>
  <si>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</si>
  <si>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</si>
  <si>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</si>
  <si>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</si>
  <si>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</si>
  <si>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</si>
  <si>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</si>
  <si>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</si>
  <si>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</si>
  <si>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</si>
  <si>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</si>
  <si>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</si>
  <si>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</si>
  <si>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</si>
  <si>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</si>
  <si>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</si>
  <si>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</si>
  <si>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</si>
  <si>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</si>
  <si>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</si>
  <si>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</si>
  <si>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</si>
  <si>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</si>
  <si>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</si>
  <si>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</si>
  <si>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</si>
  <si>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</si>
  <si>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</si>
  <si>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</si>
  <si>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</si>
  <si>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</si>
  <si>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</si>
  <si>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</si>
  <si>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</si>
  <si>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</si>
  <si>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</si>
  <si>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</si>
  <si>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</si>
  <si>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</si>
  <si>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</si>
  <si>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</si>
  <si>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</si>
  <si>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</si>
  <si>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</si>
  <si>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</si>
  <si>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</si>
  <si>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</si>
  <si>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</si>
  <si>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</si>
  <si>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</si>
  <si>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</si>
  <si>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</si>
  <si>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</si>
  <si>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</si>
  <si>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</si>
  <si>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</si>
  <si>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</si>
  <si>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</si>
  <si>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</si>
  <si>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</si>
  <si>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</si>
  <si>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</si>
  <si>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</si>
  <si>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</si>
  <si>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</si>
  <si>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</si>
  <si>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</si>
  <si>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</si>
  <si>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</si>
  <si>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</si>
  <si>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</si>
  <si>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</si>
  <si>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</si>
  <si>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</si>
  <si>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</si>
  <si>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</si>
  <si>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</si>
  <si>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</si>
  <si>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</si>
  <si>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</si>
  <si>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</si>
  <si>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</si>
  <si>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</si>
  <si>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</si>
  <si>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</si>
  <si>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</si>
  <si>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</si>
  <si>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</si>
  <si>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</si>
  <si>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</si>
  <si>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</si>
  <si>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</si>
  <si>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</si>
  <si>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</si>
  <si>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</si>
  <si>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</si>
  <si>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</si>
  <si>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</si>
  <si>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</si>
  <si>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</si>
  <si>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</si>
  <si>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</si>
  <si>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</si>
  <si>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</si>
  <si>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</si>
  <si>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</si>
  <si>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</si>
  <si>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</si>
  <si>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</si>
  <si>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</si>
  <si>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</si>
  <si>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</si>
  <si>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</si>
  <si>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</si>
  <si>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</si>
  <si>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</si>
  <si>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</si>
  <si>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</si>
  <si>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</si>
  <si>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</si>
  <si>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</si>
  <si>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</si>
  <si>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</si>
  <si>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</si>
  <si>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</si>
  <si>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</si>
  <si>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</si>
  <si>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</si>
  <si>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</si>
  <si>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</si>
  <si>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</si>
  <si>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</si>
  <si>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</si>
  <si>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</si>
  <si>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</si>
  <si>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</si>
  <si>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</si>
  <si>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</si>
  <si>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</si>
  <si>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</si>
  <si>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</si>
  <si>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</si>
  <si>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</si>
  <si>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</si>
  <si>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</si>
  <si>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</si>
  <si>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</si>
  <si>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</si>
  <si>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</si>
  <si>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</si>
  <si>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</si>
  <si>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</si>
  <si>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</si>
  <si>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</si>
  <si>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</si>
  <si>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</si>
  <si>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</si>
  <si>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</si>
  <si>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</si>
  <si>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</si>
  <si>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</si>
  <si>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</si>
  <si>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</si>
  <si>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</si>
  <si>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</si>
  <si>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</si>
  <si>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</si>
  <si>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</si>
  <si>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</si>
  <si>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</si>
  <si>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</si>
  <si>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</si>
  <si>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</si>
  <si>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</si>
  <si>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</si>
  <si>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</si>
  <si>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</si>
  <si>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</si>
  <si>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</si>
  <si>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</si>
  <si>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</si>
  <si>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</si>
  <si>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</si>
  <si>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</si>
  <si>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</si>
  <si>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</si>
  <si>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</si>
  <si>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</si>
  <si>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</si>
  <si>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</si>
  <si>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</si>
  <si>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</si>
  <si>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</si>
  <si>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</si>
  <si>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</si>
  <si>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</si>
  <si>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</si>
  <si>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</si>
  <si>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</si>
  <si>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</si>
  <si>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</si>
  <si>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</si>
  <si>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</si>
  <si>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</si>
  <si>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</si>
  <si>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</si>
  <si>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</si>
  <si>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</si>
  <si>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</si>
  <si>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</si>
  <si>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</si>
  <si>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</si>
  <si>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</si>
  <si>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</si>
  <si>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</si>
  <si>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</si>
  <si>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</si>
  <si>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</si>
  <si>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</si>
  <si>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</si>
  <si>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</si>
  <si>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</si>
  <si>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</si>
  <si>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</si>
  <si>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</si>
  <si>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</si>
  <si>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</si>
  <si>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</si>
  <si>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</si>
  <si>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</si>
  <si>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</si>
  <si>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</si>
  <si>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</si>
  <si>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</si>
  <si>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</si>
  <si>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</si>
  <si>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</si>
  <si>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</si>
  <si>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</si>
  <si>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</si>
  <si>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</si>
  <si>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</si>
  <si>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</si>
  <si>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</si>
  <si>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</si>
  <si>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</si>
  <si>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</si>
  <si>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</si>
  <si>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</si>
  <si>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</si>
  <si>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</si>
  <si>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</si>
  <si>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</si>
  <si>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</si>
  <si>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</si>
  <si>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</si>
  <si>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</si>
  <si>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</si>
  <si>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</si>
  <si>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</si>
  <si>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</si>
  <si>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</si>
  <si>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</si>
  <si>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</si>
  <si>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</si>
  <si>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</si>
  <si>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</si>
  <si>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</si>
  <si>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</si>
  <si>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</si>
  <si>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</si>
  <si>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</si>
  <si>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</si>
  <si>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</si>
  <si>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</si>
  <si>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</si>
  <si>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</si>
  <si>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</si>
  <si>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</si>
  <si>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</si>
  <si>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</si>
  <si>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</si>
  <si>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</si>
  <si>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</si>
  <si>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</si>
  <si>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</si>
  <si>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</si>
  <si>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</si>
  <si>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</si>
  <si>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</si>
  <si>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</si>
  <si>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</si>
  <si>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</si>
  <si>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</si>
  <si>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</si>
  <si>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</si>
  <si>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</si>
  <si>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</si>
  <si>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</si>
  <si>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</si>
  <si>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</si>
  <si>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</si>
  <si>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</si>
  <si>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</si>
  <si>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</si>
  <si>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</si>
  <si>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</si>
  <si>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</si>
  <si>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</si>
  <si>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</si>
  <si>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</si>
  <si>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</si>
  <si>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</si>
  <si>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</si>
  <si>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</si>
  <si>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</si>
  <si>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</si>
  <si>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</si>
  <si>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</si>
  <si>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</si>
  <si>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</si>
  <si>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</si>
  <si>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</si>
  <si>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</si>
  <si>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</si>
  <si>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</si>
  <si>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</si>
  <si>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</si>
  <si>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</si>
  <si>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</si>
  <si>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</si>
  <si>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</si>
  <si>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</si>
  <si>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</si>
  <si>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</si>
  <si>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</si>
  <si>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</si>
  <si>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</si>
  <si>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</si>
  <si>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</si>
  <si>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</si>
  <si>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</si>
  <si>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</si>
  <si>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</si>
  <si>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</si>
  <si>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</si>
  <si>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</si>
  <si>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</si>
  <si>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</si>
  <si>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</si>
  <si>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</si>
  <si>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</si>
  <si>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</si>
  <si>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</si>
  <si>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</si>
  <si>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</si>
  <si>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</si>
  <si>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</si>
  <si>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</si>
  <si>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</si>
  <si>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</si>
  <si>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</si>
  <si>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</si>
  <si>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</si>
  <si>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</si>
  <si>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</si>
  <si>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</si>
  <si>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</si>
  <si>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</si>
  <si>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</si>
  <si>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</si>
  <si>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</si>
  <si>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</si>
  <si>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</si>
  <si>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</si>
  <si>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</si>
  <si>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</si>
  <si>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</si>
  <si>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</si>
  <si>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</si>
  <si>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</si>
  <si>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</si>
  <si>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</si>
  <si>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</si>
  <si>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</si>
  <si>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</si>
  <si>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</si>
  <si>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</si>
  <si>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</si>
  <si>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</si>
  <si>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</si>
  <si>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</si>
  <si>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</si>
  <si>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</si>
  <si>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</si>
  <si>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</si>
  <si>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</si>
  <si>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</si>
  <si>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</si>
  <si>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</si>
  <si>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</si>
  <si>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</si>
  <si>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</si>
  <si>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</si>
  <si>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</si>
  <si>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</si>
  <si>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</si>
  <si>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</si>
  <si>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</si>
  <si>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</si>
  <si>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</si>
  <si>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</si>
  <si>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</si>
  <si>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</si>
  <si>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</si>
  <si>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</si>
  <si>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</si>
  <si>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</si>
  <si>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</si>
  <si>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</si>
  <si>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</si>
  <si>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</si>
  <si>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</si>
  <si>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</si>
  <si>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</si>
  <si>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</si>
  <si>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</si>
  <si>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</si>
  <si>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</si>
  <si>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</si>
  <si>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</si>
  <si>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</si>
  <si>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</si>
  <si>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</si>
  <si>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</si>
  <si>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</si>
  <si>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</si>
  <si>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</si>
  <si>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</si>
  <si>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</si>
  <si>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</si>
  <si>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</si>
  <si>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</si>
  <si>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</si>
  <si>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</si>
  <si>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</si>
  <si>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</si>
  <si>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</si>
  <si>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</si>
  <si>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</si>
  <si>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</si>
  <si>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</si>
  <si>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</si>
  <si>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</si>
  <si>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</si>
  <si>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</si>
  <si>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</si>
  <si>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</si>
  <si>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</si>
  <si>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</si>
  <si>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</si>
  <si>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</si>
  <si>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</si>
  <si>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</si>
  <si>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</si>
  <si>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</si>
  <si>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</si>
  <si>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</si>
  <si>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</si>
  <si>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</si>
  <si>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</si>
  <si>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</si>
  <si>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</si>
  <si>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</si>
  <si>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</si>
  <si>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</si>
  <si>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</si>
  <si>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</si>
  <si>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</si>
  <si>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</si>
  <si>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</si>
  <si>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</si>
  <si>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</si>
  <si>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</si>
  <si>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</si>
  <si>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</si>
  <si>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</si>
  <si>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</si>
  <si>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</si>
  <si>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</si>
  <si>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</si>
  <si>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</si>
  <si>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</si>
  <si>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</si>
  <si>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</si>
  <si>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</si>
  <si>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</si>
  <si>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</si>
  <si>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</si>
  <si>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</si>
  <si>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</si>
  <si>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</si>
  <si>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</si>
  <si>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</si>
  <si>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</si>
  <si>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</si>
  <si>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</si>
  <si>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</si>
  <si>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</si>
  <si>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</si>
  <si>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</si>
  <si>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</si>
  <si>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</si>
  <si>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</si>
  <si>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</si>
  <si>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</si>
  <si>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</si>
  <si>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</si>
  <si>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</si>
  <si>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</si>
  <si>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</si>
  <si>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</si>
  <si>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</si>
  <si>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</si>
  <si>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</si>
  <si>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</si>
  <si>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</si>
  <si>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</si>
  <si>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</si>
  <si>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</si>
  <si>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</si>
  <si>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</si>
  <si>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</si>
  <si>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</si>
  <si>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</si>
  <si>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</si>
  <si>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</si>
  <si>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</si>
  <si>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</si>
  <si>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</si>
  <si>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</si>
  <si>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</si>
  <si>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</si>
  <si>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</si>
  <si>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</si>
  <si>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</si>
  <si>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</si>
  <si>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</si>
  <si>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</si>
  <si>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</si>
  <si>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</si>
  <si>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</si>
  <si>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</si>
  <si>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</si>
  <si>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</si>
  <si>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</si>
  <si>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</si>
  <si>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</si>
  <si>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</si>
  <si>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</si>
  <si>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</si>
  <si>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</si>
  <si>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</si>
  <si>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</si>
  <si>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</si>
  <si>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</si>
  <si>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</si>
  <si>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</si>
  <si>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</si>
  <si>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</si>
  <si>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</si>
  <si>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</si>
  <si>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</si>
  <si>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</si>
  <si>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</si>
  <si>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</si>
  <si>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</si>
  <si>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</si>
  <si>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</si>
  <si>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</si>
  <si>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</si>
  <si>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</si>
  <si>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</si>
  <si>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</si>
  <si>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</si>
  <si>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</si>
  <si>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</si>
  <si>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</si>
  <si>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</si>
  <si>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</si>
  <si>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</si>
  <si>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</si>
  <si>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</si>
  <si>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</si>
  <si>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Program Specialist (50%)</t>
  </si>
  <si>
    <t>Bolivia</t>
  </si>
  <si>
    <t>V00004</t>
  </si>
  <si>
    <t>Abraham A. Cisne</t>
  </si>
  <si>
    <t>F0003</t>
  </si>
  <si>
    <t>Arkansas Chapter</t>
  </si>
  <si>
    <t>Partnerships &amp; Programs</t>
  </si>
  <si>
    <t>CAF</t>
  </si>
  <si>
    <t>CAF Pass Thru</t>
  </si>
  <si>
    <t>Program Assistant (50%)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</si>
  <si>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</si>
  <si>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</si>
  <si>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</si>
  <si>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</si>
  <si>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</si>
  <si>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</si>
  <si>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</si>
  <si>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</si>
  <si>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</si>
  <si>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</si>
  <si>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</si>
  <si>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</si>
  <si>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</si>
  <si>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</si>
  <si>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</si>
  <si>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</si>
  <si>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</si>
  <si>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</si>
  <si>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</si>
  <si>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</si>
  <si>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</si>
  <si>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</si>
  <si>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</si>
  <si>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</si>
  <si>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</si>
  <si>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</si>
  <si>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</si>
  <si>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</si>
  <si>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</si>
  <si>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</si>
  <si>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</si>
  <si>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</si>
  <si>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M&amp;IE</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</si>
  <si>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</si>
  <si>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</si>
  <si>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</si>
  <si>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</si>
  <si>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</si>
  <si>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</si>
  <si>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</si>
  <si>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</si>
  <si>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</si>
  <si>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</si>
  <si>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</si>
  <si>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</si>
  <si>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</si>
  <si>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</si>
  <si>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</si>
  <si>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Domestic Airfare</t>
  </si>
  <si>
    <t>Ecuador</t>
  </si>
  <si>
    <t>V00011</t>
  </si>
  <si>
    <t>Concepcion Esperanza Montenegro Villarreal</t>
  </si>
  <si>
    <t>F0010</t>
  </si>
  <si>
    <t>Capitulo de Bogota, Colombia</t>
  </si>
  <si>
    <t>Monitoring and Evaluation Dept</t>
  </si>
  <si>
    <t>GRUMA</t>
  </si>
  <si>
    <t>GRUMA Pass Thru</t>
  </si>
  <si>
    <t>DRL Labor Implementer Workshop Trip</t>
  </si>
  <si>
    <t>Flex - Other countries</t>
  </si>
  <si>
    <t>V00012</t>
  </si>
  <si>
    <t>Studio Red Design</t>
  </si>
  <si>
    <t>F0011</t>
  </si>
  <si>
    <t>Capitulo de Cali, Colombia</t>
  </si>
  <si>
    <t>Procurement Dept</t>
  </si>
  <si>
    <t>ICETEX</t>
  </si>
  <si>
    <t>ICETEX Pass Thru</t>
  </si>
  <si>
    <t>Courier fees/services</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</si>
  <si>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</si>
  <si>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</si>
  <si>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</si>
  <si>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</si>
  <si>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</si>
  <si>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</si>
  <si>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</si>
  <si>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</si>
  <si>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</si>
  <si>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</si>
  <si>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</si>
  <si>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</si>
  <si>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</si>
  <si>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</si>
  <si>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</si>
  <si>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</si>
  <si>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</si>
  <si>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</si>
  <si>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</si>
  <si>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</si>
  <si>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</si>
  <si>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</si>
  <si>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</si>
  <si>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</si>
  <si>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</si>
  <si>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</si>
  <si>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</si>
  <si>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</si>
  <si>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</si>
  <si>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</si>
  <si>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</si>
  <si>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</si>
  <si>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</si>
  <si>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</si>
  <si>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</si>
  <si>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</si>
  <si>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</si>
  <si>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</si>
  <si>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</si>
  <si>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</si>
  <si>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</si>
  <si>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</si>
  <si>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</si>
  <si>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</si>
  <si>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</si>
  <si>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 xml:space="preserve">Laptop Computers &amp; Software </t>
  </si>
  <si>
    <t>V00019</t>
  </si>
  <si>
    <t>Astrid Yurany Osorio Alvarez</t>
  </si>
  <si>
    <t>F0018</t>
  </si>
  <si>
    <t>Capitulo de Quito, Ecuador</t>
  </si>
  <si>
    <t>Payroll Protection Program Loan</t>
  </si>
  <si>
    <t>SEMPRA</t>
  </si>
  <si>
    <t>SEMPRA Energy Pass Thru</t>
  </si>
  <si>
    <t>Consultants</t>
  </si>
  <si>
    <t>V00020</t>
  </si>
  <si>
    <t>Andi Rhoades Thomas</t>
  </si>
  <si>
    <t>F0019</t>
  </si>
  <si>
    <t>Capitulo de Venezuela</t>
  </si>
  <si>
    <t>Other Income</t>
  </si>
  <si>
    <t>SENA</t>
  </si>
  <si>
    <t>SENA Pass Thru</t>
  </si>
  <si>
    <t>H.1.1 Labor rights organizations training coordination</t>
  </si>
  <si>
    <t>V00021</t>
  </si>
  <si>
    <t>Alejandro Torres Perico</t>
  </si>
  <si>
    <t>F0020</t>
  </si>
  <si>
    <t>Diana Cartagena Orozco</t>
  </si>
  <si>
    <t>Fundraising</t>
  </si>
  <si>
    <t>SENAI</t>
  </si>
  <si>
    <t>SENAI Pass Thru - National Service for Industrial Training</t>
  </si>
  <si>
    <t>H.1.2 Materials for labor rights organization trainings</t>
  </si>
  <si>
    <t>V00022</t>
  </si>
  <si>
    <t>Early, Cassidy &amp; Schilling, LLC</t>
  </si>
  <si>
    <t>F0021</t>
  </si>
  <si>
    <t>Colorado Chapter</t>
  </si>
  <si>
    <t>Convention Unit</t>
  </si>
  <si>
    <t>TELEVISA</t>
  </si>
  <si>
    <t>Televisa Pass Thru</t>
  </si>
  <si>
    <t>H.1.3 Development of new modules/materials for labor rights organization trainings</t>
  </si>
  <si>
    <t>V00023</t>
  </si>
  <si>
    <t>Barbara B. Bloch</t>
  </si>
  <si>
    <t>F0022</t>
  </si>
  <si>
    <t>Comite d'Haiti</t>
  </si>
  <si>
    <t>Legal Expenses - Unbillable</t>
  </si>
  <si>
    <t>AGA450</t>
  </si>
  <si>
    <t>AGA450 A Ganar Barbados Govt Ministry of Education</t>
  </si>
  <si>
    <t>CPU</t>
  </si>
  <si>
    <t>H.2.1 Coordination meetings (including materials)</t>
  </si>
  <si>
    <t>87010 (Meeting)/ 82420 (Materials)</t>
  </si>
  <si>
    <t>V00024</t>
  </si>
  <si>
    <t>Beth Outterson</t>
  </si>
  <si>
    <t>F0023</t>
  </si>
  <si>
    <t>Comite de Bahia, Brasil</t>
  </si>
  <si>
    <t>Unallowable NICRA Costs</t>
  </si>
  <si>
    <t>BSPORT24</t>
  </si>
  <si>
    <t>Beyond Sport 24</t>
  </si>
  <si>
    <t>H.2.2 Working summit to establish the civil society advisory network</t>
  </si>
  <si>
    <t>V00025</t>
  </si>
  <si>
    <t>FSI Strategies Inc.</t>
  </si>
  <si>
    <t>F0024</t>
  </si>
  <si>
    <t>Comite de Brasilia, Brasil</t>
  </si>
  <si>
    <t>A Ganar</t>
  </si>
  <si>
    <t>CAF414</t>
  </si>
  <si>
    <t>CAF Vencedores Bolivia</t>
  </si>
  <si>
    <t>H.2.3 Printing of materials for summit</t>
  </si>
  <si>
    <t>V00026</t>
  </si>
  <si>
    <t>Quench</t>
  </si>
  <si>
    <t>F0025</t>
  </si>
  <si>
    <t>Comite de Minas Gerais, Brasil</t>
  </si>
  <si>
    <t>Combating Child Labor</t>
  </si>
  <si>
    <t>DAI430</t>
  </si>
  <si>
    <t>DAI Honduras School Based Violence Prevention</t>
  </si>
  <si>
    <t>H.2.4 Lodging for participants</t>
  </si>
  <si>
    <t>V00027</t>
  </si>
  <si>
    <t>Foster Thomas</t>
  </si>
  <si>
    <t>F0026</t>
  </si>
  <si>
    <t>Comite de Paraiba, Brasil</t>
  </si>
  <si>
    <t>Education &amp; Culture - CPU</t>
  </si>
  <si>
    <t>DOL415</t>
  </si>
  <si>
    <t>DOL 415 Combating Child Labor Program Panama/Ecuador</t>
  </si>
  <si>
    <t>H.2.5 Transportation for participants</t>
  </si>
  <si>
    <t>V00028</t>
  </si>
  <si>
    <t>Camilo Forero</t>
  </si>
  <si>
    <t>F0027</t>
  </si>
  <si>
    <t>Comite de Pernambuco, Brasil</t>
  </si>
  <si>
    <t>Farmer to Farmer</t>
  </si>
  <si>
    <t>DOL416</t>
  </si>
  <si>
    <t>DOL416 Paraguay Okakuaa</t>
  </si>
  <si>
    <t>H.3.1 Coordination meetings (including materials)</t>
  </si>
  <si>
    <t>V00029</t>
  </si>
  <si>
    <t>Carlos Javier Rivera Rojas</t>
  </si>
  <si>
    <t>F0028</t>
  </si>
  <si>
    <t>Comite de Rio Grande do Norte, Brasil</t>
  </si>
  <si>
    <t>Health and Nutrition</t>
  </si>
  <si>
    <t>DOL417</t>
  </si>
  <si>
    <t>EducaFuturo: Combatting Child Labor Modification 7</t>
  </si>
  <si>
    <t>H.3.2 Development of training programs</t>
  </si>
  <si>
    <t>V00030</t>
  </si>
  <si>
    <t>Matthew N. Clausen</t>
  </si>
  <si>
    <t>F0029</t>
  </si>
  <si>
    <t>Comite de Santa Catarina, Brasil</t>
  </si>
  <si>
    <t>100K Strong</t>
  </si>
  <si>
    <t>DOL418</t>
  </si>
  <si>
    <t>Building Capacity -Civil Society-Combat Child Labor Colombia</t>
  </si>
  <si>
    <t>H.4.1 Training for journalists (including materials)</t>
  </si>
  <si>
    <t>V00031</t>
  </si>
  <si>
    <t>Jemal's Orme LLC</t>
  </si>
  <si>
    <t>F0030</t>
  </si>
  <si>
    <t>Comite de Sao Paulo, Brazil</t>
  </si>
  <si>
    <t>Climate Change Fellows</t>
  </si>
  <si>
    <t>DOL419</t>
  </si>
  <si>
    <t>Combatting Child Labor Paraguay Okakuaa Modification</t>
  </si>
  <si>
    <t>H.4.2 Ground transportation for journalists</t>
  </si>
  <si>
    <t>V00032</t>
  </si>
  <si>
    <t>Carmen Sofia Pena</t>
  </si>
  <si>
    <t>F0031</t>
  </si>
  <si>
    <t>Comite Para-Missouri, Brasil</t>
  </si>
  <si>
    <t>DOL420</t>
  </si>
  <si>
    <t>Reduce Child and Forced Labor in Palm Oil Supply Chains</t>
  </si>
  <si>
    <t>H.4.3 Lodging for journalists</t>
  </si>
  <si>
    <t>V00033</t>
  </si>
  <si>
    <t>Craig A. Tenney</t>
  </si>
  <si>
    <t>F0032</t>
  </si>
  <si>
    <t>Comite Paraguay Kansas (Capitulo de Paraguay)</t>
  </si>
  <si>
    <t>Higher Education Institution Unit</t>
  </si>
  <si>
    <t>DOL421</t>
  </si>
  <si>
    <t>Paraguay Okakuaa Cost Extension</t>
  </si>
  <si>
    <t>H.5.1 Comic book for general public</t>
  </si>
  <si>
    <t>V00034</t>
  </si>
  <si>
    <t>Carmen R. Sepassi</t>
  </si>
  <si>
    <t>F0033</t>
  </si>
  <si>
    <t>CPI Spanish Immersion School</t>
  </si>
  <si>
    <t>Youth Ambassadors</t>
  </si>
  <si>
    <t>DOL422</t>
  </si>
  <si>
    <t>USDOL Colombia Ports</t>
  </si>
  <si>
    <t>H.5.2 United 2026 media campaign</t>
  </si>
  <si>
    <t>V00035</t>
  </si>
  <si>
    <t>Cynthia Bendlin</t>
  </si>
  <si>
    <t>F0034</t>
  </si>
  <si>
    <t>DAI - Honduras School Based Violence Prevention</t>
  </si>
  <si>
    <t>Higher Education Partnership</t>
  </si>
  <si>
    <t>DOL423</t>
  </si>
  <si>
    <t>USDOL Mexico Awareness Raising Project</t>
  </si>
  <si>
    <t>H.6.1 M&amp;E Materials</t>
  </si>
  <si>
    <t>V00036</t>
  </si>
  <si>
    <t>Daniela Sepulveda Ruiz</t>
  </si>
  <si>
    <t>F0035</t>
  </si>
  <si>
    <t>District of Colombia Chapter</t>
  </si>
  <si>
    <t>Other</t>
  </si>
  <si>
    <t>DOL424</t>
  </si>
  <si>
    <t>Combat Child Labor Colombia Modification</t>
  </si>
  <si>
    <t>H.6.2 M&amp;E Training and Coordination Meetings</t>
  </si>
  <si>
    <t>V00037</t>
  </si>
  <si>
    <t>Soft Trac LLC</t>
  </si>
  <si>
    <t>F0036</t>
  </si>
  <si>
    <t>USDOL416 - Combating Child Labor Paraguay Okakuaa</t>
  </si>
  <si>
    <t>DOL425</t>
  </si>
  <si>
    <t>Gender Equity</t>
  </si>
  <si>
    <t>H.6.3 External Project Evaluation support costs</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</si>
  <si>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</si>
  <si>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</si>
  <si>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</si>
  <si>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</si>
  <si>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</si>
  <si>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</si>
  <si>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</si>
  <si>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</si>
  <si>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</si>
  <si>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</si>
  <si>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</si>
  <si>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</si>
  <si>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Petty Cash - Mexico Office DOS452</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</si>
  <si>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</si>
  <si>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</si>
  <si>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</si>
  <si>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</si>
  <si>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</si>
  <si>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</si>
  <si>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</si>
  <si>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</si>
  <si>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</si>
  <si>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</si>
  <si>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</si>
  <si>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</si>
  <si>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</si>
  <si>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</si>
  <si>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</si>
  <si>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</si>
  <si>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</si>
  <si>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</si>
  <si>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</si>
  <si>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</si>
  <si>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</si>
  <si>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</si>
  <si>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</si>
  <si>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</si>
  <si>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</si>
  <si>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</si>
  <si>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</si>
  <si>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</si>
  <si>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</si>
  <si>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</si>
  <si>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</si>
  <si>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</si>
  <si>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</si>
  <si>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</si>
  <si>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</si>
  <si>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</si>
  <si>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</si>
  <si>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</si>
  <si>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</si>
  <si>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</si>
  <si>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</si>
  <si>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</si>
  <si>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</si>
  <si>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</si>
  <si>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</si>
  <si>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</si>
  <si>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</si>
  <si>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</si>
  <si>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</si>
  <si>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</si>
  <si>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</si>
  <si>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</si>
  <si>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</si>
  <si>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</si>
  <si>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</si>
  <si>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</si>
  <si>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</si>
  <si>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</si>
  <si>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</si>
  <si>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</si>
  <si>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</si>
  <si>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</si>
  <si>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</si>
  <si>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</si>
  <si>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</si>
  <si>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</si>
  <si>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</si>
  <si>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</si>
  <si>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</si>
  <si>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</si>
  <si>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</si>
  <si>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</si>
  <si>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</si>
  <si>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</si>
  <si>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USAID800</t>
  </si>
  <si>
    <t>Juntos Aprendemos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</si>
  <si>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</si>
  <si>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</si>
  <si>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</si>
  <si>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</si>
  <si>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</si>
  <si>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</si>
  <si>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</si>
  <si>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</si>
  <si>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</si>
  <si>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</si>
  <si>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</si>
  <si>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</si>
  <si>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</si>
  <si>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</si>
  <si>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</si>
  <si>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</si>
  <si>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</si>
  <si>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</si>
  <si>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</si>
  <si>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</si>
  <si>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</si>
  <si>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</si>
  <si>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</si>
  <si>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</si>
  <si>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</si>
  <si>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</si>
  <si>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</si>
  <si>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</si>
  <si>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</si>
  <si>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</si>
  <si>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</si>
  <si>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</si>
  <si>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</si>
  <si>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</si>
  <si>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</si>
  <si>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</si>
  <si>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</si>
  <si>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</si>
  <si>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</si>
  <si>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</si>
  <si>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</si>
  <si>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</si>
  <si>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</si>
  <si>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</si>
  <si>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</si>
  <si>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</si>
  <si>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</si>
  <si>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</si>
  <si>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</si>
  <si>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</si>
  <si>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</si>
  <si>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</si>
  <si>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</si>
  <si>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</si>
  <si>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</si>
  <si>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</si>
  <si>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</si>
  <si>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</si>
  <si>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</si>
  <si>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</si>
  <si>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</si>
  <si>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</si>
  <si>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</si>
  <si>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</si>
  <si>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</si>
  <si>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</si>
  <si>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</si>
  <si>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</si>
  <si>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</si>
  <si>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</si>
  <si>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</si>
  <si>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</si>
  <si>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</si>
  <si>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</si>
  <si>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</si>
  <si>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</si>
  <si>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</si>
  <si>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</si>
  <si>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</si>
  <si>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</si>
  <si>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</si>
  <si>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</si>
  <si>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</si>
  <si>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</si>
  <si>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</si>
  <si>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</si>
  <si>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</si>
  <si>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</si>
  <si>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</si>
  <si>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</si>
  <si>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</si>
  <si>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</si>
  <si>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</si>
  <si>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</si>
  <si>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</si>
  <si>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</si>
  <si>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</si>
  <si>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</si>
  <si>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</si>
  <si>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</si>
  <si>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</si>
  <si>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</si>
  <si>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</si>
  <si>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</si>
  <si>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</si>
  <si>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</si>
  <si>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</si>
  <si>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</si>
  <si>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</si>
  <si>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</si>
  <si>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</si>
  <si>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</si>
  <si>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</si>
  <si>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</si>
  <si>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</si>
  <si>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</si>
  <si>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</si>
  <si>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</si>
  <si>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</si>
  <si>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</si>
  <si>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</si>
  <si>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</si>
  <si>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</si>
  <si>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</si>
  <si>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</si>
  <si>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</si>
  <si>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</si>
  <si>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</si>
  <si>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</si>
  <si>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</si>
  <si>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</si>
  <si>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</si>
  <si>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</si>
  <si>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</si>
  <si>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</si>
  <si>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</si>
  <si>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</si>
  <si>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</si>
  <si>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</si>
  <si>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</si>
  <si>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</si>
  <si>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</si>
  <si>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</si>
  <si>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</si>
  <si>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</si>
  <si>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</si>
  <si>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</si>
  <si>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</si>
  <si>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</si>
  <si>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</si>
  <si>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</si>
  <si>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</si>
  <si>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</si>
  <si>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</si>
  <si>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</si>
  <si>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</si>
  <si>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</si>
  <si>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</si>
  <si>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</si>
  <si>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</si>
  <si>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</si>
  <si>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</si>
  <si>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</si>
  <si>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</si>
  <si>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</si>
  <si>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</si>
  <si>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</si>
  <si>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</si>
  <si>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</si>
  <si>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</si>
  <si>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</si>
  <si>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</si>
  <si>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</si>
  <si>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</si>
  <si>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</si>
  <si>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</si>
  <si>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</si>
  <si>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</si>
  <si>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</si>
  <si>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</si>
  <si>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</si>
  <si>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</si>
  <si>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</si>
  <si>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</si>
  <si>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</si>
  <si>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</si>
  <si>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</si>
  <si>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</si>
  <si>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</si>
  <si>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</si>
  <si>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</si>
  <si>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</si>
  <si>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</si>
  <si>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</si>
  <si>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</si>
  <si>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</si>
  <si>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</si>
  <si>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</si>
  <si>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</si>
  <si>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</si>
  <si>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</si>
  <si>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</si>
  <si>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</si>
  <si>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</si>
  <si>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</si>
  <si>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</si>
  <si>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</si>
  <si>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</si>
  <si>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</si>
  <si>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</si>
  <si>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</si>
  <si>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</si>
  <si>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</si>
  <si>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</si>
  <si>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</si>
  <si>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</si>
  <si>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</si>
  <si>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</si>
  <si>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</si>
  <si>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</si>
  <si>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</si>
  <si>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</si>
  <si>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</si>
  <si>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</si>
  <si>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</si>
  <si>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</si>
  <si>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</si>
  <si>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</si>
  <si>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</si>
  <si>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</si>
  <si>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</si>
  <si>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</si>
  <si>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</si>
  <si>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</si>
  <si>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</si>
  <si>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</si>
  <si>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</si>
  <si>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</si>
  <si>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</si>
  <si>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</si>
  <si>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</si>
  <si>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</si>
  <si>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</si>
  <si>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</si>
  <si>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</si>
  <si>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</si>
  <si>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</si>
  <si>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</si>
  <si>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</si>
  <si>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</si>
  <si>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</si>
  <si>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</si>
  <si>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</si>
  <si>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</si>
  <si>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</si>
  <si>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</si>
  <si>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</si>
  <si>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</si>
  <si>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</si>
  <si>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</si>
  <si>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</si>
  <si>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</si>
  <si>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</si>
  <si>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</si>
  <si>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</si>
  <si>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</si>
  <si>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</si>
  <si>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</si>
  <si>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</si>
  <si>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</si>
  <si>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</si>
  <si>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</si>
  <si>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</si>
  <si>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</si>
  <si>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</si>
  <si>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</si>
  <si>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</si>
  <si>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</si>
  <si>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</si>
  <si>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</si>
  <si>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</si>
  <si>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</si>
  <si>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</si>
  <si>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</si>
  <si>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</si>
  <si>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</si>
  <si>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</si>
  <si>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</si>
  <si>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</si>
  <si>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</si>
  <si>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</si>
  <si>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</si>
  <si>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</si>
  <si>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</si>
  <si>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</si>
  <si>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</si>
  <si>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</si>
  <si>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</si>
  <si>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</si>
  <si>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</si>
  <si>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</si>
  <si>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</si>
  <si>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</si>
  <si>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</si>
  <si>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</si>
  <si>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</si>
  <si>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</si>
  <si>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</si>
  <si>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</si>
  <si>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</si>
  <si>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</si>
  <si>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</si>
  <si>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</si>
  <si>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</si>
  <si>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</si>
  <si>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</si>
  <si>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</si>
  <si>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</si>
  <si>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</si>
  <si>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</si>
  <si>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</si>
  <si>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</si>
  <si>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</si>
  <si>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</si>
  <si>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</si>
  <si>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</si>
  <si>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</si>
  <si>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</si>
  <si>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</si>
  <si>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</si>
  <si>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</si>
  <si>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</si>
  <si>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</si>
  <si>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</si>
  <si>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</si>
  <si>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</si>
  <si>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</si>
  <si>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</si>
  <si>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</si>
  <si>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</si>
  <si>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</si>
  <si>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</si>
  <si>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</si>
  <si>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</si>
  <si>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</si>
  <si>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</si>
  <si>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</si>
  <si>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</si>
  <si>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</si>
  <si>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</si>
  <si>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</si>
  <si>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</si>
  <si>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</si>
  <si>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</si>
  <si>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</si>
  <si>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</si>
  <si>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</si>
  <si>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</si>
  <si>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</si>
  <si>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</si>
  <si>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</si>
  <si>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</si>
  <si>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</si>
  <si>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</si>
  <si>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</si>
  <si>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</si>
  <si>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</si>
  <si>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</si>
  <si>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</si>
  <si>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</si>
  <si>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</si>
  <si>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</si>
  <si>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</si>
  <si>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</si>
  <si>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</si>
  <si>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</si>
  <si>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</si>
  <si>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</si>
  <si>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</si>
  <si>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</si>
  <si>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</si>
  <si>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</si>
  <si>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</si>
  <si>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</si>
  <si>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</si>
  <si>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</si>
  <si>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</si>
  <si>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</si>
  <si>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</si>
  <si>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</si>
  <si>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</si>
  <si>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</si>
  <si>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</si>
  <si>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</si>
  <si>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</si>
  <si>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</si>
  <si>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</si>
  <si>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</si>
  <si>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</si>
  <si>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</si>
  <si>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</si>
  <si>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</si>
  <si>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</si>
  <si>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</si>
  <si>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</si>
  <si>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</si>
  <si>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</si>
  <si>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</si>
  <si>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</si>
  <si>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</si>
  <si>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</si>
  <si>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</si>
  <si>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</si>
  <si>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</si>
  <si>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</si>
  <si>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</si>
  <si>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</si>
  <si>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</si>
  <si>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</si>
  <si>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</si>
  <si>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</si>
  <si>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</si>
  <si>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</si>
  <si>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</si>
  <si>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</si>
  <si>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</si>
  <si>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</si>
  <si>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</si>
  <si>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</si>
  <si>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</si>
  <si>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</si>
  <si>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</si>
  <si>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</si>
  <si>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</si>
  <si>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</si>
  <si>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</si>
  <si>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</si>
  <si>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</si>
  <si>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</si>
  <si>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</si>
  <si>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</si>
  <si>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</si>
  <si>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</si>
  <si>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</si>
  <si>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</si>
  <si>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</si>
  <si>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</si>
  <si>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</si>
  <si>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</si>
  <si>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</si>
  <si>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</si>
  <si>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</si>
  <si>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</si>
  <si>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</si>
  <si>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</si>
  <si>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</si>
  <si>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</si>
  <si>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</si>
  <si>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</si>
  <si>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</si>
  <si>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</si>
  <si>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</si>
  <si>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</si>
  <si>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</si>
  <si>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</si>
  <si>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</si>
  <si>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</si>
  <si>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</si>
  <si>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</si>
  <si>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</si>
  <si>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</si>
  <si>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</si>
  <si>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</si>
  <si>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</si>
  <si>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</si>
  <si>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</si>
  <si>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</si>
  <si>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</si>
  <si>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</si>
  <si>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</si>
  <si>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</si>
  <si>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</si>
  <si>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</si>
  <si>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</si>
  <si>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</si>
  <si>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</si>
  <si>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</si>
  <si>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</si>
  <si>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</si>
  <si>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</si>
  <si>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</si>
  <si>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</si>
  <si>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</si>
  <si>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</si>
  <si>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</si>
  <si>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</si>
  <si>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</si>
  <si>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</si>
  <si>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</si>
  <si>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</si>
  <si>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</si>
  <si>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</si>
  <si>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</si>
  <si>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</si>
  <si>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</si>
  <si>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</si>
  <si>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</si>
  <si>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</si>
  <si>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</si>
  <si>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</si>
  <si>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</si>
  <si>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</si>
  <si>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</si>
  <si>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</si>
  <si>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</si>
  <si>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</si>
  <si>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</si>
  <si>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</si>
  <si>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</si>
  <si>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</si>
  <si>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</si>
  <si>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</si>
  <si>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</si>
  <si>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</si>
  <si>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</si>
  <si>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</si>
  <si>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</si>
  <si>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</si>
  <si>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</si>
  <si>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</si>
  <si>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</si>
  <si>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</si>
  <si>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</si>
  <si>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</si>
  <si>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</si>
  <si>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</si>
  <si>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</si>
  <si>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</si>
  <si>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</si>
  <si>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</si>
  <si>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</si>
  <si>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</si>
  <si>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</si>
  <si>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</si>
  <si>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</si>
  <si>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</si>
  <si>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</si>
  <si>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</si>
  <si>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</si>
  <si>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</si>
  <si>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</si>
  <si>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</si>
  <si>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</si>
  <si>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</si>
  <si>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</si>
  <si>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</si>
  <si>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</si>
  <si>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</si>
  <si>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</si>
  <si>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</si>
  <si>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</si>
  <si>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</si>
  <si>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</si>
  <si>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</si>
  <si>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</si>
  <si>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</si>
  <si>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</si>
  <si>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</si>
  <si>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</si>
  <si>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</si>
  <si>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</si>
  <si>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</si>
  <si>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</si>
  <si>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</si>
  <si>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</si>
  <si>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</si>
  <si>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</si>
  <si>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</si>
  <si>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</si>
  <si>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</si>
  <si>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</si>
  <si>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</si>
  <si>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</si>
  <si>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</si>
  <si>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</si>
  <si>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</si>
  <si>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</si>
  <si>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</si>
  <si>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</si>
  <si>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</si>
  <si>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</si>
  <si>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</si>
  <si>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</si>
  <si>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</si>
  <si>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</si>
  <si>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</si>
  <si>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</si>
  <si>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</si>
  <si>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</si>
  <si>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</si>
  <si>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</si>
  <si>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</si>
  <si>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</si>
  <si>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</si>
  <si>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</si>
  <si>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</si>
  <si>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</si>
  <si>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</si>
  <si>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</si>
  <si>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</si>
  <si>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</si>
  <si>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</si>
  <si>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</si>
  <si>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</si>
  <si>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</si>
  <si>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</si>
  <si>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</si>
  <si>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</si>
  <si>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</si>
  <si>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</si>
  <si>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</si>
  <si>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</si>
  <si>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</si>
  <si>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</si>
  <si>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</si>
  <si>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</si>
  <si>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</si>
  <si>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</si>
  <si>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</si>
  <si>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</si>
  <si>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</si>
  <si>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</si>
  <si>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</si>
  <si>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</si>
  <si>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</si>
  <si>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</si>
  <si>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</si>
  <si>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</si>
  <si>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</si>
  <si>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</si>
  <si>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</si>
  <si>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</si>
  <si>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</si>
  <si>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</si>
  <si>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</si>
  <si>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</si>
  <si>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</si>
  <si>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</si>
  <si>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</si>
  <si>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</si>
  <si>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</si>
  <si>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</si>
  <si>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</si>
  <si>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</si>
  <si>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</si>
  <si>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</si>
  <si>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</si>
  <si>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</si>
  <si>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</si>
  <si>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</si>
  <si>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</si>
  <si>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</si>
  <si>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</si>
  <si>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</si>
  <si>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</si>
  <si>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</si>
  <si>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</si>
  <si>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</si>
  <si>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</si>
  <si>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</si>
  <si>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</si>
  <si>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</si>
  <si>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</si>
  <si>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</si>
  <si>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</si>
  <si>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</si>
  <si>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</si>
  <si>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</si>
  <si>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</si>
  <si>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</si>
  <si>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</si>
  <si>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</si>
  <si>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</si>
  <si>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</si>
  <si>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</si>
  <si>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</si>
  <si>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</si>
  <si>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</si>
  <si>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</si>
  <si>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</si>
  <si>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</si>
  <si>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</si>
  <si>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</si>
  <si>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</si>
  <si>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</si>
  <si>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</si>
  <si>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</si>
  <si>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</si>
  <si>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</si>
  <si>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</si>
  <si>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</si>
  <si>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</si>
  <si>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</si>
  <si>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</si>
  <si>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</si>
  <si>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</si>
  <si>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</si>
  <si>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</si>
  <si>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</si>
  <si>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</si>
  <si>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</si>
  <si>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</si>
  <si>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</si>
  <si>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</si>
  <si>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</si>
  <si>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</si>
  <si>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</si>
  <si>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</si>
  <si>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</si>
  <si>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</si>
  <si>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</si>
  <si>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</si>
  <si>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</si>
  <si>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</si>
  <si>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</si>
  <si>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</si>
  <si>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</si>
  <si>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</si>
  <si>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</si>
  <si>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</si>
  <si>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</si>
  <si>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</si>
  <si>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</si>
  <si>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</si>
  <si>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</si>
  <si>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</si>
  <si>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</si>
  <si>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</si>
  <si>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</si>
  <si>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</si>
  <si>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</si>
  <si>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</si>
  <si>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</si>
  <si>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</si>
  <si>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</si>
  <si>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</si>
  <si>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</si>
  <si>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</si>
  <si>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</si>
  <si>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</si>
  <si>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</si>
  <si>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</si>
  <si>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</si>
  <si>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</si>
  <si>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</si>
  <si>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</si>
  <si>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</si>
  <si>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</si>
  <si>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</si>
  <si>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</si>
  <si>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</si>
  <si>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</si>
  <si>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</si>
  <si>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</si>
  <si>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</si>
  <si>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</si>
  <si>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</si>
  <si>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</si>
  <si>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</si>
  <si>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</si>
  <si>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</si>
  <si>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</si>
  <si>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</si>
  <si>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</si>
  <si>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</si>
  <si>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</si>
  <si>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</si>
  <si>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</si>
  <si>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</si>
  <si>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</si>
  <si>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</si>
  <si>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</si>
  <si>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</si>
  <si>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</si>
  <si>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</si>
  <si>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</si>
  <si>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</si>
  <si>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</si>
  <si>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</si>
  <si>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</si>
  <si>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</si>
  <si>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</si>
  <si>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</si>
  <si>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</si>
  <si>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</si>
  <si>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</si>
  <si>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</si>
  <si>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</si>
  <si>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</si>
  <si>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</si>
  <si>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</si>
  <si>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</si>
  <si>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</si>
  <si>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</si>
  <si>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</si>
  <si>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</si>
  <si>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</si>
  <si>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</si>
  <si>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</si>
  <si>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</si>
  <si>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</si>
  <si>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</si>
  <si>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</si>
  <si>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</si>
  <si>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</si>
  <si>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</si>
  <si>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</si>
  <si>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</si>
  <si>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</si>
  <si>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</si>
  <si>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</si>
  <si>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</si>
  <si>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</si>
  <si>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</si>
  <si>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</si>
  <si>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</si>
  <si>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</si>
  <si>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</si>
  <si>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</si>
  <si>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</si>
  <si>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</si>
  <si>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</si>
  <si>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</si>
  <si>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</si>
  <si>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</si>
  <si>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</si>
  <si>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</si>
  <si>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</si>
  <si>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</si>
  <si>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</si>
  <si>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</si>
  <si>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</si>
  <si>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</si>
  <si>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</si>
  <si>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</si>
  <si>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</si>
  <si>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</si>
  <si>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</si>
  <si>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</si>
  <si>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</si>
  <si>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</si>
  <si>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</si>
  <si>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</si>
  <si>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</si>
  <si>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</si>
  <si>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</si>
  <si>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</si>
  <si>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</si>
  <si>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</si>
  <si>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</si>
  <si>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</si>
  <si>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</si>
  <si>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</si>
  <si>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</si>
  <si>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</si>
  <si>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</si>
  <si>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</si>
  <si>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</si>
  <si>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</si>
  <si>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</si>
  <si>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</si>
  <si>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</si>
  <si>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</si>
  <si>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</si>
  <si>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</si>
  <si>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</si>
  <si>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</si>
  <si>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</si>
  <si>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</si>
  <si>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</si>
  <si>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</si>
  <si>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</si>
  <si>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</si>
  <si>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</si>
  <si>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</si>
  <si>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</si>
  <si>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</si>
  <si>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</si>
  <si>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</si>
  <si>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</si>
  <si>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</si>
  <si>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</si>
  <si>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</si>
  <si>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</si>
  <si>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</si>
  <si>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</si>
  <si>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</si>
  <si>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</si>
  <si>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</si>
  <si>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</si>
  <si>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</si>
  <si>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</si>
  <si>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</si>
  <si>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</si>
  <si>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</si>
  <si>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</si>
  <si>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</si>
  <si>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</si>
  <si>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</si>
  <si>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</si>
  <si>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</si>
  <si>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</si>
  <si>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</si>
  <si>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</si>
  <si>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</si>
  <si>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</si>
  <si>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</si>
  <si>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</si>
  <si>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</si>
  <si>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</si>
  <si>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</si>
  <si>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</si>
  <si>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</si>
  <si>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</si>
  <si>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</si>
  <si>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</si>
  <si>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</si>
  <si>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</si>
  <si>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</si>
  <si>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</si>
  <si>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</si>
  <si>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</si>
  <si>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</si>
  <si>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</si>
  <si>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</si>
  <si>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</si>
  <si>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</si>
  <si>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</si>
  <si>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</si>
  <si>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</si>
  <si>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</si>
  <si>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</si>
  <si>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</si>
  <si>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</si>
  <si>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</si>
  <si>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</si>
  <si>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</si>
  <si>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</si>
  <si>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</si>
  <si>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</si>
  <si>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</si>
  <si>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</si>
  <si>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</si>
  <si>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</si>
  <si>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</si>
  <si>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</si>
  <si>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</si>
  <si>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</si>
  <si>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</si>
  <si>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</si>
  <si>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</si>
  <si>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</si>
  <si>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</si>
  <si>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</si>
  <si>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</si>
  <si>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</si>
  <si>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</si>
  <si>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</si>
  <si>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</si>
  <si>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</si>
  <si>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</si>
  <si>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</si>
  <si>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</si>
  <si>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</si>
  <si>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</si>
  <si>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</si>
  <si>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</si>
  <si>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</si>
  <si>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</si>
  <si>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</si>
  <si>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</si>
  <si>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</si>
  <si>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</si>
  <si>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</si>
  <si>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</si>
  <si>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</si>
  <si>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</si>
  <si>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</si>
  <si>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</si>
  <si>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</si>
  <si>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</si>
  <si>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</si>
  <si>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</si>
  <si>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</si>
  <si>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</si>
  <si>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</si>
  <si>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</si>
  <si>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</si>
  <si>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</si>
  <si>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</si>
  <si>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</si>
  <si>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</si>
  <si>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</si>
  <si>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</si>
  <si>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</si>
  <si>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</si>
  <si>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</si>
  <si>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</si>
  <si>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</si>
  <si>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</si>
  <si>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</si>
  <si>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</si>
  <si>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</si>
  <si>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</si>
  <si>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</si>
  <si>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</si>
  <si>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</si>
  <si>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</si>
  <si>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</si>
  <si>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</si>
  <si>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</si>
  <si>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</si>
  <si>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</si>
  <si>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</si>
  <si>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</si>
  <si>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</si>
  <si>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</si>
  <si>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</si>
  <si>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</si>
  <si>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</si>
  <si>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</si>
  <si>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</si>
  <si>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</si>
  <si>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</si>
  <si>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</si>
  <si>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</si>
  <si>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</si>
  <si>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</si>
  <si>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</si>
  <si>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</si>
  <si>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</si>
  <si>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</si>
  <si>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</si>
  <si>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</si>
  <si>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</si>
  <si>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</si>
  <si>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</si>
  <si>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</si>
  <si>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</si>
  <si>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</si>
  <si>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</si>
  <si>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</si>
  <si>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</si>
  <si>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</si>
  <si>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</si>
  <si>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</si>
  <si>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</si>
  <si>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</si>
  <si>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</si>
  <si>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</si>
  <si>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</si>
  <si>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</si>
  <si>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</si>
  <si>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</si>
  <si>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</si>
  <si>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</si>
  <si>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</si>
  <si>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</si>
  <si>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</si>
  <si>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</si>
  <si>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</si>
  <si>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</si>
  <si>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</si>
  <si>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</si>
  <si>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</si>
  <si>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</si>
  <si>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</si>
  <si>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</si>
  <si>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</si>
  <si>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</si>
  <si>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</si>
  <si>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</si>
  <si>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</si>
  <si>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</si>
  <si>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</si>
  <si>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</si>
  <si>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</si>
  <si>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</si>
  <si>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</si>
  <si>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</si>
  <si>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</si>
  <si>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</si>
  <si>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</si>
  <si>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</si>
  <si>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</si>
  <si>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</si>
  <si>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</si>
  <si>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</si>
  <si>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</si>
  <si>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</si>
  <si>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</si>
  <si>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</si>
  <si>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</si>
  <si>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</si>
  <si>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</si>
  <si>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</si>
  <si>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</si>
  <si>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</si>
  <si>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</si>
  <si>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</si>
  <si>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</si>
  <si>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</si>
  <si>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</si>
  <si>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</si>
  <si>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</si>
  <si>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</si>
  <si>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</si>
  <si>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</si>
  <si>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</si>
  <si>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</si>
  <si>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</si>
  <si>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</si>
  <si>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</si>
  <si>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</si>
  <si>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</si>
  <si>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</si>
  <si>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</si>
  <si>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</si>
  <si>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</si>
  <si>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</si>
  <si>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</si>
  <si>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</si>
  <si>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</si>
  <si>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</si>
  <si>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</si>
  <si>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</si>
  <si>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</si>
  <si>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</si>
  <si>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</si>
  <si>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</si>
  <si>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</si>
  <si>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</si>
  <si>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</si>
  <si>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</si>
  <si>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</si>
  <si>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</si>
  <si>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</si>
  <si>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</si>
  <si>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</si>
  <si>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</si>
  <si>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</si>
  <si>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</si>
  <si>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</si>
  <si>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</si>
  <si>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</si>
  <si>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</si>
  <si>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</si>
  <si>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</si>
  <si>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</si>
  <si>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</si>
  <si>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</si>
  <si>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</si>
  <si>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</si>
  <si>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</si>
  <si>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</si>
  <si>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</si>
  <si>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</si>
  <si>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</si>
  <si>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</si>
  <si>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</si>
  <si>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</si>
  <si>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</si>
  <si>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</si>
  <si>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</si>
  <si>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</si>
  <si>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</si>
  <si>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</si>
  <si>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</si>
  <si>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</si>
  <si>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</si>
  <si>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</si>
  <si>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</si>
  <si>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</si>
  <si>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</si>
  <si>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</si>
  <si>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</si>
  <si>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</si>
  <si>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</si>
  <si>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</si>
  <si>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</si>
  <si>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</si>
  <si>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</si>
  <si>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</si>
  <si>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</si>
  <si>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</si>
  <si>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</si>
  <si>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</si>
  <si>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</si>
  <si>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</si>
  <si>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</si>
  <si>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</si>
  <si>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</si>
  <si>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</si>
  <si>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</si>
  <si>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</si>
  <si>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</si>
  <si>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</si>
  <si>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</si>
  <si>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</si>
  <si>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</si>
  <si>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</si>
  <si>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</si>
  <si>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</si>
  <si>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</si>
  <si>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</si>
  <si>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</si>
  <si>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</si>
  <si>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</si>
  <si>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</si>
  <si>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</si>
  <si>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</si>
  <si>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</si>
  <si>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</si>
  <si>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</si>
  <si>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</si>
  <si>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</si>
  <si>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</si>
  <si>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</si>
  <si>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</si>
  <si>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</si>
  <si>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</si>
  <si>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</si>
  <si>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</si>
  <si>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</si>
  <si>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</si>
  <si>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</si>
  <si>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</si>
  <si>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</si>
  <si>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</si>
  <si>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</si>
  <si>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</si>
  <si>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</si>
  <si>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</si>
  <si>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</si>
  <si>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</si>
  <si>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</si>
  <si>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</si>
  <si>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</si>
  <si>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</si>
  <si>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</si>
  <si>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</si>
  <si>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</si>
  <si>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</si>
  <si>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</si>
  <si>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</si>
  <si>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</si>
  <si>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</si>
  <si>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</si>
  <si>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</si>
  <si>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</si>
  <si>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</si>
  <si>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</si>
  <si>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</si>
  <si>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</si>
  <si>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</si>
  <si>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</si>
  <si>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</si>
  <si>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</si>
  <si>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</si>
  <si>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</si>
  <si>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</si>
  <si>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</si>
  <si>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</si>
  <si>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</si>
  <si>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</si>
  <si>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</si>
  <si>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</si>
  <si>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</si>
  <si>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</si>
  <si>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</si>
  <si>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</si>
  <si>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</si>
  <si>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</si>
  <si>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</si>
  <si>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</si>
  <si>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</si>
  <si>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</si>
  <si>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</si>
  <si>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</si>
  <si>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</si>
  <si>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</si>
  <si>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</si>
  <si>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</si>
  <si>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</si>
  <si>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</si>
  <si>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</si>
  <si>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</si>
  <si>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</si>
  <si>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</si>
  <si>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</si>
  <si>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</si>
  <si>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</si>
  <si>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</si>
  <si>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</si>
  <si>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</si>
  <si>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</si>
  <si>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</si>
  <si>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</si>
  <si>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</si>
  <si>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</si>
  <si>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</si>
  <si>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</si>
  <si>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</si>
  <si>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</si>
  <si>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</si>
  <si>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</si>
  <si>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</si>
  <si>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</si>
  <si>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</si>
  <si>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</si>
  <si>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</si>
  <si>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</si>
  <si>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</si>
  <si>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</si>
  <si>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</si>
  <si>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</si>
  <si>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</si>
  <si>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</si>
  <si>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</si>
  <si>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</si>
  <si>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</si>
  <si>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</si>
  <si>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</si>
  <si>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</si>
  <si>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</si>
  <si>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</si>
  <si>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</si>
  <si>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</si>
  <si>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</si>
  <si>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</si>
  <si>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</si>
  <si>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</si>
  <si>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</si>
  <si>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</si>
  <si>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</si>
  <si>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</si>
  <si>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</si>
  <si>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</si>
  <si>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</si>
  <si>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</si>
  <si>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</si>
  <si>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</si>
  <si>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</si>
  <si>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</si>
  <si>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</si>
  <si>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</si>
  <si>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</si>
  <si>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</si>
  <si>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</si>
  <si>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</si>
  <si>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</si>
  <si>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</si>
  <si>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</si>
  <si>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</si>
  <si>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</si>
  <si>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</si>
  <si>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</si>
  <si>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</si>
  <si>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</si>
  <si>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</si>
  <si>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</si>
  <si>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</si>
  <si>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</si>
  <si>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</si>
  <si>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</si>
  <si>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</si>
  <si>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</si>
  <si>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</si>
  <si>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</si>
  <si>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</si>
  <si>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</si>
  <si>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</si>
  <si>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</si>
  <si>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</si>
  <si>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</si>
  <si>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</si>
  <si>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</si>
  <si>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</si>
  <si>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</si>
  <si>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</si>
  <si>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</si>
  <si>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</si>
  <si>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</si>
  <si>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</si>
  <si>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</si>
  <si>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</si>
  <si>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</si>
  <si>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</si>
  <si>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</si>
  <si>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</si>
  <si>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</si>
  <si>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</si>
  <si>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</si>
  <si>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</si>
  <si>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</si>
  <si>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</si>
  <si>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</si>
  <si>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</si>
  <si>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</si>
  <si>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</si>
  <si>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</si>
  <si>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</si>
  <si>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</si>
  <si>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</si>
  <si>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</si>
  <si>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</si>
  <si>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</si>
  <si>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</si>
  <si>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</si>
  <si>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</si>
  <si>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</si>
  <si>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</si>
  <si>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</si>
  <si>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</si>
  <si>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</si>
  <si>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</si>
  <si>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</si>
  <si>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</si>
  <si>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</si>
  <si>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</si>
  <si>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</si>
  <si>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</si>
  <si>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</si>
  <si>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</si>
  <si>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</si>
  <si>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</si>
  <si>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</si>
  <si>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</si>
  <si>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</si>
  <si>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</si>
  <si>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</si>
  <si>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</si>
  <si>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</si>
  <si>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</si>
  <si>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</si>
  <si>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</si>
  <si>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</si>
  <si>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</si>
  <si>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</si>
  <si>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</si>
  <si>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</si>
  <si>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</si>
  <si>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</si>
  <si>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</si>
  <si>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</si>
  <si>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</si>
  <si>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</si>
  <si>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</si>
  <si>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</si>
  <si>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</si>
  <si>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</si>
  <si>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</si>
  <si>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</si>
  <si>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</si>
  <si>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</si>
  <si>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</si>
  <si>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</si>
  <si>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</si>
  <si>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</si>
  <si>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</si>
  <si>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</si>
  <si>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</si>
  <si>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</si>
  <si>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</si>
  <si>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</si>
  <si>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</si>
  <si>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</si>
  <si>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</si>
  <si>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</si>
  <si>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</si>
  <si>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</si>
  <si>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</si>
  <si>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</si>
  <si>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</si>
  <si>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</si>
  <si>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</si>
  <si>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</si>
  <si>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</si>
  <si>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</si>
  <si>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</si>
  <si>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</si>
  <si>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</si>
  <si>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</si>
  <si>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</si>
  <si>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</si>
  <si>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</si>
  <si>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</si>
  <si>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</si>
  <si>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</si>
  <si>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</si>
  <si>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</si>
  <si>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</si>
  <si>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</si>
  <si>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</si>
  <si>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</si>
  <si>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</si>
  <si>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</si>
  <si>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</si>
  <si>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</si>
  <si>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</si>
  <si>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</si>
  <si>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</si>
  <si>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</si>
  <si>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</si>
  <si>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</si>
  <si>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</si>
  <si>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</si>
  <si>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</si>
  <si>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</si>
  <si>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</si>
  <si>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</si>
  <si>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</si>
  <si>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</si>
  <si>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</si>
  <si>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</si>
  <si>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</si>
  <si>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</si>
  <si>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</si>
  <si>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</si>
  <si>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</si>
  <si>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</si>
  <si>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</si>
  <si>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</si>
  <si>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</si>
  <si>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</si>
  <si>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</si>
  <si>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</si>
  <si>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</si>
  <si>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</si>
  <si>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</si>
  <si>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</si>
  <si>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</si>
  <si>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</si>
  <si>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</si>
  <si>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</si>
  <si>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</si>
  <si>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</si>
  <si>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</si>
  <si>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</si>
  <si>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</si>
  <si>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</si>
  <si>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</si>
  <si>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</si>
  <si>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</si>
  <si>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</si>
  <si>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</si>
  <si>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</si>
  <si>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</si>
  <si>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</si>
  <si>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</si>
  <si>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</si>
  <si>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</si>
  <si>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</si>
  <si>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</si>
  <si>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</si>
  <si>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</si>
  <si>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</si>
  <si>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</si>
  <si>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</si>
  <si>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</si>
  <si>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</si>
  <si>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</si>
  <si>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</si>
  <si>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</si>
  <si>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</si>
  <si>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</si>
  <si>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</si>
  <si>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</si>
  <si>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</si>
  <si>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</si>
  <si>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</si>
  <si>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</si>
  <si>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</si>
  <si>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</si>
  <si>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</si>
  <si>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</si>
  <si>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</si>
  <si>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</si>
  <si>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</si>
  <si>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</si>
  <si>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</si>
  <si>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</si>
  <si>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</si>
  <si>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</si>
  <si>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</si>
  <si>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</si>
  <si>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</si>
  <si>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</si>
  <si>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</si>
  <si>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</si>
  <si>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</si>
  <si>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</si>
  <si>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</si>
  <si>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</si>
  <si>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</si>
  <si>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</si>
  <si>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</si>
  <si>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</si>
  <si>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</si>
  <si>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</si>
  <si>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</si>
  <si>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</si>
  <si>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</si>
  <si>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</si>
  <si>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</si>
  <si>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</si>
  <si>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</si>
  <si>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</si>
  <si>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</si>
  <si>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</si>
  <si>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</si>
  <si>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</si>
  <si>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</si>
  <si>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</si>
  <si>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</si>
  <si>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</si>
  <si>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</si>
  <si>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</si>
  <si>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</si>
  <si>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</si>
  <si>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</si>
  <si>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</si>
  <si>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</si>
  <si>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</si>
  <si>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</si>
  <si>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</si>
  <si>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</si>
  <si>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</si>
  <si>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</si>
  <si>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</si>
  <si>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</si>
  <si>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</si>
  <si>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</si>
  <si>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</si>
  <si>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</si>
  <si>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</si>
  <si>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</si>
  <si>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</si>
  <si>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</si>
  <si>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</si>
  <si>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</si>
  <si>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</si>
  <si>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</si>
  <si>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</si>
  <si>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</si>
  <si>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</si>
  <si>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</si>
  <si>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</si>
  <si>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</si>
  <si>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</si>
  <si>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</si>
  <si>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</si>
  <si>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</si>
  <si>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</si>
  <si>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</si>
  <si>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</si>
  <si>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</si>
  <si>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</si>
  <si>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</si>
  <si>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</si>
  <si>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</si>
  <si>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</si>
  <si>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</si>
  <si>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</si>
  <si>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</si>
  <si>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</si>
  <si>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</si>
  <si>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</si>
  <si>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</si>
  <si>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</si>
  <si>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</si>
  <si>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</si>
  <si>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</si>
  <si>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</si>
  <si>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</si>
  <si>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</si>
  <si>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</si>
  <si>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</si>
  <si>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</si>
  <si>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</si>
  <si>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</si>
  <si>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</si>
  <si>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</si>
  <si>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</si>
  <si>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</si>
  <si>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</si>
  <si>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</si>
  <si>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</si>
  <si>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</si>
  <si>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</si>
  <si>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</si>
  <si>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</si>
  <si>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</si>
  <si>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</si>
  <si>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</si>
  <si>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</si>
  <si>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</si>
  <si>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</si>
  <si>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</si>
  <si>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</si>
  <si>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</si>
  <si>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</si>
  <si>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</si>
  <si>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</si>
  <si>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</si>
  <si>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</si>
  <si>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</si>
  <si>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</si>
  <si>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</si>
  <si>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</si>
  <si>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</si>
  <si>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</si>
  <si>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</si>
  <si>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</si>
  <si>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</si>
  <si>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</si>
  <si>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</si>
  <si>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</si>
  <si>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</si>
  <si>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</si>
  <si>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</si>
  <si>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</si>
  <si>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</si>
  <si>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</si>
  <si>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</si>
  <si>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</si>
  <si>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</si>
  <si>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</si>
  <si>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</si>
  <si>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</si>
  <si>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</si>
  <si>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</si>
  <si>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</si>
  <si>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</si>
  <si>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</si>
  <si>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</si>
  <si>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</si>
  <si>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</si>
  <si>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</si>
  <si>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</si>
  <si>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</si>
  <si>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</si>
  <si>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</si>
  <si>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</si>
  <si>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</si>
  <si>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</si>
  <si>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</si>
  <si>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</si>
  <si>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</si>
  <si>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</si>
  <si>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</si>
  <si>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</si>
  <si>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</si>
  <si>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</si>
  <si>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</si>
  <si>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</si>
  <si>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</si>
  <si>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</si>
  <si>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</si>
  <si>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</si>
  <si>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</si>
  <si>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</si>
  <si>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</si>
  <si>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</si>
  <si>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</si>
  <si>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</si>
  <si>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</si>
  <si>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</si>
  <si>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</si>
  <si>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</si>
  <si>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</si>
  <si>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</si>
  <si>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</si>
  <si>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</si>
  <si>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</si>
  <si>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</si>
  <si>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</si>
  <si>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</si>
  <si>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</si>
  <si>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</si>
  <si>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</si>
  <si>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</si>
  <si>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</si>
  <si>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</si>
  <si>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</si>
  <si>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</si>
  <si>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</si>
  <si>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</si>
  <si>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</si>
  <si>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</si>
  <si>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</si>
  <si>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</si>
  <si>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</si>
  <si>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</si>
  <si>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</si>
  <si>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</si>
  <si>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</si>
  <si>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</si>
  <si>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</si>
  <si>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</si>
  <si>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</si>
  <si>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</si>
  <si>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</si>
  <si>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</si>
  <si>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</si>
  <si>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</si>
  <si>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</si>
  <si>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</si>
  <si>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</si>
  <si>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</si>
  <si>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</si>
  <si>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</si>
  <si>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</si>
  <si>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</si>
  <si>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</si>
  <si>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</si>
  <si>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</si>
  <si>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</si>
  <si>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</si>
  <si>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</si>
  <si>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</si>
  <si>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</si>
  <si>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</si>
  <si>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</si>
  <si>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</si>
  <si>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</si>
  <si>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</si>
  <si>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</si>
  <si>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</si>
  <si>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</si>
  <si>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</si>
  <si>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</si>
  <si>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</si>
  <si>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</si>
  <si>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</si>
  <si>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</si>
  <si>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</si>
  <si>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</si>
  <si>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</si>
  <si>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</si>
  <si>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</si>
  <si>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</si>
  <si>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</si>
  <si>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</si>
  <si>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</si>
  <si>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</si>
  <si>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</si>
  <si>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</si>
  <si>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</si>
  <si>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</si>
  <si>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</si>
  <si>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</si>
  <si>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</si>
  <si>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</si>
  <si>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</si>
  <si>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</si>
  <si>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</si>
  <si>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</si>
  <si>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</si>
  <si>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</si>
  <si>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</si>
  <si>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</si>
  <si>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</si>
  <si>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</si>
  <si>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</si>
  <si>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</si>
  <si>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</si>
  <si>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</si>
  <si>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</si>
  <si>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</si>
  <si>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</si>
  <si>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</si>
  <si>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</si>
  <si>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</si>
  <si>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</si>
  <si>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</si>
  <si>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</si>
  <si>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</si>
  <si>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</si>
  <si>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</si>
  <si>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</si>
  <si>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</si>
  <si>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</si>
  <si>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</si>
  <si>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</si>
  <si>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</si>
  <si>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</si>
  <si>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</si>
  <si>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</si>
  <si>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</si>
  <si>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</si>
  <si>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</si>
  <si>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</si>
  <si>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</si>
  <si>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</si>
  <si>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</si>
  <si>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</si>
  <si>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</si>
  <si>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</si>
  <si>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</si>
  <si>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</si>
  <si>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</si>
  <si>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</si>
  <si>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</si>
  <si>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</si>
  <si>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</si>
  <si>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</si>
  <si>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</si>
  <si>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</si>
  <si>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</si>
  <si>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</si>
  <si>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</si>
  <si>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</si>
  <si>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</si>
  <si>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</si>
  <si>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</si>
  <si>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</si>
  <si>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</si>
  <si>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</si>
  <si>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</si>
  <si>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</si>
  <si>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</si>
  <si>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</si>
  <si>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</si>
  <si>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</si>
  <si>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</si>
  <si>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</si>
  <si>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</si>
  <si>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</si>
  <si>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</si>
  <si>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</si>
  <si>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</si>
  <si>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</si>
  <si>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</si>
  <si>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</si>
  <si>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</si>
  <si>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</si>
  <si>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</si>
  <si>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</si>
  <si>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</si>
  <si>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</si>
  <si>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</si>
  <si>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</si>
  <si>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</si>
  <si>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</si>
  <si>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</si>
  <si>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</si>
  <si>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</si>
  <si>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</si>
  <si>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</si>
  <si>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</si>
  <si>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</si>
  <si>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</si>
  <si>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</si>
  <si>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</si>
  <si>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</si>
  <si>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</si>
  <si>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</si>
  <si>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</si>
  <si>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</si>
  <si>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</si>
  <si>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</si>
  <si>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</si>
  <si>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</si>
  <si>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</si>
  <si>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</si>
  <si>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</si>
  <si>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</si>
  <si>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</si>
  <si>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</si>
  <si>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</si>
  <si>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</si>
  <si>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</si>
  <si>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</si>
  <si>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</si>
  <si>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</si>
  <si>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</si>
  <si>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</si>
  <si>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</si>
  <si>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</si>
  <si>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</si>
  <si>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</si>
  <si>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</si>
  <si>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</si>
  <si>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</si>
  <si>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</si>
  <si>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</si>
  <si>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</si>
  <si>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</si>
  <si>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</si>
  <si>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</si>
  <si>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</si>
  <si>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</si>
  <si>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</si>
  <si>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</si>
  <si>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</si>
  <si>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</si>
  <si>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</si>
  <si>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</si>
  <si>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</si>
  <si>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</si>
  <si>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</si>
  <si>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</si>
  <si>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</si>
  <si>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</si>
  <si>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</si>
  <si>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</si>
  <si>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</si>
  <si>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</si>
  <si>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</si>
  <si>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</si>
  <si>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</si>
  <si>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</si>
  <si>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</si>
  <si>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</si>
  <si>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</si>
  <si>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</si>
  <si>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</si>
  <si>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</si>
  <si>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</si>
  <si>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</si>
  <si>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</si>
  <si>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</si>
  <si>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</si>
  <si>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</si>
  <si>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</si>
  <si>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</si>
  <si>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</si>
  <si>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</si>
  <si>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</si>
  <si>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</si>
  <si>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</si>
  <si>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</si>
  <si>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</si>
  <si>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</si>
  <si>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</si>
  <si>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</si>
  <si>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</si>
  <si>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</si>
  <si>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</si>
  <si>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</si>
  <si>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</si>
  <si>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</si>
  <si>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</si>
  <si>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</si>
  <si>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</si>
  <si>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</si>
  <si>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</si>
  <si>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</si>
  <si>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</si>
  <si>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</si>
  <si>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</si>
  <si>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</si>
  <si>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</si>
  <si>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</si>
  <si>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</si>
  <si>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</si>
  <si>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</si>
  <si>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</si>
  <si>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</si>
  <si>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</si>
  <si>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</si>
  <si>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</si>
  <si>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</si>
  <si>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</si>
  <si>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</si>
  <si>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</si>
  <si>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</si>
  <si>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</si>
  <si>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</si>
  <si>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</si>
  <si>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</si>
  <si>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</si>
  <si>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</si>
  <si>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</si>
  <si>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</si>
  <si>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</si>
  <si>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</si>
  <si>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</si>
  <si>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</si>
  <si>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</si>
  <si>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</si>
  <si>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</si>
  <si>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</si>
  <si>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</si>
  <si>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</si>
  <si>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</si>
  <si>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</si>
  <si>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</si>
  <si>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</si>
  <si>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</si>
  <si>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</si>
  <si>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</si>
  <si>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</si>
  <si>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</si>
  <si>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</si>
  <si>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</si>
  <si>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</si>
  <si>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</si>
  <si>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</si>
  <si>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</si>
  <si>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</si>
  <si>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</si>
  <si>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</si>
  <si>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</si>
  <si>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</si>
  <si>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</si>
  <si>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</si>
  <si>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</si>
  <si>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</si>
  <si>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</si>
  <si>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</si>
  <si>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</si>
  <si>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</si>
  <si>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</si>
  <si>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</si>
  <si>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</si>
  <si>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</si>
  <si>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</si>
  <si>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</si>
  <si>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</si>
  <si>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</si>
  <si>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</si>
  <si>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</si>
  <si>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</si>
  <si>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</si>
  <si>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</si>
  <si>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</si>
  <si>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</si>
  <si>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</si>
  <si>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</si>
  <si>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</si>
  <si>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</si>
  <si>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</si>
  <si>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</si>
  <si>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</si>
  <si>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</si>
  <si>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</si>
  <si>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</si>
  <si>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</si>
  <si>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</si>
  <si>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</si>
  <si>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</si>
  <si>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</si>
  <si>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</si>
  <si>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</si>
  <si>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</si>
  <si>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</si>
  <si>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</si>
  <si>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</si>
  <si>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</si>
  <si>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</si>
  <si>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</si>
  <si>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</si>
  <si>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</si>
  <si>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</si>
  <si>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</si>
  <si>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</si>
  <si>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</si>
  <si>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</si>
  <si>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</si>
  <si>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</si>
  <si>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</si>
  <si>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</si>
  <si>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</si>
  <si>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</si>
  <si>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</si>
  <si>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</si>
  <si>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</si>
  <si>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</si>
  <si>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</si>
  <si>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</si>
  <si>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</si>
  <si>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</si>
  <si>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</si>
  <si>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</si>
  <si>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</si>
  <si>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</si>
  <si>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</si>
  <si>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</si>
  <si>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</si>
  <si>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</si>
  <si>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</si>
  <si>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</si>
  <si>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</si>
  <si>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</si>
  <si>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</si>
  <si>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</si>
  <si>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</si>
  <si>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</si>
  <si>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</si>
  <si>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</si>
  <si>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</si>
  <si>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</si>
  <si>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</si>
  <si>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</si>
  <si>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</si>
  <si>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</si>
  <si>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</si>
  <si>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</si>
  <si>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</si>
  <si>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</si>
  <si>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</si>
  <si>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</si>
  <si>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</si>
  <si>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</si>
  <si>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</si>
  <si>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</si>
  <si>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</si>
  <si>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</si>
  <si>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</si>
  <si>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</si>
  <si>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</si>
  <si>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</si>
  <si>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</si>
  <si>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</si>
  <si>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</si>
  <si>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</si>
  <si>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</si>
  <si>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</si>
  <si>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</si>
  <si>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</si>
  <si>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</si>
  <si>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</si>
  <si>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</si>
  <si>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</si>
  <si>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</si>
  <si>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</si>
  <si>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</si>
  <si>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</si>
  <si>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</si>
  <si>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</si>
  <si>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</si>
  <si>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</si>
  <si>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</si>
  <si>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</si>
  <si>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</si>
  <si>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</si>
  <si>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</si>
  <si>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</si>
  <si>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</si>
  <si>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</si>
  <si>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</si>
  <si>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</si>
  <si>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</si>
  <si>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</si>
  <si>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</si>
  <si>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</si>
  <si>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</si>
  <si>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</si>
  <si>
    <t>Shared Account Transfer Social Security Payment June 2023 Employer</t>
  </si>
  <si>
    <t>HO Comments</t>
  </si>
  <si>
    <t>Expense Report MXN 120,402.84</t>
  </si>
  <si>
    <t>Expenses $5,480.34</t>
  </si>
  <si>
    <t>Bank Reconcilation MXN 120,402.84</t>
  </si>
  <si>
    <t>Difference MXN 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</si>
</sst>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8"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b/>
      <sz val="8"/>
      <color rgb="FFFF0000"/>
      <name val="Calibri"/>
      <family val="2"/>
      <scheme val="minor"/>
    </font>
    <font>
      <sz val="11"/>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s>
  <borders count="88">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6">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xf numFmtId="44" fontId="1" fillId="0" borderId="0" applyFont="0" applyFill="0" applyBorder="0" applyAlignment="0" applyProtection="0"/>
  </cellStyleXfs>
  <cellXfs count="276">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164" fontId="0" fillId="5" borderId="0" xfId="0" applyNumberFormat="1" applyFill="1"/>
    <xf numFmtId="0" fontId="3" fillId="19" borderId="31" xfId="0" applyFont="1" applyFill="1" applyBorder="1" applyAlignment="1" applyProtection="1">
      <alignment horizontal="center"/>
      <protection locked="0"/>
    </xf>
    <xf numFmtId="0" fontId="3" fillId="0" borderId="31" xfId="0" applyFont="1" applyBorder="1" applyAlignment="1" applyProtection="1">
      <alignment horizontal="left" wrapText="1"/>
      <protection locked="0"/>
    </xf>
    <xf numFmtId="0" fontId="24" fillId="0" borderId="31" xfId="0" applyFont="1" applyBorder="1" applyAlignment="1" applyProtection="1">
      <alignment horizontal="center" wrapText="1"/>
      <protection hidden="1"/>
    </xf>
    <xf numFmtId="0" fontId="3" fillId="0" borderId="38" xfId="0" applyFont="1" applyBorder="1" applyAlignment="1" applyProtection="1">
      <alignment horizontal="center"/>
      <protection locked="0"/>
    </xf>
    <xf numFmtId="0" fontId="55" fillId="0" borderId="0" xfId="44"/>
    <xf numFmtId="0" fontId="3" fillId="20" borderId="31" xfId="0" applyFont="1" applyFill="1" applyBorder="1" applyAlignment="1" applyProtection="1">
      <alignment horizontal="center"/>
      <protection hidden="1"/>
    </xf>
    <xf numFmtId="0" fontId="3" fillId="0" borderId="79" xfId="0" applyFont="1" applyBorder="1" applyAlignment="1" applyProtection="1">
      <alignment horizontal="center"/>
      <protection locked="0"/>
    </xf>
    <xf numFmtId="43" fontId="3" fillId="0" borderId="84" xfId="1" applyFont="1" applyBorder="1" applyAlignment="1" applyProtection="1">
      <alignment horizontal="center"/>
      <protection locked="0"/>
    </xf>
    <xf numFmtId="43" fontId="3" fillId="0" borderId="85" xfId="1" applyFont="1" applyBorder="1" applyAlignment="1" applyProtection="1">
      <alignment horizontal="center"/>
      <protection locked="0"/>
    </xf>
    <xf numFmtId="43" fontId="3" fillId="20" borderId="68" xfId="1" applyFont="1" applyFill="1" applyBorder="1" applyAlignment="1" applyProtection="1">
      <alignment horizontal="center"/>
      <protection locked="0"/>
    </xf>
    <xf numFmtId="43" fontId="3" fillId="20" borderId="69" xfId="1" applyFont="1" applyFill="1" applyBorder="1" applyAlignment="1" applyProtection="1">
      <alignment horizontal="center"/>
      <protection locked="0"/>
    </xf>
    <xf numFmtId="43" fontId="3" fillId="20" borderId="72" xfId="1" applyFont="1" applyFill="1" applyBorder="1" applyAlignment="1" applyProtection="1">
      <alignment horizontal="center"/>
      <protection locked="0"/>
    </xf>
    <xf numFmtId="43" fontId="3" fillId="20" borderId="74" xfId="1" applyFont="1" applyFill="1" applyBorder="1" applyAlignment="1" applyProtection="1">
      <alignment horizontal="center"/>
      <protection locked="0"/>
    </xf>
    <xf numFmtId="43" fontId="56" fillId="0" borderId="31" xfId="1" applyFont="1" applyBorder="1" applyAlignment="1" applyProtection="1">
      <alignment horizontal="center"/>
      <protection hidden="1"/>
    </xf>
    <xf numFmtId="0" fontId="30" fillId="0" borderId="31" xfId="0" applyFont="1" applyBorder="1" applyAlignment="1" applyProtection="1">
      <alignment horizontal="left"/>
      <protection locked="0"/>
    </xf>
    <xf numFmtId="0" fontId="24" fillId="0" borderId="31" xfId="0" applyFont="1" applyBorder="1" applyAlignment="1" applyProtection="1">
      <alignment horizontal="center"/>
      <protection hidden="1"/>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xf numFmtId="0" fontId="57" fillId="5" borderId="0" xfId="0" applyFont="1" applyFill="1"/>
    <xf numFmtId="43" fontId="3" fillId="0" borderId="0" xfId="1" applyFont="1" applyFill="1" applyBorder="1" applyAlignment="1" applyProtection="1">
      <alignment horizontal="center"/>
      <protection locked="0"/>
    </xf>
    <xf numFmtId="43" fontId="3" fillId="20" borderId="0" xfId="1" applyFont="1" applyFill="1" applyBorder="1" applyAlignment="1" applyProtection="1">
      <alignment horizontal="center"/>
      <protection locked="0"/>
    </xf>
    <xf numFmtId="43" fontId="3" fillId="20" borderId="86" xfId="1" applyFont="1" applyFill="1" applyBorder="1" applyAlignment="1" applyProtection="1">
      <alignment horizontal="center"/>
      <protection locked="0"/>
    </xf>
    <xf numFmtId="43" fontId="3" fillId="20" borderId="87" xfId="1" applyFont="1" applyFill="1" applyBorder="1" applyAlignment="1" applyProtection="1">
      <alignment horizontal="center"/>
      <protection locked="0"/>
    </xf>
    <xf numFmtId="43" fontId="3" fillId="20" borderId="65" xfId="1" applyFont="1" applyFill="1" applyBorder="1" applyAlignment="1" applyProtection="1">
      <alignment horizontal="center"/>
      <protection locked="0"/>
    </xf>
    <xf numFmtId="43" fontId="3" fillId="20" borderId="67" xfId="1" applyFont="1" applyFill="1" applyBorder="1" applyAlignment="1" applyProtection="1">
      <alignment horizontal="center"/>
      <protection locked="0"/>
    </xf>
    <xf numFmtId="0" fontId="35" fillId="20" borderId="31" xfId="0" applyFont="1" applyFill="1" applyBorder="1" applyAlignment="1" applyProtection="1">
      <alignment horizontal="center"/>
      <protection hidden="1"/>
    </xf>
    <xf numFmtId="43" fontId="35" fillId="21" borderId="0" xfId="1" applyFont="1" applyFill="1" applyBorder="1" applyAlignment="1" applyProtection="1">
      <alignment horizontal="center"/>
      <protection locked="0"/>
    </xf>
    <xf numFmtId="43" fontId="3" fillId="21" borderId="0" xfId="1" applyFont="1" applyFill="1" applyBorder="1" applyAlignment="1" applyProtection="1">
      <alignment horizontal="center"/>
      <protection locked="0"/>
    </xf>
    <xf numFmtId="44" fontId="33" fillId="5" borderId="0" xfId="45" applyFont="1" applyFill="1"/>
  </cellXfs>
  <cellStyles count="46">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5"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4"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6">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929640</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partnersnet107-my.sharepoint.com/personal/dmonroy_partners_net/Documents/Escritorio/10%20PROJECT%20REPORTS%20UNITED/DOS452%20MX%20FO%20Certificacion/2022.11.DOS452%20POA%20MX%20FR%20Nov%202022/DOL423%20Field%20Report%20Template%202021-03.xlsx?FF5C026A" TargetMode="External"/><Relationship Id="rId1" Type="http://schemas.openxmlformats.org/officeDocument/2006/relationships/externalLinkPath" Target="file:///\\FF5C026A\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88" totalsRowShown="0" headerRowDxfId="105" dataDxfId="104">
  <autoFilter ref="B16:AA3188"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f:/s/Programs/EtgnUjwEFH9CgTczReLhilsBM-6-zkzgQ897Pm9EN0YrnA?e=dbKaXL" TargetMode="External"/><Relationship Id="rId18" Type="http://schemas.openxmlformats.org/officeDocument/2006/relationships/hyperlink" Target="../../../../../../../../:f:/s/Programs/EtgnUjwEFH9CgTczReLhilsBM-6-zkzgQ897Pm9EN0YrnA?e=dbKaXL" TargetMode="External"/><Relationship Id="rId26" Type="http://schemas.openxmlformats.org/officeDocument/2006/relationships/hyperlink" Target="../../../../../../../../:f:/s/Programs/EjSPnyJzvvVEoEFgn2gpvOoBJrcWehMch6pfjn42R9MXhw?e=z36ESB" TargetMode="External"/><Relationship Id="rId39" Type="http://schemas.openxmlformats.org/officeDocument/2006/relationships/hyperlink" Target="../../../../../../../../:b:/s/Programs/EXmWC5_qBOFEiGKJyaMJQXcBoLXjsNfsz0B3AG8M8Rx-GA?e=NN4IWf" TargetMode="External"/><Relationship Id="rId21" Type="http://schemas.openxmlformats.org/officeDocument/2006/relationships/hyperlink" Target="../../../../../../../../:f:/s/Programs/EtgnUjwEFH9CgTczReLhilsBM-6-zkzgQ897Pm9EN0YrnA?e=dbKaXL" TargetMode="External"/><Relationship Id="rId34" Type="http://schemas.openxmlformats.org/officeDocument/2006/relationships/hyperlink" Target="../../../../../../../../:f:/s/Programs/EqiVwEDYhV1NrfI_UnWB9zwB4i9FAUCaHbQoNR33L72BZQ?e=9Bf0vK" TargetMode="External"/><Relationship Id="rId42" Type="http://schemas.openxmlformats.org/officeDocument/2006/relationships/printerSettings" Target="../printerSettings/printerSettings3.bin"/><Relationship Id="rId7" Type="http://schemas.openxmlformats.org/officeDocument/2006/relationships/hyperlink" Target="../../../../../../../../:f:/s/Programs/EtgnUjwEFH9CgTczReLhilsBM-6-zkzgQ897Pm9EN0YrnA?e=dbKaXL" TargetMode="External"/><Relationship Id="rId2" Type="http://schemas.openxmlformats.org/officeDocument/2006/relationships/hyperlink" Target="../../../../../../../../:f:/s/Programs/EtgnUjwEFH9CgTczReLhilsBM-6-zkzgQ897Pm9EN0YrnA?e=dbKaXL" TargetMode="External"/><Relationship Id="rId16" Type="http://schemas.openxmlformats.org/officeDocument/2006/relationships/hyperlink" Target="../../../../../../../../:f:/s/Programs/EtgnUjwEFH9CgTczReLhilsBM-6-zkzgQ897Pm9EN0YrnA?e=dbKaXL" TargetMode="External"/><Relationship Id="rId29" Type="http://schemas.openxmlformats.org/officeDocument/2006/relationships/hyperlink" Target="../../../../../../../../:f:/s/Programs/EgKcmPtdVL5AtXEJE6lrxN4B-8QonUgS8H5NZX75gi0CvQ?e=EMByUs" TargetMode="External"/><Relationship Id="rId1" Type="http://schemas.openxmlformats.org/officeDocument/2006/relationships/hyperlink" Target="../../../../../../../../:f:/s/Programs/EtgnUjwEFH9CgTczReLhilsBM-6-zkzgQ897Pm9EN0YrnA?e=dbKaXL" TargetMode="External"/><Relationship Id="rId6" Type="http://schemas.openxmlformats.org/officeDocument/2006/relationships/hyperlink" Target="../../../../../../../../:f:/s/Programs/EtgnUjwEFH9CgTczReLhilsBM-6-zkzgQ897Pm9EN0YrnA?e=dbKaXL" TargetMode="External"/><Relationship Id="rId11" Type="http://schemas.openxmlformats.org/officeDocument/2006/relationships/hyperlink" Target="../../../../../../../../:f:/s/Programs/EtgnUjwEFH9CgTczReLhilsBM-6-zkzgQ897Pm9EN0YrnA?e=dbKaXL" TargetMode="External"/><Relationship Id="rId24" Type="http://schemas.openxmlformats.org/officeDocument/2006/relationships/hyperlink" Target="../../../../../../../../:f:/s/Programs/EtgnUjwEFH9CgTczReLhilsBM-6-zkzgQ897Pm9EN0YrnA?e=dbKaXL" TargetMode="External"/><Relationship Id="rId32" Type="http://schemas.openxmlformats.org/officeDocument/2006/relationships/hyperlink" Target="../../../../../../../../:f:/s/Programs/EqiVwEDYhV1NrfI_UnWB9zwB4i9FAUCaHbQoNR33L72BZQ?e=9Bf0vK" TargetMode="External"/><Relationship Id="rId37" Type="http://schemas.openxmlformats.org/officeDocument/2006/relationships/hyperlink" Target="../../../../../../../../:b:/s/Programs/EcBwXyxnlGJLu_1as03ddbMBXrDt46Np9yxZw3gK1-brow?e=TyFXOk" TargetMode="External"/><Relationship Id="rId40" Type="http://schemas.openxmlformats.org/officeDocument/2006/relationships/hyperlink" Target="../../../../../../../../:b:/s/Programs/EXmWC5_qBOFEiGKJyaMJQXcBoLXjsNfsz0B3AG8M8Rx-GA?e=NN4IWf" TargetMode="External"/><Relationship Id="rId45" Type="http://schemas.openxmlformats.org/officeDocument/2006/relationships/table" Target="../tables/table2.xml"/><Relationship Id="rId5" Type="http://schemas.openxmlformats.org/officeDocument/2006/relationships/hyperlink" Target="../../../../../../../../:f:/s/Programs/EtgnUjwEFH9CgTczReLhilsBM-6-zkzgQ897Pm9EN0YrnA?e=dbKaXL" TargetMode="External"/><Relationship Id="rId15" Type="http://schemas.openxmlformats.org/officeDocument/2006/relationships/hyperlink" Target="../../../../../../../../:f:/s/Programs/EtgnUjwEFH9CgTczReLhilsBM-6-zkzgQ897Pm9EN0YrnA?e=dbKaXL" TargetMode="External"/><Relationship Id="rId23" Type="http://schemas.openxmlformats.org/officeDocument/2006/relationships/hyperlink" Target="../../../../../../../../:f:/s/Programs/EtgnUjwEFH9CgTczReLhilsBM-6-zkzgQ897Pm9EN0YrnA?e=dbKaXL" TargetMode="External"/><Relationship Id="rId28" Type="http://schemas.openxmlformats.org/officeDocument/2006/relationships/hyperlink" Target="../../../../../../../../:f:/s/Programs/EjSPnyJzvvVEoEFgn2gpvOoBJrcWehMch6pfjn42R9MXhw?e=z36ESB" TargetMode="External"/><Relationship Id="rId36" Type="http://schemas.openxmlformats.org/officeDocument/2006/relationships/hyperlink" Target="../../../../../../../../:f:/s/Programs/EtgnUjwEFH9CgTczReLhilsBM-6-zkzgQ897Pm9EN0YrnA?e=dbKaXL" TargetMode="External"/><Relationship Id="rId10" Type="http://schemas.openxmlformats.org/officeDocument/2006/relationships/hyperlink" Target="../../../../../../../../:f:/s/Programs/EtgnUjwEFH9CgTczReLhilsBM-6-zkzgQ897Pm9EN0YrnA?e=dbKaXL" TargetMode="External"/><Relationship Id="rId19" Type="http://schemas.openxmlformats.org/officeDocument/2006/relationships/hyperlink" Target="../../../../../../../../:f:/s/Programs/EtgnUjwEFH9CgTczReLhilsBM-6-zkzgQ897Pm9EN0YrnA?e=dbKaXL" TargetMode="External"/><Relationship Id="rId31" Type="http://schemas.openxmlformats.org/officeDocument/2006/relationships/hyperlink" Target="../../../../../../../../:f:/s/Programs/EraRfL1VRnJKnsZYLW-LqvcB-_K8bSh1IcQq0lY3_qdRXQ?e=7r9Bi7" TargetMode="External"/><Relationship Id="rId44" Type="http://schemas.openxmlformats.org/officeDocument/2006/relationships/table" Target="../tables/table1.xml"/><Relationship Id="rId4" Type="http://schemas.openxmlformats.org/officeDocument/2006/relationships/hyperlink" Target="../../../../../../../../:f:/s/Programs/EtgnUjwEFH9CgTczReLhilsBM-6-zkzgQ897Pm9EN0YrnA?e=dbKaXL" TargetMode="External"/><Relationship Id="rId9" Type="http://schemas.openxmlformats.org/officeDocument/2006/relationships/hyperlink" Target="../../../../../../../../:f:/s/Programs/EtgnUjwEFH9CgTczReLhilsBM-6-zkzgQ897Pm9EN0YrnA?e=dbKaXL" TargetMode="External"/><Relationship Id="rId14" Type="http://schemas.openxmlformats.org/officeDocument/2006/relationships/hyperlink" Target="../../../../../../../../:f:/s/Programs/EtgnUjwEFH9CgTczReLhilsBM-6-zkzgQ897Pm9EN0YrnA?e=dbKaXL" TargetMode="External"/><Relationship Id="rId22" Type="http://schemas.openxmlformats.org/officeDocument/2006/relationships/hyperlink" Target="../../../../../../../../:f:/s/Programs/EtgnUjwEFH9CgTczReLhilsBM-6-zkzgQ897Pm9EN0YrnA?e=dbKaXL" TargetMode="External"/><Relationship Id="rId27" Type="http://schemas.openxmlformats.org/officeDocument/2006/relationships/hyperlink" Target="../../../../../../../../:f:/s/Programs/EjSPnyJzvvVEoEFgn2gpvOoBJrcWehMch6pfjn42R9MXhw?e=z36ESB" TargetMode="External"/><Relationship Id="rId30" Type="http://schemas.openxmlformats.org/officeDocument/2006/relationships/hyperlink" Target="../../../../../../../../:f:/s/Programs/EgKcmPtdVL5AtXEJE6lrxN4B-8QonUgS8H5NZX75gi0CvQ?e=EMByUs" TargetMode="External"/><Relationship Id="rId35" Type="http://schemas.openxmlformats.org/officeDocument/2006/relationships/hyperlink" Target="../../../../../../../../:f:/s/Programs/EqaAMHdbqkBJuMarPBtai-sBDU0LbwEFSHE4HN6C6FSGgw?e=5hUdHw" TargetMode="External"/><Relationship Id="rId43" Type="http://schemas.openxmlformats.org/officeDocument/2006/relationships/drawing" Target="../drawings/drawing2.xml"/><Relationship Id="rId8" Type="http://schemas.openxmlformats.org/officeDocument/2006/relationships/hyperlink" Target="../../../../../../../../:f:/s/Programs/EtgnUjwEFH9CgTczReLhilsBM-6-zkzgQ897Pm9EN0YrnA?e=dbKaXL" TargetMode="External"/><Relationship Id="rId3" Type="http://schemas.openxmlformats.org/officeDocument/2006/relationships/hyperlink" Target="../../../../../../../../:f:/s/Programs/EtgnUjwEFH9CgTczReLhilsBM-6-zkzgQ897Pm9EN0YrnA?e=dbKaXL" TargetMode="External"/><Relationship Id="rId12" Type="http://schemas.openxmlformats.org/officeDocument/2006/relationships/hyperlink" Target="../../../../../../../../:f:/s/Programs/EtgnUjwEFH9CgTczReLhilsBM-6-zkzgQ897Pm9EN0YrnA?e=dbKaXL" TargetMode="External"/><Relationship Id="rId17" Type="http://schemas.openxmlformats.org/officeDocument/2006/relationships/hyperlink" Target="../../../../../../../../:f:/s/Programs/EtgnUjwEFH9CgTczReLhilsBM-6-zkzgQ897Pm9EN0YrnA?e=dbKaXL" TargetMode="External"/><Relationship Id="rId25" Type="http://schemas.openxmlformats.org/officeDocument/2006/relationships/hyperlink" Target="../../../../../../../../:f:/s/Programs/EtgnUjwEFH9CgTczReLhilsBM-6-zkzgQ897Pm9EN0YrnA?e=dbKaXL" TargetMode="External"/><Relationship Id="rId33" Type="http://schemas.openxmlformats.org/officeDocument/2006/relationships/hyperlink" Target="../../../../../../../../:f:/s/Programs/EqiVwEDYhV1NrfI_UnWB9zwB4i9FAUCaHbQoNR33L72BZQ?e=9Bf0vK" TargetMode="External"/><Relationship Id="rId38" Type="http://schemas.openxmlformats.org/officeDocument/2006/relationships/hyperlink" Target="../../../../../../../../:b:/s/Programs/EcBwXyxnlGJLu_1as03ddbMBXrDt46Np9yxZw3gK1-brow?e=TyFXOk" TargetMode="External"/><Relationship Id="rId20" Type="http://schemas.openxmlformats.org/officeDocument/2006/relationships/hyperlink" Target="../../../../../../../../:f:/s/Programs/EtgnUjwEFH9CgTczReLhilsBM-6-zkzgQ897Pm9EN0YrnA?e=dbKaXL" TargetMode="External"/><Relationship Id="rId41" Type="http://schemas.openxmlformats.org/officeDocument/2006/relationships/hyperlink" Target="../../../../../../../../:b:/s/Programs/Ed07mbVoNe9Dp0J-xNwZAcQBo3ZaY2GSuAawQ9cFurHetw?e=H84ljb"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265625" defaultRowHeight="14.5" x14ac:dyDescent="0.35"/>
  <sheetData>
    <row r="2" spans="3:4" ht="28.5" x14ac:dyDescent="0.65">
      <c r="C2" s="129" t="s">
        <v>0</v>
      </c>
    </row>
    <row r="5" spans="3:4" x14ac:dyDescent="0.35">
      <c r="C5" t="s">
        <v>1</v>
      </c>
    </row>
    <row r="8" spans="3:4" x14ac:dyDescent="0.35">
      <c r="C8" s="130" t="s">
        <v>2</v>
      </c>
      <c r="D8" s="131"/>
    </row>
    <row r="10" spans="3:4" x14ac:dyDescent="0.35">
      <c r="C10" t="s">
        <v>3</v>
      </c>
    </row>
    <row r="11" spans="3:4" x14ac:dyDescent="0.35">
      <c r="C11" t="s">
        <v>4</v>
      </c>
    </row>
    <row r="13" spans="3:4" x14ac:dyDescent="0.35">
      <c r="C13" s="130" t="s">
        <v>5</v>
      </c>
    </row>
    <row r="45" spans="3:4" x14ac:dyDescent="0.35">
      <c r="C45" s="130" t="s">
        <v>6</v>
      </c>
      <c r="D45" s="131"/>
    </row>
    <row r="82" spans="3:4" x14ac:dyDescent="0.35">
      <c r="C82" s="130" t="s">
        <v>7</v>
      </c>
      <c r="D82" s="131"/>
    </row>
    <row r="106" spans="3:4" x14ac:dyDescent="0.35">
      <c r="C106" s="130" t="s">
        <v>8</v>
      </c>
      <c r="D106" s="131"/>
    </row>
    <row r="135" spans="3:4" x14ac:dyDescent="0.35">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topLeftCell="A21" zoomScale="108" workbookViewId="0">
      <selection activeCell="C9" sqref="C9"/>
    </sheetView>
  </sheetViews>
  <sheetFormatPr defaultColWidth="9.26953125" defaultRowHeight="10" x14ac:dyDescent="0.2"/>
  <cols>
    <col min="1" max="1" width="31.26953125" style="162" customWidth="1"/>
    <col min="2" max="2" width="30.26953125" style="162" bestFit="1" customWidth="1"/>
    <col min="3" max="16384" width="9.26953125" style="162"/>
  </cols>
  <sheetData>
    <row r="1" spans="1:6" ht="15" x14ac:dyDescent="0.2">
      <c r="A1" s="245" t="s">
        <v>10</v>
      </c>
      <c r="B1" s="246"/>
      <c r="C1" s="246"/>
      <c r="D1" s="246"/>
      <c r="E1" s="247"/>
    </row>
    <row r="2" spans="1:6" ht="15" x14ac:dyDescent="0.3">
      <c r="A2" s="248" t="s">
        <v>11</v>
      </c>
      <c r="B2" s="249"/>
      <c r="C2" s="249"/>
      <c r="D2" s="249"/>
      <c r="E2" s="250"/>
    </row>
    <row r="3" spans="1:6" ht="15.5" x14ac:dyDescent="0.35">
      <c r="A3" s="169"/>
      <c r="B3" s="170"/>
      <c r="C3" s="170"/>
      <c r="D3" s="170"/>
      <c r="E3" s="171"/>
    </row>
    <row r="4" spans="1:6" ht="15" x14ac:dyDescent="0.3">
      <c r="A4" s="172" t="s">
        <v>12</v>
      </c>
      <c r="B4" s="199" t="s">
        <v>13</v>
      </c>
      <c r="C4" s="173"/>
      <c r="D4" s="173"/>
      <c r="E4" s="171"/>
    </row>
    <row r="5" spans="1:6" ht="15.5" x14ac:dyDescent="0.35">
      <c r="A5" s="169"/>
      <c r="B5" s="200"/>
      <c r="C5" s="170"/>
      <c r="D5" s="170"/>
      <c r="E5" s="171"/>
    </row>
    <row r="6" spans="1:6" ht="15.5" x14ac:dyDescent="0.35">
      <c r="A6" s="172" t="s">
        <v>14</v>
      </c>
      <c r="B6" s="201" t="s">
        <v>15</v>
      </c>
      <c r="C6" s="170"/>
      <c r="D6" s="170"/>
      <c r="E6" s="171"/>
    </row>
    <row r="7" spans="1:6" ht="15.5" x14ac:dyDescent="0.35">
      <c r="A7" s="172" t="s">
        <v>16</v>
      </c>
      <c r="B7" s="202" t="s">
        <v>17</v>
      </c>
      <c r="C7" s="174"/>
      <c r="D7" s="174"/>
      <c r="E7" s="171"/>
    </row>
    <row r="8" spans="1:6" ht="15" x14ac:dyDescent="0.3">
      <c r="A8" s="172" t="s">
        <v>18</v>
      </c>
      <c r="B8" s="175">
        <v>44090</v>
      </c>
      <c r="C8" s="173"/>
      <c r="D8" s="173"/>
      <c r="E8" s="171"/>
    </row>
    <row r="9" spans="1:6" ht="15" x14ac:dyDescent="0.3">
      <c r="A9" s="172" t="s">
        <v>19</v>
      </c>
      <c r="B9" s="175">
        <v>45015</v>
      </c>
      <c r="C9" s="173"/>
      <c r="D9" s="173"/>
      <c r="E9" s="171"/>
    </row>
    <row r="10" spans="1:6" ht="15" x14ac:dyDescent="0.3">
      <c r="A10" s="172"/>
      <c r="B10" s="175"/>
      <c r="C10" s="173"/>
      <c r="D10" s="173"/>
      <c r="E10" s="171"/>
    </row>
    <row r="11" spans="1:6" ht="15" x14ac:dyDescent="0.3">
      <c r="A11" s="172" t="s">
        <v>20</v>
      </c>
      <c r="B11" s="216">
        <v>45138</v>
      </c>
      <c r="C11" s="173"/>
      <c r="D11" s="173"/>
      <c r="E11" s="171"/>
    </row>
    <row r="12" spans="1:6" ht="15" x14ac:dyDescent="0.3">
      <c r="A12" s="172"/>
      <c r="B12" s="175"/>
      <c r="C12" s="173"/>
      <c r="D12" s="173"/>
      <c r="E12" s="171"/>
    </row>
    <row r="13" spans="1:6" ht="15.5" x14ac:dyDescent="0.35">
      <c r="A13" s="172" t="s">
        <v>21</v>
      </c>
      <c r="B13" s="170"/>
      <c r="C13" s="170"/>
      <c r="D13" s="170"/>
      <c r="E13" s="171"/>
    </row>
    <row r="14" spans="1:6" s="166" customFormat="1" ht="91.4" customHeight="1" x14ac:dyDescent="0.25">
      <c r="A14" s="242" t="s">
        <v>22</v>
      </c>
      <c r="B14" s="243"/>
      <c r="C14" s="243"/>
      <c r="D14" s="243"/>
      <c r="E14" s="244"/>
      <c r="F14" s="167"/>
    </row>
    <row r="15" spans="1:6" s="166" customFormat="1" ht="37.5" customHeight="1" x14ac:dyDescent="0.25">
      <c r="A15" s="242" t="s">
        <v>23</v>
      </c>
      <c r="B15" s="243"/>
      <c r="C15" s="243"/>
      <c r="D15" s="243"/>
      <c r="E15" s="244"/>
      <c r="F15" s="168"/>
    </row>
    <row r="16" spans="1:6" s="166" customFormat="1" ht="37.4" customHeight="1" x14ac:dyDescent="0.25">
      <c r="A16" s="242" t="s">
        <v>24</v>
      </c>
      <c r="B16" s="243"/>
      <c r="C16" s="243"/>
      <c r="D16" s="243"/>
      <c r="E16" s="244"/>
      <c r="F16" s="168"/>
    </row>
    <row r="17" spans="1:6" s="166" customFormat="1" ht="143.9" customHeight="1" x14ac:dyDescent="0.25">
      <c r="A17" s="242" t="s">
        <v>25</v>
      </c>
      <c r="B17" s="243"/>
      <c r="C17" s="243"/>
      <c r="D17" s="243"/>
      <c r="E17" s="244"/>
      <c r="F17" s="168"/>
    </row>
    <row r="18" spans="1:6" s="166" customFormat="1" ht="22.5" customHeight="1" x14ac:dyDescent="0.25">
      <c r="A18" s="198" t="s">
        <v>26</v>
      </c>
      <c r="B18" s="196"/>
      <c r="C18" s="196"/>
      <c r="D18" s="196"/>
      <c r="E18" s="197"/>
      <c r="F18" s="168"/>
    </row>
    <row r="19" spans="1:6" s="166" customFormat="1" ht="22.5" customHeight="1" x14ac:dyDescent="0.3">
      <c r="A19" s="176" t="s">
        <v>27</v>
      </c>
      <c r="B19" s="163" t="s">
        <v>28</v>
      </c>
      <c r="C19" s="164"/>
      <c r="D19" s="164"/>
      <c r="E19" s="177"/>
      <c r="F19" s="165"/>
    </row>
    <row r="20" spans="1:6" s="166" customFormat="1" ht="29.25" customHeight="1" x14ac:dyDescent="0.3">
      <c r="A20" s="176" t="s">
        <v>29</v>
      </c>
      <c r="B20" s="237"/>
      <c r="C20" s="237"/>
      <c r="D20" s="237"/>
      <c r="E20" s="238"/>
      <c r="F20" s="165"/>
    </row>
    <row r="21" spans="1:6" s="166" customFormat="1" ht="14.25" customHeight="1" x14ac:dyDescent="0.3">
      <c r="A21" s="176"/>
      <c r="B21" s="178"/>
      <c r="C21" s="178"/>
      <c r="D21" s="178"/>
      <c r="E21" s="179"/>
      <c r="F21" s="165"/>
    </row>
    <row r="22" spans="1:6" s="166" customFormat="1" ht="21" customHeight="1" x14ac:dyDescent="0.3">
      <c r="A22" s="176" t="s">
        <v>30</v>
      </c>
      <c r="B22" s="163" t="s">
        <v>31</v>
      </c>
      <c r="C22" s="164"/>
      <c r="D22" s="164"/>
      <c r="E22" s="177"/>
      <c r="F22" s="165"/>
    </row>
    <row r="23" spans="1:6" s="166" customFormat="1" ht="14" x14ac:dyDescent="0.3">
      <c r="A23" s="180"/>
      <c r="B23" s="178"/>
      <c r="C23" s="181"/>
      <c r="D23" s="181"/>
      <c r="E23" s="182"/>
      <c r="F23" s="165"/>
    </row>
    <row r="24" spans="1:6" s="166" customFormat="1" ht="14" x14ac:dyDescent="0.3">
      <c r="A24" s="180"/>
      <c r="B24" s="178"/>
      <c r="C24" s="181"/>
      <c r="D24" s="181"/>
      <c r="E24" s="182"/>
      <c r="F24" s="165"/>
    </row>
    <row r="25" spans="1:6" s="166" customFormat="1" ht="15" x14ac:dyDescent="0.25">
      <c r="A25" s="198" t="s">
        <v>32</v>
      </c>
      <c r="B25" s="184"/>
      <c r="C25" s="185"/>
      <c r="D25" s="185"/>
      <c r="E25" s="186"/>
    </row>
    <row r="26" spans="1:6" s="166" customFormat="1" ht="62.65" customHeight="1" x14ac:dyDescent="0.25">
      <c r="A26" s="239" t="s">
        <v>33</v>
      </c>
      <c r="B26" s="240"/>
      <c r="C26" s="240"/>
      <c r="D26" s="240"/>
      <c r="E26" s="241"/>
    </row>
    <row r="27" spans="1:6" s="166" customFormat="1" ht="14" x14ac:dyDescent="0.3">
      <c r="A27" s="176" t="s">
        <v>27</v>
      </c>
      <c r="B27" s="163" t="s">
        <v>34</v>
      </c>
      <c r="C27" s="164"/>
      <c r="D27" s="164"/>
      <c r="E27" s="177"/>
      <c r="F27" s="165"/>
    </row>
    <row r="28" spans="1:6" s="166" customFormat="1" ht="51" customHeight="1" x14ac:dyDescent="0.3">
      <c r="A28" s="176" t="s">
        <v>29</v>
      </c>
      <c r="B28" s="237"/>
      <c r="C28" s="237"/>
      <c r="D28" s="237"/>
      <c r="E28" s="238"/>
      <c r="F28" s="165"/>
    </row>
    <row r="29" spans="1:6" s="166" customFormat="1" ht="14.25" customHeight="1" x14ac:dyDescent="0.3">
      <c r="A29" s="176"/>
      <c r="B29" s="178"/>
      <c r="C29" s="178"/>
      <c r="D29" s="178"/>
      <c r="E29" s="179"/>
      <c r="F29" s="165"/>
    </row>
    <row r="30" spans="1:6" s="166" customFormat="1" ht="21" customHeight="1" x14ac:dyDescent="0.3">
      <c r="A30" s="176" t="s">
        <v>30</v>
      </c>
      <c r="B30" s="163" t="s">
        <v>35</v>
      </c>
      <c r="C30" s="164"/>
      <c r="D30" s="164"/>
      <c r="E30" s="177"/>
      <c r="F30" s="165"/>
    </row>
    <row r="31" spans="1:6" s="166" customFormat="1" ht="10.5" x14ac:dyDescent="0.25">
      <c r="A31" s="183"/>
      <c r="B31" s="184"/>
      <c r="C31" s="185"/>
      <c r="D31" s="185"/>
      <c r="E31" s="186"/>
    </row>
    <row r="32" spans="1:6" s="166" customFormat="1" ht="11" thickBot="1" x14ac:dyDescent="0.3">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81"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215"/>
  <sheetViews>
    <sheetView showGridLines="0" tabSelected="1" topLeftCell="G1" zoomScaleNormal="100" workbookViewId="0">
      <pane ySplit="16" topLeftCell="A55" activePane="bottomLeft" state="frozen"/>
      <selection activeCell="G1" sqref="G1"/>
      <selection pane="bottomLeft" activeCell="X65" sqref="X65"/>
    </sheetView>
  </sheetViews>
  <sheetFormatPr defaultColWidth="0" defaultRowHeight="14.5" x14ac:dyDescent="0.35"/>
  <cols>
    <col min="1" max="1" width="2.54296875" customWidth="1"/>
    <col min="2" max="2" width="7.26953125" customWidth="1"/>
    <col min="3" max="3" width="8.453125" customWidth="1"/>
    <col min="4" max="4" width="8.26953125" customWidth="1"/>
    <col min="5" max="5" width="11.54296875" customWidth="1"/>
    <col min="6" max="6" width="15.7265625" customWidth="1"/>
    <col min="7" max="7" width="10.453125" customWidth="1"/>
    <col min="8" max="8" width="18.26953125" customWidth="1"/>
    <col min="9" max="9" width="14.7265625" hidden="1" customWidth="1"/>
    <col min="10" max="10" width="11.26953125" hidden="1" customWidth="1"/>
    <col min="11" max="11" width="15" hidden="1" customWidth="1"/>
    <col min="12" max="12" width="11.26953125" hidden="1" customWidth="1"/>
    <col min="13" max="13" width="25.7265625" hidden="1" customWidth="1"/>
    <col min="14" max="14" width="13.453125" hidden="1" customWidth="1"/>
    <col min="15" max="15" width="18.7265625" hidden="1" customWidth="1"/>
    <col min="16" max="16" width="13.7265625" customWidth="1"/>
    <col min="17" max="18" width="23.26953125" customWidth="1"/>
    <col min="19" max="19" width="24.54296875" customWidth="1"/>
    <col min="20" max="20" width="8.7265625" style="1" customWidth="1"/>
    <col min="21" max="22" width="16.7265625" customWidth="1"/>
    <col min="23" max="23" width="6.26953125" customWidth="1"/>
    <col min="24" max="25" width="16.7265625" bestFit="1" customWidth="1"/>
    <col min="26" max="26" width="16.7265625" customWidth="1"/>
    <col min="27" max="27" width="52.7265625" customWidth="1"/>
    <col min="28" max="28" width="9.26953125" customWidth="1"/>
    <col min="29" max="29" width="10.7265625" hidden="1" customWidth="1"/>
    <col min="30" max="44" width="25.26953125" hidden="1" customWidth="1"/>
    <col min="45" max="45" width="11.453125" hidden="1" customWidth="1"/>
    <col min="46" max="46" width="18.26953125" hidden="1" customWidth="1"/>
    <col min="47" max="47" width="9.26953125" hidden="1" customWidth="1"/>
    <col min="48" max="48" width="17.453125" hidden="1" customWidth="1"/>
    <col min="49" max="16384" width="9.26953125" hidden="1"/>
  </cols>
  <sheetData>
    <row r="1" spans="1:54" x14ac:dyDescent="0.35">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5">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5">
      <c r="A3" s="1"/>
      <c r="B3" s="156" t="s">
        <v>37</v>
      </c>
      <c r="C3" s="157"/>
      <c r="D3" s="158"/>
      <c r="E3" s="98"/>
      <c r="F3" s="15"/>
      <c r="G3" s="15"/>
      <c r="H3" s="120"/>
      <c r="I3" s="15"/>
      <c r="J3" s="15"/>
      <c r="K3" s="15"/>
      <c r="L3" s="15"/>
      <c r="M3" s="15"/>
      <c r="N3" s="15"/>
      <c r="O3" s="15"/>
      <c r="P3" s="15"/>
      <c r="Q3" s="15"/>
      <c r="R3" s="15"/>
      <c r="S3" s="15"/>
      <c r="U3" s="1"/>
      <c r="V3" s="1"/>
      <c r="W3" s="1"/>
      <c r="X3" s="1"/>
      <c r="Y3" s="265"/>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5">
      <c r="A4" s="1"/>
      <c r="B4" s="82" t="s">
        <v>38</v>
      </c>
      <c r="C4" s="13"/>
      <c r="D4" s="83" t="s">
        <v>39</v>
      </c>
      <c r="E4" s="98"/>
      <c r="F4" s="48"/>
      <c r="G4" s="48"/>
      <c r="H4" s="15"/>
      <c r="I4" s="48"/>
      <c r="J4" s="253"/>
      <c r="K4" s="253"/>
      <c r="L4" s="253"/>
      <c r="M4" s="253"/>
      <c r="N4" s="139"/>
      <c r="O4" s="15"/>
      <c r="P4" s="15"/>
      <c r="Q4" s="254" t="str">
        <f>IFERROR(IF(AND(D5&gt;"",C17&lt;&gt;""),IF(AND(S6=0,C14=E14,T14=C14),"OK","Not Complete"),""),"")</f>
        <v>OK</v>
      </c>
      <c r="R4" s="254"/>
      <c r="S4" s="15"/>
      <c r="U4" s="220"/>
      <c r="V4" s="133" t="str">
        <f>IF(Q4="OK",Q4,"")</f>
        <v>OK</v>
      </c>
      <c r="W4" s="133"/>
      <c r="X4" s="133" t="str">
        <f>Q4</f>
        <v>OK</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5">
      <c r="A5" s="1"/>
      <c r="B5" s="82" t="s">
        <v>40</v>
      </c>
      <c r="C5" s="13"/>
      <c r="D5" s="206" t="s">
        <v>41</v>
      </c>
      <c r="E5" s="98"/>
      <c r="F5" s="251" t="s">
        <v>42</v>
      </c>
      <c r="G5" s="251"/>
      <c r="H5" s="251"/>
      <c r="I5" s="251"/>
      <c r="J5" s="253"/>
      <c r="K5" s="253"/>
      <c r="L5" s="253"/>
      <c r="M5" s="253"/>
      <c r="N5" s="139"/>
      <c r="O5" s="15"/>
      <c r="P5" s="15"/>
      <c r="Q5" s="254"/>
      <c r="R5" s="254"/>
      <c r="S5" s="252"/>
      <c r="T5" s="252"/>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5">
      <c r="A6" s="1"/>
      <c r="B6" s="84" t="s">
        <v>43</v>
      </c>
      <c r="C6" s="14"/>
      <c r="D6" s="207" t="s">
        <v>44</v>
      </c>
      <c r="E6" s="98"/>
      <c r="F6" s="251"/>
      <c r="G6" s="251"/>
      <c r="H6" s="251"/>
      <c r="I6" s="251"/>
      <c r="J6" s="253"/>
      <c r="K6" s="253"/>
      <c r="L6" s="253"/>
      <c r="M6" s="253"/>
      <c r="N6" s="139"/>
      <c r="O6" s="15"/>
      <c r="P6" s="15"/>
      <c r="Q6" s="254"/>
      <c r="R6" s="254"/>
      <c r="S6" s="52">
        <f>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5">
      <c r="A7" s="1"/>
      <c r="B7" s="84" t="s">
        <v>46</v>
      </c>
      <c r="C7" s="14"/>
      <c r="D7" s="85">
        <v>202307</v>
      </c>
      <c r="E7" s="98"/>
      <c r="F7" s="48"/>
      <c r="G7" s="48"/>
      <c r="H7" s="48"/>
      <c r="I7" s="48"/>
      <c r="J7" s="48"/>
      <c r="K7" s="139"/>
      <c r="L7" s="139"/>
      <c r="M7" s="139"/>
      <c r="N7" s="139"/>
      <c r="O7" s="15"/>
      <c r="P7" s="15"/>
      <c r="Q7" s="254"/>
      <c r="R7" s="254"/>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5">
      <c r="A8" s="1"/>
      <c r="B8" s="86" t="s">
        <v>48</v>
      </c>
      <c r="C8" s="87"/>
      <c r="D8" s="135">
        <v>16.920300000000001</v>
      </c>
      <c r="E8" s="98"/>
      <c r="F8" s="48"/>
      <c r="G8" s="15"/>
      <c r="H8" s="15"/>
      <c r="I8" s="15"/>
      <c r="J8" s="15"/>
      <c r="K8" s="15"/>
      <c r="L8" s="15"/>
      <c r="M8" s="15"/>
      <c r="N8" s="15"/>
      <c r="O8" s="15"/>
      <c r="P8" s="15"/>
      <c r="Q8" s="15"/>
      <c r="R8" s="15"/>
      <c r="S8" s="15"/>
      <c r="U8" s="1"/>
      <c r="V8" s="220"/>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x14ac:dyDescent="0.35">
      <c r="A9" s="1"/>
      <c r="B9" s="86" t="s">
        <v>49</v>
      </c>
      <c r="C9" s="86"/>
      <c r="D9" s="154" t="s">
        <v>50</v>
      </c>
      <c r="E9" s="98"/>
      <c r="F9" s="48"/>
      <c r="G9" s="15"/>
      <c r="H9" s="15"/>
      <c r="I9" s="15"/>
      <c r="J9" s="15"/>
      <c r="K9" s="15"/>
      <c r="L9" s="15"/>
      <c r="M9" s="15"/>
      <c r="N9" s="15"/>
      <c r="O9" s="15"/>
      <c r="P9" s="15"/>
      <c r="Q9" s="15"/>
      <c r="R9" s="15"/>
      <c r="S9" s="15"/>
      <c r="U9" s="1"/>
      <c r="V9" s="220"/>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x14ac:dyDescent="0.35">
      <c r="A10" s="1"/>
      <c r="B10" s="153" t="s">
        <v>51</v>
      </c>
      <c r="C10" s="153"/>
      <c r="D10" s="154" t="s">
        <v>50</v>
      </c>
      <c r="E10" s="98"/>
      <c r="F10" s="48"/>
      <c r="G10" s="15"/>
      <c r="H10" s="15"/>
      <c r="I10" s="15"/>
      <c r="J10" s="15"/>
      <c r="K10" s="15"/>
      <c r="L10" s="15"/>
      <c r="M10" s="15"/>
      <c r="N10" s="15"/>
      <c r="O10" s="15"/>
      <c r="P10" s="15"/>
      <c r="Q10" s="15"/>
      <c r="R10" s="15"/>
      <c r="S10" s="15"/>
      <c r="U10" s="1"/>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5">
      <c r="A11" s="1"/>
      <c r="B11" s="1"/>
      <c r="C11" s="1"/>
      <c r="D11" s="1"/>
      <c r="E11" s="1"/>
      <c r="F11" s="15"/>
      <c r="G11" s="15"/>
      <c r="H11" s="15"/>
      <c r="I11" s="15"/>
      <c r="J11" s="15"/>
      <c r="K11" s="15"/>
      <c r="L11" s="15"/>
      <c r="M11" s="15"/>
      <c r="N11" s="15"/>
      <c r="O11" s="15"/>
      <c r="P11" s="15"/>
      <c r="Q11" s="15"/>
      <c r="R11" s="15"/>
      <c r="S11" s="90" t="str">
        <f>IFERROR(IF($S$6&lt;&gt;0,"Transaction is not Balanced!",""),"")</f>
        <v/>
      </c>
      <c r="U11" s="275">
        <f>SUBTOTAL(9,U17:U58)-SUBTOTAL(9,V17:V58)</f>
        <v>120402.84000000001</v>
      </c>
      <c r="V11" s="275">
        <f>+U12-V12</f>
        <v>0</v>
      </c>
      <c r="W11" s="275"/>
      <c r="X11" s="275">
        <f>SUBTOTAL(9,X17:X58)-SUBTOTAL(9,Y17:Y58)</f>
        <v>7130.300908727324</v>
      </c>
      <c r="Y11" s="220"/>
      <c r="Z11" s="1"/>
      <c r="AA11" s="15"/>
      <c r="AB11" s="15"/>
      <c r="AC11" s="15"/>
      <c r="AD11" s="15"/>
      <c r="AE11" s="15"/>
      <c r="AF11" s="15"/>
      <c r="AG11" s="15"/>
      <c r="AH11" s="119">
        <f ca="1">TIME(HOUR(NOW()), MINUTE(NOW()), SECOND(NOW()))</f>
        <v>0.72803240740740749</v>
      </c>
      <c r="AI11" s="15"/>
      <c r="AJ11" s="15"/>
      <c r="AK11" s="15"/>
      <c r="AL11" s="15"/>
      <c r="AM11" s="15"/>
      <c r="AN11" s="15"/>
      <c r="AO11" s="15"/>
      <c r="AP11" s="15"/>
      <c r="AQ11" s="15"/>
      <c r="AR11" s="15"/>
      <c r="AS11" s="15"/>
      <c r="AT11" s="15"/>
      <c r="AU11" s="15"/>
      <c r="AV11" s="15"/>
      <c r="AW11" s="15"/>
      <c r="AX11" s="15"/>
      <c r="AY11" s="15"/>
      <c r="AZ11" s="15"/>
    </row>
    <row r="12" spans="1:54" ht="14.25" customHeight="1" x14ac:dyDescent="0.35">
      <c r="A12" s="1"/>
      <c r="B12" s="1"/>
      <c r="C12" s="1"/>
      <c r="D12" s="1"/>
      <c r="E12" s="1"/>
      <c r="F12" s="15"/>
      <c r="G12" s="15"/>
      <c r="H12" s="16"/>
      <c r="I12" s="15"/>
      <c r="J12" s="15"/>
      <c r="K12" s="124"/>
      <c r="L12" s="124" t="str">
        <f>IFERROR(IF(X14&gt;0,"Vendor ID is Missing",""),"")</f>
        <v/>
      </c>
      <c r="M12" s="15"/>
      <c r="N12" s="15"/>
      <c r="O12" s="15"/>
      <c r="P12" s="15"/>
      <c r="Q12" s="15"/>
      <c r="R12" s="15"/>
      <c r="S12" s="90"/>
      <c r="U12" s="51">
        <f>SUM(Curr_Amount_Debit)</f>
        <v>206158.06000000003</v>
      </c>
      <c r="V12" s="51">
        <f>SUM(Curr_Amount_Credit)</f>
        <v>206158.06</v>
      </c>
      <c r="W12" s="51"/>
      <c r="X12" s="51">
        <f>SUM(Table1[Debit USD])</f>
        <v>12201.46717109838</v>
      </c>
      <c r="Y12" s="51">
        <f>SUM(Table1[Credit USD])</f>
        <v>12201.466262371057</v>
      </c>
      <c r="Z12" s="51"/>
      <c r="AA12" s="51"/>
      <c r="AB12" s="15"/>
      <c r="AC12" s="15"/>
      <c r="AD12" s="49"/>
      <c r="AE12" s="49"/>
      <c r="AF12" s="49"/>
      <c r="AG12" s="49"/>
      <c r="AH12" s="49"/>
      <c r="AI12" s="49"/>
      <c r="AJ12" s="49"/>
      <c r="AK12" s="49"/>
      <c r="AL12" s="49"/>
      <c r="AM12" s="49"/>
      <c r="AN12" s="49"/>
      <c r="AO12" s="49"/>
      <c r="AP12" s="49"/>
      <c r="AQ12" s="49">
        <f>SUM(AU17:AU3188)</f>
        <v>44208.36</v>
      </c>
      <c r="AR12" s="49">
        <f>SUM(AV17:AV3188)</f>
        <v>125200.87</v>
      </c>
      <c r="AS12" s="49"/>
      <c r="AT12" s="49"/>
      <c r="AU12" s="49"/>
      <c r="AV12" s="49"/>
      <c r="AW12" s="49"/>
      <c r="AX12" s="49"/>
      <c r="AY12" s="49"/>
      <c r="AZ12" s="49"/>
    </row>
    <row r="13" spans="1:54" ht="10.5" customHeight="1" thickBot="1" x14ac:dyDescent="0.4">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15" customHeight="1" x14ac:dyDescent="0.35">
      <c r="A14" s="1"/>
      <c r="B14" s="68"/>
      <c r="C14" s="69">
        <f>COUNTA(Table1[Posting Date])</f>
        <v>43</v>
      </c>
      <c r="D14" s="69"/>
      <c r="E14" s="69">
        <f>COUNTA(Table1[Budget Code Description])</f>
        <v>43</v>
      </c>
      <c r="F14" s="69"/>
      <c r="G14" s="69"/>
      <c r="H14" s="69"/>
      <c r="I14" s="69"/>
      <c r="J14" s="69"/>
      <c r="K14" s="69">
        <f>COUNTA(Table1[Staff ID])</f>
        <v>0</v>
      </c>
      <c r="L14" s="69"/>
      <c r="M14" s="69"/>
      <c r="N14" s="69"/>
      <c r="O14" s="69"/>
      <c r="P14" s="69"/>
      <c r="Q14" s="69">
        <f>COUNTA(Table1[Reference Number])</f>
        <v>3172</v>
      </c>
      <c r="R14" s="69">
        <f>COUNTA(Table1[Description])</f>
        <v>3172</v>
      </c>
      <c r="S14" s="69">
        <f>COUNTA(Table1[Line Description])</f>
        <v>48</v>
      </c>
      <c r="T14" s="69">
        <f>COUNTA(Table1[Cur])</f>
        <v>43</v>
      </c>
      <c r="U14" s="69">
        <f>COUNTA(Table1[Line '#])</f>
        <v>3172</v>
      </c>
      <c r="V14" s="69">
        <f>COUNTA(Table1[Posting Date])</f>
        <v>43</v>
      </c>
      <c r="W14" s="69"/>
      <c r="X14" s="69"/>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5">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x14ac:dyDescent="0.4">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23.65" customHeight="1" x14ac:dyDescent="0.35">
      <c r="A17" s="1"/>
      <c r="B17" s="88">
        <f>IF(Table1[[#This Row],[Posting Date]]&lt;&gt;"",IF(Table1[[#This Row],[Reference Number]]=Q16,B16+1,1),"")</f>
        <v>1</v>
      </c>
      <c r="C17" s="61">
        <v>45138</v>
      </c>
      <c r="D17" s="61">
        <v>45113</v>
      </c>
      <c r="E17" s="140" t="s">
        <v>98</v>
      </c>
      <c r="F17" s="143" t="str">
        <f>IFERROR(IF(VLOOKUP(Table1[[#This Row],[Budget Code Description]],Dimentions!$X$6:$AC$412,2,FALSE)="","",VLOOKUP(Table1[[#This Row],[Budget Code Description]],Dimentions!$X$6:$AC$412,2,FALSE)),"")</f>
        <v>RENT &amp; UT</v>
      </c>
      <c r="G17" s="226">
        <f>IFERROR(VLOOKUP(Table1[[#This Row],[Budget Code Description]],Dimentions!$X$6:$AC$139,3,FALSE),"")</f>
        <v>85180</v>
      </c>
      <c r="H17" s="223" t="str">
        <f>IFERROR(VLOOKUP(Table1[[#This Row],[Account]],Dimentions!$S$6:$V$233,2,FALSE),"")</f>
        <v>Rent</v>
      </c>
      <c r="I17" s="62">
        <f>_xlfn.NUMBERVALUE(LEFT(Table1[[#This Row],[Account]],1))</f>
        <v>8</v>
      </c>
      <c r="J17" s="62" t="str">
        <f>IFERROR(VLOOKUP(Table1[[#This Row],[Budget Code Description]],Table6[#All],7,FALSE),"")</f>
        <v>DOS452</v>
      </c>
      <c r="K17" s="143">
        <f>IFERROR(VLOOKUP(Table1[[#This Row],[Budget Code Description]],Table6[#All],8,FALSE),"")</f>
        <v>20200</v>
      </c>
      <c r="L17" s="63"/>
      <c r="M17" s="65" t="str">
        <f>IFERROR(VLOOKUP(Table1[[#This Row],[Staff ID]],Table2[],2,FALSE),"")</f>
        <v/>
      </c>
      <c r="N17" s="211" t="str">
        <f>IFERROR(IF(VLOOKUP(Table1[[#This Row],[Budget Code Description]],Dimentions!$X$6:$AC$134,4,FALSE)="","",VLOOKUP(Table1[[#This Row],[Budget Code Description]],Dimentions!$X$6:$AC$134,4,FALSE)),"")</f>
        <v/>
      </c>
      <c r="O17" s="65" t="str">
        <f>IFERROR(VLOOKUP(Table1[[#This Row],[Vendor ID]],Table549[],2,FALSE),"")</f>
        <v/>
      </c>
      <c r="P17" s="63" t="s">
        <v>99</v>
      </c>
      <c r="Q17" s="143" t="str">
        <f>IF(Table1[[#This Row],[Posting Date]]&lt;&gt;"",$D$9,"")</f>
        <v>2023-07 DOS452 Mexico FO Report</v>
      </c>
      <c r="R17" s="159" t="str">
        <f>IF(Table1[[#This Row],[Posting Date]]&lt;&gt;"",$D$10,"")</f>
        <v>2023-07 DOS452 Mexico FO Report</v>
      </c>
      <c r="S17" s="222" t="s">
        <v>100</v>
      </c>
      <c r="T17" s="227" t="s">
        <v>44</v>
      </c>
      <c r="U17" s="270">
        <v>19446.240000000002</v>
      </c>
      <c r="V17" s="271"/>
      <c r="W17" s="228">
        <f t="shared" ref="W17:W57" si="0">IF(E17="","",(ExchangeRate))</f>
        <v>16.920300000000001</v>
      </c>
      <c r="X17" s="161">
        <f>IF(E17="","",(IF(Table1[[#This Row],[Cur]]="USD",Table1[[#This Row],[Cur_Amount Debit]],Table1[[#This Row],[Cur_Amount Debit]]/Table1[[#This Row],[Exchange Rate]])))</f>
        <v>1149.2845871527102</v>
      </c>
      <c r="Y17" s="161">
        <f>IF(E17="","",(IF(Table1[[#This Row],[Cur]]="USD",Table1[[#This Row],[Cur_Amount Credit]],Table1[[#This Row],[Cur_Amount Credit]]/ExchangeRate)))</f>
        <v>0</v>
      </c>
      <c r="Z17" s="203">
        <f>IF(E17="","",(Table1[[#This Row],[Debit USD]]-Table1[[#This Row],[Credit USD]]))</f>
        <v>1149.2845871527102</v>
      </c>
      <c r="AA17" s="225" t="s">
        <v>101</v>
      </c>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45138</v>
      </c>
      <c r="AJ17" s="46"/>
      <c r="AK17" s="46" t="str">
        <f>IF(Table1[[#This Row],[Description]]&lt;&gt;"",Table1[[#This Row],[Description]],"")</f>
        <v>2023-07 DOS452 Mexico FO Report</v>
      </c>
      <c r="AL17" s="46" t="str">
        <f>IF(Table1[[#This Row],[Posting Date]]&lt;&gt;"",Table1[[#This Row],[Reference Number]],"")</f>
        <v>2023-07 DOS452 Mexico FO Report</v>
      </c>
      <c r="AM17" s="46" t="str">
        <f>TRIM(Table1[[#This Row],[Line '#]])</f>
        <v>1</v>
      </c>
      <c r="AN17" s="46" t="str">
        <f>TRIM(Table1[[#This Row],[Account]])</f>
        <v>85180</v>
      </c>
      <c r="AO17" s="46" t="str">
        <f>IF(Table1[[#This Row],[Posting Date]]&lt;&gt;"",$D$5,"")</f>
        <v>MEX</v>
      </c>
      <c r="AP17" s="46" t="str">
        <f>TRIM(Table1[[#This Row],[Departments-Prgrams]])</f>
        <v>20200</v>
      </c>
      <c r="AQ17" s="46" t="str">
        <f>TRIM(Table1[[#This Row],[Grant]])</f>
        <v>DOS452</v>
      </c>
      <c r="AR17" s="46" t="str">
        <f>TRIM(Table1[[#This Row],[Staff ID]])</f>
        <v/>
      </c>
      <c r="AS17" s="46" t="str">
        <f>IF(TRIM(Table1[[#This Row],[Budget Code]])=0,"",TRIM(Table1[[#This Row],[Budget Code]]))</f>
        <v>RENT &amp; UT</v>
      </c>
      <c r="AT17" s="46" t="str">
        <f>IF(Table1[[#This Row],[Line Description]]&lt;&gt;"",Table1[[#This Row],[Line Description]],"")</f>
        <v>WeWork Mexico Co S de RL de CV Coworking office space July 2023</v>
      </c>
      <c r="AU17" s="46">
        <f>IF(Table1[[#This Row],[Cur_Amount Debit]]&gt;0,ROUND(Table1[[#This Row],[Cur_Amount Debit]],2),"")</f>
        <v>19446.240000000002</v>
      </c>
      <c r="AV17" s="46" t="str">
        <f>IF(Table1[[#This Row],[Cur_Amount Credit]]&gt;0,ROUND(Table1[[#This Row],[Cur_Amount Credit]],2),"")</f>
        <v/>
      </c>
      <c r="AW17" s="46" t="str">
        <f>LEFT(Table1[[#This Row],[Cur]],3)</f>
        <v>MX</v>
      </c>
      <c r="AX17" s="59"/>
      <c r="AY17" s="46"/>
      <c r="AZ17" s="46">
        <f>IF(Table1[[#This Row],[Cur]]&lt;&gt;"",IF(Table1[[#This Row],[Cur]]="USD","",ExchangeRate),"")</f>
        <v>16.920300000000001</v>
      </c>
      <c r="BA17" s="46" t="str">
        <f>IF(Table1[[#This Row],[Grant]]&lt;&gt;"",VLOOKUP(Table1[[#This Row],[Grant]],Dimentions!$O$5:$Q$130,3),"")</f>
        <v>OTHER</v>
      </c>
      <c r="BB17" s="46" t="str">
        <f>TRIM(Table1[[#This Row],[Vendor ID]])</f>
        <v/>
      </c>
      <c r="BC17">
        <f>IF(Table1[[#This Row],[Posting Date]]&lt;&gt;"",1,"")</f>
        <v>1</v>
      </c>
    </row>
    <row r="18" spans="1:55" ht="20" x14ac:dyDescent="0.35">
      <c r="A18" s="1"/>
      <c r="B18" s="88">
        <f>IF(Table1[[#This Row],[Posting Date]]&lt;&gt;"",IF(Table1[[#This Row],[Reference Number]]=Q17,B17+1,1),"")</f>
        <v>2</v>
      </c>
      <c r="C18" s="61">
        <v>45138</v>
      </c>
      <c r="D18" s="61">
        <v>45113</v>
      </c>
      <c r="E18" s="140" t="s">
        <v>102</v>
      </c>
      <c r="F18" s="143">
        <f>IFERROR(IF(VLOOKUP(Table1[[#This Row],[Budget Code Description]],Dimentions!$X$6:$AC$134,2,FALSE)="","",VLOOKUP(Table1[[#This Row],[Budget Code Description]],Dimentions!$X$6:$AC$134,2,FALSE)),"")</f>
        <v>99999</v>
      </c>
      <c r="G18" s="272">
        <v>12220</v>
      </c>
      <c r="H18" s="223" t="s">
        <v>103</v>
      </c>
      <c r="I18" s="62">
        <f>_xlfn.NUMBERVALUE(LEFT(Table1[[#This Row],[Account]],1))</f>
        <v>1</v>
      </c>
      <c r="J18" s="62" t="str">
        <f>IFERROR(VLOOKUP(Table1[[#This Row],[Budget Code Description]],Table6[#All],7,FALSE),"")</f>
        <v>DOS452</v>
      </c>
      <c r="K18" s="143">
        <f>IFERROR(VLOOKUP(Table1[[#This Row],[Budget Code Description]],Table6[#All],8,FALSE),"")</f>
        <v>20200</v>
      </c>
      <c r="L18" s="63"/>
      <c r="M18" s="65" t="str">
        <f>IFERROR(VLOOKUP(Table1[[#This Row],[Staff ID]],Table2[],2,FALSE),"")</f>
        <v/>
      </c>
      <c r="N18" s="63" t="str">
        <f>IFERROR(IF(VLOOKUP(Table1[[#This Row],[Budget Code Description]],Dimentions!$X$6:$AC$134,4,FALSE)="","",VLOOKUP(Table1[[#This Row],[Budget Code Description]],Dimentions!$X$6:$AC$134,4,FALSE)),"")</f>
        <v/>
      </c>
      <c r="O18" s="65" t="str">
        <f>IFERROR(VLOOKUP(Table1[[#This Row],[Vendor ID]],Table549[],2,FALSE),"")</f>
        <v/>
      </c>
      <c r="P18" s="63" t="s">
        <v>104</v>
      </c>
      <c r="Q18" s="143" t="str">
        <f>IF(Table1[[#This Row],[Posting Date]]&lt;&gt;"",$D$9,"")</f>
        <v>2023-07 DOS452 Mexico FO Report</v>
      </c>
      <c r="R18" s="159" t="str">
        <f>IF(Table1[[#This Row],[Posting Date]]&lt;&gt;"",$D$10,"")</f>
        <v>2023-07 DOS452 Mexico FO Report</v>
      </c>
      <c r="S18" s="66" t="s">
        <v>105</v>
      </c>
      <c r="T18" s="227" t="s">
        <v>44</v>
      </c>
      <c r="U18" s="230">
        <v>19446.240000000002</v>
      </c>
      <c r="V18" s="231"/>
      <c r="W18" s="228">
        <f t="shared" ref="W18:W19" si="1">IF(E18="","",(ExchangeRate))</f>
        <v>16.920300000000001</v>
      </c>
      <c r="X18" s="161">
        <f>IF(E18="","",(IF(Table1[[#This Row],[Cur]]="USD",Table1[[#This Row],[Cur_Amount Debit]],Table1[[#This Row],[Cur_Amount Debit]]/Table1[[#This Row],[Exchange Rate]])))</f>
        <v>1149.2845871527102</v>
      </c>
      <c r="Y18" s="161">
        <f>IF(E18="","",(IF(Table1[[#This Row],[Cur]]="USD",Table1[[#This Row],[Cur_Amount Credit]],Table1[[#This Row],[Cur_Amount Credit]]/ExchangeRate)))</f>
        <v>0</v>
      </c>
      <c r="Z18" s="203">
        <f>IF(E18="","",(Table1[[#This Row],[Debit USD]]-Table1[[#This Row],[Credit USD]]))</f>
        <v>1149.2845871527102</v>
      </c>
      <c r="AA18" s="225" t="s">
        <v>101</v>
      </c>
      <c r="AB18" s="15"/>
      <c r="AC18" s="15"/>
      <c r="AD18" s="15"/>
      <c r="AE18" s="15"/>
      <c r="AF18" s="15"/>
      <c r="AG18" s="15"/>
      <c r="AH18" s="46"/>
      <c r="AI18" s="59"/>
      <c r="AJ18" s="46"/>
      <c r="AK18" s="46"/>
      <c r="AL18" s="46"/>
      <c r="AM18" s="46"/>
      <c r="AN18" s="46"/>
      <c r="AO18" s="46"/>
      <c r="AP18" s="46"/>
      <c r="AQ18" s="46"/>
      <c r="AR18" s="46"/>
      <c r="AS18" s="46"/>
      <c r="AT18" s="46"/>
      <c r="AU18" s="46"/>
      <c r="AV18" s="46"/>
      <c r="AW18" s="46"/>
      <c r="AX18" s="59"/>
      <c r="AY18" s="46"/>
      <c r="AZ18" s="46"/>
      <c r="BA18" s="46"/>
      <c r="BB18" s="46"/>
    </row>
    <row r="19" spans="1:55" ht="20.5" thickBot="1" x14ac:dyDescent="0.4">
      <c r="A19" s="1"/>
      <c r="B19" s="88">
        <f>IF(Table1[[#This Row],[Posting Date]]&lt;&gt;"",IF(Table1[[#This Row],[Reference Number]]=Q18,B18+1,1),"")</f>
        <v>3</v>
      </c>
      <c r="C19" s="61">
        <v>45138</v>
      </c>
      <c r="D19" s="61">
        <v>45113</v>
      </c>
      <c r="E19" s="140" t="s">
        <v>106</v>
      </c>
      <c r="F19" s="143">
        <f>IFERROR(IF(VLOOKUP(Table1[[#This Row],[Budget Code Description]],Dimentions!$X$6:$AC$134,2,FALSE)="","",VLOOKUP(Table1[[#This Row],[Budget Code Description]],Dimentions!$X$6:$AC$134,2,FALSE)),"")</f>
        <v>99999</v>
      </c>
      <c r="G19" s="272">
        <v>20213</v>
      </c>
      <c r="H19" s="223" t="s">
        <v>107</v>
      </c>
      <c r="I19" s="62">
        <f>_xlfn.NUMBERVALUE(LEFT(Table1[[#This Row],[Account]],1))</f>
        <v>2</v>
      </c>
      <c r="J19" s="62" t="str">
        <f>IFERROR(VLOOKUP(Table1[[#This Row],[Budget Code Description]],Table6[#All],7,FALSE),"")</f>
        <v>DOS452</v>
      </c>
      <c r="K19" s="143">
        <f>IFERROR(VLOOKUP(Table1[[#This Row],[Budget Code Description]],Table6[#All],8,FALSE),"")</f>
        <v>20200</v>
      </c>
      <c r="L19" s="63"/>
      <c r="M19" s="65" t="str">
        <f>IFERROR(VLOOKUP(Table1[[#This Row],[Staff ID]],Table2[],2,FALSE),"")</f>
        <v/>
      </c>
      <c r="N19" s="63" t="str">
        <f>IFERROR(IF(VLOOKUP(Table1[[#This Row],[Budget Code Description]],Dimentions!$X$6:$AC$134,4,FALSE)="","",VLOOKUP(Table1[[#This Row],[Budget Code Description]],Dimentions!$X$6:$AC$134,4,FALSE)),"")</f>
        <v/>
      </c>
      <c r="O19" s="65" t="str">
        <f>IFERROR(VLOOKUP(Table1[[#This Row],[Vendor ID]],Table549[],2,FALSE),"")</f>
        <v/>
      </c>
      <c r="P19" s="63" t="s">
        <v>104</v>
      </c>
      <c r="Q19" s="143" t="str">
        <f>IF(Table1[[#This Row],[Posting Date]]&lt;&gt;"",$D$9,"")</f>
        <v>2023-07 DOS452 Mexico FO Report</v>
      </c>
      <c r="R19" s="159" t="str">
        <f>IF(Table1[[#This Row],[Posting Date]]&lt;&gt;"",$D$10,"")</f>
        <v>2023-07 DOS452 Mexico FO Report</v>
      </c>
      <c r="S19" s="66" t="s">
        <v>105</v>
      </c>
      <c r="T19" s="227" t="s">
        <v>44</v>
      </c>
      <c r="U19" s="232"/>
      <c r="V19" s="233">
        <v>19446.240000000002</v>
      </c>
      <c r="W19" s="228">
        <f t="shared" si="1"/>
        <v>16.920300000000001</v>
      </c>
      <c r="X19" s="161">
        <f>IF(E19="","",(IF(Table1[[#This Row],[Cur]]="USD",Table1[[#This Row],[Cur_Amount Debit]],Table1[[#This Row],[Cur_Amount Debit]]/Table1[[#This Row],[Exchange Rate]])))</f>
        <v>0</v>
      </c>
      <c r="Y19" s="161">
        <f>IF(E19="","",(IF(Table1[[#This Row],[Cur]]="USD",Table1[[#This Row],[Cur_Amount Credit]],Table1[[#This Row],[Cur_Amount Credit]]/ExchangeRate)))</f>
        <v>1149.2845871527102</v>
      </c>
      <c r="Z19" s="203">
        <f>IF(E19="","",(Table1[[#This Row],[Debit USD]]-Table1[[#This Row],[Credit USD]]))</f>
        <v>-1149.2845871527102</v>
      </c>
      <c r="AA19" s="225" t="s">
        <v>101</v>
      </c>
      <c r="AB19" s="15"/>
      <c r="AC19" s="15"/>
      <c r="AD19" s="15"/>
      <c r="AE19" s="15"/>
      <c r="AF19" s="15"/>
      <c r="AG19" s="15"/>
      <c r="AH19" s="46"/>
      <c r="AI19" s="59"/>
      <c r="AJ19" s="46"/>
      <c r="AK19" s="46"/>
      <c r="AL19" s="46"/>
      <c r="AM19" s="46"/>
      <c r="AN19" s="46"/>
      <c r="AO19" s="46"/>
      <c r="AP19" s="46"/>
      <c r="AQ19" s="46"/>
      <c r="AR19" s="46"/>
      <c r="AS19" s="46"/>
      <c r="AT19" s="46"/>
      <c r="AU19" s="46"/>
      <c r="AV19" s="46"/>
      <c r="AW19" s="46"/>
      <c r="AX19" s="59"/>
      <c r="AY19" s="46"/>
      <c r="AZ19" s="46"/>
      <c r="BA19" s="46"/>
      <c r="BB19" s="46"/>
    </row>
    <row r="20" spans="1:55" ht="20.5" thickBot="1" x14ac:dyDescent="0.4">
      <c r="A20" s="1"/>
      <c r="B20" s="88">
        <f>IF(Table1[[#This Row],[Posting Date]]&lt;&gt;"",IF(Table1[[#This Row],[Reference Number]]=Q19,B19+1,1),"")</f>
        <v>4</v>
      </c>
      <c r="C20" s="61">
        <v>45138</v>
      </c>
      <c r="D20" s="61">
        <v>45113</v>
      </c>
      <c r="E20" s="140" t="s">
        <v>102</v>
      </c>
      <c r="F20" s="143">
        <f>IFERROR(IF(VLOOKUP(Table1[[#This Row],[Budget Code Description]],Dimentions!$X$6:$AC$134,2,FALSE)="","",VLOOKUP(Table1[[#This Row],[Budget Code Description]],Dimentions!$X$6:$AC$134,2,FALSE)),"")</f>
        <v>99999</v>
      </c>
      <c r="G20" s="272">
        <v>12220</v>
      </c>
      <c r="H20" s="223" t="s">
        <v>103</v>
      </c>
      <c r="I20" s="62">
        <f>_xlfn.NUMBERVALUE(LEFT(Table1[[#This Row],[Account]],1))</f>
        <v>1</v>
      </c>
      <c r="J20" s="62" t="str">
        <f>IFERROR(VLOOKUP(Table1[[#This Row],[Budget Code Description]],Table6[#All],7,FALSE),"")</f>
        <v>DOS452</v>
      </c>
      <c r="K20" s="143">
        <f>IFERROR(VLOOKUP(Table1[[#This Row],[Budget Code Description]],Table6[#All],8,FALSE),"")</f>
        <v>20200</v>
      </c>
      <c r="L20" s="63"/>
      <c r="M20" s="65" t="str">
        <f>IFERROR(VLOOKUP(Table1[[#This Row],[Staff ID]],Table2[],2,FALSE),"")</f>
        <v/>
      </c>
      <c r="N20" s="63" t="str">
        <f>IFERROR(IF(VLOOKUP(Table1[[#This Row],[Budget Code Description]],Dimentions!$X$6:$AC$134,4,FALSE)="","",VLOOKUP(Table1[[#This Row],[Budget Code Description]],Dimentions!$X$6:$AC$134,4,FALSE)),"")</f>
        <v/>
      </c>
      <c r="O20" s="65" t="str">
        <f>IFERROR(VLOOKUP(Table1[[#This Row],[Vendor ID]],Table549[],2,FALSE),"")</f>
        <v/>
      </c>
      <c r="P20" s="63" t="s">
        <v>104</v>
      </c>
      <c r="Q20" s="143" t="str">
        <f>IF(Table1[[#This Row],[Posting Date]]&lt;&gt;"",$D$9,"")</f>
        <v>2023-07 DOS452 Mexico FO Report</v>
      </c>
      <c r="R20" s="159" t="str">
        <f>IF(Table1[[#This Row],[Posting Date]]&lt;&gt;"",$D$10,"")</f>
        <v>2023-07 DOS452 Mexico FO Report</v>
      </c>
      <c r="S20" s="66" t="s">
        <v>5956</v>
      </c>
      <c r="T20" s="227" t="s">
        <v>44</v>
      </c>
      <c r="U20" s="268">
        <v>27137.61</v>
      </c>
      <c r="V20" s="269"/>
      <c r="W20" s="228">
        <v>17.252099999999999</v>
      </c>
      <c r="X20" s="161">
        <f>IF(E20="","",(IF(Table1[[#This Row],[Cur]]="USD",Table1[[#This Row],[Cur_Amount Debit]],Table1[[#This Row],[Cur_Amount Debit]]/Table1[[#This Row],[Exchange Rate]])))</f>
        <v>1573.0032865564194</v>
      </c>
      <c r="Y20" s="161">
        <f>IF(E20="","",(IF(Table1[[#This Row],[Cur]]="USD",Table1[[#This Row],[Cur_Amount Credit]],Table1[[#This Row],[Cur_Amount Credit]]/ExchangeRate)))</f>
        <v>0</v>
      </c>
      <c r="Z20" s="203">
        <f>IF(E20="","",(Table1[[#This Row],[Debit USD]]-Table1[[#This Row],[Credit USD]]))</f>
        <v>1573.0032865564194</v>
      </c>
      <c r="AA20" s="225" t="s">
        <v>108</v>
      </c>
      <c r="AB20" s="15"/>
      <c r="AC20" s="15"/>
      <c r="AD20" s="15"/>
      <c r="AE20" s="15"/>
      <c r="AF20" s="15"/>
      <c r="AG20" s="15"/>
      <c r="AH20" s="46"/>
      <c r="AI20" s="59"/>
      <c r="AJ20" s="46"/>
      <c r="AK20" s="46"/>
      <c r="AL20" s="46"/>
      <c r="AM20" s="46"/>
      <c r="AN20" s="46"/>
      <c r="AO20" s="46"/>
      <c r="AP20" s="46"/>
      <c r="AQ20" s="46"/>
      <c r="AR20" s="46"/>
      <c r="AS20" s="46"/>
      <c r="AT20" s="46"/>
      <c r="AU20" s="46"/>
      <c r="AV20" s="46"/>
      <c r="AW20" s="46"/>
      <c r="AX20" s="59"/>
      <c r="AY20" s="46"/>
      <c r="AZ20" s="46"/>
      <c r="BA20" s="46"/>
      <c r="BB20" s="46"/>
    </row>
    <row r="21" spans="1:55" ht="20.5" thickBot="1" x14ac:dyDescent="0.4">
      <c r="A21" s="1"/>
      <c r="B21" s="88">
        <f>IF(Table1[[#This Row],[Posting Date]]&lt;&gt;"",IF(Table1[[#This Row],[Reference Number]]=Q20,B20+1,1),"")</f>
        <v>5</v>
      </c>
      <c r="C21" s="61">
        <v>45138</v>
      </c>
      <c r="D21" s="61">
        <v>45113</v>
      </c>
      <c r="E21" s="140" t="s">
        <v>102</v>
      </c>
      <c r="F21" s="143">
        <f>IFERROR(IF(VLOOKUP(Table1[[#This Row],[Budget Code Description]],Dimentions!$X$6:$AC$134,2,FALSE)="","",VLOOKUP(Table1[[#This Row],[Budget Code Description]],Dimentions!$X$6:$AC$134,2,FALSE)),"")</f>
        <v>99999</v>
      </c>
      <c r="G21" s="272">
        <v>12220</v>
      </c>
      <c r="H21" s="223" t="s">
        <v>103</v>
      </c>
      <c r="I21" s="62">
        <f>_xlfn.NUMBERVALUE(LEFT(Table1[[#This Row],[Account]],1))</f>
        <v>1</v>
      </c>
      <c r="J21" s="62" t="str">
        <f>IFERROR(VLOOKUP(Table1[[#This Row],[Budget Code Description]],Table6[#All],7,FALSE),"")</f>
        <v>DOS452</v>
      </c>
      <c r="K21" s="143">
        <f>IFERROR(VLOOKUP(Table1[[#This Row],[Budget Code Description]],Table6[#All],8,FALSE),"")</f>
        <v>20200</v>
      </c>
      <c r="L21" s="63"/>
      <c r="M21" s="65" t="str">
        <f>IFERROR(VLOOKUP(Table1[[#This Row],[Staff ID]],Table2[],2,FALSE),"")</f>
        <v/>
      </c>
      <c r="N21" s="63" t="str">
        <f>IFERROR(IF(VLOOKUP(Table1[[#This Row],[Budget Code Description]],Dimentions!$X$6:$AC$134,4,FALSE)="","",VLOOKUP(Table1[[#This Row],[Budget Code Description]],Dimentions!$X$6:$AC$134,4,FALSE)),"")</f>
        <v/>
      </c>
      <c r="O21" s="65" t="str">
        <f>IFERROR(VLOOKUP(Table1[[#This Row],[Vendor ID]],Table549[],2,FALSE),"")</f>
        <v/>
      </c>
      <c r="P21" s="63" t="s">
        <v>104</v>
      </c>
      <c r="Q21" s="143" t="str">
        <f>IF(Table1[[#This Row],[Posting Date]]&lt;&gt;"",$D$9,"")</f>
        <v>2023-07 DOS452 Mexico FO Report</v>
      </c>
      <c r="R21" s="159" t="str">
        <f>IF(Table1[[#This Row],[Posting Date]]&lt;&gt;"",$D$10,"")</f>
        <v>2023-07 DOS452 Mexico FO Report</v>
      </c>
      <c r="S21" s="66" t="s">
        <v>109</v>
      </c>
      <c r="T21" s="227" t="s">
        <v>44</v>
      </c>
      <c r="U21" s="232">
        <v>2830</v>
      </c>
      <c r="V21" s="233"/>
      <c r="W21" s="228">
        <v>17.252099999999999</v>
      </c>
      <c r="X21" s="161">
        <f>IF(E21="","",(IF(Table1[[#This Row],[Cur]]="USD",Table1[[#This Row],[Cur_Amount Debit]],Table1[[#This Row],[Cur_Amount Debit]]/Table1[[#This Row],[Exchange Rate]])))</f>
        <v>164.03800117087195</v>
      </c>
      <c r="Y21" s="161">
        <f>IF(E21="","",(IF(Table1[[#This Row],[Cur]]="USD",Table1[[#This Row],[Cur_Amount Credit]],Table1[[#This Row],[Cur_Amount Credit]]/ExchangeRate)))</f>
        <v>0</v>
      </c>
      <c r="Z21" s="203">
        <f>IF(E21="","",(Table1[[#This Row],[Debit USD]]-Table1[[#This Row],[Credit USD]]))</f>
        <v>164.03800117087195</v>
      </c>
      <c r="AA21" s="225" t="s">
        <v>110</v>
      </c>
      <c r="AB21" s="15"/>
      <c r="AC21" s="15"/>
      <c r="AD21" s="15"/>
      <c r="AE21" s="15"/>
      <c r="AF21" s="15"/>
      <c r="AG21" s="15"/>
      <c r="AH21" s="46"/>
      <c r="AI21" s="59"/>
      <c r="AJ21" s="46"/>
      <c r="AK21" s="46"/>
      <c r="AL21" s="46"/>
      <c r="AM21" s="46"/>
      <c r="AN21" s="46"/>
      <c r="AO21" s="46"/>
      <c r="AP21" s="46"/>
      <c r="AQ21" s="46"/>
      <c r="AR21" s="46"/>
      <c r="AS21" s="46"/>
      <c r="AT21" s="46"/>
      <c r="AU21" s="46"/>
      <c r="AV21" s="46"/>
      <c r="AW21" s="46"/>
      <c r="AX21" s="59"/>
      <c r="AY21" s="46"/>
      <c r="AZ21" s="46"/>
      <c r="BA21" s="46"/>
      <c r="BB21" s="46"/>
    </row>
    <row r="22" spans="1:55" ht="20.5" thickBot="1" x14ac:dyDescent="0.4">
      <c r="A22" s="1"/>
      <c r="B22" s="88">
        <f>IF(Table1[[#This Row],[Posting Date]]&lt;&gt;"",IF(Table1[[#This Row],[Reference Number]]=Q21,B21+1,1),"")</f>
        <v>6</v>
      </c>
      <c r="C22" s="61">
        <v>45138</v>
      </c>
      <c r="D22" s="61">
        <v>45113</v>
      </c>
      <c r="E22" s="140" t="s">
        <v>102</v>
      </c>
      <c r="F22" s="143">
        <f>IFERROR(IF(VLOOKUP(Table1[[#This Row],[Budget Code Description]],Dimentions!$X$6:$AC$134,2,FALSE)="","",VLOOKUP(Table1[[#This Row],[Budget Code Description]],Dimentions!$X$6:$AC$134,2,FALSE)),"")</f>
        <v>99999</v>
      </c>
      <c r="G22" s="272">
        <v>12220</v>
      </c>
      <c r="H22" s="223" t="s">
        <v>103</v>
      </c>
      <c r="I22" s="62">
        <f>_xlfn.NUMBERVALUE(LEFT(Table1[[#This Row],[Account]],1))</f>
        <v>1</v>
      </c>
      <c r="J22" s="62" t="str">
        <f>IFERROR(VLOOKUP(Table1[[#This Row],[Budget Code Description]],Table6[#All],7,FALSE),"")</f>
        <v>DOS452</v>
      </c>
      <c r="K22" s="143">
        <f>IFERROR(VLOOKUP(Table1[[#This Row],[Budget Code Description]],Table6[#All],8,FALSE),"")</f>
        <v>20200</v>
      </c>
      <c r="L22" s="63"/>
      <c r="M22" s="65" t="str">
        <f>IFERROR(VLOOKUP(Table1[[#This Row],[Staff ID]],Table2[],2,FALSE),"")</f>
        <v/>
      </c>
      <c r="N22" s="63" t="str">
        <f>IFERROR(IF(VLOOKUP(Table1[[#This Row],[Budget Code Description]],Dimentions!$X$6:$AC$134,4,FALSE)="","",VLOOKUP(Table1[[#This Row],[Budget Code Description]],Dimentions!$X$6:$AC$134,4,FALSE)),"")</f>
        <v/>
      </c>
      <c r="O22" s="65" t="str">
        <f>IFERROR(VLOOKUP(Table1[[#This Row],[Vendor ID]],Table549[],2,FALSE),"")</f>
        <v/>
      </c>
      <c r="P22" s="63" t="s">
        <v>104</v>
      </c>
      <c r="Q22" s="143" t="str">
        <f>IF(Table1[[#This Row],[Posting Date]]&lt;&gt;"",$D$9,"")</f>
        <v>2023-07 DOS452 Mexico FO Report</v>
      </c>
      <c r="R22" s="159" t="str">
        <f>IF(Table1[[#This Row],[Posting Date]]&lt;&gt;"",$D$10,"")</f>
        <v>2023-07 DOS452 Mexico FO Report</v>
      </c>
      <c r="S22" s="66" t="s">
        <v>111</v>
      </c>
      <c r="T22" s="227" t="s">
        <v>44</v>
      </c>
      <c r="U22" s="268">
        <v>3555.81</v>
      </c>
      <c r="V22" s="269"/>
      <c r="W22" s="228">
        <v>17.145</v>
      </c>
      <c r="X22" s="161">
        <f>IF(E22="","",(IF(Table1[[#This Row],[Cur]]="USD",Table1[[#This Row],[Cur_Amount Debit]],Table1[[#This Row],[Cur_Amount Debit]]/Table1[[#This Row],[Exchange Rate]])))</f>
        <v>207.39632545931758</v>
      </c>
      <c r="Y22" s="161">
        <f>IF(E22="","",(IF(Table1[[#This Row],[Cur]]="USD",Table1[[#This Row],[Cur_Amount Credit]],Table1[[#This Row],[Cur_Amount Credit]]/ExchangeRate)))</f>
        <v>0</v>
      </c>
      <c r="Z22" s="203">
        <f>IF(E22="","",(Table1[[#This Row],[Debit USD]]-Table1[[#This Row],[Credit USD]]))</f>
        <v>207.39632545931758</v>
      </c>
      <c r="AA22" s="225" t="s">
        <v>108</v>
      </c>
      <c r="AB22" s="15"/>
      <c r="AC22" s="15"/>
      <c r="AD22" s="15"/>
      <c r="AE22" s="15"/>
      <c r="AF22" s="15"/>
      <c r="AG22" s="15"/>
      <c r="AH22" s="46"/>
      <c r="AI22" s="59"/>
      <c r="AJ22" s="46"/>
      <c r="AK22" s="46"/>
      <c r="AL22" s="46"/>
      <c r="AM22" s="46"/>
      <c r="AN22" s="46"/>
      <c r="AO22" s="46"/>
      <c r="AP22" s="46"/>
      <c r="AQ22" s="46"/>
      <c r="AR22" s="46"/>
      <c r="AS22" s="46"/>
      <c r="AT22" s="46"/>
      <c r="AU22" s="46"/>
      <c r="AV22" s="46"/>
      <c r="AW22" s="46"/>
      <c r="AX22" s="59"/>
      <c r="AY22" s="46"/>
      <c r="AZ22" s="46"/>
      <c r="BA22" s="46"/>
      <c r="BB22" s="46"/>
    </row>
    <row r="23" spans="1:55" x14ac:dyDescent="0.35">
      <c r="A23" s="1"/>
      <c r="B23" s="88">
        <f>IF(Table1[[#This Row],[Posting Date]]&lt;&gt;"",IF(Table1[[#This Row],[Reference Number]]=Q22,B22+1,1),"")</f>
        <v>7</v>
      </c>
      <c r="C23" s="61">
        <v>45138</v>
      </c>
      <c r="D23" s="61">
        <v>45122</v>
      </c>
      <c r="E23" s="140" t="s">
        <v>112</v>
      </c>
      <c r="F23" s="143" t="str">
        <f>IFERROR(IF(VLOOKUP(Table1[[#This Row],[Budget Code Description]],Dimentions!$X$6:$AC$139,2,FALSE)="","",VLOOKUP(Table1[[#This Row],[Budget Code Description]],Dimentions!$X$6:$AC$139,2,FALSE)),"")</f>
        <v>PERSNL-F&amp;A</v>
      </c>
      <c r="G23" s="272">
        <f>IFERROR(VLOOKUP(Table1[[#This Row],[Budget Code Description]],Dimentions!$X$6:$AC$139,3,FALSE),"")</f>
        <v>70000</v>
      </c>
      <c r="H23" s="223" t="str">
        <f>IFERROR(VLOOKUP(Table1[[#This Row],[Account]],Dimentions!$S$6:$V$233,2,FALSE),"")</f>
        <v>In Country Salaries</v>
      </c>
      <c r="I23" s="62">
        <f>_xlfn.NUMBERVALUE(LEFT(Table1[[#This Row],[Account]],1))</f>
        <v>7</v>
      </c>
      <c r="J23" s="62" t="str">
        <f>IFERROR(VLOOKUP(Table1[[#This Row],[Budget Code Description]],Table6[#All],7,FALSE),"")</f>
        <v>DOS452</v>
      </c>
      <c r="K23" s="143">
        <f>IFERROR(VLOOKUP(Table1[[#This Row],[Budget Code Description]],Table6[#All],8,FALSE),"")</f>
        <v>20200</v>
      </c>
      <c r="L23" s="63"/>
      <c r="M23" s="65" t="str">
        <f>IFERROR(VLOOKUP(Table1[[#This Row],[Staff ID]],Table2[],2,FALSE),"")</f>
        <v/>
      </c>
      <c r="N23" s="211" t="str">
        <f>IFERROR(IF(VLOOKUP(Table1[[#This Row],[Budget Code Description]],Dimentions!$X$6:$AC$134,4,FALSE)="","",VLOOKUP(Table1[[#This Row],[Budget Code Description]],Dimentions!$X$6:$AC$134,4,FALSE)),"")</f>
        <v/>
      </c>
      <c r="O23" s="65" t="str">
        <f>IFERROR(VLOOKUP(Table1[[#This Row],[Vendor ID]],Table549[],2,FALSE),"")</f>
        <v/>
      </c>
      <c r="P23" s="63" t="s">
        <v>28</v>
      </c>
      <c r="Q23" s="143" t="str">
        <f>IF(Table1[[#This Row],[Posting Date]]&lt;&gt;"",$D$9,"")</f>
        <v>2023-07 DOS452 Mexico FO Report</v>
      </c>
      <c r="R23" s="159" t="str">
        <f>IF(Table1[[#This Row],[Posting Date]]&lt;&gt;"",$D$10,"")</f>
        <v>2023-07 DOS452 Mexico FO Report</v>
      </c>
      <c r="S23" s="66" t="s">
        <v>113</v>
      </c>
      <c r="T23" s="227" t="s">
        <v>44</v>
      </c>
      <c r="U23" s="270">
        <v>4671.6499999999996</v>
      </c>
      <c r="V23" s="271"/>
      <c r="W23" s="228">
        <v>16.8537</v>
      </c>
      <c r="X23" s="161">
        <f>IF(E23="","",(IF(Table1[[#This Row],[Cur]]="USD",Table1[[#This Row],[Cur_Amount Debit]],Table1[[#This Row],[Cur_Amount Debit]]/Table1[[#This Row],[Exchange Rate]])))</f>
        <v>277.18839186647438</v>
      </c>
      <c r="Y23" s="161">
        <f>IF(E23="","",(IF(Table1[[#This Row],[Cur]]="USD",Table1[[#This Row],[Cur_Amount Credit]],Table1[[#This Row],[Cur_Amount Credit]]/ExchangeRate)))</f>
        <v>0</v>
      </c>
      <c r="Z23" s="203">
        <f>IF(E23="","",(Table1[[#This Row],[Debit USD]]-Table1[[#This Row],[Credit USD]]))</f>
        <v>277.18839186647438</v>
      </c>
      <c r="AA23" s="225" t="s">
        <v>114</v>
      </c>
      <c r="AB23" s="15"/>
      <c r="AC23" s="15"/>
      <c r="AD23" s="15"/>
      <c r="AE23" s="15"/>
      <c r="AF23" s="15"/>
      <c r="AG23" s="15"/>
      <c r="AH23" s="46"/>
      <c r="AI23" s="59"/>
      <c r="AJ23" s="46"/>
      <c r="AK23" s="46"/>
      <c r="AL23" s="46"/>
      <c r="AM23" s="46"/>
      <c r="AN23" s="46"/>
      <c r="AO23" s="46"/>
      <c r="AP23" s="46"/>
      <c r="AQ23" s="46"/>
      <c r="AR23" s="46"/>
      <c r="AS23" s="46"/>
      <c r="AT23" s="46"/>
      <c r="AU23" s="46"/>
      <c r="AV23" s="46"/>
      <c r="AW23" s="46"/>
      <c r="AX23" s="59"/>
      <c r="AY23" s="46"/>
      <c r="AZ23" s="46"/>
      <c r="BA23" s="46"/>
      <c r="BB23" s="46"/>
    </row>
    <row r="24" spans="1:55" x14ac:dyDescent="0.35">
      <c r="A24" s="1"/>
      <c r="B24" s="88">
        <f>IF(Table1[[#This Row],[Posting Date]]&lt;&gt;"",IF(Table1[[#This Row],[Reference Number]]=Q23,B23+1,1),"")</f>
        <v>8</v>
      </c>
      <c r="C24" s="61">
        <v>45138</v>
      </c>
      <c r="D24" s="61">
        <v>45122</v>
      </c>
      <c r="E24" s="140" t="s">
        <v>115</v>
      </c>
      <c r="F24" s="143" t="str">
        <f>IFERROR(IF(VLOOKUP(Table1[[#This Row],[Budget Code Description]],Dimentions!$X$6:$AC$134,2,FALSE)="","",VLOOKUP(Table1[[#This Row],[Budget Code Description]],Dimentions!$X$6:$AC$134,2,FALSE)),"")</f>
        <v>FRINGE-MX</v>
      </c>
      <c r="G24" s="272">
        <v>82030</v>
      </c>
      <c r="H24" s="223" t="str">
        <f>IFERROR(VLOOKUP(Table1[[#This Row],[Account]],Dimentions!$S$6:$V$233,2,FALSE),"")</f>
        <v>Telephone &amp; Internet</v>
      </c>
      <c r="I24" s="62">
        <f>_xlfn.NUMBERVALUE(LEFT(Table1[[#This Row],[Account]],1))</f>
        <v>8</v>
      </c>
      <c r="J24" s="62" t="str">
        <f>IFERROR(VLOOKUP(Table1[[#This Row],[Budget Code Description]],Table6[#All],7,FALSE),"")</f>
        <v>DOS452</v>
      </c>
      <c r="K24" s="143">
        <f>IFERROR(VLOOKUP(Table1[[#This Row],[Budget Code Description]],Table6[#All],8,FALSE),"")</f>
        <v>20200</v>
      </c>
      <c r="L24" s="63"/>
      <c r="M24" s="65" t="str">
        <f>IFERROR(VLOOKUP(Table1[[#This Row],[Staff ID]],Table2[],2,FALSE),"")</f>
        <v/>
      </c>
      <c r="N24" s="63" t="str">
        <f>IFERROR(IF(VLOOKUP(Table1[[#This Row],[Budget Code Description]],Dimentions!$X$6:$AC$134,4,FALSE)="","",VLOOKUP(Table1[[#This Row],[Budget Code Description]],Dimentions!$X$6:$AC$134,4,FALSE)),"")</f>
        <v/>
      </c>
      <c r="O24" s="65" t="str">
        <f>IFERROR(VLOOKUP(Table1[[#This Row],[Vendor ID]],Table549[],2,FALSE),"")</f>
        <v/>
      </c>
      <c r="P24" s="63" t="s">
        <v>28</v>
      </c>
      <c r="Q24" s="143" t="str">
        <f>IF(Table1[[#This Row],[Posting Date]]&lt;&gt;"",$D$9,"")</f>
        <v>2023-07 DOS452 Mexico FO Report</v>
      </c>
      <c r="R24" s="159" t="str">
        <f>IF(Table1[[#This Row],[Posting Date]]&lt;&gt;"",$D$10,"")</f>
        <v>2023-07 DOS452 Mexico FO Report</v>
      </c>
      <c r="S24" s="66" t="s">
        <v>116</v>
      </c>
      <c r="T24" s="227" t="s">
        <v>44</v>
      </c>
      <c r="U24" s="230">
        <v>126.4</v>
      </c>
      <c r="V24" s="231"/>
      <c r="W24" s="228">
        <v>16.8537</v>
      </c>
      <c r="X24" s="161">
        <f>IF(E24="","",(IF(Table1[[#This Row],[Cur]]="USD",Table1[[#This Row],[Cur_Amount Debit]],Table1[[#This Row],[Cur_Amount Debit]]/Table1[[#This Row],[Exchange Rate]])))</f>
        <v>7.4998368310816028</v>
      </c>
      <c r="Y24" s="161">
        <f>IF(E24="","",(IF(Table1[[#This Row],[Cur]]="USD",Table1[[#This Row],[Cur_Amount Credit]],Table1[[#This Row],[Cur_Amount Credit]]/ExchangeRate)))</f>
        <v>0</v>
      </c>
      <c r="Z24" s="203">
        <f>IF(E24="","",(Table1[[#This Row],[Debit USD]]-Table1[[#This Row],[Credit USD]]))</f>
        <v>7.4998368310816028</v>
      </c>
      <c r="AA24" s="225" t="s">
        <v>114</v>
      </c>
      <c r="AB24" s="15"/>
      <c r="AC24" s="15"/>
      <c r="AD24" s="15"/>
      <c r="AE24" s="15"/>
      <c r="AF24" s="15"/>
      <c r="AG24" s="15"/>
      <c r="AH24" s="46"/>
      <c r="AI24" s="59"/>
      <c r="AJ24" s="46"/>
      <c r="AK24" s="46"/>
      <c r="AL24" s="46"/>
      <c r="AM24" s="46"/>
      <c r="AN24" s="46"/>
      <c r="AO24" s="46"/>
      <c r="AP24" s="46"/>
      <c r="AQ24" s="46"/>
      <c r="AR24" s="46"/>
      <c r="AS24" s="46"/>
      <c r="AT24" s="46"/>
      <c r="AU24" s="46"/>
      <c r="AV24" s="46"/>
      <c r="AW24" s="46"/>
      <c r="AX24" s="59"/>
      <c r="AY24" s="46"/>
      <c r="AZ24" s="46"/>
      <c r="BA24" s="46"/>
      <c r="BB24" s="46"/>
    </row>
    <row r="25" spans="1:55" ht="20" x14ac:dyDescent="0.35">
      <c r="A25" s="1"/>
      <c r="B25" s="88">
        <f>IF(Table1[[#This Row],[Posting Date]]&lt;&gt;"",IF(Table1[[#This Row],[Reference Number]]=Q24,B24+1,1),"")</f>
        <v>9</v>
      </c>
      <c r="C25" s="61">
        <v>45138</v>
      </c>
      <c r="D25" s="61">
        <v>45122</v>
      </c>
      <c r="E25" s="140" t="s">
        <v>106</v>
      </c>
      <c r="F25" s="143">
        <f>IFERROR(IF(VLOOKUP(Table1[[#This Row],[Budget Code Description]],Dimentions!$X$6:$AC$139,2,FALSE)="","",VLOOKUP(Table1[[#This Row],[Budget Code Description]],Dimentions!$X$6:$AC$139,2,FALSE)),"")</f>
        <v>99999</v>
      </c>
      <c r="G25" s="272">
        <v>20213</v>
      </c>
      <c r="H25" s="223" t="s">
        <v>107</v>
      </c>
      <c r="I25" s="62">
        <f>_xlfn.NUMBERVALUE(LEFT(Table1[[#This Row],[Account]],1))</f>
        <v>2</v>
      </c>
      <c r="J25" s="62" t="str">
        <f>IFERROR(VLOOKUP(Table1[[#This Row],[Budget Code Description]],Table6[#All],7,FALSE),"")</f>
        <v>DOS452</v>
      </c>
      <c r="K25" s="143">
        <f>IFERROR(VLOOKUP(Table1[[#This Row],[Budget Code Description]],Table6[#All],8,FALSE),"")</f>
        <v>20200</v>
      </c>
      <c r="L25" s="63"/>
      <c r="M25" s="65" t="str">
        <f>IFERROR(VLOOKUP(Table1[[#This Row],[Staff ID]],Table2[],2,FALSE),"")</f>
        <v/>
      </c>
      <c r="N25" s="211" t="str">
        <f>IFERROR(IF(VLOOKUP(Table1[[#This Row],[Budget Code Description]],Dimentions!$X$6:$AC$134,4,FALSE)="","",VLOOKUP(Table1[[#This Row],[Budget Code Description]],Dimentions!$X$6:$AC$134,4,FALSE)),"")</f>
        <v/>
      </c>
      <c r="O25" s="65" t="str">
        <f>IFERROR(VLOOKUP(Table1[[#This Row],[Vendor ID]],Table549[],2,FALSE),"")</f>
        <v/>
      </c>
      <c r="P25" s="63" t="s">
        <v>28</v>
      </c>
      <c r="Q25" s="143" t="str">
        <f>IF(Table1[[#This Row],[Posting Date]]&lt;&gt;"",$D$9,"")</f>
        <v>2023-07 DOS452 Mexico FO Report</v>
      </c>
      <c r="R25" s="159" t="str">
        <f>IF(Table1[[#This Row],[Posting Date]]&lt;&gt;"",$D$10,"")</f>
        <v>2023-07 DOS452 Mexico FO Report</v>
      </c>
      <c r="S25" s="66" t="s">
        <v>117</v>
      </c>
      <c r="T25" s="227" t="s">
        <v>44</v>
      </c>
      <c r="U25" s="230"/>
      <c r="V25" s="231">
        <v>106.09</v>
      </c>
      <c r="W25" s="228">
        <v>16.8537</v>
      </c>
      <c r="X25" s="161">
        <f>IF(E25="","",(IF(Table1[[#This Row],[Cur]]="USD",Table1[[#This Row],[Cur_Amount Debit]],Table1[[#This Row],[Cur_Amount Debit]]/Table1[[#This Row],[Exchange Rate]])))</f>
        <v>0</v>
      </c>
      <c r="Y25" s="161">
        <f>IF(E25="","",(IF(Table1[[#This Row],[Cur]]="USD",Table1[[#This Row],[Cur_Amount Credit]],Table1[[#This Row],[Cur_Amount Credit]]/ExchangeRate)))</f>
        <v>6.2699833927294435</v>
      </c>
      <c r="Z25" s="203">
        <f>IF(E25="","",(Table1[[#This Row],[Debit USD]]-Table1[[#This Row],[Credit USD]]))</f>
        <v>-6.2699833927294435</v>
      </c>
      <c r="AA25" s="225" t="s">
        <v>114</v>
      </c>
      <c r="AB25" s="15"/>
      <c r="AC25" s="15"/>
      <c r="AD25" s="15"/>
      <c r="AE25" s="15"/>
      <c r="AF25" s="15"/>
      <c r="AG25" s="15"/>
      <c r="AH25" s="46"/>
      <c r="AI25" s="59"/>
      <c r="AJ25" s="46"/>
      <c r="AK25" s="46"/>
      <c r="AL25" s="46"/>
      <c r="AM25" s="46"/>
      <c r="AN25" s="46"/>
      <c r="AO25" s="46"/>
      <c r="AP25" s="46"/>
      <c r="AQ25" s="46"/>
      <c r="AR25" s="46"/>
      <c r="AS25" s="46"/>
      <c r="AT25" s="46"/>
      <c r="AU25" s="46"/>
      <c r="AV25" s="46"/>
      <c r="AW25" s="46"/>
      <c r="AX25" s="59"/>
      <c r="AY25" s="46"/>
      <c r="AZ25" s="46"/>
      <c r="BA25" s="46"/>
      <c r="BB25" s="46"/>
    </row>
    <row r="26" spans="1:55" ht="20" x14ac:dyDescent="0.35">
      <c r="A26" s="1"/>
      <c r="B26" s="88">
        <f>IF(Table1[[#This Row],[Posting Date]]&lt;&gt;"",IF(Table1[[#This Row],[Reference Number]]=Q25,B25+1,1),"")</f>
        <v>10</v>
      </c>
      <c r="C26" s="61">
        <v>45138</v>
      </c>
      <c r="D26" s="61">
        <v>45122</v>
      </c>
      <c r="E26" s="140" t="s">
        <v>102</v>
      </c>
      <c r="F26" s="143">
        <f>IFERROR(IF(VLOOKUP(Table1[[#This Row],[Budget Code Description]],Dimentions!$X$6:$AC$134,2,FALSE)="","",VLOOKUP(Table1[[#This Row],[Budget Code Description]],Dimentions!$X$6:$AC$134,2,FALSE)),"")</f>
        <v>99999</v>
      </c>
      <c r="G26" s="272">
        <v>12220</v>
      </c>
      <c r="H26" s="223" t="s">
        <v>103</v>
      </c>
      <c r="I26" s="62">
        <f>_xlfn.NUMBERVALUE(LEFT(Table1[[#This Row],[Account]],1))</f>
        <v>1</v>
      </c>
      <c r="J26" s="62" t="str">
        <f>IFERROR(VLOOKUP(Table1[[#This Row],[Budget Code Description]],Table6[#All],7,FALSE),"")</f>
        <v>DOS452</v>
      </c>
      <c r="K26" s="143">
        <f>IFERROR(VLOOKUP(Table1[[#This Row],[Budget Code Description]],Table6[#All],8,FALSE),"")</f>
        <v>20200</v>
      </c>
      <c r="L26" s="63"/>
      <c r="M26" s="65" t="str">
        <f>IFERROR(VLOOKUP(Table1[[#This Row],[Staff ID]],Table2[],2,FALSE),"")</f>
        <v/>
      </c>
      <c r="N26" s="63" t="str">
        <f>IFERROR(IF(VLOOKUP(Table1[[#This Row],[Budget Code Description]],Dimentions!$X$6:$AC$134,4,FALSE)="","",VLOOKUP(Table1[[#This Row],[Budget Code Description]],Dimentions!$X$6:$AC$134,4,FALSE)),"")</f>
        <v/>
      </c>
      <c r="O26" s="65" t="str">
        <f>IFERROR(VLOOKUP(Table1[[#This Row],[Vendor ID]],Table549[],2,FALSE),"")</f>
        <v/>
      </c>
      <c r="P26" s="63" t="s">
        <v>104</v>
      </c>
      <c r="Q26" s="143" t="str">
        <f>IF(Table1[[#This Row],[Posting Date]]&lt;&gt;"",$D$9,"")</f>
        <v>2023-07 DOS452 Mexico FO Report</v>
      </c>
      <c r="R26" s="159" t="str">
        <f>IF(Table1[[#This Row],[Posting Date]]&lt;&gt;"",$D$10,"")</f>
        <v>2023-07 DOS452 Mexico FO Report</v>
      </c>
      <c r="S26" s="66" t="s">
        <v>118</v>
      </c>
      <c r="T26" s="227" t="s">
        <v>44</v>
      </c>
      <c r="U26" s="230">
        <v>4691.96</v>
      </c>
      <c r="V26" s="231"/>
      <c r="W26" s="228">
        <v>16.8537</v>
      </c>
      <c r="X26" s="161">
        <f>IF(E26="","",(IF(Table1[[#This Row],[Cur]]="USD",Table1[[#This Row],[Cur_Amount Debit]],Table1[[#This Row],[Cur_Amount Debit]]/Table1[[#This Row],[Exchange Rate]])))</f>
        <v>278.39346849653191</v>
      </c>
      <c r="Y26" s="161">
        <f>IF(E26="","",(IF(Table1[[#This Row],[Cur]]="USD",Table1[[#This Row],[Cur_Amount Credit]],Table1[[#This Row],[Cur_Amount Credit]]/ExchangeRate)))</f>
        <v>0</v>
      </c>
      <c r="Z26" s="203">
        <f>IF(E26="","",(Table1[[#This Row],[Debit USD]]-Table1[[#This Row],[Credit USD]]))</f>
        <v>278.39346849653191</v>
      </c>
      <c r="AA26" s="225" t="s">
        <v>114</v>
      </c>
      <c r="AB26" s="15"/>
      <c r="AC26" s="15"/>
      <c r="AD26" s="15"/>
      <c r="AE26" s="15"/>
      <c r="AF26" s="15"/>
      <c r="AG26" s="15"/>
      <c r="AH26" s="46"/>
      <c r="AI26" s="59"/>
      <c r="AJ26" s="46"/>
      <c r="AK26" s="46"/>
      <c r="AL26" s="46"/>
      <c r="AM26" s="46"/>
      <c r="AN26" s="46"/>
      <c r="AO26" s="46"/>
      <c r="AP26" s="46"/>
      <c r="AQ26" s="46"/>
      <c r="AR26" s="46"/>
      <c r="AS26" s="46"/>
      <c r="AT26" s="46"/>
      <c r="AU26" s="46"/>
      <c r="AV26" s="46"/>
      <c r="AW26" s="46"/>
      <c r="AX26" s="59"/>
      <c r="AY26" s="46"/>
      <c r="AZ26" s="46"/>
      <c r="BA26" s="46"/>
      <c r="BB26" s="46"/>
    </row>
    <row r="27" spans="1:55" ht="20.5" thickBot="1" x14ac:dyDescent="0.4">
      <c r="A27" s="1"/>
      <c r="B27" s="88">
        <f>IF(Table1[[#This Row],[Posting Date]]&lt;&gt;"",IF(Table1[[#This Row],[Reference Number]]=Q26,B26+1,1),"")</f>
        <v>11</v>
      </c>
      <c r="C27" s="61">
        <v>45138</v>
      </c>
      <c r="D27" s="61">
        <v>45122</v>
      </c>
      <c r="E27" s="140" t="s">
        <v>106</v>
      </c>
      <c r="F27" s="143">
        <f>IFERROR(IF(VLOOKUP(Table1[[#This Row],[Budget Code Description]],Dimentions!$X$6:$AC$134,2,FALSE)="","",VLOOKUP(Table1[[#This Row],[Budget Code Description]],Dimentions!$X$6:$AC$134,2,FALSE)),"")</f>
        <v>99999</v>
      </c>
      <c r="G27" s="272">
        <v>20213</v>
      </c>
      <c r="H27" s="223" t="s">
        <v>107</v>
      </c>
      <c r="I27" s="62">
        <f>_xlfn.NUMBERVALUE(LEFT(Table1[[#This Row],[Account]],1))</f>
        <v>2</v>
      </c>
      <c r="J27" s="62" t="str">
        <f>IFERROR(VLOOKUP(Table1[[#This Row],[Budget Code Description]],Table6[#All],7,FALSE),"")</f>
        <v>DOS452</v>
      </c>
      <c r="K27" s="143">
        <f>IFERROR(VLOOKUP(Table1[[#This Row],[Budget Code Description]],Table6[#All],8,FALSE),"")</f>
        <v>20200</v>
      </c>
      <c r="L27" s="63"/>
      <c r="M27" s="65" t="str">
        <f>IFERROR(VLOOKUP(Table1[[#This Row],[Staff ID]],Table2[],2,FALSE),"")</f>
        <v/>
      </c>
      <c r="N27" s="63" t="str">
        <f>IFERROR(IF(VLOOKUP(Table1[[#This Row],[Budget Code Description]],Dimentions!$X$6:$AC$134,4,FALSE)="","",VLOOKUP(Table1[[#This Row],[Budget Code Description]],Dimentions!$X$6:$AC$134,4,FALSE)),"")</f>
        <v/>
      </c>
      <c r="O27" s="65" t="str">
        <f>IFERROR(VLOOKUP(Table1[[#This Row],[Vendor ID]],Table549[],2,FALSE),"")</f>
        <v/>
      </c>
      <c r="P27" s="63" t="s">
        <v>104</v>
      </c>
      <c r="Q27" s="143" t="str">
        <f>IF(Table1[[#This Row],[Posting Date]]&lt;&gt;"",$D$9,"")</f>
        <v>2023-07 DOS452 Mexico FO Report</v>
      </c>
      <c r="R27" s="159" t="str">
        <f>IF(Table1[[#This Row],[Posting Date]]&lt;&gt;"",$D$10,"")</f>
        <v>2023-07 DOS452 Mexico FO Report</v>
      </c>
      <c r="S27" s="66" t="s">
        <v>118</v>
      </c>
      <c r="T27" s="227" t="s">
        <v>44</v>
      </c>
      <c r="U27" s="232"/>
      <c r="V27" s="233">
        <v>4691.96</v>
      </c>
      <c r="W27" s="228">
        <v>16.8537</v>
      </c>
      <c r="X27" s="161">
        <f>IF(E27="","",(IF(Table1[[#This Row],[Cur]]="USD",Table1[[#This Row],[Cur_Amount Debit]],Table1[[#This Row],[Cur_Amount Debit]]/Table1[[#This Row],[Exchange Rate]])))</f>
        <v>0</v>
      </c>
      <c r="Y27" s="161">
        <f>IF(E27="","",(IF(Table1[[#This Row],[Cur]]="USD",Table1[[#This Row],[Cur_Amount Credit]],Table1[[#This Row],[Cur_Amount Credit]]/ExchangeRate)))</f>
        <v>277.29768384721308</v>
      </c>
      <c r="Z27" s="203">
        <f>IF(E27="","",(Table1[[#This Row],[Debit USD]]-Table1[[#This Row],[Credit USD]]))</f>
        <v>-277.29768384721308</v>
      </c>
      <c r="AA27" s="225" t="s">
        <v>114</v>
      </c>
      <c r="AB27" s="15"/>
      <c r="AC27" s="15"/>
      <c r="AD27" s="15"/>
      <c r="AE27" s="15"/>
      <c r="AF27" s="15"/>
      <c r="AG27" s="15"/>
      <c r="AH27" s="46"/>
      <c r="AI27" s="59"/>
      <c r="AJ27" s="46"/>
      <c r="AK27" s="46"/>
      <c r="AL27" s="46"/>
      <c r="AM27" s="46"/>
      <c r="AN27" s="46"/>
      <c r="AO27" s="46"/>
      <c r="AP27" s="46"/>
      <c r="AQ27" s="46"/>
      <c r="AR27" s="46"/>
      <c r="AS27" s="46"/>
      <c r="AT27" s="46"/>
      <c r="AU27" s="46"/>
      <c r="AV27" s="46"/>
      <c r="AW27" s="46"/>
      <c r="AX27" s="59"/>
      <c r="AY27" s="46"/>
      <c r="AZ27" s="46"/>
      <c r="BA27" s="46"/>
      <c r="BB27" s="46"/>
    </row>
    <row r="28" spans="1:55" x14ac:dyDescent="0.35">
      <c r="A28" s="1"/>
      <c r="B28" s="88">
        <f>IF(Table1[[#This Row],[Posting Date]]&lt;&gt;"",IF(Table1[[#This Row],[Reference Number]]=Q27,B27+1,1),"")</f>
        <v>12</v>
      </c>
      <c r="C28" s="61">
        <v>45138</v>
      </c>
      <c r="D28" s="61">
        <v>45122</v>
      </c>
      <c r="E28" s="140" t="s">
        <v>119</v>
      </c>
      <c r="F28" s="143" t="str">
        <f>IFERROR(IF(VLOOKUP(Table1[[#This Row],[Budget Code Description]],Dimentions!$X$6:$AC$412,2,FALSE)="","",VLOOKUP(Table1[[#This Row],[Budget Code Description]],Dimentions!$X$6:$AC$412,2,FALSE)),"")</f>
        <v>PERSNL-CD</v>
      </c>
      <c r="G28" s="272">
        <f>IFERROR(VLOOKUP(Table1[[#This Row],[Budget Code Description]],Dimentions!$X$6:$AC$139,3,FALSE),"")</f>
        <v>70000</v>
      </c>
      <c r="H28" s="223" t="str">
        <f>IFERROR(VLOOKUP(Table1[[#This Row],[Account]],Dimentions!$S$6:$V$233,2,FALSE),"")</f>
        <v>In Country Salaries</v>
      </c>
      <c r="I28" s="62">
        <f>_xlfn.NUMBERVALUE(LEFT(Table1[[#This Row],[Account]],1))</f>
        <v>7</v>
      </c>
      <c r="J28" s="62" t="str">
        <f>IFERROR(VLOOKUP(Table1[[#This Row],[Budget Code Description]],Table6[#All],7,FALSE),"")</f>
        <v>DOS452</v>
      </c>
      <c r="K28" s="143">
        <f>IFERROR(VLOOKUP(Table1[[#This Row],[Budget Code Description]],Table6[#All],8,FALSE),"")</f>
        <v>20200</v>
      </c>
      <c r="L28" s="63"/>
      <c r="M28" s="65" t="str">
        <f>IFERROR(VLOOKUP(Table1[[#This Row],[Staff ID]],Table2[],2,FALSE),"")</f>
        <v/>
      </c>
      <c r="N28" s="211" t="str">
        <f>IFERROR(IF(VLOOKUP(Table1[[#This Row],[Budget Code Description]],Dimentions!$X$6:$AC$134,4,FALSE)="","",VLOOKUP(Table1[[#This Row],[Budget Code Description]],Dimentions!$X$6:$AC$134,4,FALSE)),"")</f>
        <v/>
      </c>
      <c r="O28" s="65" t="str">
        <f>IFERROR(VLOOKUP(Table1[[#This Row],[Vendor ID]],Table549[],2,FALSE),"")</f>
        <v/>
      </c>
      <c r="P28" s="63" t="s">
        <v>120</v>
      </c>
      <c r="Q28" s="143" t="str">
        <f>IF(Table1[[#This Row],[Posting Date]]&lt;&gt;"",$D$9,"")</f>
        <v>2023-07 DOS452 Mexico FO Report</v>
      </c>
      <c r="R28" s="159" t="str">
        <f>IF(Table1[[#This Row],[Posting Date]]&lt;&gt;"",$D$10,"")</f>
        <v>2023-07 DOS452 Mexico FO Report</v>
      </c>
      <c r="S28" s="66" t="s">
        <v>113</v>
      </c>
      <c r="T28" s="227" t="s">
        <v>44</v>
      </c>
      <c r="U28" s="270">
        <v>15891.35</v>
      </c>
      <c r="V28" s="271"/>
      <c r="W28" s="228">
        <v>16.8537</v>
      </c>
      <c r="X28" s="161">
        <f>IF(E28="","",(IF(Table1[[#This Row],[Cur]]="USD",Table1[[#This Row],[Cur_Amount Debit]],Table1[[#This Row],[Cur_Amount Debit]]/Table1[[#This Row],[Exchange Rate]])))</f>
        <v>942.89977868361257</v>
      </c>
      <c r="Y28" s="161">
        <f>IF(E28="","",(IF(Table1[[#This Row],[Cur]]="USD",Table1[[#This Row],[Cur_Amount Credit]],Table1[[#This Row],[Cur_Amount Credit]]/ExchangeRate)))</f>
        <v>0</v>
      </c>
      <c r="Z28" s="203">
        <f>IF(E28="","",(Table1[[#This Row],[Debit USD]]-Table1[[#This Row],[Credit USD]]))</f>
        <v>942.89977868361257</v>
      </c>
      <c r="AA28" s="225" t="s">
        <v>114</v>
      </c>
      <c r="AB28" s="15"/>
      <c r="AC28" s="15"/>
      <c r="AD28" s="15"/>
      <c r="AE28" s="15"/>
      <c r="AF28" s="15"/>
      <c r="AG28" s="15"/>
      <c r="AH28" s="46"/>
      <c r="AI28" s="59"/>
      <c r="AJ28" s="46"/>
      <c r="AK28" s="46"/>
      <c r="AL28" s="46"/>
      <c r="AM28" s="46"/>
      <c r="AN28" s="46"/>
      <c r="AO28" s="46"/>
      <c r="AP28" s="46"/>
      <c r="AQ28" s="46"/>
      <c r="AR28" s="46"/>
      <c r="AS28" s="46"/>
      <c r="AT28" s="46"/>
      <c r="AU28" s="46"/>
      <c r="AV28" s="46"/>
      <c r="AW28" s="46"/>
      <c r="AX28" s="59"/>
      <c r="AY28" s="46"/>
      <c r="AZ28" s="46"/>
      <c r="BA28" s="46"/>
      <c r="BB28" s="46"/>
    </row>
    <row r="29" spans="1:55" x14ac:dyDescent="0.35">
      <c r="A29" s="1"/>
      <c r="B29" s="88">
        <f>IF(Table1[[#This Row],[Posting Date]]&lt;&gt;"",IF(Table1[[#This Row],[Reference Number]]=Q28,B28+1,1),"")</f>
        <v>13</v>
      </c>
      <c r="C29" s="61">
        <v>45138</v>
      </c>
      <c r="D29" s="61">
        <v>45122</v>
      </c>
      <c r="E29" s="140" t="s">
        <v>115</v>
      </c>
      <c r="F29" s="143" t="str">
        <f>IFERROR(IF(VLOOKUP(Table1[[#This Row],[Budget Code Description]],Dimentions!$X$6:$AC$134,2,FALSE)="","",VLOOKUP(Table1[[#This Row],[Budget Code Description]],Dimentions!$X$6:$AC$134,2,FALSE)),"")</f>
        <v>FRINGE-MX</v>
      </c>
      <c r="G29" s="272">
        <v>82030</v>
      </c>
      <c r="H29" s="223" t="str">
        <f>IFERROR(VLOOKUP(Table1[[#This Row],[Account]],Dimentions!$S$6:$V$233,2,FALSE),"")</f>
        <v>Telephone &amp; Internet</v>
      </c>
      <c r="I29" s="62">
        <f>_xlfn.NUMBERVALUE(LEFT(Table1[[#This Row],[Account]],1))</f>
        <v>8</v>
      </c>
      <c r="J29" s="62" t="str">
        <f>IFERROR(VLOOKUP(Table1[[#This Row],[Budget Code Description]],Table6[#All],7,FALSE),"")</f>
        <v>DOS452</v>
      </c>
      <c r="K29" s="143">
        <f>IFERROR(VLOOKUP(Table1[[#This Row],[Budget Code Description]],Table6[#All],8,FALSE),"")</f>
        <v>20200</v>
      </c>
      <c r="L29" s="63"/>
      <c r="M29" s="65" t="str">
        <f>IFERROR(VLOOKUP(Table1[[#This Row],[Staff ID]],Table2[],2,FALSE),"")</f>
        <v/>
      </c>
      <c r="N29" s="63" t="str">
        <f>IFERROR(IF(VLOOKUP(Table1[[#This Row],[Budget Code Description]],Dimentions!$X$6:$AC$134,4,FALSE)="","",VLOOKUP(Table1[[#This Row],[Budget Code Description]],Dimentions!$X$6:$AC$134,4,FALSE)),"")</f>
        <v/>
      </c>
      <c r="O29" s="65" t="str">
        <f>IFERROR(VLOOKUP(Table1[[#This Row],[Vendor ID]],Table549[],2,FALSE),"")</f>
        <v/>
      </c>
      <c r="P29" s="63" t="s">
        <v>120</v>
      </c>
      <c r="Q29" s="143" t="str">
        <f>IF(Table1[[#This Row],[Posting Date]]&lt;&gt;"",$D$9,"")</f>
        <v>2023-07 DOS452 Mexico FO Report</v>
      </c>
      <c r="R29" s="159" t="str">
        <f>IF(Table1[[#This Row],[Posting Date]]&lt;&gt;"",$D$10,"")</f>
        <v>2023-07 DOS452 Mexico FO Report</v>
      </c>
      <c r="S29" s="66" t="s">
        <v>116</v>
      </c>
      <c r="T29" s="227" t="s">
        <v>44</v>
      </c>
      <c r="U29" s="230">
        <v>379.21</v>
      </c>
      <c r="V29" s="231"/>
      <c r="W29" s="228">
        <v>16.8537</v>
      </c>
      <c r="X29" s="161">
        <f>IF(E29="","",(IF(Table1[[#This Row],[Cur]]="USD",Table1[[#This Row],[Cur_Amount Debit]],Table1[[#This Row],[Cur_Amount Debit]]/Table1[[#This Row],[Exchange Rate]])))</f>
        <v>22.500103834766254</v>
      </c>
      <c r="Y29" s="161">
        <f>IF(E29="","",(IF(Table1[[#This Row],[Cur]]="USD",Table1[[#This Row],[Cur_Amount Credit]],Table1[[#This Row],[Cur_Amount Credit]]/ExchangeRate)))</f>
        <v>0</v>
      </c>
      <c r="Z29" s="203">
        <f>IF(E29="","",(Table1[[#This Row],[Debit USD]]-Table1[[#This Row],[Credit USD]]))</f>
        <v>22.500103834766254</v>
      </c>
      <c r="AA29" s="225" t="s">
        <v>114</v>
      </c>
      <c r="AB29" s="15"/>
      <c r="AC29" s="15"/>
      <c r="AD29" s="15"/>
      <c r="AE29" s="15"/>
      <c r="AF29" s="15"/>
      <c r="AG29" s="15"/>
      <c r="AH29" s="46"/>
      <c r="AI29" s="59"/>
      <c r="AJ29" s="46"/>
      <c r="AK29" s="46"/>
      <c r="AL29" s="46"/>
      <c r="AM29" s="46"/>
      <c r="AN29" s="46"/>
      <c r="AO29" s="46"/>
      <c r="AP29" s="46"/>
      <c r="AQ29" s="46"/>
      <c r="AR29" s="46"/>
      <c r="AS29" s="46"/>
      <c r="AT29" s="46"/>
      <c r="AU29" s="46"/>
      <c r="AV29" s="46"/>
      <c r="AW29" s="46"/>
      <c r="AX29" s="59"/>
      <c r="AY29" s="46"/>
      <c r="AZ29" s="46"/>
      <c r="BA29" s="46"/>
      <c r="BB29" s="46"/>
    </row>
    <row r="30" spans="1:55" ht="20" x14ac:dyDescent="0.35">
      <c r="A30" s="1"/>
      <c r="B30" s="88">
        <f>IF(Table1[[#This Row],[Posting Date]]&lt;&gt;"",IF(Table1[[#This Row],[Reference Number]]=Q29,B29+1,1),"")</f>
        <v>14</v>
      </c>
      <c r="C30" s="61">
        <v>45138</v>
      </c>
      <c r="D30" s="61">
        <v>45122</v>
      </c>
      <c r="E30" s="140" t="s">
        <v>106</v>
      </c>
      <c r="F30" s="143">
        <f>IFERROR(IF(VLOOKUP(Table1[[#This Row],[Budget Code Description]],Dimentions!$X$6:$AC$412,2,FALSE)="","",VLOOKUP(Table1[[#This Row],[Budget Code Description]],Dimentions!$X$6:$AC$412,2,FALSE)),"")</f>
        <v>99999</v>
      </c>
      <c r="G30" s="272">
        <v>20213</v>
      </c>
      <c r="H30" s="223" t="s">
        <v>107</v>
      </c>
      <c r="I30" s="62">
        <f>_xlfn.NUMBERVALUE(LEFT(Table1[[#This Row],[Account]],1))</f>
        <v>2</v>
      </c>
      <c r="J30" s="62" t="str">
        <f>IFERROR(VLOOKUP(Table1[[#This Row],[Budget Code Description]],Table6[#All],7,FALSE),"")</f>
        <v>DOS452</v>
      </c>
      <c r="K30" s="143">
        <f>IFERROR(VLOOKUP(Table1[[#This Row],[Budget Code Description]],Table6[#All],8,FALSE),"")</f>
        <v>20200</v>
      </c>
      <c r="L30" s="63"/>
      <c r="M30" s="65" t="str">
        <f>IFERROR(VLOOKUP(Table1[[#This Row],[Staff ID]],Table2[],2,FALSE),"")</f>
        <v/>
      </c>
      <c r="N30" s="211" t="str">
        <f>IFERROR(IF(VLOOKUP(Table1[[#This Row],[Budget Code Description]],Dimentions!$X$6:$AC$134,4,FALSE)="","",VLOOKUP(Table1[[#This Row],[Budget Code Description]],Dimentions!$X$6:$AC$134,4,FALSE)),"")</f>
        <v/>
      </c>
      <c r="O30" s="65" t="str">
        <f>IFERROR(VLOOKUP(Table1[[#This Row],[Vendor ID]],Table549[],2,FALSE),"")</f>
        <v/>
      </c>
      <c r="P30" s="63" t="s">
        <v>120</v>
      </c>
      <c r="Q30" s="143" t="str">
        <f>IF(Table1[[#This Row],[Posting Date]]&lt;&gt;"",$D$9,"")</f>
        <v>2023-07 DOS452 Mexico FO Report</v>
      </c>
      <c r="R30" s="159" t="str">
        <f>IF(Table1[[#This Row],[Posting Date]]&lt;&gt;"",$D$10,"")</f>
        <v>2023-07 DOS452 Mexico FO Report</v>
      </c>
      <c r="S30" s="66" t="s">
        <v>117</v>
      </c>
      <c r="T30" s="227" t="s">
        <v>44</v>
      </c>
      <c r="U30" s="230"/>
      <c r="V30" s="231">
        <v>318.27</v>
      </c>
      <c r="W30" s="228">
        <v>16.8537</v>
      </c>
      <c r="X30" s="161">
        <f>IF(E30="","",(IF(Table1[[#This Row],[Cur]]="USD",Table1[[#This Row],[Cur_Amount Debit]],Table1[[#This Row],[Cur_Amount Debit]]/Table1[[#This Row],[Exchange Rate]])))</f>
        <v>0</v>
      </c>
      <c r="Y30" s="161">
        <f>IF(E30="","",(IF(Table1[[#This Row],[Cur]]="USD",Table1[[#This Row],[Cur_Amount Credit]],Table1[[#This Row],[Cur_Amount Credit]]/ExchangeRate)))</f>
        <v>18.809950178188327</v>
      </c>
      <c r="Z30" s="203">
        <f>IF(E30="","",(Table1[[#This Row],[Debit USD]]-Table1[[#This Row],[Credit USD]]))</f>
        <v>-18.809950178188327</v>
      </c>
      <c r="AA30" s="225" t="s">
        <v>114</v>
      </c>
      <c r="AB30" s="15"/>
      <c r="AC30" s="15"/>
      <c r="AD30" s="15"/>
      <c r="AE30" s="15"/>
      <c r="AF30" s="15"/>
      <c r="AG30" s="15"/>
      <c r="AH30" s="46"/>
      <c r="AI30" s="59"/>
      <c r="AJ30" s="46"/>
      <c r="AK30" s="46"/>
      <c r="AL30" s="46"/>
      <c r="AM30" s="46"/>
      <c r="AN30" s="46"/>
      <c r="AO30" s="46"/>
      <c r="AP30" s="46"/>
      <c r="AQ30" s="46"/>
      <c r="AR30" s="46"/>
      <c r="AS30" s="46"/>
      <c r="AT30" s="46"/>
      <c r="AU30" s="46"/>
      <c r="AV30" s="46"/>
      <c r="AW30" s="46"/>
      <c r="AX30" s="59"/>
      <c r="AY30" s="46"/>
      <c r="AZ30" s="46"/>
      <c r="BA30" s="46"/>
      <c r="BB30" s="46"/>
    </row>
    <row r="31" spans="1:55" ht="20" x14ac:dyDescent="0.35">
      <c r="A31" s="1"/>
      <c r="B31" s="88">
        <f>IF(Table1[[#This Row],[Posting Date]]&lt;&gt;"",IF(Table1[[#This Row],[Reference Number]]=Q30,B30+1,1),"")</f>
        <v>15</v>
      </c>
      <c r="C31" s="61">
        <v>45138</v>
      </c>
      <c r="D31" s="61">
        <v>45122</v>
      </c>
      <c r="E31" s="140" t="s">
        <v>102</v>
      </c>
      <c r="F31" s="143">
        <f>IFERROR(IF(VLOOKUP(Table1[[#This Row],[Budget Code Description]],Dimentions!$X$6:$AC$134,2,FALSE)="","",VLOOKUP(Table1[[#This Row],[Budget Code Description]],Dimentions!$X$6:$AC$134,2,FALSE)),"")</f>
        <v>99999</v>
      </c>
      <c r="G31" s="272">
        <v>12220</v>
      </c>
      <c r="H31" s="223" t="s">
        <v>103</v>
      </c>
      <c r="I31" s="62">
        <f>_xlfn.NUMBERVALUE(LEFT(Table1[[#This Row],[Account]],1))</f>
        <v>1</v>
      </c>
      <c r="J31" s="62" t="str">
        <f>IFERROR(VLOOKUP(Table1[[#This Row],[Budget Code Description]],Table6[#All],7,FALSE),"")</f>
        <v>DOS452</v>
      </c>
      <c r="K31" s="143">
        <f>IFERROR(VLOOKUP(Table1[[#This Row],[Budget Code Description]],Table6[#All],8,FALSE),"")</f>
        <v>20200</v>
      </c>
      <c r="L31" s="63"/>
      <c r="M31" s="65" t="str">
        <f>IFERROR(VLOOKUP(Table1[[#This Row],[Staff ID]],Table2[],2,FALSE),"")</f>
        <v/>
      </c>
      <c r="N31" s="63" t="str">
        <f>IFERROR(IF(VLOOKUP(Table1[[#This Row],[Budget Code Description]],Dimentions!$X$6:$AC$134,4,FALSE)="","",VLOOKUP(Table1[[#This Row],[Budget Code Description]],Dimentions!$X$6:$AC$134,4,FALSE)),"")</f>
        <v/>
      </c>
      <c r="O31" s="65" t="str">
        <f>IFERROR(VLOOKUP(Table1[[#This Row],[Vendor ID]],Table549[],2,FALSE),"")</f>
        <v/>
      </c>
      <c r="P31" s="63" t="s">
        <v>120</v>
      </c>
      <c r="Q31" s="143" t="str">
        <f>IF(Table1[[#This Row],[Posting Date]]&lt;&gt;"",$D$9,"")</f>
        <v>2023-07 DOS452 Mexico FO Report</v>
      </c>
      <c r="R31" s="159" t="str">
        <f>IF(Table1[[#This Row],[Posting Date]]&lt;&gt;"",$D$10,"")</f>
        <v>2023-07 DOS452 Mexico FO Report</v>
      </c>
      <c r="S31" s="66" t="s">
        <v>121</v>
      </c>
      <c r="T31" s="227" t="s">
        <v>44</v>
      </c>
      <c r="U31" s="230">
        <v>15952.29</v>
      </c>
      <c r="V31" s="231"/>
      <c r="W31" s="228">
        <v>16.8537</v>
      </c>
      <c r="X31" s="161">
        <f>IF(E31="","",(IF(Table1[[#This Row],[Cur]]="USD",Table1[[#This Row],[Cur_Amount Debit]],Table1[[#This Row],[Cur_Amount Debit]]/Table1[[#This Row],[Exchange Rate]])))</f>
        <v>946.51560191530643</v>
      </c>
      <c r="Y31" s="161">
        <f>IF(E31="","",(IF(Table1[[#This Row],[Cur]]="USD",Table1[[#This Row],[Cur_Amount Credit]],Table1[[#This Row],[Cur_Amount Credit]]/ExchangeRate)))</f>
        <v>0</v>
      </c>
      <c r="Z31" s="203">
        <f>IF(E31="","",(Table1[[#This Row],[Debit USD]]-Table1[[#This Row],[Credit USD]]))</f>
        <v>946.51560191530643</v>
      </c>
      <c r="AA31" s="225" t="s">
        <v>114</v>
      </c>
      <c r="AB31" s="15"/>
      <c r="AC31" s="15"/>
      <c r="AD31" s="15"/>
      <c r="AE31" s="15"/>
      <c r="AF31" s="15"/>
      <c r="AG31" s="15"/>
      <c r="AH31" s="46"/>
      <c r="AI31" s="59"/>
      <c r="AJ31" s="46"/>
      <c r="AK31" s="46"/>
      <c r="AL31" s="46"/>
      <c r="AM31" s="46"/>
      <c r="AN31" s="46"/>
      <c r="AO31" s="46"/>
      <c r="AP31" s="46"/>
      <c r="AQ31" s="46"/>
      <c r="AR31" s="46"/>
      <c r="AS31" s="46"/>
      <c r="AT31" s="46"/>
      <c r="AU31" s="46"/>
      <c r="AV31" s="46"/>
      <c r="AW31" s="46"/>
      <c r="AX31" s="59"/>
      <c r="AY31" s="46"/>
      <c r="AZ31" s="46"/>
      <c r="BA31" s="46"/>
      <c r="BB31" s="46"/>
    </row>
    <row r="32" spans="1:55" ht="20.5" thickBot="1" x14ac:dyDescent="0.4">
      <c r="A32" s="1"/>
      <c r="B32" s="88">
        <f>IF(Table1[[#This Row],[Posting Date]]&lt;&gt;"",IF(Table1[[#This Row],[Reference Number]]=Q31,B31+1,1),"")</f>
        <v>16</v>
      </c>
      <c r="C32" s="61">
        <v>45138</v>
      </c>
      <c r="D32" s="61">
        <v>45122</v>
      </c>
      <c r="E32" s="140" t="s">
        <v>106</v>
      </c>
      <c r="F32" s="143">
        <f>IFERROR(IF(VLOOKUP(Table1[[#This Row],[Budget Code Description]],Dimentions!$X$6:$AC$134,2,FALSE)="","",VLOOKUP(Table1[[#This Row],[Budget Code Description]],Dimentions!$X$6:$AC$134,2,FALSE)),"")</f>
        <v>99999</v>
      </c>
      <c r="G32" s="272">
        <v>20213</v>
      </c>
      <c r="H32" s="223" t="s">
        <v>107</v>
      </c>
      <c r="I32" s="62">
        <f>_xlfn.NUMBERVALUE(LEFT(Table1[[#This Row],[Account]],1))</f>
        <v>2</v>
      </c>
      <c r="J32" s="62" t="str">
        <f>IFERROR(VLOOKUP(Table1[[#This Row],[Budget Code Description]],Table6[#All],7,FALSE),"")</f>
        <v>DOS452</v>
      </c>
      <c r="K32" s="143">
        <f>IFERROR(VLOOKUP(Table1[[#This Row],[Budget Code Description]],Table6[#All],8,FALSE),"")</f>
        <v>20200</v>
      </c>
      <c r="L32" s="63"/>
      <c r="M32" s="65" t="str">
        <f>IFERROR(VLOOKUP(Table1[[#This Row],[Staff ID]],Table2[],2,FALSE),"")</f>
        <v/>
      </c>
      <c r="N32" s="63" t="str">
        <f>IFERROR(IF(VLOOKUP(Table1[[#This Row],[Budget Code Description]],Dimentions!$X$6:$AC$134,4,FALSE)="","",VLOOKUP(Table1[[#This Row],[Budget Code Description]],Dimentions!$X$6:$AC$134,4,FALSE)),"")</f>
        <v/>
      </c>
      <c r="O32" s="65" t="str">
        <f>IFERROR(VLOOKUP(Table1[[#This Row],[Vendor ID]],Table549[],2,FALSE),"")</f>
        <v/>
      </c>
      <c r="P32" s="63" t="s">
        <v>120</v>
      </c>
      <c r="Q32" s="143" t="str">
        <f>IF(Table1[[#This Row],[Posting Date]]&lt;&gt;"",$D$9,"")</f>
        <v>2023-07 DOS452 Mexico FO Report</v>
      </c>
      <c r="R32" s="159" t="str">
        <f>IF(Table1[[#This Row],[Posting Date]]&lt;&gt;"",$D$10,"")</f>
        <v>2023-07 DOS452 Mexico FO Report</v>
      </c>
      <c r="S32" s="66" t="s">
        <v>121</v>
      </c>
      <c r="T32" s="227" t="s">
        <v>44</v>
      </c>
      <c r="U32" s="232"/>
      <c r="V32" s="233">
        <v>15952.29</v>
      </c>
      <c r="W32" s="228">
        <v>16.8537</v>
      </c>
      <c r="X32" s="161">
        <f>IF(E32="","",(IF(Table1[[#This Row],[Cur]]="USD",Table1[[#This Row],[Cur_Amount Debit]],Table1[[#This Row],[Cur_Amount Debit]]/Table1[[#This Row],[Exchange Rate]])))</f>
        <v>0</v>
      </c>
      <c r="Y32" s="161">
        <f>IF(E32="","",(IF(Table1[[#This Row],[Cur]]="USD",Table1[[#This Row],[Cur_Amount Credit]],Table1[[#This Row],[Cur_Amount Credit]]/ExchangeRate)))</f>
        <v>942.79002145352035</v>
      </c>
      <c r="Z32" s="203">
        <f>IF(E32="","",(Table1[[#This Row],[Debit USD]]-Table1[[#This Row],[Credit USD]]))</f>
        <v>-942.79002145352035</v>
      </c>
      <c r="AA32" s="225" t="s">
        <v>114</v>
      </c>
      <c r="AB32" s="15"/>
      <c r="AC32" s="15"/>
      <c r="AD32" s="15"/>
      <c r="AE32" s="15"/>
      <c r="AF32" s="15"/>
      <c r="AG32" s="15"/>
      <c r="AH32" s="46"/>
      <c r="AI32" s="59"/>
      <c r="AJ32" s="46"/>
      <c r="AK32" s="46"/>
      <c r="AL32" s="46"/>
      <c r="AM32" s="46"/>
      <c r="AN32" s="46"/>
      <c r="AO32" s="46"/>
      <c r="AP32" s="46"/>
      <c r="AQ32" s="46"/>
      <c r="AR32" s="46"/>
      <c r="AS32" s="46"/>
      <c r="AT32" s="46"/>
      <c r="AU32" s="46"/>
      <c r="AV32" s="46"/>
      <c r="AW32" s="46"/>
      <c r="AX32" s="59"/>
      <c r="AY32" s="46"/>
      <c r="AZ32" s="46"/>
      <c r="BA32" s="46"/>
      <c r="BB32" s="46"/>
    </row>
    <row r="33" spans="1:55" x14ac:dyDescent="0.35">
      <c r="A33" s="1"/>
      <c r="B33" s="88">
        <f>IF(Table1[[#This Row],[Posting Date]]&lt;&gt;"",IF(Table1[[#This Row],[Reference Number]]=Q32,B32+1,1),"")</f>
        <v>17</v>
      </c>
      <c r="C33" s="61">
        <v>45138</v>
      </c>
      <c r="D33" s="61">
        <v>45122</v>
      </c>
      <c r="E33" s="140" t="s">
        <v>112</v>
      </c>
      <c r="F33" s="143" t="str">
        <f>IFERROR(IF(VLOOKUP(Table1[[#This Row],[Budget Code Description]],Dimentions!$X$6:$AC$134,2,FALSE)="","",VLOOKUP(Table1[[#This Row],[Budget Code Description]],Dimentions!$X$6:$AC$134,2,FALSE)),"")</f>
        <v>PERSNL-F&amp;A</v>
      </c>
      <c r="G33" s="272">
        <f>IFERROR(VLOOKUP(Table1[[#This Row],[Budget Code Description]],Dimentions!$X$6:$AC$134,3,FALSE),"")</f>
        <v>70000</v>
      </c>
      <c r="H33" s="223" t="str">
        <f>IFERROR(VLOOKUP(Table1[[#This Row],[Account]],Dimentions!$S$6:$V$233,2,FALSE),"")</f>
        <v>In Country Salaries</v>
      </c>
      <c r="I33" s="62">
        <f>_xlfn.NUMBERVALUE(LEFT(Table1[[#This Row],[Account]],1))</f>
        <v>7</v>
      </c>
      <c r="J33" s="62" t="str">
        <f>IFERROR(VLOOKUP(Table1[[#This Row],[Budget Code Description]],Table6[#All],7,FALSE),"")</f>
        <v>DOS452</v>
      </c>
      <c r="K33" s="143">
        <f>IFERROR(VLOOKUP(Table1[[#This Row],[Budget Code Description]],Table6[#All],8,FALSE),"")</f>
        <v>20200</v>
      </c>
      <c r="L33" s="63"/>
      <c r="M33" s="65" t="str">
        <f>IFERROR(VLOOKUP(Table1[[#This Row],[Staff ID]],Table2[],2,FALSE),"")</f>
        <v/>
      </c>
      <c r="N33" s="63" t="str">
        <f>IFERROR(IF(VLOOKUP(Table1[[#This Row],[Budget Code Description]],Dimentions!$X$6:$AC$134,4,FALSE)="","",VLOOKUP(Table1[[#This Row],[Budget Code Description]],Dimentions!$X$6:$AC$134,4,FALSE)),"")</f>
        <v/>
      </c>
      <c r="O33" s="65" t="str">
        <f>IFERROR(VLOOKUP(Table1[[#This Row],[Vendor ID]],Table549[],2,FALSE),"")</f>
        <v/>
      </c>
      <c r="P33" s="63" t="s">
        <v>122</v>
      </c>
      <c r="Q33" s="143" t="str">
        <f>IF(Table1[[#This Row],[Posting Date]]&lt;&gt;"",$D$9,"")</f>
        <v>2023-07 DOS452 Mexico FO Report</v>
      </c>
      <c r="R33" s="159" t="str">
        <f>IF(Table1[[#This Row],[Posting Date]]&lt;&gt;"",$D$10,"")</f>
        <v>2023-07 DOS452 Mexico FO Report</v>
      </c>
      <c r="S33" s="66" t="s">
        <v>123</v>
      </c>
      <c r="T33" s="227" t="s">
        <v>44</v>
      </c>
      <c r="U33" s="270">
        <v>10088.41</v>
      </c>
      <c r="V33" s="271"/>
      <c r="W33" s="228">
        <v>16.8537</v>
      </c>
      <c r="X33" s="161">
        <f>IF(E33="","",(IF(Table1[[#This Row],[Cur]]="USD",Table1[[#This Row],[Cur_Amount Debit]],Table1[[#This Row],[Cur_Amount Debit]]/Table1[[#This Row],[Exchange Rate]])))</f>
        <v>598.58725383743626</v>
      </c>
      <c r="Y33" s="161">
        <f>IF(E33="","",(IF(Table1[[#This Row],[Cur]]="USD",Table1[[#This Row],[Cur_Amount Credit]],Table1[[#This Row],[Cur_Amount Credit]]/ExchangeRate)))</f>
        <v>0</v>
      </c>
      <c r="Z33" s="203">
        <f>IF(E33="","",(Table1[[#This Row],[Debit USD]]-Table1[[#This Row],[Credit USD]]))</f>
        <v>598.58725383743626</v>
      </c>
      <c r="AA33" s="225" t="s">
        <v>114</v>
      </c>
      <c r="AB33" s="15"/>
      <c r="AC33" s="15"/>
      <c r="AD33" s="15"/>
      <c r="AE33" s="15"/>
      <c r="AF33" s="15"/>
      <c r="AG33" s="15"/>
      <c r="AH33" s="46"/>
      <c r="AI33" s="59"/>
      <c r="AJ33" s="46"/>
      <c r="AK33" s="46"/>
      <c r="AL33" s="46"/>
      <c r="AM33" s="46"/>
      <c r="AN33" s="46"/>
      <c r="AO33" s="46"/>
      <c r="AP33" s="46"/>
      <c r="AQ33" s="46"/>
      <c r="AR33" s="46"/>
      <c r="AS33" s="46"/>
      <c r="AT33" s="46"/>
      <c r="AU33" s="46"/>
      <c r="AV33" s="46"/>
      <c r="AW33" s="46"/>
      <c r="AX33" s="59"/>
      <c r="AY33" s="46"/>
      <c r="AZ33" s="46"/>
      <c r="BA33" s="46"/>
      <c r="BB33" s="46"/>
    </row>
    <row r="34" spans="1:55" x14ac:dyDescent="0.35">
      <c r="A34" s="1"/>
      <c r="B34" s="88">
        <f>IF(Table1[[#This Row],[Posting Date]]&lt;&gt;"",IF(Table1[[#This Row],[Reference Number]]=Q33,B33+1,1),"")</f>
        <v>18</v>
      </c>
      <c r="C34" s="61">
        <v>45138</v>
      </c>
      <c r="D34" s="61">
        <v>45122</v>
      </c>
      <c r="E34" s="140" t="s">
        <v>115</v>
      </c>
      <c r="F34" s="143" t="str">
        <f>IFERROR(IF(VLOOKUP(Table1[[#This Row],[Budget Code Description]],Dimentions!$X$6:$AC$134,2,FALSE)="","",VLOOKUP(Table1[[#This Row],[Budget Code Description]],Dimentions!$X$6:$AC$134,2,FALSE)),"")</f>
        <v>FRINGE-MX</v>
      </c>
      <c r="G34" s="272">
        <v>82030</v>
      </c>
      <c r="H34" s="223" t="str">
        <f>IFERROR(VLOOKUP(Table1[[#This Row],[Account]],Dimentions!$S$6:$V$233,2,FALSE),"")</f>
        <v>Telephone &amp; Internet</v>
      </c>
      <c r="I34" s="62">
        <f>_xlfn.NUMBERVALUE(LEFT(Table1[[#This Row],[Account]],1))</f>
        <v>8</v>
      </c>
      <c r="J34" s="62" t="str">
        <f>IFERROR(VLOOKUP(Table1[[#This Row],[Budget Code Description]],Table6[#All],7,FALSE),"")</f>
        <v>DOS452</v>
      </c>
      <c r="K34" s="143">
        <f>IFERROR(VLOOKUP(Table1[[#This Row],[Budget Code Description]],Table6[#All],8,FALSE),"")</f>
        <v>20200</v>
      </c>
      <c r="L34" s="63"/>
      <c r="M34" s="65" t="str">
        <f>IFERROR(VLOOKUP(Table1[[#This Row],[Staff ID]],Table2[],2,FALSE),"")</f>
        <v/>
      </c>
      <c r="N34" s="63" t="str">
        <f>IFERROR(IF(VLOOKUP(Table1[[#This Row],[Budget Code Description]],Dimentions!$X$6:$AC$134,4,FALSE)="","",VLOOKUP(Table1[[#This Row],[Budget Code Description]],Dimentions!$X$6:$AC$134,4,FALSE)),"")</f>
        <v/>
      </c>
      <c r="O34" s="65" t="str">
        <f>IFERROR(VLOOKUP(Table1[[#This Row],[Vendor ID]],Table549[],2,FALSE),"")</f>
        <v/>
      </c>
      <c r="P34" s="63" t="s">
        <v>122</v>
      </c>
      <c r="Q34" s="143" t="str">
        <f>IF(Table1[[#This Row],[Posting Date]]&lt;&gt;"",$D$9,"")</f>
        <v>2023-07 DOS452 Mexico FO Report</v>
      </c>
      <c r="R34" s="159" t="str">
        <f>IF(Table1[[#This Row],[Posting Date]]&lt;&gt;"",$D$10,"")</f>
        <v>2023-07 DOS452 Mexico FO Report</v>
      </c>
      <c r="S34" s="66" t="s">
        <v>116</v>
      </c>
      <c r="T34" s="227" t="s">
        <v>44</v>
      </c>
      <c r="U34" s="230">
        <v>94.8</v>
      </c>
      <c r="V34" s="231"/>
      <c r="W34" s="228">
        <v>16.8537</v>
      </c>
      <c r="X34" s="161">
        <f>IF(E34="","",(IF(Table1[[#This Row],[Cur]]="USD",Table1[[#This Row],[Cur_Amount Debit]],Table1[[#This Row],[Cur_Amount Debit]]/Table1[[#This Row],[Exchange Rate]])))</f>
        <v>5.6248776233112014</v>
      </c>
      <c r="Y34" s="161">
        <f>IF(E34="","",(IF(Table1[[#This Row],[Cur]]="USD",Table1[[#This Row],[Cur_Amount Credit]],Table1[[#This Row],[Cur_Amount Credit]]/ExchangeRate)))</f>
        <v>0</v>
      </c>
      <c r="Z34" s="203">
        <f>IF(E34="","",(Table1[[#This Row],[Debit USD]]-Table1[[#This Row],[Credit USD]]))</f>
        <v>5.6248776233112014</v>
      </c>
      <c r="AA34" s="225" t="s">
        <v>114</v>
      </c>
      <c r="AB34" s="15"/>
      <c r="AC34" s="15"/>
      <c r="AD34" s="15"/>
      <c r="AE34" s="15"/>
      <c r="AF34" s="15"/>
      <c r="AG34" s="15"/>
      <c r="AH34" s="46"/>
      <c r="AI34" s="59"/>
      <c r="AJ34" s="46"/>
      <c r="AK34" s="46"/>
      <c r="AL34" s="46"/>
      <c r="AM34" s="46"/>
      <c r="AN34" s="46"/>
      <c r="AO34" s="46"/>
      <c r="AP34" s="46"/>
      <c r="AQ34" s="46"/>
      <c r="AR34" s="46"/>
      <c r="AS34" s="46"/>
      <c r="AT34" s="46"/>
      <c r="AU34" s="46"/>
      <c r="AV34" s="46"/>
      <c r="AW34" s="46"/>
      <c r="AX34" s="59"/>
      <c r="AY34" s="46"/>
      <c r="AZ34" s="46"/>
      <c r="BA34" s="46"/>
      <c r="BB34" s="46"/>
    </row>
    <row r="35" spans="1:55" ht="20" x14ac:dyDescent="0.35">
      <c r="A35" s="1"/>
      <c r="B35" s="88">
        <f>IF(Table1[[#This Row],[Posting Date]]&lt;&gt;"",IF(Table1[[#This Row],[Reference Number]]=Q34,B34+1,1),"")</f>
        <v>19</v>
      </c>
      <c r="C35" s="61">
        <v>45138</v>
      </c>
      <c r="D35" s="61">
        <v>45122</v>
      </c>
      <c r="E35" s="140" t="s">
        <v>106</v>
      </c>
      <c r="F35" s="143">
        <f>IFERROR(IF(VLOOKUP(Table1[[#This Row],[Budget Code Description]],Dimentions!$X$6:$AC$134,2,FALSE)="","",VLOOKUP(Table1[[#This Row],[Budget Code Description]],Dimentions!$X$6:$AC$134,2,FALSE)),"")</f>
        <v>99999</v>
      </c>
      <c r="G35" s="272">
        <v>20213</v>
      </c>
      <c r="H35" s="223" t="s">
        <v>107</v>
      </c>
      <c r="I35" s="62">
        <f>_xlfn.NUMBERVALUE(LEFT(Table1[[#This Row],[Account]],1))</f>
        <v>2</v>
      </c>
      <c r="J35" s="62" t="str">
        <f>IFERROR(VLOOKUP(Table1[[#This Row],[Budget Code Description]],Table6[#All],7,FALSE),"")</f>
        <v>DOS452</v>
      </c>
      <c r="K35" s="143">
        <f>IFERROR(VLOOKUP(Table1[[#This Row],[Budget Code Description]],Table6[#All],8,FALSE),"")</f>
        <v>20200</v>
      </c>
      <c r="L35" s="63"/>
      <c r="M35" s="65" t="str">
        <f>IFERROR(VLOOKUP(Table1[[#This Row],[Staff ID]],Table2[],2,FALSE),"")</f>
        <v/>
      </c>
      <c r="N35" s="63" t="str">
        <f>IFERROR(IF(VLOOKUP(Table1[[#This Row],[Budget Code Description]],Dimentions!$X$6:$AC$134,4,FALSE)="","",VLOOKUP(Table1[[#This Row],[Budget Code Description]],Dimentions!$X$6:$AC$134,4,FALSE)),"")</f>
        <v/>
      </c>
      <c r="O35" s="65" t="str">
        <f>IFERROR(VLOOKUP(Table1[[#This Row],[Vendor ID]],Table549[],2,FALSE),"")</f>
        <v/>
      </c>
      <c r="P35" s="63" t="s">
        <v>122</v>
      </c>
      <c r="Q35" s="143" t="str">
        <f>IF(Table1[[#This Row],[Posting Date]]&lt;&gt;"",$D$9,"")</f>
        <v>2023-07 DOS452 Mexico FO Report</v>
      </c>
      <c r="R35" s="159" t="str">
        <f>IF(Table1[[#This Row],[Posting Date]]&lt;&gt;"",$D$10,"")</f>
        <v>2023-07 DOS452 Mexico FO Report</v>
      </c>
      <c r="S35" s="66" t="s">
        <v>117</v>
      </c>
      <c r="T35" s="227" t="s">
        <v>44</v>
      </c>
      <c r="U35" s="230"/>
      <c r="V35" s="231">
        <v>79.56</v>
      </c>
      <c r="W35" s="228">
        <v>16.8537</v>
      </c>
      <c r="X35" s="161">
        <f>IF(E35="","",(IF(Table1[[#This Row],[Cur]]="USD",Table1[[#This Row],[Cur_Amount Debit]],Table1[[#This Row],[Cur_Amount Debit]]/Table1[[#This Row],[Exchange Rate]])))</f>
        <v>0</v>
      </c>
      <c r="Y35" s="161">
        <f>IF(E35="","",(IF(Table1[[#This Row],[Cur]]="USD",Table1[[#This Row],[Cur_Amount Credit]],Table1[[#This Row],[Cur_Amount Credit]]/ExchangeRate)))</f>
        <v>4.7020442899948582</v>
      </c>
      <c r="Z35" s="203">
        <f>IF(E35="","",(Table1[[#This Row],[Debit USD]]-Table1[[#This Row],[Credit USD]]))</f>
        <v>-4.7020442899948582</v>
      </c>
      <c r="AA35" s="225" t="s">
        <v>114</v>
      </c>
      <c r="AB35" s="15"/>
      <c r="AC35" s="15"/>
      <c r="AD35" s="15"/>
      <c r="AE35" s="15"/>
      <c r="AF35" s="15"/>
      <c r="AG35" s="15"/>
      <c r="AH35" s="46"/>
      <c r="AI35" s="59"/>
      <c r="AJ35" s="46"/>
      <c r="AK35" s="46"/>
      <c r="AL35" s="46"/>
      <c r="AM35" s="46"/>
      <c r="AN35" s="46"/>
      <c r="AO35" s="46"/>
      <c r="AP35" s="46"/>
      <c r="AQ35" s="46"/>
      <c r="AR35" s="46"/>
      <c r="AS35" s="46"/>
      <c r="AT35" s="46"/>
      <c r="AU35" s="46"/>
      <c r="AV35" s="46"/>
      <c r="AW35" s="46"/>
      <c r="AX35" s="59"/>
      <c r="AY35" s="46"/>
      <c r="AZ35" s="46"/>
      <c r="BA35" s="46"/>
      <c r="BB35" s="46"/>
    </row>
    <row r="36" spans="1:55" x14ac:dyDescent="0.35">
      <c r="A36" s="1"/>
      <c r="B36" s="88">
        <f>IF(Table1[[#This Row],[Posting Date]]&lt;&gt;"",IF(Table1[[#This Row],[Reference Number]]=Q35,B35+1,1),"")</f>
        <v>20</v>
      </c>
      <c r="C36" s="61">
        <v>45138</v>
      </c>
      <c r="D36" s="61">
        <v>45122</v>
      </c>
      <c r="E36" s="140" t="s">
        <v>102</v>
      </c>
      <c r="F36" s="143">
        <f>IFERROR(IF(VLOOKUP(Table1[[#This Row],[Budget Code Description]],Dimentions!$X$6:$AC$134,2,FALSE)="","",VLOOKUP(Table1[[#This Row],[Budget Code Description]],Dimentions!$X$6:$AC$134,2,FALSE)),"")</f>
        <v>99999</v>
      </c>
      <c r="G36" s="272">
        <v>12220</v>
      </c>
      <c r="H36" s="223" t="str">
        <f>IFERROR(VLOOKUP(Table1[[#This Row],[Account]],Dimentions!$S$6:$V$233,2,FALSE),"")</f>
        <v/>
      </c>
      <c r="I36" s="62">
        <f>_xlfn.NUMBERVALUE(LEFT(Table1[[#This Row],[Account]],1))</f>
        <v>1</v>
      </c>
      <c r="J36" s="62" t="str">
        <f>IFERROR(VLOOKUP(Table1[[#This Row],[Budget Code Description]],Table6[#All],7,FALSE),"")</f>
        <v>DOS452</v>
      </c>
      <c r="K36" s="143">
        <f>IFERROR(VLOOKUP(Table1[[#This Row],[Budget Code Description]],Table6[#All],8,FALSE),"")</f>
        <v>20200</v>
      </c>
      <c r="L36" s="63"/>
      <c r="M36" s="65" t="str">
        <f>IFERROR(VLOOKUP(Table1[[#This Row],[Staff ID]],Table2[],2,FALSE),"")</f>
        <v/>
      </c>
      <c r="N36" s="63" t="str">
        <f>IFERROR(IF(VLOOKUP(Table1[[#This Row],[Budget Code Description]],Dimentions!$X$6:$AC$134,4,FALSE)="","",VLOOKUP(Table1[[#This Row],[Budget Code Description]],Dimentions!$X$6:$AC$134,4,FALSE)),"")</f>
        <v/>
      </c>
      <c r="O36" s="65" t="str">
        <f>IFERROR(VLOOKUP(Table1[[#This Row],[Vendor ID]],Table549[],2,FALSE),"")</f>
        <v/>
      </c>
      <c r="P36" s="63" t="s">
        <v>122</v>
      </c>
      <c r="Q36" s="143" t="str">
        <f>IF(Table1[[#This Row],[Posting Date]]&lt;&gt;"",$D$9,"")</f>
        <v>2023-07 DOS452 Mexico FO Report</v>
      </c>
      <c r="R36" s="159" t="str">
        <f>IF(Table1[[#This Row],[Posting Date]]&lt;&gt;"",$D$10,"")</f>
        <v>2023-07 DOS452 Mexico FO Report</v>
      </c>
      <c r="S36" s="66" t="s">
        <v>121</v>
      </c>
      <c r="T36" s="227" t="s">
        <v>44</v>
      </c>
      <c r="U36" s="230">
        <v>10103.65</v>
      </c>
      <c r="V36" s="231"/>
      <c r="W36" s="228">
        <v>16.8537</v>
      </c>
      <c r="X36" s="161">
        <f>IF(E36="","",(IF(Table1[[#This Row],[Cur]]="USD",Table1[[#This Row],[Cur_Amount Debit]],Table1[[#This Row],[Cur_Amount Debit]]/Table1[[#This Row],[Exchange Rate]])))</f>
        <v>599.49150631612042</v>
      </c>
      <c r="Y36" s="161">
        <f>IF(E36="","",(IF(Table1[[#This Row],[Cur]]="USD",Table1[[#This Row],[Cur_Amount Credit]],Table1[[#This Row],[Cur_Amount Credit]]/ExchangeRate)))</f>
        <v>0</v>
      </c>
      <c r="Z36" s="203">
        <f>IF(E36="","",(Table1[[#This Row],[Debit USD]]-Table1[[#This Row],[Credit USD]]))</f>
        <v>599.49150631612042</v>
      </c>
      <c r="AA36" s="225" t="s">
        <v>114</v>
      </c>
      <c r="AB36" s="15"/>
      <c r="AC36" s="15"/>
      <c r="AD36" s="15"/>
      <c r="AE36" s="15"/>
      <c r="AF36" s="15"/>
      <c r="AG36" s="15"/>
      <c r="AH36" s="46"/>
      <c r="AI36" s="59"/>
      <c r="AJ36" s="46"/>
      <c r="AK36" s="46"/>
      <c r="AL36" s="46"/>
      <c r="AM36" s="46"/>
      <c r="AN36" s="46"/>
      <c r="AO36" s="46"/>
      <c r="AP36" s="46"/>
      <c r="AQ36" s="46"/>
      <c r="AR36" s="46"/>
      <c r="AS36" s="46"/>
      <c r="AT36" s="46"/>
      <c r="AU36" s="46"/>
      <c r="AV36" s="46"/>
      <c r="AW36" s="46"/>
      <c r="AX36" s="59"/>
      <c r="AY36" s="46"/>
      <c r="AZ36" s="46"/>
      <c r="BA36" s="46"/>
      <c r="BB36" s="46"/>
    </row>
    <row r="37" spans="1:55" ht="20.5" thickBot="1" x14ac:dyDescent="0.4">
      <c r="A37" s="1"/>
      <c r="B37" s="88">
        <f>IF(Table1[[#This Row],[Posting Date]]&lt;&gt;"",IF(Table1[[#This Row],[Reference Number]]=Q36,B36+1,1),"")</f>
        <v>21</v>
      </c>
      <c r="C37" s="61">
        <v>45138</v>
      </c>
      <c r="D37" s="61">
        <v>45122</v>
      </c>
      <c r="E37" s="140" t="s">
        <v>106</v>
      </c>
      <c r="F37" s="143">
        <f>IFERROR(IF(VLOOKUP(Table1[[#This Row],[Budget Code Description]],Dimentions!$X$6:$AC$134,2,FALSE)="","",VLOOKUP(Table1[[#This Row],[Budget Code Description]],Dimentions!$X$6:$AC$134,2,FALSE)),"")</f>
        <v>99999</v>
      </c>
      <c r="G37" s="272">
        <v>20213</v>
      </c>
      <c r="H37" s="223" t="s">
        <v>107</v>
      </c>
      <c r="I37" s="62">
        <f>_xlfn.NUMBERVALUE(LEFT(Table1[[#This Row],[Account]],1))</f>
        <v>2</v>
      </c>
      <c r="J37" s="62" t="str">
        <f>IFERROR(VLOOKUP(Table1[[#This Row],[Budget Code Description]],Table6[#All],7,FALSE),"")</f>
        <v>DOS452</v>
      </c>
      <c r="K37" s="143">
        <f>IFERROR(VLOOKUP(Table1[[#This Row],[Budget Code Description]],Table6[#All],8,FALSE),"")</f>
        <v>20200</v>
      </c>
      <c r="L37" s="63"/>
      <c r="M37" s="65" t="str">
        <f>IFERROR(VLOOKUP(Table1[[#This Row],[Staff ID]],Table2[],2,FALSE),"")</f>
        <v/>
      </c>
      <c r="N37" s="63" t="str">
        <f>IFERROR(IF(VLOOKUP(Table1[[#This Row],[Budget Code Description]],Dimentions!$X$6:$AC$134,4,FALSE)="","",VLOOKUP(Table1[[#This Row],[Budget Code Description]],Dimentions!$X$6:$AC$134,4,FALSE)),"")</f>
        <v/>
      </c>
      <c r="O37" s="65" t="str">
        <f>IFERROR(VLOOKUP(Table1[[#This Row],[Vendor ID]],Table549[],2,FALSE),"")</f>
        <v/>
      </c>
      <c r="P37" s="63" t="s">
        <v>122</v>
      </c>
      <c r="Q37" s="143" t="str">
        <f>IF(Table1[[#This Row],[Posting Date]]&lt;&gt;"",$D$9,"")</f>
        <v>2023-07 DOS452 Mexico FO Report</v>
      </c>
      <c r="R37" s="159" t="str">
        <f>IF(Table1[[#This Row],[Posting Date]]&lt;&gt;"",$D$10,"")</f>
        <v>2023-07 DOS452 Mexico FO Report</v>
      </c>
      <c r="S37" s="66" t="s">
        <v>121</v>
      </c>
      <c r="T37" s="227" t="s">
        <v>44</v>
      </c>
      <c r="U37" s="232"/>
      <c r="V37" s="233">
        <v>10103.65</v>
      </c>
      <c r="W37" s="228">
        <v>16.8537</v>
      </c>
      <c r="X37" s="161">
        <f>IF(E37="","",(IF(Table1[[#This Row],[Cur]]="USD",Table1[[#This Row],[Cur_Amount Debit]],Table1[[#This Row],[Cur_Amount Debit]]/Table1[[#This Row],[Exchange Rate]])))</f>
        <v>0</v>
      </c>
      <c r="Y37" s="161">
        <f>IF(E37="","",(IF(Table1[[#This Row],[Cur]]="USD",Table1[[#This Row],[Cur_Amount Credit]],Table1[[#This Row],[Cur_Amount Credit]]/ExchangeRate)))</f>
        <v>597.13184754407428</v>
      </c>
      <c r="Z37" s="203">
        <f>IF(E37="","",(Table1[[#This Row],[Debit USD]]-Table1[[#This Row],[Credit USD]]))</f>
        <v>-597.13184754407428</v>
      </c>
      <c r="AA37" s="225" t="s">
        <v>114</v>
      </c>
      <c r="AB37" s="15"/>
      <c r="AC37" s="15"/>
      <c r="AD37" s="15"/>
      <c r="AE37" s="15"/>
      <c r="AF37" s="15"/>
      <c r="AG37" s="15"/>
      <c r="AH37" s="46"/>
      <c r="AI37" s="59"/>
      <c r="AJ37" s="46"/>
      <c r="AK37" s="46"/>
      <c r="AL37" s="46"/>
      <c r="AM37" s="46"/>
      <c r="AN37" s="46"/>
      <c r="AO37" s="46"/>
      <c r="AP37" s="46"/>
      <c r="AQ37" s="46"/>
      <c r="AR37" s="46"/>
      <c r="AS37" s="46"/>
      <c r="AT37" s="46"/>
      <c r="AU37" s="46"/>
      <c r="AV37" s="46"/>
      <c r="AW37" s="46"/>
      <c r="AX37" s="59"/>
      <c r="AY37" s="46"/>
      <c r="AZ37" s="46"/>
      <c r="BA37" s="46"/>
      <c r="BB37" s="46"/>
    </row>
    <row r="38" spans="1:55" x14ac:dyDescent="0.35">
      <c r="A38" s="1"/>
      <c r="B38" s="88">
        <f>IF(Table1[[#This Row],[Posting Date]]&lt;&gt;"",IF(Table1[[#This Row],[Reference Number]]=Q37,B37+1,1),"")</f>
        <v>22</v>
      </c>
      <c r="C38" s="61">
        <v>45138</v>
      </c>
      <c r="D38" s="61">
        <v>45113</v>
      </c>
      <c r="E38" s="140" t="s">
        <v>124</v>
      </c>
      <c r="F38" s="143" t="str">
        <f>IFERROR(IF(VLOOKUP(Table1[[#This Row],[Budget Code Description]],Dimentions!$X$6:$AC$134,2,FALSE)="","",VLOOKUP(Table1[[#This Row],[Budget Code Description]],Dimentions!$X$6:$AC$134,2,FALSE)),"")</f>
        <v>LEGAL</v>
      </c>
      <c r="G38" s="272">
        <v>82105</v>
      </c>
      <c r="H38" s="223" t="str">
        <f>IFERROR(VLOOKUP(Table1[[#This Row],[Account]],Dimentions!$S$6:$V$233,2,FALSE),"")</f>
        <v>Accounting &amp; Tax</v>
      </c>
      <c r="I38" s="62">
        <f>_xlfn.NUMBERVALUE(LEFT(Table1[[#This Row],[Account]],1))</f>
        <v>8</v>
      </c>
      <c r="J38" s="62" t="str">
        <f>IFERROR(VLOOKUP(Table1[[#This Row],[Budget Code Description]],Table6[#All],7,FALSE),"")</f>
        <v>DOS452</v>
      </c>
      <c r="K38" s="143">
        <f>IFERROR(VLOOKUP(Table1[[#This Row],[Budget Code Description]],Table6[#All],8,FALSE),"")</f>
        <v>20200</v>
      </c>
      <c r="L38" s="63"/>
      <c r="M38" s="65" t="str">
        <f>IFERROR(VLOOKUP(Table1[[#This Row],[Staff ID]],Table2[],2,FALSE),"")</f>
        <v/>
      </c>
      <c r="N38" s="63" t="str">
        <f>IFERROR(IF(VLOOKUP(Table1[[#This Row],[Budget Code Description]],Dimentions!$X$6:$AC$134,4,FALSE)="","",VLOOKUP(Table1[[#This Row],[Budget Code Description]],Dimentions!$X$6:$AC$134,4,FALSE)),"")</f>
        <v/>
      </c>
      <c r="O38" s="65" t="str">
        <f>IFERROR(VLOOKUP(Table1[[#This Row],[Vendor ID]],Table549[],2,FALSE),"")</f>
        <v/>
      </c>
      <c r="P38" s="63" t="s">
        <v>125</v>
      </c>
      <c r="Q38" s="143" t="str">
        <f>IF(Table1[[#This Row],[Posting Date]]&lt;&gt;"",$D$9,"")</f>
        <v>2023-07 DOS452 Mexico FO Report</v>
      </c>
      <c r="R38" s="159" t="str">
        <f>IF(Table1[[#This Row],[Posting Date]]&lt;&gt;"",$D$10,"")</f>
        <v>2023-07 DOS452 Mexico FO Report</v>
      </c>
      <c r="S38" s="66" t="s">
        <v>126</v>
      </c>
      <c r="T38" s="227" t="s">
        <v>44</v>
      </c>
      <c r="U38" s="270">
        <v>278.39999999999998</v>
      </c>
      <c r="V38" s="271"/>
      <c r="W38" s="228">
        <f t="shared" ref="W38:W40" si="2">IF(E38="","",(ExchangeRate))</f>
        <v>16.920300000000001</v>
      </c>
      <c r="X38" s="161">
        <f>IF(E38="","",(IF(Table1[[#This Row],[Cur]]="USD",Table1[[#This Row],[Cur_Amount Debit]],Table1[[#This Row],[Cur_Amount Debit]]/Table1[[#This Row],[Exchange Rate]])))</f>
        <v>16.453608978564208</v>
      </c>
      <c r="Y38" s="161">
        <f>IF(E38="","",(IF(Table1[[#This Row],[Cur]]="USD",Table1[[#This Row],[Cur_Amount Credit]],Table1[[#This Row],[Cur_Amount Credit]]/ExchangeRate)))</f>
        <v>0</v>
      </c>
      <c r="Z38" s="203">
        <f>IF(E38="","",(Table1[[#This Row],[Debit USD]]-Table1[[#This Row],[Credit USD]]))</f>
        <v>16.453608978564208</v>
      </c>
      <c r="AA38" s="225" t="s">
        <v>127</v>
      </c>
      <c r="AB38" s="15"/>
      <c r="AC38" s="15"/>
      <c r="AD38" s="15"/>
      <c r="AE38" s="15"/>
      <c r="AF38" s="15"/>
      <c r="AG38" s="15"/>
      <c r="AH38" s="46"/>
      <c r="AI38" s="59"/>
      <c r="AJ38" s="46"/>
      <c r="AK38" s="46"/>
      <c r="AL38" s="46"/>
      <c r="AM38" s="46"/>
      <c r="AN38" s="46"/>
      <c r="AO38" s="46"/>
      <c r="AP38" s="46"/>
      <c r="AQ38" s="46"/>
      <c r="AR38" s="46"/>
      <c r="AS38" s="46"/>
      <c r="AT38" s="46"/>
      <c r="AU38" s="46"/>
      <c r="AV38" s="46"/>
      <c r="AW38" s="46"/>
      <c r="AX38" s="59"/>
      <c r="AY38" s="46"/>
      <c r="AZ38" s="46"/>
      <c r="BA38" s="46"/>
      <c r="BB38" s="46"/>
    </row>
    <row r="39" spans="1:55" ht="13.9" customHeight="1" x14ac:dyDescent="0.35">
      <c r="A39" s="1"/>
      <c r="B39" s="88">
        <f>IF(Table1[[#This Row],[Posting Date]]&lt;&gt;"",IF(Table1[[#This Row],[Reference Number]]=Q38,B38+1,1),"")</f>
        <v>23</v>
      </c>
      <c r="C39" s="61">
        <v>45138</v>
      </c>
      <c r="D39" s="61">
        <v>45113</v>
      </c>
      <c r="E39" s="140" t="s">
        <v>102</v>
      </c>
      <c r="F39" s="143">
        <f>IFERROR(IF(VLOOKUP(Table1[[#This Row],[Budget Code Description]],Dimentions!$X$6:$AC$134,2,FALSE)="","",VLOOKUP(Table1[[#This Row],[Budget Code Description]],Dimentions!$X$6:$AC$134,2,FALSE)),"")</f>
        <v>99999</v>
      </c>
      <c r="G39" s="272">
        <v>12220</v>
      </c>
      <c r="H39" s="223" t="s">
        <v>103</v>
      </c>
      <c r="I39" s="62">
        <f>_xlfn.NUMBERVALUE(LEFT(Table1[[#This Row],[Account]],1))</f>
        <v>1</v>
      </c>
      <c r="J39" s="62" t="str">
        <f>IFERROR(VLOOKUP(Table1[[#This Row],[Budget Code Description]],Table6[#All],7,FALSE),"")</f>
        <v>DOS452</v>
      </c>
      <c r="K39" s="143">
        <f>IFERROR(VLOOKUP(Table1[[#This Row],[Budget Code Description]],Table6[#All],8,FALSE),"")</f>
        <v>20200</v>
      </c>
      <c r="L39" s="63"/>
      <c r="M39" s="65" t="str">
        <f>IFERROR(VLOOKUP(Table1[[#This Row],[Staff ID]],Table2[],2,FALSE),"")</f>
        <v/>
      </c>
      <c r="N39" s="63" t="str">
        <f>IFERROR(IF(VLOOKUP(Table1[[#This Row],[Budget Code Description]],Dimentions!$X$6:$AC$134,4,FALSE)="","",VLOOKUP(Table1[[#This Row],[Budget Code Description]],Dimentions!$X$6:$AC$134,4,FALSE)),"")</f>
        <v/>
      </c>
      <c r="O39" s="65" t="str">
        <f>IFERROR(VLOOKUP(Table1[[#This Row],[Vendor ID]],Table549[],2,FALSE),"")</f>
        <v/>
      </c>
      <c r="P39" s="63" t="s">
        <v>104</v>
      </c>
      <c r="Q39" s="143" t="str">
        <f>IF(Table1[[#This Row],[Posting Date]]&lt;&gt;"",$D$9,"")</f>
        <v>2023-07 DOS452 Mexico FO Report</v>
      </c>
      <c r="R39" s="159" t="str">
        <f>IF(Table1[[#This Row],[Posting Date]]&lt;&gt;"",$D$10,"")</f>
        <v>2023-07 DOS452 Mexico FO Report</v>
      </c>
      <c r="S39" s="66" t="s">
        <v>128</v>
      </c>
      <c r="T39" s="227" t="s">
        <v>44</v>
      </c>
      <c r="U39" s="230">
        <v>278.39999999999998</v>
      </c>
      <c r="V39" s="231"/>
      <c r="W39" s="228">
        <f t="shared" si="2"/>
        <v>16.920300000000001</v>
      </c>
      <c r="X39" s="161">
        <f>IF(E39="","",(IF(Table1[[#This Row],[Cur]]="USD",Table1[[#This Row],[Cur_Amount Debit]],Table1[[#This Row],[Cur_Amount Debit]]/Table1[[#This Row],[Exchange Rate]])))</f>
        <v>16.453608978564208</v>
      </c>
      <c r="Y39" s="161">
        <f>IF(E39="","",(IF(Table1[[#This Row],[Cur]]="USD",Table1[[#This Row],[Cur_Amount Credit]],Table1[[#This Row],[Cur_Amount Credit]]/ExchangeRate)))</f>
        <v>0</v>
      </c>
      <c r="Z39" s="203">
        <f>IF(E39="","",(Table1[[#This Row],[Debit USD]]-Table1[[#This Row],[Credit USD]]))</f>
        <v>16.453608978564208</v>
      </c>
      <c r="AA39" s="225" t="s">
        <v>127</v>
      </c>
      <c r="AB39" s="15"/>
      <c r="AC39" s="15"/>
      <c r="AD39" s="15"/>
      <c r="AE39" s="15"/>
      <c r="AF39" s="15"/>
      <c r="AG39" s="15"/>
      <c r="AH39" s="46"/>
      <c r="AI39" s="59"/>
      <c r="AJ39" s="46"/>
      <c r="AK39" s="46"/>
      <c r="AL39" s="46"/>
      <c r="AM39" s="46"/>
      <c r="AN39" s="46"/>
      <c r="AO39" s="46"/>
      <c r="AP39" s="46"/>
      <c r="AQ39" s="46"/>
      <c r="AR39" s="46"/>
      <c r="AS39" s="46"/>
      <c r="AT39" s="46"/>
      <c r="AU39" s="46"/>
      <c r="AV39" s="46"/>
      <c r="AW39" s="46"/>
      <c r="AX39" s="59"/>
      <c r="AY39" s="46"/>
      <c r="AZ39" s="46"/>
      <c r="BA39" s="46"/>
      <c r="BB39" s="46"/>
    </row>
    <row r="40" spans="1:55" ht="20.5" thickBot="1" x14ac:dyDescent="0.4">
      <c r="A40" s="1"/>
      <c r="B40" s="88">
        <f>IF(Table1[[#This Row],[Posting Date]]&lt;&gt;"",IF(Table1[[#This Row],[Reference Number]]=Q39,B39+1,1),"")</f>
        <v>24</v>
      </c>
      <c r="C40" s="61">
        <v>45138</v>
      </c>
      <c r="D40" s="61">
        <v>45113</v>
      </c>
      <c r="E40" s="140" t="s">
        <v>106</v>
      </c>
      <c r="F40" s="143">
        <f>IFERROR(IF(VLOOKUP(Table1[[#This Row],[Budget Code Description]],Dimentions!$X$6:$AC$134,2,FALSE)="","",VLOOKUP(Table1[[#This Row],[Budget Code Description]],Dimentions!$X$6:$AC$134,2,FALSE)),"")</f>
        <v>99999</v>
      </c>
      <c r="G40" s="272">
        <v>20213</v>
      </c>
      <c r="H40" s="223" t="s">
        <v>107</v>
      </c>
      <c r="I40" s="62">
        <f>_xlfn.NUMBERVALUE(LEFT(Table1[[#This Row],[Account]],1))</f>
        <v>2</v>
      </c>
      <c r="J40" s="62" t="str">
        <f>IFERROR(VLOOKUP(Table1[[#This Row],[Budget Code Description]],Table6[#All],7,FALSE),"")</f>
        <v>DOS452</v>
      </c>
      <c r="K40" s="143">
        <f>IFERROR(VLOOKUP(Table1[[#This Row],[Budget Code Description]],Table6[#All],8,FALSE),"")</f>
        <v>20200</v>
      </c>
      <c r="L40" s="63"/>
      <c r="M40" s="65" t="str">
        <f>IFERROR(VLOOKUP(Table1[[#This Row],[Staff ID]],Table2[],2,FALSE),"")</f>
        <v/>
      </c>
      <c r="N40" s="63" t="str">
        <f>IFERROR(IF(VLOOKUP(Table1[[#This Row],[Budget Code Description]],Dimentions!$X$6:$AC$134,4,FALSE)="","",VLOOKUP(Table1[[#This Row],[Budget Code Description]],Dimentions!$X$6:$AC$134,4,FALSE)),"")</f>
        <v/>
      </c>
      <c r="O40" s="65" t="str">
        <f>IFERROR(VLOOKUP(Table1[[#This Row],[Vendor ID]],Table549[],2,FALSE),"")</f>
        <v/>
      </c>
      <c r="P40" s="63" t="s">
        <v>104</v>
      </c>
      <c r="Q40" s="143" t="str">
        <f>IF(Table1[[#This Row],[Posting Date]]&lt;&gt;"",$D$9,"")</f>
        <v>2023-07 DOS452 Mexico FO Report</v>
      </c>
      <c r="R40" s="159" t="str">
        <f>IF(Table1[[#This Row],[Posting Date]]&lt;&gt;"",$D$10,"")</f>
        <v>2023-07 DOS452 Mexico FO Report</v>
      </c>
      <c r="S40" s="66" t="s">
        <v>128</v>
      </c>
      <c r="T40" s="227" t="s">
        <v>44</v>
      </c>
      <c r="U40" s="232"/>
      <c r="V40" s="233">
        <v>278.39999999999998</v>
      </c>
      <c r="W40" s="228">
        <f t="shared" si="2"/>
        <v>16.920300000000001</v>
      </c>
      <c r="X40" s="161">
        <f>IF(E40="","",(IF(Table1[[#This Row],[Cur]]="USD",Table1[[#This Row],[Cur_Amount Debit]],Table1[[#This Row],[Cur_Amount Debit]]/Table1[[#This Row],[Exchange Rate]])))</f>
        <v>0</v>
      </c>
      <c r="Y40" s="161">
        <f>IF(E40="","",(IF(Table1[[#This Row],[Cur]]="USD",Table1[[#This Row],[Cur_Amount Credit]],Table1[[#This Row],[Cur_Amount Credit]]/ExchangeRate)))</f>
        <v>16.453608978564208</v>
      </c>
      <c r="Z40" s="203">
        <f>IF(E40="","",(Table1[[#This Row],[Debit USD]]-Table1[[#This Row],[Credit USD]]))</f>
        <v>-16.453608978564208</v>
      </c>
      <c r="AA40" s="225" t="s">
        <v>127</v>
      </c>
      <c r="AB40" s="15"/>
      <c r="AC40" s="15"/>
      <c r="AD40" s="15"/>
      <c r="AE40" s="15"/>
      <c r="AF40" s="15"/>
      <c r="AG40" s="15"/>
      <c r="AH40" s="46"/>
      <c r="AI40" s="59"/>
      <c r="AJ40" s="46"/>
      <c r="AK40" s="46"/>
      <c r="AL40" s="46"/>
      <c r="AM40" s="46"/>
      <c r="AN40" s="46"/>
      <c r="AO40" s="46"/>
      <c r="AP40" s="46"/>
      <c r="AQ40" s="46"/>
      <c r="AR40" s="46"/>
      <c r="AS40" s="46"/>
      <c r="AT40" s="46"/>
      <c r="AU40" s="46"/>
      <c r="AV40" s="46"/>
      <c r="AW40" s="46"/>
      <c r="AX40" s="59"/>
      <c r="AY40" s="46"/>
      <c r="AZ40" s="46"/>
      <c r="BA40" s="46"/>
      <c r="BB40" s="46"/>
    </row>
    <row r="41" spans="1:55" ht="15" thickBot="1" x14ac:dyDescent="0.4">
      <c r="A41" s="1"/>
      <c r="B41" s="88">
        <f>IF(Table1[[#This Row],[Posting Date]]&lt;&gt;"",IF(Table1[[#This Row],[Reference Number]]=Q40,B40+1,1),"")</f>
        <v>25</v>
      </c>
      <c r="C41" s="61">
        <v>45138</v>
      </c>
      <c r="D41" s="61">
        <v>45121</v>
      </c>
      <c r="E41" s="140" t="s">
        <v>129</v>
      </c>
      <c r="F41" s="143" t="str">
        <f>IFERROR(IF(VLOOKUP(Table1[[#This Row],[Budget Code Description]],Dimentions!$X$6:$AC$134,2,FALSE)="","",VLOOKUP(Table1[[#This Row],[Budget Code Description]],Dimentions!$X$6:$AC$134,2,FALSE)),"")</f>
        <v>LSLODGING</v>
      </c>
      <c r="G41" s="272">
        <f>IFERROR(VLOOKUP(Table1[[#This Row],[Budget Code Description]],Dimentions!$X$6:$AC$134,3,FALSE),"")</f>
        <v>86030</v>
      </c>
      <c r="H41" s="223" t="str">
        <f>IFERROR(VLOOKUP(Table1[[#This Row],[Account]],Dimentions!$S$6:$V$233,2,FALSE),"")</f>
        <v>Lodging</v>
      </c>
      <c r="I41" s="62">
        <f>_xlfn.NUMBERVALUE(LEFT(Table1[[#This Row],[Account]],1))</f>
        <v>8</v>
      </c>
      <c r="J41" s="62" t="str">
        <f>IFERROR(VLOOKUP(Table1[[#This Row],[Budget Code Description]],Table6[#All],7,FALSE),"")</f>
        <v>DOS452</v>
      </c>
      <c r="K41" s="143">
        <f>IFERROR(VLOOKUP(Table1[[#This Row],[Budget Code Description]],Table6[#All],8,FALSE),"")</f>
        <v>20200</v>
      </c>
      <c r="L41" s="63"/>
      <c r="M41" s="65" t="str">
        <f>IFERROR(VLOOKUP(Table1[[#This Row],[Staff ID]],Table2[],2,FALSE),"")</f>
        <v/>
      </c>
      <c r="N41" s="63" t="str">
        <f>IFERROR(IF(VLOOKUP(Table1[[#This Row],[Budget Code Description]],Dimentions!$X$6:$AC$134,4,FALSE)="","",VLOOKUP(Table1[[#This Row],[Budget Code Description]],Dimentions!$X$6:$AC$134,4,FALSE)),"")</f>
        <v/>
      </c>
      <c r="O41" s="65" t="str">
        <f>IFERROR(VLOOKUP(Table1[[#This Row],[Vendor ID]],Table549[],2,FALSE),"")</f>
        <v/>
      </c>
      <c r="P41" s="63" t="s">
        <v>130</v>
      </c>
      <c r="Q41" s="143" t="str">
        <f>IF(Table1[[#This Row],[Posting Date]]&lt;&gt;"",$D$9,"")</f>
        <v>2023-07 DOS452 Mexico FO Report</v>
      </c>
      <c r="R41" s="159" t="str">
        <f>IF(Table1[[#This Row],[Posting Date]]&lt;&gt;"",$D$10,"")</f>
        <v>2023-07 DOS452 Mexico FO Report</v>
      </c>
      <c r="S41" s="66" t="s">
        <v>131</v>
      </c>
      <c r="T41" s="227" t="s">
        <v>44</v>
      </c>
      <c r="U41" s="268">
        <v>6144.46</v>
      </c>
      <c r="V41" s="269"/>
      <c r="W41" s="228">
        <f t="shared" ref="W41" si="3">IF(E41="","",(ExchangeRate))</f>
        <v>16.920300000000001</v>
      </c>
      <c r="X41" s="161">
        <f>IF(E41="","",(IF(Table1[[#This Row],[Cur]]="USD",Table1[[#This Row],[Cur_Amount Debit]],Table1[[#This Row],[Cur_Amount Debit]]/Table1[[#This Row],[Exchange Rate]])))</f>
        <v>363.14131546130977</v>
      </c>
      <c r="Y41" s="161">
        <f>IF(E41="","",(IF(Table1[[#This Row],[Cur]]="USD",Table1[[#This Row],[Cur_Amount Credit]],Table1[[#This Row],[Cur_Amount Credit]]/ExchangeRate)))</f>
        <v>0</v>
      </c>
      <c r="Z41" s="203">
        <f>IF(E41="","",(Table1[[#This Row],[Debit USD]]-Table1[[#This Row],[Credit USD]]))</f>
        <v>363.14131546130977</v>
      </c>
      <c r="AA41" s="225" t="s">
        <v>132</v>
      </c>
      <c r="AB41" s="15"/>
      <c r="AC41" s="15"/>
      <c r="AD41" s="15"/>
      <c r="AE41" s="15"/>
      <c r="AF41" s="15"/>
      <c r="AG41" s="15"/>
      <c r="AH41" s="46"/>
      <c r="AI41" s="59"/>
      <c r="AJ41" s="46"/>
      <c r="AK41" s="46"/>
      <c r="AL41" s="46"/>
      <c r="AM41" s="46"/>
      <c r="AN41" s="46"/>
      <c r="AO41" s="46"/>
      <c r="AP41" s="46"/>
      <c r="AQ41" s="46"/>
      <c r="AR41" s="46"/>
      <c r="AS41" s="46"/>
      <c r="AT41" s="46"/>
      <c r="AU41" s="46"/>
      <c r="AV41" s="46"/>
      <c r="AW41" s="46"/>
      <c r="AX41" s="59"/>
      <c r="AY41" s="46"/>
      <c r="AZ41" s="46"/>
      <c r="BA41" s="46"/>
      <c r="BB41" s="46"/>
    </row>
    <row r="42" spans="1:55" x14ac:dyDescent="0.35">
      <c r="A42" s="1"/>
      <c r="B42" s="88">
        <f>IF(Table1[[#This Row],[Posting Date]]&lt;&gt;"",IF(Table1[[#This Row],[Reference Number]]=Q41,B41+1,1),"")</f>
        <v>26</v>
      </c>
      <c r="C42" s="61">
        <v>45138</v>
      </c>
      <c r="D42" s="61">
        <v>45137</v>
      </c>
      <c r="E42" s="140" t="s">
        <v>112</v>
      </c>
      <c r="F42" s="143" t="str">
        <f>IFERROR(IF(VLOOKUP(Table1[[#This Row],[Budget Code Description]],Dimentions!$X$6:$AC$134,2,FALSE)="","",VLOOKUP(Table1[[#This Row],[Budget Code Description]],Dimentions!$X$6:$AC$134,2,FALSE)),"")</f>
        <v>PERSNL-F&amp;A</v>
      </c>
      <c r="G42" s="272">
        <f>IFERROR(VLOOKUP(Table1[[#This Row],[Budget Code Description]],Dimentions!$X$6:$AC$134,3,FALSE),"")</f>
        <v>70000</v>
      </c>
      <c r="H42" s="236" t="str">
        <f>IFERROR(VLOOKUP(Table1[[#This Row],[Account]],Dimentions!$S$6:$V$233,2,FALSE),"")</f>
        <v>In Country Salaries</v>
      </c>
      <c r="I42" s="62">
        <f>_xlfn.NUMBERVALUE(LEFT(Table1[[#This Row],[Account]],1))</f>
        <v>7</v>
      </c>
      <c r="J42" s="62" t="str">
        <f>IFERROR(VLOOKUP(Table1[[#This Row],[Budget Code Description]],Table6[#All],7,FALSE),"")</f>
        <v>DOS452</v>
      </c>
      <c r="K42" s="143">
        <f>IFERROR(VLOOKUP(Table1[[#This Row],[Budget Code Description]],Table6[#All],8,FALSE),"")</f>
        <v>20200</v>
      </c>
      <c r="L42" s="63"/>
      <c r="M42" s="65" t="str">
        <f>IFERROR(VLOOKUP(Table1[[#This Row],[Staff ID]],Table2[],2,FALSE),"")</f>
        <v/>
      </c>
      <c r="N42" s="63" t="str">
        <f>IFERROR(IF(VLOOKUP(Table1[[#This Row],[Budget Code Description]],Dimentions!$X$6:$AC$134,4,FALSE)="","",VLOOKUP(Table1[[#This Row],[Budget Code Description]],Dimentions!$X$6:$AC$134,4,FALSE)),"")</f>
        <v/>
      </c>
      <c r="O42" s="65" t="str">
        <f>IFERROR(VLOOKUP(Table1[[#This Row],[Vendor ID]],Table549[],2,FALSE),"")</f>
        <v/>
      </c>
      <c r="P42" s="63" t="s">
        <v>28</v>
      </c>
      <c r="Q42" s="143" t="str">
        <f>IF(Table1[[#This Row],[Posting Date]]&lt;&gt;"",$D$9,"")</f>
        <v>2023-07 DOS452 Mexico FO Report</v>
      </c>
      <c r="R42" s="159" t="str">
        <f>IF(Table1[[#This Row],[Posting Date]]&lt;&gt;"",$D$10,"")</f>
        <v>2023-07 DOS452 Mexico FO Report</v>
      </c>
      <c r="S42" s="66" t="s">
        <v>133</v>
      </c>
      <c r="T42" s="227" t="s">
        <v>44</v>
      </c>
      <c r="U42" s="270">
        <v>4638.42</v>
      </c>
      <c r="V42" s="271"/>
      <c r="W42" s="228">
        <v>16.733799999999999</v>
      </c>
      <c r="X42" s="161">
        <f>IF(E42="","",(IF(Table1[[#This Row],[Cur]]="USD",Table1[[#This Row],[Cur_Amount Debit]],Table1[[#This Row],[Cur_Amount Debit]]/Table1[[#This Row],[Exchange Rate]])))</f>
        <v>277.18868398092485</v>
      </c>
      <c r="Y42" s="161">
        <f>IF(E42="","",(IF(Table1[[#This Row],[Cur]]="USD",Table1[[#This Row],[Cur_Amount Credit]],Table1[[#This Row],[Cur_Amount Credit]]/ExchangeRate)))</f>
        <v>0</v>
      </c>
      <c r="Z42" s="203">
        <f>IF(E42="","",(Table1[[#This Row],[Debit USD]]-Table1[[#This Row],[Credit USD]]))</f>
        <v>277.18868398092485</v>
      </c>
      <c r="AA42" s="225" t="s">
        <v>114</v>
      </c>
      <c r="AB42" s="15"/>
      <c r="AC42" s="15"/>
      <c r="AD42" s="15" t="str">
        <f>IF(AND(OR(Table1[[#This Row],[Account]]="15030",Table1[[#This Row],[Account]]="15035",Table1[[#This Row],[Account]]="20150"),Table1[[#This Row],[Vendor ID]]=""),1,"")</f>
        <v/>
      </c>
      <c r="AE42" s="15"/>
      <c r="AF42" s="15"/>
      <c r="AG42" s="15"/>
      <c r="AH42" s="46" t="str">
        <f>IF(Table1[[#This Row],[Posting Date]]&lt;&gt;"","GJ-"&amp;CountryID,"")</f>
        <v>GJ-MEX</v>
      </c>
      <c r="AI42" s="59">
        <f>IF(Table1[[#This Row],[Posting Date]]&lt;&gt;"",Table1[[#This Row],[Posting Date]],"")</f>
        <v>45138</v>
      </c>
      <c r="AJ42" s="46"/>
      <c r="AK42" s="46" t="str">
        <f>IF(Table1[[#This Row],[Description]]&lt;&gt;"",Table1[[#This Row],[Description]],"")</f>
        <v>2023-07 DOS452 Mexico FO Report</v>
      </c>
      <c r="AL42" s="46" t="str">
        <f>IF(Table1[[#This Row],[Posting Date]]&lt;&gt;"",Table1[[#This Row],[Reference Number]],"")</f>
        <v>2023-07 DOS452 Mexico FO Report</v>
      </c>
      <c r="AM42" s="46" t="str">
        <f>TRIM(Table1[[#This Row],[Line '#]])</f>
        <v>26</v>
      </c>
      <c r="AN42" s="46" t="str">
        <f>TRIM(Table1[[#This Row],[Account]])</f>
        <v>70000</v>
      </c>
      <c r="AO42" s="46" t="str">
        <f>IF(Table1[[#This Row],[Posting Date]]&lt;&gt;"",$D$5,"")</f>
        <v>MEX</v>
      </c>
      <c r="AP42" s="46" t="str">
        <f>TRIM(Table1[[#This Row],[Departments-Prgrams]])</f>
        <v>20200</v>
      </c>
      <c r="AQ42" s="46" t="str">
        <f>TRIM(Table1[[#This Row],[Grant]])</f>
        <v>DOS452</v>
      </c>
      <c r="AR42" s="46" t="str">
        <f>TRIM(Table1[[#This Row],[Staff ID]])</f>
        <v/>
      </c>
      <c r="AS42" s="46" t="str">
        <f>IF(TRIM(Table1[[#This Row],[Budget Code]])=0,"",TRIM(Table1[[#This Row],[Budget Code]]))</f>
        <v>PERSNL-F&amp;A</v>
      </c>
      <c r="AT42" s="46" t="str">
        <f>IF(Table1[[#This Row],[Line Description]]&lt;&gt;"",Table1[[#This Row],[Line Description]],"")</f>
        <v>PR Ending 07/31/23</v>
      </c>
      <c r="AU42" s="46">
        <f>IF(Table1[[#This Row],[Cur_Amount Debit]]&gt;0,ROUND(Table1[[#This Row],[Cur_Amount Debit]],2),"")</f>
        <v>4638.42</v>
      </c>
      <c r="AV42" s="46" t="str">
        <f>IF(Table1[[#This Row],[Cur_Amount Credit]]&gt;0,ROUND(Table1[[#This Row],[Cur_Amount Credit]],2),"")</f>
        <v/>
      </c>
      <c r="AW42" s="46" t="str">
        <f>LEFT(Table1[[#This Row],[Cur]],3)</f>
        <v>MX</v>
      </c>
      <c r="AX42" s="59"/>
      <c r="AY42" s="46"/>
      <c r="AZ42" s="46">
        <f>IF(Table1[[#This Row],[Cur]]&lt;&gt;"",IF(Table1[[#This Row],[Cur]]="USD","",ExchangeRate),"")</f>
        <v>16.920300000000001</v>
      </c>
      <c r="BA42" s="46" t="str">
        <f>IF(Table1[[#This Row],[Grant]]&lt;&gt;"",VLOOKUP(Table1[[#This Row],[Grant]],Grants!B:D,3),"")</f>
        <v>OTHER</v>
      </c>
      <c r="BB42" s="46" t="str">
        <f>TRIM(Table1[[#This Row],[Vendor ID]])</f>
        <v/>
      </c>
      <c r="BC42" t="e">
        <f>IF(Table1[[#This Row],[Reference Number]]=#REF!,#REF!,#REF!+1)</f>
        <v>#REF!</v>
      </c>
    </row>
    <row r="43" spans="1:55" ht="20" x14ac:dyDescent="0.35">
      <c r="A43" s="1"/>
      <c r="B43" s="88">
        <f>IF(Table1[[#This Row],[Posting Date]]&lt;&gt;"",IF(Table1[[#This Row],[Reference Number]]=Q42,B42+1,1),"")</f>
        <v>27</v>
      </c>
      <c r="C43" s="61">
        <v>45138</v>
      </c>
      <c r="D43" s="61">
        <v>45137</v>
      </c>
      <c r="E43" s="140" t="s">
        <v>106</v>
      </c>
      <c r="F43" s="143">
        <f>IFERROR(IF(VLOOKUP(Table1[[#This Row],[Budget Code Description]],Dimentions!$X$6:$AC$139,2,FALSE)="","",VLOOKUP(Table1[[#This Row],[Budget Code Description]],Dimentions!$X$6:$AC$139,2,FALSE)),"")</f>
        <v>99999</v>
      </c>
      <c r="G43" s="272">
        <v>20213</v>
      </c>
      <c r="H43" s="223" t="s">
        <v>107</v>
      </c>
      <c r="I43" s="62">
        <f>_xlfn.NUMBERVALUE(LEFT(Table1[[#This Row],[Account]],1))</f>
        <v>2</v>
      </c>
      <c r="J43" s="62" t="str">
        <f>IFERROR(VLOOKUP(Table1[[#This Row],[Budget Code Description]],Table6[#All],7,FALSE),"")</f>
        <v>DOS452</v>
      </c>
      <c r="K43" s="143">
        <f>IFERROR(VLOOKUP(Table1[[#This Row],[Budget Code Description]],Table6[#All],8,FALSE),"")</f>
        <v>20200</v>
      </c>
      <c r="L43" s="63"/>
      <c r="M43" s="65" t="str">
        <f>IFERROR(VLOOKUP(Table1[[#This Row],[Staff ID]],Table2[],2,FALSE),"")</f>
        <v/>
      </c>
      <c r="N43" s="211" t="str">
        <f>IFERROR(IF(VLOOKUP(Table1[[#This Row],[Budget Code Description]],Dimentions!$X$6:$AC$134,4,FALSE)="","",VLOOKUP(Table1[[#This Row],[Budget Code Description]],Dimentions!$X$6:$AC$134,4,FALSE)),"")</f>
        <v/>
      </c>
      <c r="O43" s="65" t="str">
        <f>IFERROR(VLOOKUP(Table1[[#This Row],[Vendor ID]],Table549[],2,FALSE),"")</f>
        <v/>
      </c>
      <c r="P43" s="63" t="s">
        <v>28</v>
      </c>
      <c r="Q43" s="143" t="str">
        <f>IF(Table1[[#This Row],[Posting Date]]&lt;&gt;"",$D$9,"")</f>
        <v>2023-07 DOS452 Mexico FO Report</v>
      </c>
      <c r="R43" s="159" t="str">
        <f>IF(Table1[[#This Row],[Posting Date]]&lt;&gt;"",$D$10,"")</f>
        <v>2023-07 DOS452 Mexico FO Report</v>
      </c>
      <c r="S43" s="66" t="s">
        <v>134</v>
      </c>
      <c r="T43" s="227" t="s">
        <v>44</v>
      </c>
      <c r="U43" s="230"/>
      <c r="V43" s="231">
        <v>113.16</v>
      </c>
      <c r="W43" s="228">
        <v>16.733799999999999</v>
      </c>
      <c r="X43" s="161">
        <f>IF(E43="","",(IF(Table1[[#This Row],[Cur]]="USD",Table1[[#This Row],[Cur_Amount Debit]],Table1[[#This Row],[Cur_Amount Debit]]/Table1[[#This Row],[Exchange Rate]])))</f>
        <v>0</v>
      </c>
      <c r="Y43" s="161">
        <f>IF(E43="","",(IF(Table1[[#This Row],[Cur]]="USD",Table1[[#This Row],[Cur_Amount Credit]],Table1[[#This Row],[Cur_Amount Credit]]/ExchangeRate)))</f>
        <v>6.6878246839595032</v>
      </c>
      <c r="Z43" s="203">
        <f>IF(E43="","",(Table1[[#This Row],[Debit USD]]-Table1[[#This Row],[Credit USD]]))</f>
        <v>-6.6878246839595032</v>
      </c>
      <c r="AA43" s="225" t="s">
        <v>114</v>
      </c>
      <c r="AB43" s="1"/>
      <c r="AC43" s="15"/>
      <c r="AD43" s="15" t="str">
        <f>IF(AND(OR(Table1[[#This Row],[Account]]="15030",Table1[[#This Row],[Account]]="15035",Table1[[#This Row],[Account]]="20150"),Table1[[#This Row],[Vendor ID]]=""),1,"")</f>
        <v/>
      </c>
      <c r="AE43" s="15"/>
      <c r="AF43" s="15"/>
      <c r="AG43" s="15"/>
      <c r="AH43" s="46" t="str">
        <f>IF(Table1[[#This Row],[Posting Date]]&lt;&gt;"","GJ-"&amp;CountryID,"")</f>
        <v>GJ-MEX</v>
      </c>
      <c r="AI43" s="59">
        <f>IF(Table1[[#This Row],[Posting Date]]&lt;&gt;"",Table1[[#This Row],[Posting Date]],"")</f>
        <v>45138</v>
      </c>
      <c r="AJ43" s="46"/>
      <c r="AK43" s="46" t="str">
        <f>IF(Table1[[#This Row],[Description]]&lt;&gt;"",Table1[[#This Row],[Description]],"")</f>
        <v>2023-07 DOS452 Mexico FO Report</v>
      </c>
      <c r="AL43" s="46" t="str">
        <f>IF(Table1[[#This Row],[Posting Date]]&lt;&gt;"",Table1[[#This Row],[Reference Number]],"")</f>
        <v>2023-07 DOS452 Mexico FO Report</v>
      </c>
      <c r="AM43" s="46" t="str">
        <f>TRIM(Table1[[#This Row],[Line '#]])</f>
        <v>27</v>
      </c>
      <c r="AN43" s="46" t="str">
        <f>TRIM(Table1[[#This Row],[Account]])</f>
        <v>20213</v>
      </c>
      <c r="AO43" s="46" t="str">
        <f>IF(Table1[[#This Row],[Posting Date]]&lt;&gt;"",$D$5,"")</f>
        <v>MEX</v>
      </c>
      <c r="AP43" s="46" t="str">
        <f>TRIM(Table1[[#This Row],[Departments-Prgrams]])</f>
        <v>20200</v>
      </c>
      <c r="AQ43" s="46" t="str">
        <f>TRIM(Table1[[#This Row],[Grant]])</f>
        <v>DOS452</v>
      </c>
      <c r="AR43" s="46" t="str">
        <f>TRIM(Table1[[#This Row],[Staff ID]])</f>
        <v/>
      </c>
      <c r="AS43" s="46" t="str">
        <f>IF(TRIM(Table1[[#This Row],[Budget Code]])=0,"",TRIM(Table1[[#This Row],[Budget Code]]))</f>
        <v>99999</v>
      </c>
      <c r="AT43" s="46" t="str">
        <f>IF(Table1[[#This Row],[Line Description]]&lt;&gt;"",Table1[[#This Row],[Line Description]],"")</f>
        <v>Social Security Withholdings Employee, PR Ending 05/31/23</v>
      </c>
      <c r="AU43" s="46" t="str">
        <f>IF(Table1[[#This Row],[Cur_Amount Debit]]&gt;0,ROUND(Table1[[#This Row],[Cur_Amount Debit]],2),"")</f>
        <v/>
      </c>
      <c r="AV43" s="46">
        <f>IF(Table1[[#This Row],[Cur_Amount Credit]]&gt;0,ROUND(Table1[[#This Row],[Cur_Amount Credit]],2),"")</f>
        <v>113.16</v>
      </c>
      <c r="AW43" s="46" t="str">
        <f>LEFT(Table1[[#This Row],[Cur]],3)</f>
        <v>MX</v>
      </c>
      <c r="AX43" s="59"/>
      <c r="AY43" s="46"/>
      <c r="AZ43" s="46">
        <f>IF(Table1[[#This Row],[Cur]]&lt;&gt;"",IF(Table1[[#This Row],[Cur]]="USD","",ExchangeRate),"")</f>
        <v>16.920300000000001</v>
      </c>
      <c r="BA43" s="46" t="str">
        <f>IF(Table1[[#This Row],[Grant]]&lt;&gt;"",VLOOKUP(Table1[[#This Row],[Grant]],Grants!B:D,3),"")</f>
        <v>OTHER</v>
      </c>
      <c r="BB43" s="46" t="str">
        <f>TRIM(Table1[[#This Row],[Vendor ID]])</f>
        <v/>
      </c>
      <c r="BC43" t="e">
        <f>IF(Table1[[#This Row],[Reference Number]]=#REF!,BC42,BC42+1)</f>
        <v>#REF!</v>
      </c>
    </row>
    <row r="44" spans="1:55" ht="20" x14ac:dyDescent="0.35">
      <c r="A44" s="1"/>
      <c r="B44" s="88">
        <f>IF(Table1[[#This Row],[Posting Date]]&lt;&gt;"",IF(Table1[[#This Row],[Reference Number]]=Q43,B43+1,1),"")</f>
        <v>28</v>
      </c>
      <c r="C44" s="61">
        <v>45138</v>
      </c>
      <c r="D44" s="61">
        <v>45137</v>
      </c>
      <c r="E44" s="140" t="s">
        <v>102</v>
      </c>
      <c r="F44" s="143">
        <f>IFERROR(IF(VLOOKUP(Table1[[#This Row],[Budget Code Description]],Dimentions!$X$6:$AC$134,2,FALSE)="","",VLOOKUP(Table1[[#This Row],[Budget Code Description]],Dimentions!$X$6:$AC$134,2,FALSE)),"")</f>
        <v>99999</v>
      </c>
      <c r="G44" s="272">
        <v>12220</v>
      </c>
      <c r="H44" s="223" t="s">
        <v>103</v>
      </c>
      <c r="I44" s="62">
        <f>_xlfn.NUMBERVALUE(LEFT(Table1[[#This Row],[Account]],1))</f>
        <v>1</v>
      </c>
      <c r="J44" s="62" t="str">
        <f>IFERROR(VLOOKUP(Table1[[#This Row],[Budget Code Description]],Table6[#All],7,FALSE),"")</f>
        <v>DOS452</v>
      </c>
      <c r="K44" s="143">
        <f>IFERROR(VLOOKUP(Table1[[#This Row],[Budget Code Description]],Table6[#All],8,FALSE),"")</f>
        <v>20200</v>
      </c>
      <c r="L44" s="63"/>
      <c r="M44" s="65" t="str">
        <f>IFERROR(VLOOKUP(Table1[[#This Row],[Staff ID]],Table2[],2,FALSE),"")</f>
        <v/>
      </c>
      <c r="N44" s="63" t="str">
        <f>IFERROR(IF(VLOOKUP(Table1[[#This Row],[Budget Code Description]],Dimentions!$X$6:$AC$134,4,FALSE)="","",VLOOKUP(Table1[[#This Row],[Budget Code Description]],Dimentions!$X$6:$AC$134,4,FALSE)),"")</f>
        <v/>
      </c>
      <c r="O44" s="65" t="str">
        <f>IFERROR(VLOOKUP(Table1[[#This Row],[Vendor ID]],Table549[],2,FALSE),"")</f>
        <v/>
      </c>
      <c r="P44" s="63" t="s">
        <v>28</v>
      </c>
      <c r="Q44" s="143" t="str">
        <f>IF(Table1[[#This Row],[Posting Date]]&lt;&gt;"",$D$9,"")</f>
        <v>2023-07 DOS452 Mexico FO Report</v>
      </c>
      <c r="R44" s="159" t="str">
        <f>IF(Table1[[#This Row],[Posting Date]]&lt;&gt;"",$D$10,"")</f>
        <v>2023-07 DOS452 Mexico FO Report</v>
      </c>
      <c r="S44" s="66" t="s">
        <v>135</v>
      </c>
      <c r="T44" s="227" t="s">
        <v>44</v>
      </c>
      <c r="U44" s="230">
        <v>4525.26</v>
      </c>
      <c r="V44" s="231"/>
      <c r="W44" s="228">
        <v>16.733799999999999</v>
      </c>
      <c r="X44" s="161">
        <f>+Table1[[#This Row],[Cur_Amount Debit]]/Table1[[#This Row],[Exchange Rate]]</f>
        <v>270.42632277187494</v>
      </c>
      <c r="Y44" s="161">
        <f>IF(E44="","",(IF(Table1[[#This Row],[Cur]]="USD",Table1[[#This Row],[Cur_Amount Credit]],Table1[[#This Row],[Cur_Amount Credit]]/ExchangeRate)))</f>
        <v>0</v>
      </c>
      <c r="Z44" s="203">
        <f>IF(E44="","",(Table1[[#This Row],[Debit USD]]-Table1[[#This Row],[Credit USD]]))</f>
        <v>270.42632277187494</v>
      </c>
      <c r="AA44" s="225" t="s">
        <v>114</v>
      </c>
      <c r="AB44" s="1"/>
      <c r="AC44" s="15"/>
      <c r="AD44" s="15"/>
      <c r="AE44" s="15"/>
      <c r="AF44" s="15"/>
      <c r="AG44" s="15"/>
      <c r="AH44" s="46"/>
      <c r="AI44" s="59"/>
      <c r="AJ44" s="46"/>
      <c r="AK44" s="46"/>
      <c r="AL44" s="46"/>
      <c r="AM44" s="46"/>
      <c r="AN44" s="46"/>
      <c r="AO44" s="46"/>
      <c r="AP44" s="46"/>
      <c r="AQ44" s="46"/>
      <c r="AR44" s="46"/>
      <c r="AS44" s="46"/>
      <c r="AT44" s="46"/>
      <c r="AU44" s="46"/>
      <c r="AV44" s="46"/>
      <c r="AW44" s="46"/>
      <c r="AX44" s="59"/>
      <c r="AY44" s="46"/>
      <c r="AZ44" s="46"/>
      <c r="BA44" s="46"/>
      <c r="BB44" s="46"/>
    </row>
    <row r="45" spans="1:55" ht="20.5" thickBot="1" x14ac:dyDescent="0.4">
      <c r="A45" s="1"/>
      <c r="B45" s="88">
        <f>IF(Table1[[#This Row],[Posting Date]]&lt;&gt;"",IF(Table1[[#This Row],[Reference Number]]=Q44,B44+1,1),"")</f>
        <v>29</v>
      </c>
      <c r="C45" s="61">
        <v>45138</v>
      </c>
      <c r="D45" s="61">
        <v>45137</v>
      </c>
      <c r="E45" s="140" t="s">
        <v>106</v>
      </c>
      <c r="F45" s="143">
        <f>IFERROR(IF(VLOOKUP(Table1[[#This Row],[Budget Code Description]],Dimentions!$X$6:$AC$134,2,FALSE)="","",VLOOKUP(Table1[[#This Row],[Budget Code Description]],Dimentions!$X$6:$AC$134,2,FALSE)),"")</f>
        <v>99999</v>
      </c>
      <c r="G45" s="272">
        <v>20213</v>
      </c>
      <c r="H45" s="223" t="s">
        <v>107</v>
      </c>
      <c r="I45" s="62">
        <f>_xlfn.NUMBERVALUE(LEFT(Table1[[#This Row],[Account]],1))</f>
        <v>2</v>
      </c>
      <c r="J45" s="62" t="str">
        <f>IFERROR(VLOOKUP(Table1[[#This Row],[Budget Code Description]],Table6[#All],7,FALSE),"")</f>
        <v>DOS452</v>
      </c>
      <c r="K45" s="143">
        <f>IFERROR(VLOOKUP(Table1[[#This Row],[Budget Code Description]],Table6[#All],8,FALSE),"")</f>
        <v>20200</v>
      </c>
      <c r="L45" s="63"/>
      <c r="M45" s="65" t="str">
        <f>IFERROR(VLOOKUP(Table1[[#This Row],[Staff ID]],Table2[],2,FALSE),"")</f>
        <v/>
      </c>
      <c r="N45" s="63" t="str">
        <f>IFERROR(IF(VLOOKUP(Table1[[#This Row],[Budget Code Description]],Dimentions!$X$6:$AC$134,4,FALSE)="","",VLOOKUP(Table1[[#This Row],[Budget Code Description]],Dimentions!$X$6:$AC$134,4,FALSE)),"")</f>
        <v/>
      </c>
      <c r="O45" s="65" t="str">
        <f>IFERROR(VLOOKUP(Table1[[#This Row],[Vendor ID]],Table549[],2,FALSE),"")</f>
        <v/>
      </c>
      <c r="P45" s="63" t="s">
        <v>28</v>
      </c>
      <c r="Q45" s="143" t="str">
        <f>IF(Table1[[#This Row],[Posting Date]]&lt;&gt;"",$D$9,"")</f>
        <v>2023-07 DOS452 Mexico FO Report</v>
      </c>
      <c r="R45" s="159" t="str">
        <f>IF(Table1[[#This Row],[Posting Date]]&lt;&gt;"",$D$10,"")</f>
        <v>2023-07 DOS452 Mexico FO Report</v>
      </c>
      <c r="S45" s="66" t="s">
        <v>135</v>
      </c>
      <c r="T45" s="227" t="s">
        <v>44</v>
      </c>
      <c r="U45" s="232"/>
      <c r="V45" s="233">
        <v>4525.26</v>
      </c>
      <c r="W45" s="228">
        <v>16.733799999999999</v>
      </c>
      <c r="X45" s="161">
        <f>IF(E45="","",(IF(Table1[[#This Row],[Cur]]="USD",Table1[[#This Row],[Cur_Amount Debit]],Table1[[#This Row],[Cur_Amount Debit]]/Table1[[#This Row],[Exchange Rate]])))</f>
        <v>0</v>
      </c>
      <c r="Y45" s="161">
        <f>+Table1[[#This Row],[Cur_Amount Credit]]/Table1[[#This Row],[Exchange Rate]]</f>
        <v>270.42632277187494</v>
      </c>
      <c r="Z45" s="203">
        <f>IF(E45="","",(Table1[[#This Row],[Debit USD]]-Table1[[#This Row],[Credit USD]]))</f>
        <v>-270.42632277187494</v>
      </c>
      <c r="AA45" s="225" t="s">
        <v>114</v>
      </c>
      <c r="AB45" s="1"/>
      <c r="AC45" s="15"/>
      <c r="AD45" s="15"/>
      <c r="AE45" s="15"/>
      <c r="AF45" s="15"/>
      <c r="AG45" s="15"/>
      <c r="AH45" s="46"/>
      <c r="AI45" s="59"/>
      <c r="AJ45" s="46"/>
      <c r="AK45" s="46"/>
      <c r="AL45" s="46"/>
      <c r="AM45" s="46"/>
      <c r="AN45" s="46"/>
      <c r="AO45" s="46"/>
      <c r="AP45" s="46"/>
      <c r="AQ45" s="46"/>
      <c r="AR45" s="46"/>
      <c r="AS45" s="46"/>
      <c r="AT45" s="46"/>
      <c r="AU45" s="46"/>
      <c r="AV45" s="46"/>
      <c r="AW45" s="46"/>
      <c r="AX45" s="59"/>
      <c r="AY45" s="46"/>
      <c r="AZ45" s="46"/>
      <c r="BA45" s="46"/>
      <c r="BB45" s="46"/>
    </row>
    <row r="46" spans="1:55" x14ac:dyDescent="0.35">
      <c r="A46" s="1"/>
      <c r="B46" s="88">
        <f>IF(Table1[[#This Row],[Posting Date]]&lt;&gt;"",IF(Table1[[#This Row],[Reference Number]]=Q45,B45+1,1),"")</f>
        <v>30</v>
      </c>
      <c r="C46" s="61">
        <v>45138</v>
      </c>
      <c r="D46" s="61">
        <v>45137</v>
      </c>
      <c r="E46" s="140" t="s">
        <v>119</v>
      </c>
      <c r="F46" s="143" t="str">
        <f>IFERROR(IF(VLOOKUP(Table1[[#This Row],[Budget Code Description]],Dimentions!$X$6:$AC$139,2,FALSE)="","",VLOOKUP(Table1[[#This Row],[Budget Code Description]],Dimentions!$X$6:$AC$139,2,FALSE)),"")</f>
        <v>PERSNL-CD</v>
      </c>
      <c r="G46" s="272">
        <f>IFERROR(VLOOKUP(Table1[[#This Row],[Budget Code Description]],Dimentions!$X$6:$AC$139,3,FALSE),"")</f>
        <v>70000</v>
      </c>
      <c r="H46" s="223" t="str">
        <f>IFERROR(VLOOKUP(Table1[[#This Row],[Account]],Dimentions!$S$6:$V$233,2,FALSE),"")</f>
        <v>In Country Salaries</v>
      </c>
      <c r="I46" s="62">
        <f>_xlfn.NUMBERVALUE(LEFT(Table1[[#This Row],[Account]],1))</f>
        <v>7</v>
      </c>
      <c r="J46" s="62" t="str">
        <f>IFERROR(VLOOKUP(Table1[[#This Row],[Budget Code Description]],Table6[#All],7,FALSE),"")</f>
        <v>DOS452</v>
      </c>
      <c r="K46" s="143">
        <f>IFERROR(VLOOKUP(Table1[[#This Row],[Budget Code Description]],Table6[#All],8,FALSE),"")</f>
        <v>20200</v>
      </c>
      <c r="L46" s="63"/>
      <c r="M46" s="65" t="str">
        <f>IFERROR(VLOOKUP(Table1[[#This Row],[Staff ID]],Table2[],2,FALSE),"")</f>
        <v/>
      </c>
      <c r="N46" s="211" t="str">
        <f>IFERROR(IF(VLOOKUP(Table1[[#This Row],[Budget Code Description]],Dimentions!$X$6:$AC$134,4,FALSE)="","",VLOOKUP(Table1[[#This Row],[Budget Code Description]],Dimentions!$X$6:$AC$134,4,FALSE)),"")</f>
        <v/>
      </c>
      <c r="O46" s="65" t="str">
        <f>IFERROR(VLOOKUP(Table1[[#This Row],[Vendor ID]],Table549[],2,FALSE),"")</f>
        <v/>
      </c>
      <c r="P46" s="63" t="s">
        <v>120</v>
      </c>
      <c r="Q46" s="143" t="str">
        <f>IF(Table1[[#This Row],[Posting Date]]&lt;&gt;"",$D$9,"")</f>
        <v>2023-07 DOS452 Mexico FO Report</v>
      </c>
      <c r="R46" s="159" t="str">
        <f>IF(Table1[[#This Row],[Posting Date]]&lt;&gt;"",$D$10,"")</f>
        <v>2023-07 DOS452 Mexico FO Report</v>
      </c>
      <c r="S46" s="66" t="s">
        <v>133</v>
      </c>
      <c r="T46" s="227" t="s">
        <v>44</v>
      </c>
      <c r="U46" s="270">
        <v>15778.31</v>
      </c>
      <c r="V46" s="271"/>
      <c r="W46" s="228">
        <v>16.733799999999999</v>
      </c>
      <c r="X46" s="161">
        <f>IF(E46="","",(IF(Table1[[#This Row],[Cur]]="USD",Table1[[#This Row],[Cur_Amount Debit]],Table1[[#This Row],[Cur_Amount Debit]]/Table1[[#This Row],[Exchange Rate]])))</f>
        <v>942.90059639771005</v>
      </c>
      <c r="Y46" s="161">
        <f>IF(E46="","",(IF(Table1[[#This Row],[Cur]]="USD",Table1[[#This Row],[Cur_Amount Credit]],Table1[[#This Row],[Cur_Amount Credit]]/ExchangeRate)))</f>
        <v>0</v>
      </c>
      <c r="Z46" s="203">
        <f>IF(E46="","",(Table1[[#This Row],[Debit USD]]-Table1[[#This Row],[Credit USD]]))</f>
        <v>942.90059639771005</v>
      </c>
      <c r="AA46" s="225" t="s">
        <v>114</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45138</v>
      </c>
      <c r="AJ46" s="46"/>
      <c r="AK46" s="46" t="str">
        <f>IF(Table1[[#This Row],[Description]]&lt;&gt;"",Table1[[#This Row],[Description]],"")</f>
        <v>2023-07 DOS452 Mexico FO Report</v>
      </c>
      <c r="AL46" s="46" t="str">
        <f>IF(Table1[[#This Row],[Posting Date]]&lt;&gt;"",Table1[[#This Row],[Reference Number]],"")</f>
        <v>2023-07 DOS452 Mexico FO Report</v>
      </c>
      <c r="AM46" s="46" t="str">
        <f>TRIM(Table1[[#This Row],[Line '#]])</f>
        <v>30</v>
      </c>
      <c r="AN46" s="46" t="str">
        <f>TRIM(Table1[[#This Row],[Account]])</f>
        <v>70000</v>
      </c>
      <c r="AO46" s="46" t="str">
        <f>IF(Table1[[#This Row],[Posting Date]]&lt;&gt;"",$D$5,"")</f>
        <v>MEX</v>
      </c>
      <c r="AP46" s="46" t="str">
        <f>TRIM(Table1[[#This Row],[Departments-Prgrams]])</f>
        <v>20200</v>
      </c>
      <c r="AQ46" s="46" t="str">
        <f>TRIM(Table1[[#This Row],[Grant]])</f>
        <v>DOS452</v>
      </c>
      <c r="AR46" s="46" t="str">
        <f>TRIM(Table1[[#This Row],[Staff ID]])</f>
        <v/>
      </c>
      <c r="AS46" s="46" t="str">
        <f>IF(TRIM(Table1[[#This Row],[Budget Code]])=0,"",TRIM(Table1[[#This Row],[Budget Code]]))</f>
        <v>PERSNL-CD</v>
      </c>
      <c r="AT46" s="46" t="str">
        <f>IF(Table1[[#This Row],[Line Description]]&lt;&gt;"",Table1[[#This Row],[Line Description]],"")</f>
        <v>PR Ending 07/31/23</v>
      </c>
      <c r="AU46" s="46">
        <f>IF(Table1[[#This Row],[Cur_Amount Debit]]&gt;0,ROUND(Table1[[#This Row],[Cur_Amount Debit]],2),"")</f>
        <v>15778.31</v>
      </c>
      <c r="AV46" s="46" t="str">
        <f>IF(Table1[[#This Row],[Cur_Amount Credit]]&gt;0,ROUND(Table1[[#This Row],[Cur_Amount Credit]],2),"")</f>
        <v/>
      </c>
      <c r="AW46" s="46" t="str">
        <f>LEFT(Table1[[#This Row],[Cur]],3)</f>
        <v>MX</v>
      </c>
      <c r="AX46" s="59"/>
      <c r="AY46" s="46"/>
      <c r="AZ46" s="46">
        <f>IF(Table1[[#This Row],[Cur]]&lt;&gt;"",IF(Table1[[#This Row],[Cur]]="USD","",ExchangeRate),"")</f>
        <v>16.920300000000001</v>
      </c>
      <c r="BA46" s="46" t="str">
        <f>IF(Table1[[#This Row],[Grant]]&lt;&gt;"",VLOOKUP(Table1[[#This Row],[Grant]],Grants!B:D,3),"")</f>
        <v>OTHER</v>
      </c>
      <c r="BB46" s="46" t="str">
        <f>TRIM(Table1[[#This Row],[Vendor ID]])</f>
        <v/>
      </c>
      <c r="BC46" t="e">
        <f>IF(Table1[[#This Row],[Reference Number]]=Q43,BC43,BC43+1)</f>
        <v>#REF!</v>
      </c>
    </row>
    <row r="47" spans="1:55" ht="20" x14ac:dyDescent="0.35">
      <c r="A47" s="1"/>
      <c r="B47" s="88">
        <f>IF(Table1[[#This Row],[Posting Date]]&lt;&gt;"",IF(Table1[[#This Row],[Reference Number]]=Q46,B46+1,1),"")</f>
        <v>31</v>
      </c>
      <c r="C47" s="61">
        <v>45138</v>
      </c>
      <c r="D47" s="61">
        <v>45137</v>
      </c>
      <c r="E47" s="140" t="s">
        <v>106</v>
      </c>
      <c r="F47" s="143">
        <f>IFERROR(IF(VLOOKUP(Table1[[#This Row],[Budget Code Description]],Dimentions!$X$6:$AC$139,2,FALSE)="","",VLOOKUP(Table1[[#This Row],[Budget Code Description]],Dimentions!$X$6:$AC$139,2,FALSE)),"")</f>
        <v>99999</v>
      </c>
      <c r="G47" s="272">
        <v>20213</v>
      </c>
      <c r="H47" s="223" t="s">
        <v>107</v>
      </c>
      <c r="I47" s="62">
        <f>_xlfn.NUMBERVALUE(LEFT(Table1[[#This Row],[Account]],1))</f>
        <v>2</v>
      </c>
      <c r="J47" s="62" t="str">
        <f>IFERROR(VLOOKUP(Table1[[#This Row],[Budget Code Description]],Table6[#All],7,FALSE),"")</f>
        <v>DOS452</v>
      </c>
      <c r="K47" s="143">
        <f>IFERROR(VLOOKUP(Table1[[#This Row],[Budget Code Description]],Table6[#All],8,FALSE),"")</f>
        <v>20200</v>
      </c>
      <c r="L47" s="63"/>
      <c r="M47" s="65" t="str">
        <f>IFERROR(VLOOKUP(Table1[[#This Row],[Staff ID]],Table2[],2,FALSE),"")</f>
        <v/>
      </c>
      <c r="N47" s="211" t="str">
        <f>IFERROR(IF(VLOOKUP(Table1[[#This Row],[Budget Code Description]],Dimentions!$X$6:$AC$134,4,FALSE)="","",VLOOKUP(Table1[[#This Row],[Budget Code Description]],Dimentions!$X$6:$AC$134,4,FALSE)),"")</f>
        <v/>
      </c>
      <c r="O47" s="65" t="str">
        <f>IFERROR(VLOOKUP(Table1[[#This Row],[Vendor ID]],Table549[],2,FALSE),"")</f>
        <v/>
      </c>
      <c r="P47" s="63" t="s">
        <v>120</v>
      </c>
      <c r="Q47" s="143" t="str">
        <f>IF(Table1[[#This Row],[Posting Date]]&lt;&gt;"",$D$9,"")</f>
        <v>2023-07 DOS452 Mexico FO Report</v>
      </c>
      <c r="R47" s="159" t="str">
        <f>IF(Table1[[#This Row],[Posting Date]]&lt;&gt;"",$D$10,"")</f>
        <v>2023-07 DOS452 Mexico FO Report</v>
      </c>
      <c r="S47" s="66" t="s">
        <v>136</v>
      </c>
      <c r="T47" s="227" t="s">
        <v>44</v>
      </c>
      <c r="U47" s="230"/>
      <c r="V47" s="231">
        <v>339.48</v>
      </c>
      <c r="W47" s="228">
        <v>16.733799999999999</v>
      </c>
      <c r="X47" s="161">
        <f>IF(E47="","",(IF(Table1[[#This Row],[Cur]]="USD",Table1[[#This Row],[Cur_Amount Debit]],Table1[[#This Row],[Cur_Amount Debit]]/Table1[[#This Row],[Exchange Rate]])))</f>
        <v>0</v>
      </c>
      <c r="Y47" s="161">
        <f>IF(E47="","",(IF(Table1[[#This Row],[Cur]]="USD",Table1[[#This Row],[Cur_Amount Credit]],Table1[[#This Row],[Cur_Amount Credit]]/ExchangeRate)))</f>
        <v>20.063474051878512</v>
      </c>
      <c r="Z47" s="203">
        <f>IF(E47="","",(Table1[[#This Row],[Debit USD]]-Table1[[#This Row],[Credit USD]]))</f>
        <v>-20.063474051878512</v>
      </c>
      <c r="AA47" s="225" t="s">
        <v>114</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45138</v>
      </c>
      <c r="AJ47" s="46"/>
      <c r="AK47" s="46" t="str">
        <f>IF(Table1[[#This Row],[Description]]&lt;&gt;"",Table1[[#This Row],[Description]],"")</f>
        <v>2023-07 DOS452 Mexico FO Report</v>
      </c>
      <c r="AL47" s="46" t="str">
        <f>IF(Table1[[#This Row],[Posting Date]]&lt;&gt;"",Table1[[#This Row],[Reference Number]],"")</f>
        <v>2023-07 DOS452 Mexico FO Report</v>
      </c>
      <c r="AM47" s="46" t="str">
        <f>TRIM(Table1[[#This Row],[Line '#]])</f>
        <v>31</v>
      </c>
      <c r="AN47" s="46" t="str">
        <f>TRIM(Table1[[#This Row],[Account]])</f>
        <v>20213</v>
      </c>
      <c r="AO47" s="46" t="str">
        <f>IF(Table1[[#This Row],[Posting Date]]&lt;&gt;"",$D$5,"")</f>
        <v>MEX</v>
      </c>
      <c r="AP47" s="46" t="str">
        <f>TRIM(Table1[[#This Row],[Departments-Prgrams]])</f>
        <v>20200</v>
      </c>
      <c r="AQ47" s="46" t="str">
        <f>TRIM(Table1[[#This Row],[Grant]])</f>
        <v>DOS452</v>
      </c>
      <c r="AR47" s="46" t="str">
        <f>TRIM(Table1[[#This Row],[Staff ID]])</f>
        <v/>
      </c>
      <c r="AS47" s="46" t="str">
        <f>IF(TRIM(Table1[[#This Row],[Budget Code]])=0,"",TRIM(Table1[[#This Row],[Budget Code]]))</f>
        <v>99999</v>
      </c>
      <c r="AT47" s="46" t="str">
        <f>IF(Table1[[#This Row],[Line Description]]&lt;&gt;"",Table1[[#This Row],[Line Description]],"")</f>
        <v>Social Security Withholdings Employee, PR Ending 07/31/23</v>
      </c>
      <c r="AU47" s="46" t="str">
        <f>IF(Table1[[#This Row],[Cur_Amount Debit]]&gt;0,ROUND(Table1[[#This Row],[Cur_Amount Debit]],2),"")</f>
        <v/>
      </c>
      <c r="AV47" s="46">
        <f>IF(Table1[[#This Row],[Cur_Amount Credit]]&gt;0,ROUND(Table1[[#This Row],[Cur_Amount Credit]],2),"")</f>
        <v>339.48</v>
      </c>
      <c r="AW47" s="46" t="str">
        <f>LEFT(Table1[[#This Row],[Cur]],3)</f>
        <v>MX</v>
      </c>
      <c r="AX47" s="59"/>
      <c r="AY47" s="46"/>
      <c r="AZ47" s="46">
        <f>IF(Table1[[#This Row],[Cur]]&lt;&gt;"",IF(Table1[[#This Row],[Cur]]="USD","",ExchangeRate),"")</f>
        <v>16.920300000000001</v>
      </c>
      <c r="BA47" s="46" t="str">
        <f>IF(Table1[[#This Row],[Grant]]&lt;&gt;"",VLOOKUP(Table1[[#This Row],[Grant]],Grants!B:D,3),"")</f>
        <v>OTHER</v>
      </c>
      <c r="BB47" s="46" t="str">
        <f>TRIM(Table1[[#This Row],[Vendor ID]])</f>
        <v/>
      </c>
      <c r="BC47" t="e">
        <f>IF(Table1[[#This Row],[Reference Number]]=Q46,BC46,BC46+1)</f>
        <v>#REF!</v>
      </c>
    </row>
    <row r="48" spans="1:55" x14ac:dyDescent="0.35">
      <c r="A48" s="1"/>
      <c r="B48" s="88">
        <f>IF(Table1[[#This Row],[Posting Date]]&lt;&gt;"",IF(Table1[[#This Row],[Reference Number]]=Q47,B47+1,1),"")</f>
        <v>32</v>
      </c>
      <c r="C48" s="61">
        <v>45138</v>
      </c>
      <c r="D48" s="61"/>
      <c r="E48" s="140" t="s">
        <v>102</v>
      </c>
      <c r="F48" s="143">
        <f>IFERROR(IF(VLOOKUP(Table1[[#This Row],[Budget Code Description]],Dimentions!$X$6:$AC$134,2,FALSE)="","",VLOOKUP(Table1[[#This Row],[Budget Code Description]],Dimentions!$X$6:$AC$134,2,FALSE)),"")</f>
        <v>99999</v>
      </c>
      <c r="G48" s="272">
        <v>12220</v>
      </c>
      <c r="H48" s="236" t="str">
        <f>IFERROR(VLOOKUP(Table1[[#This Row],[Account]],Dimentions!$S$6:$V$233,2,FALSE),"")</f>
        <v/>
      </c>
      <c r="I48" s="62">
        <f>_xlfn.NUMBERVALUE(LEFT(Table1[[#This Row],[Account]],1))</f>
        <v>1</v>
      </c>
      <c r="J48" s="62" t="str">
        <f>IFERROR(VLOOKUP(Table1[[#This Row],[Budget Code Description]],Table6[#All],7,FALSE),"")</f>
        <v>DOS452</v>
      </c>
      <c r="K48" s="143">
        <f>IFERROR(VLOOKUP(Table1[[#This Row],[Budget Code Description]],Table6[#All],8,FALSE),"")</f>
        <v>20200</v>
      </c>
      <c r="L48" s="63"/>
      <c r="M48" s="65" t="str">
        <f>IFERROR(VLOOKUP(Table1[[#This Row],[Staff ID]],Table2[],2,FALSE),"")</f>
        <v/>
      </c>
      <c r="N48" s="63" t="str">
        <f>IFERROR(IF(VLOOKUP(Table1[[#This Row],[Budget Code Description]],Dimentions!$X$6:$AC$134,4,FALSE)="","",VLOOKUP(Table1[[#This Row],[Budget Code Description]],Dimentions!$X$6:$AC$134,4,FALSE)),"")</f>
        <v/>
      </c>
      <c r="O48" s="65" t="str">
        <f>IFERROR(VLOOKUP(Table1[[#This Row],[Vendor ID]],Table549[],2,FALSE),"")</f>
        <v/>
      </c>
      <c r="P48" s="63" t="s">
        <v>120</v>
      </c>
      <c r="Q48" s="143" t="str">
        <f>IF(Table1[[#This Row],[Posting Date]]&lt;&gt;"",$D$9,"")</f>
        <v>2023-07 DOS452 Mexico FO Report</v>
      </c>
      <c r="R48" s="159" t="str">
        <f>IF(Table1[[#This Row],[Posting Date]]&lt;&gt;"",$D$10,"")</f>
        <v>2023-07 DOS452 Mexico FO Report</v>
      </c>
      <c r="S48" s="66" t="s">
        <v>135</v>
      </c>
      <c r="T48" s="227" t="s">
        <v>44</v>
      </c>
      <c r="U48" s="230">
        <v>15438.83</v>
      </c>
      <c r="V48" s="231"/>
      <c r="W48" s="228">
        <v>16.733799999999999</v>
      </c>
      <c r="X48" s="161">
        <f>IF(E48="","",(IF(Table1[[#This Row],[Cur]]="USD",Table1[[#This Row],[Cur_Amount Debit]],Table1[[#This Row],[Cur_Amount Debit]]/Table1[[#This Row],[Exchange Rate]])))</f>
        <v>922.61351277056031</v>
      </c>
      <c r="Y48" s="161">
        <f>IF(E48="","",(IF(Table1[[#This Row],[Cur]]="USD",Table1[[#This Row],[Cur_Amount Credit]],Table1[[#This Row],[Cur_Amount Credit]]/ExchangeRate)))</f>
        <v>0</v>
      </c>
      <c r="Z48" s="203">
        <f>IF(E48="","",(Table1[[#This Row],[Debit USD]]-Table1[[#This Row],[Credit USD]]))</f>
        <v>922.61351277056031</v>
      </c>
      <c r="AA48" s="225" t="s">
        <v>114</v>
      </c>
      <c r="AB48" s="1"/>
      <c r="AC48" s="15"/>
      <c r="AD48" s="15"/>
      <c r="AE48" s="15"/>
      <c r="AF48" s="15"/>
      <c r="AG48" s="15"/>
      <c r="AH48" s="46"/>
      <c r="AI48" s="59"/>
      <c r="AJ48" s="46"/>
      <c r="AK48" s="46"/>
      <c r="AL48" s="46"/>
      <c r="AM48" s="46"/>
      <c r="AN48" s="46"/>
      <c r="AO48" s="46"/>
      <c r="AP48" s="46"/>
      <c r="AQ48" s="46"/>
      <c r="AR48" s="46"/>
      <c r="AS48" s="46"/>
      <c r="AT48" s="46"/>
      <c r="AU48" s="46"/>
      <c r="AV48" s="46"/>
      <c r="AW48" s="46"/>
      <c r="AX48" s="59"/>
      <c r="AY48" s="46"/>
      <c r="AZ48" s="46"/>
      <c r="BA48" s="46"/>
      <c r="BB48" s="46"/>
    </row>
    <row r="49" spans="1:55" ht="15" thickBot="1" x14ac:dyDescent="0.4">
      <c r="A49" s="1"/>
      <c r="B49" s="88">
        <f>IF(Table1[[#This Row],[Posting Date]]&lt;&gt;"",IF(Table1[[#This Row],[Reference Number]]=Q48,B48+1,1),"")</f>
        <v>33</v>
      </c>
      <c r="C49" s="61">
        <v>45138</v>
      </c>
      <c r="D49" s="61"/>
      <c r="E49" s="140" t="s">
        <v>106</v>
      </c>
      <c r="F49" s="143">
        <f>IFERROR(IF(VLOOKUP(Table1[[#This Row],[Budget Code Description]],Dimentions!$X$6:$AC$134,2,FALSE)="","",VLOOKUP(Table1[[#This Row],[Budget Code Description]],Dimentions!$X$6:$AC$134,2,FALSE)),"")</f>
        <v>99999</v>
      </c>
      <c r="G49" s="272">
        <v>20213</v>
      </c>
      <c r="H49" s="236" t="str">
        <f>IFERROR(VLOOKUP(Table1[[#This Row],[Account]],Dimentions!$S$6:$V$233,2,FALSE),"")</f>
        <v/>
      </c>
      <c r="I49" s="62">
        <f>_xlfn.NUMBERVALUE(LEFT(Table1[[#This Row],[Account]],1))</f>
        <v>2</v>
      </c>
      <c r="J49" s="62" t="str">
        <f>IFERROR(VLOOKUP(Table1[[#This Row],[Budget Code Description]],Table6[#All],7,FALSE),"")</f>
        <v>DOS452</v>
      </c>
      <c r="K49" s="143">
        <f>IFERROR(VLOOKUP(Table1[[#This Row],[Budget Code Description]],Table6[#All],8,FALSE),"")</f>
        <v>20200</v>
      </c>
      <c r="L49" s="63"/>
      <c r="M49" s="65" t="str">
        <f>IFERROR(VLOOKUP(Table1[[#This Row],[Staff ID]],Table2[],2,FALSE),"")</f>
        <v/>
      </c>
      <c r="N49" s="63" t="str">
        <f>IFERROR(IF(VLOOKUP(Table1[[#This Row],[Budget Code Description]],Dimentions!$X$6:$AC$134,4,FALSE)="","",VLOOKUP(Table1[[#This Row],[Budget Code Description]],Dimentions!$X$6:$AC$134,4,FALSE)),"")</f>
        <v/>
      </c>
      <c r="O49" s="65" t="str">
        <f>IFERROR(VLOOKUP(Table1[[#This Row],[Vendor ID]],Table549[],2,FALSE),"")</f>
        <v/>
      </c>
      <c r="P49" s="63" t="s">
        <v>120</v>
      </c>
      <c r="Q49" s="143" t="str">
        <f>IF(Table1[[#This Row],[Posting Date]]&lt;&gt;"",$D$9,"")</f>
        <v>2023-07 DOS452 Mexico FO Report</v>
      </c>
      <c r="R49" s="159" t="str">
        <f>IF(Table1[[#This Row],[Posting Date]]&lt;&gt;"",$D$10,"")</f>
        <v>2023-07 DOS452 Mexico FO Report</v>
      </c>
      <c r="S49" s="66" t="s">
        <v>135</v>
      </c>
      <c r="T49" s="227" t="s">
        <v>44</v>
      </c>
      <c r="U49" s="232"/>
      <c r="V49" s="233">
        <v>15438.83</v>
      </c>
      <c r="W49" s="228">
        <v>16.733799999999999</v>
      </c>
      <c r="X49" s="161">
        <f>IF(E49="","",(IF(Table1[[#This Row],[Cur]]="USD",Table1[[#This Row],[Cur_Amount Debit]],Table1[[#This Row],[Cur_Amount Debit]]/Table1[[#This Row],[Exchange Rate]])))</f>
        <v>0</v>
      </c>
      <c r="Y49" s="161">
        <f>IF(E49="","",(IF(Table1[[#This Row],[Cur]]="USD",Table1[[#This Row],[Cur_Amount Credit]],Table1[[#This Row],[Cur_Amount Credit]]/ExchangeRate)))</f>
        <v>912.44422380217839</v>
      </c>
      <c r="Z49" s="203">
        <f>IF(E49="","",(Table1[[#This Row],[Debit USD]]-Table1[[#This Row],[Credit USD]]))</f>
        <v>-912.44422380217839</v>
      </c>
      <c r="AA49" s="225" t="s">
        <v>114</v>
      </c>
      <c r="AB49" s="1"/>
      <c r="AC49" s="15"/>
      <c r="AD49" s="15"/>
      <c r="AE49" s="15"/>
      <c r="AF49" s="15"/>
      <c r="AG49" s="15"/>
      <c r="AH49" s="46"/>
      <c r="AI49" s="59"/>
      <c r="AJ49" s="46"/>
      <c r="AK49" s="46"/>
      <c r="AL49" s="46"/>
      <c r="AM49" s="46"/>
      <c r="AN49" s="46"/>
      <c r="AO49" s="46"/>
      <c r="AP49" s="46"/>
      <c r="AQ49" s="46"/>
      <c r="AR49" s="46"/>
      <c r="AS49" s="46"/>
      <c r="AT49" s="46"/>
      <c r="AU49" s="46"/>
      <c r="AV49" s="46"/>
      <c r="AW49" s="46"/>
      <c r="AX49" s="59"/>
      <c r="AY49" s="46"/>
      <c r="AZ49" s="46"/>
      <c r="BA49" s="46"/>
      <c r="BB49" s="46"/>
    </row>
    <row r="50" spans="1:55" x14ac:dyDescent="0.35">
      <c r="A50" s="1"/>
      <c r="B50" s="88">
        <f>IF(Table1[[#This Row],[Posting Date]]&lt;&gt;"",IF(Table1[[#This Row],[Reference Number]]=Q49,B49+1,1),"")</f>
        <v>34</v>
      </c>
      <c r="C50" s="61">
        <v>45138</v>
      </c>
      <c r="D50" s="61">
        <v>45137</v>
      </c>
      <c r="E50" s="140" t="s">
        <v>112</v>
      </c>
      <c r="F50" s="143" t="str">
        <f>IFERROR(IF(VLOOKUP(Table1[[#This Row],[Budget Code Description]],Dimentions!$X$6:$AC$134,2,FALSE)="","",VLOOKUP(Table1[[#This Row],[Budget Code Description]],Dimentions!$X$6:$AC$134,2,FALSE)),"")</f>
        <v>PERSNL-F&amp;A</v>
      </c>
      <c r="G50" s="272">
        <f>IFERROR(VLOOKUP(Table1[[#This Row],[Budget Code Description]],Dimentions!$X$6:$AC$134,3,FALSE),"")</f>
        <v>70000</v>
      </c>
      <c r="H50" s="223" t="str">
        <f>IFERROR(VLOOKUP(Table1[[#This Row],[Account]],Dimentions!$S$6:$V$233,2,FALSE),"")</f>
        <v>In Country Salaries</v>
      </c>
      <c r="I50" s="62">
        <f>_xlfn.NUMBERVALUE(LEFT(Table1[[#This Row],[Account]],1))</f>
        <v>7</v>
      </c>
      <c r="J50" s="62" t="str">
        <f>IFERROR(VLOOKUP(Table1[[#This Row],[Budget Code Description]],Table6[#All],7,FALSE),"")</f>
        <v>DOS452</v>
      </c>
      <c r="K50" s="143">
        <f>IFERROR(VLOOKUP(Table1[[#This Row],[Budget Code Description]],Table6[#All],8,FALSE),"")</f>
        <v>20200</v>
      </c>
      <c r="L50" s="63"/>
      <c r="M50" s="65" t="str">
        <f>IFERROR(VLOOKUP(Table1[[#This Row],[Staff ID]],Table2[],2,FALSE),"")</f>
        <v/>
      </c>
      <c r="N50" s="63" t="str">
        <f>IFERROR(IF(VLOOKUP(Table1[[#This Row],[Budget Code Description]],Dimentions!$X$6:$AC$134,4,FALSE)="","",VLOOKUP(Table1[[#This Row],[Budget Code Description]],Dimentions!$X$6:$AC$134,4,FALSE)),"")</f>
        <v/>
      </c>
      <c r="O50" s="65" t="str">
        <f>IFERROR(VLOOKUP(Table1[[#This Row],[Vendor ID]],Table549[],2,FALSE),"")</f>
        <v/>
      </c>
      <c r="P50" s="63" t="s">
        <v>122</v>
      </c>
      <c r="Q50" s="143" t="str">
        <f>IF(Table1[[#This Row],[Posting Date]]&lt;&gt;"",$D$9,"")</f>
        <v>2023-07 DOS452 Mexico FO Report</v>
      </c>
      <c r="R50" s="159" t="str">
        <f>IF(Table1[[#This Row],[Posting Date]]&lt;&gt;"",$D$10,"")</f>
        <v>2023-07 DOS452 Mexico FO Report</v>
      </c>
      <c r="S50" s="66" t="s">
        <v>137</v>
      </c>
      <c r="T50" s="227" t="s">
        <v>44</v>
      </c>
      <c r="U50" s="270">
        <v>10016.64</v>
      </c>
      <c r="V50" s="271"/>
      <c r="W50" s="228">
        <v>16.733799999999999</v>
      </c>
      <c r="X50" s="161">
        <f>IF(E50="","",(IF(Table1[[#This Row],[Cur]]="USD",Table1[[#This Row],[Cur_Amount Debit]],Table1[[#This Row],[Cur_Amount Debit]]/Table1[[#This Row],[Exchange Rate]])))</f>
        <v>598.58729039429181</v>
      </c>
      <c r="Y50" s="161">
        <f>IF(E50="","",(IF(Table1[[#This Row],[Cur]]="USD",Table1[[#This Row],[Cur_Amount Credit]],Table1[[#This Row],[Cur_Amount Credit]]/ExchangeRate)))</f>
        <v>0</v>
      </c>
      <c r="Z50" s="203">
        <f>IF(E50="","",(Table1[[#This Row],[Debit USD]]-Table1[[#This Row],[Credit USD]]))</f>
        <v>598.58729039429181</v>
      </c>
      <c r="AA50" s="225" t="s">
        <v>114</v>
      </c>
      <c r="AB50" s="1"/>
      <c r="AC50" s="15"/>
      <c r="AD50" s="15"/>
      <c r="AE50" s="15"/>
      <c r="AF50" s="15"/>
      <c r="AG50" s="15"/>
      <c r="AH50" s="46"/>
      <c r="AI50" s="59"/>
      <c r="AJ50" s="46"/>
      <c r="AK50" s="46"/>
      <c r="AL50" s="46"/>
      <c r="AM50" s="46"/>
      <c r="AN50" s="46"/>
      <c r="AO50" s="46"/>
      <c r="AP50" s="46"/>
      <c r="AQ50" s="46"/>
      <c r="AR50" s="46"/>
      <c r="AS50" s="46"/>
      <c r="AT50" s="46"/>
      <c r="AU50" s="46"/>
      <c r="AV50" s="46"/>
      <c r="AW50" s="46"/>
      <c r="AX50" s="59"/>
      <c r="AY50" s="46"/>
      <c r="AZ50" s="46"/>
      <c r="BA50" s="46"/>
      <c r="BB50" s="46"/>
    </row>
    <row r="51" spans="1:55" ht="20" x14ac:dyDescent="0.35">
      <c r="A51" s="1"/>
      <c r="B51" s="88">
        <f>IF(Table1[[#This Row],[Posting Date]]&lt;&gt;"",IF(Table1[[#This Row],[Reference Number]]=Q50,B50+1,1),"")</f>
        <v>35</v>
      </c>
      <c r="C51" s="61">
        <v>45138</v>
      </c>
      <c r="D51" s="61">
        <v>45137</v>
      </c>
      <c r="E51" s="140" t="s">
        <v>106</v>
      </c>
      <c r="F51" s="143">
        <f>IFERROR(IF(VLOOKUP(Table1[[#This Row],[Budget Code Description]],Dimentions!$X$6:$AC$134,2,FALSE)="","",VLOOKUP(Table1[[#This Row],[Budget Code Description]],Dimentions!$X$6:$AC$134,2,FALSE)),"")</f>
        <v>99999</v>
      </c>
      <c r="G51" s="272">
        <v>20213</v>
      </c>
      <c r="H51" s="223" t="s">
        <v>107</v>
      </c>
      <c r="I51" s="62">
        <f>_xlfn.NUMBERVALUE(LEFT(Table1[[#This Row],[Account]],1))</f>
        <v>2</v>
      </c>
      <c r="J51" s="62" t="str">
        <f>IFERROR(VLOOKUP(Table1[[#This Row],[Budget Code Description]],Table6[#All],7,FALSE),"")</f>
        <v>DOS452</v>
      </c>
      <c r="K51" s="143">
        <f>IFERROR(VLOOKUP(Table1[[#This Row],[Budget Code Description]],Table6[#All],8,FALSE),"")</f>
        <v>20200</v>
      </c>
      <c r="L51" s="63"/>
      <c r="M51" s="65" t="str">
        <f>IFERROR(VLOOKUP(Table1[[#This Row],[Staff ID]],Table2[],2,FALSE),"")</f>
        <v/>
      </c>
      <c r="N51" s="63" t="str">
        <f>IFERROR(IF(VLOOKUP(Table1[[#This Row],[Budget Code Description]],Dimentions!$X$6:$AC$134,4,FALSE)="","",VLOOKUP(Table1[[#This Row],[Budget Code Description]],Dimentions!$X$6:$AC$134,4,FALSE)),"")</f>
        <v/>
      </c>
      <c r="O51" s="65" t="str">
        <f>IFERROR(VLOOKUP(Table1[[#This Row],[Vendor ID]],Table549[],2,FALSE),"")</f>
        <v/>
      </c>
      <c r="P51" s="63" t="s">
        <v>122</v>
      </c>
      <c r="Q51" s="143" t="str">
        <f>IF(Table1[[#This Row],[Posting Date]]&lt;&gt;"",$D$9,"")</f>
        <v>2023-07 DOS452 Mexico FO Report</v>
      </c>
      <c r="R51" s="159" t="str">
        <f>IF(Table1[[#This Row],[Posting Date]]&lt;&gt;"",$D$10,"")</f>
        <v>2023-07 DOS452 Mexico FO Report</v>
      </c>
      <c r="S51" s="66" t="s">
        <v>136</v>
      </c>
      <c r="T51" s="227" t="s">
        <v>44</v>
      </c>
      <c r="U51" s="230"/>
      <c r="V51" s="231">
        <v>84.87</v>
      </c>
      <c r="W51" s="228">
        <v>16.733799999999999</v>
      </c>
      <c r="X51" s="161">
        <f>IF(E51="","",(IF(Table1[[#This Row],[Cur]]="USD",Table1[[#This Row],[Cur_Amount Debit]],Table1[[#This Row],[Cur_Amount Debit]]/Table1[[#This Row],[Exchange Rate]])))</f>
        <v>0</v>
      </c>
      <c r="Y51" s="161">
        <f>IF(E51="","",(IF(Table1[[#This Row],[Cur]]="USD",Table1[[#This Row],[Cur_Amount Credit]],Table1[[#This Row],[Cur_Amount Credit]]/ExchangeRate)))</f>
        <v>5.0158685129696279</v>
      </c>
      <c r="Z51" s="203">
        <f>IF(E51="","",(Table1[[#This Row],[Debit USD]]-Table1[[#This Row],[Credit USD]]))</f>
        <v>-5.0158685129696279</v>
      </c>
      <c r="AA51" s="225" t="s">
        <v>114</v>
      </c>
      <c r="AB51" s="1"/>
      <c r="AC51" s="15"/>
      <c r="AD51" s="15"/>
      <c r="AE51" s="15"/>
      <c r="AF51" s="15"/>
      <c r="AG51" s="15"/>
      <c r="AH51" s="46"/>
      <c r="AI51" s="59"/>
      <c r="AJ51" s="46"/>
      <c r="AK51" s="46"/>
      <c r="AL51" s="46"/>
      <c r="AM51" s="46"/>
      <c r="AN51" s="46"/>
      <c r="AO51" s="46"/>
      <c r="AP51" s="46"/>
      <c r="AQ51" s="46"/>
      <c r="AR51" s="46"/>
      <c r="AS51" s="46"/>
      <c r="AT51" s="46"/>
      <c r="AU51" s="46"/>
      <c r="AV51" s="46"/>
      <c r="AW51" s="46"/>
      <c r="AX51" s="59"/>
      <c r="AY51" s="46"/>
      <c r="AZ51" s="46"/>
      <c r="BA51" s="46"/>
      <c r="BB51" s="46"/>
    </row>
    <row r="52" spans="1:55" x14ac:dyDescent="0.35">
      <c r="A52" s="1"/>
      <c r="B52" s="88">
        <f>IF(Table1[[#This Row],[Posting Date]]&lt;&gt;"",IF(Table1[[#This Row],[Reference Number]]=Q51,B51+1,1),"")</f>
        <v>36</v>
      </c>
      <c r="C52" s="61">
        <v>45138</v>
      </c>
      <c r="D52" s="61">
        <v>45137</v>
      </c>
      <c r="E52" s="140" t="s">
        <v>102</v>
      </c>
      <c r="F52" s="143">
        <f>IFERROR(IF(VLOOKUP(Table1[[#This Row],[Budget Code Description]],Dimentions!$X$6:$AC$134,2,FALSE)="","",VLOOKUP(Table1[[#This Row],[Budget Code Description]],Dimentions!$X$6:$AC$134,2,FALSE)),"")</f>
        <v>99999</v>
      </c>
      <c r="G52" s="272">
        <v>12220</v>
      </c>
      <c r="H52" s="223" t="s">
        <v>138</v>
      </c>
      <c r="I52" s="62">
        <f>_xlfn.NUMBERVALUE(LEFT(Table1[[#This Row],[Account]],1))</f>
        <v>1</v>
      </c>
      <c r="J52" s="62" t="str">
        <f>IFERROR(VLOOKUP(Table1[[#This Row],[Budget Code Description]],Table6[#All],7,FALSE),"")</f>
        <v>DOS452</v>
      </c>
      <c r="K52" s="143">
        <f>IFERROR(VLOOKUP(Table1[[#This Row],[Budget Code Description]],Table6[#All],8,FALSE),"")</f>
        <v>20200</v>
      </c>
      <c r="L52" s="63"/>
      <c r="M52" s="65" t="str">
        <f>IFERROR(VLOOKUP(Table1[[#This Row],[Staff ID]],Table2[],2,FALSE),"")</f>
        <v/>
      </c>
      <c r="N52" s="63" t="str">
        <f>IFERROR(IF(VLOOKUP(Table1[[#This Row],[Budget Code Description]],Dimentions!$X$6:$AC$134,4,FALSE)="","",VLOOKUP(Table1[[#This Row],[Budget Code Description]],Dimentions!$X$6:$AC$134,4,FALSE)),"")</f>
        <v/>
      </c>
      <c r="O52" s="65" t="str">
        <f>IFERROR(VLOOKUP(Table1[[#This Row],[Vendor ID]],Table549[],2,FALSE),"")</f>
        <v/>
      </c>
      <c r="P52" s="63" t="s">
        <v>122</v>
      </c>
      <c r="Q52" s="143" t="str">
        <f>IF(Table1[[#This Row],[Posting Date]]&lt;&gt;"",$D$9,"")</f>
        <v>2023-07 DOS452 Mexico FO Report</v>
      </c>
      <c r="R52" s="159" t="str">
        <f>IF(Table1[[#This Row],[Posting Date]]&lt;&gt;"",$D$10,"")</f>
        <v>2023-07 DOS452 Mexico FO Report</v>
      </c>
      <c r="S52" s="66" t="s">
        <v>139</v>
      </c>
      <c r="T52" s="227" t="s">
        <v>44</v>
      </c>
      <c r="U52" s="230">
        <v>9931.77</v>
      </c>
      <c r="V52" s="231"/>
      <c r="W52" s="228">
        <v>16.733799999999999</v>
      </c>
      <c r="X52" s="161">
        <f>IF(E52="","",(IF(Table1[[#This Row],[Cur]]="USD",Table1[[#This Row],[Cur_Amount Debit]],Table1[[#This Row],[Cur_Amount Debit]]/Table1[[#This Row],[Exchange Rate]])))</f>
        <v>593.51551948750443</v>
      </c>
      <c r="Y52" s="161">
        <f>IF(E52="","",(IF(Table1[[#This Row],[Cur]]="USD",Table1[[#This Row],[Cur_Amount Credit]],Table1[[#This Row],[Cur_Amount Credit]]/ExchangeRate)))</f>
        <v>0</v>
      </c>
      <c r="Z52" s="203">
        <f>IF(E52="","",(Table1[[#This Row],[Debit USD]]-Table1[[#This Row],[Credit USD]]))</f>
        <v>593.51551948750443</v>
      </c>
      <c r="AA52" s="225" t="s">
        <v>114</v>
      </c>
      <c r="AB52" s="1"/>
      <c r="AC52" s="15"/>
      <c r="AD52" s="15"/>
      <c r="AE52" s="15"/>
      <c r="AF52" s="15"/>
      <c r="AG52" s="15"/>
      <c r="AH52" s="46"/>
      <c r="AI52" s="59"/>
      <c r="AJ52" s="46"/>
      <c r="AK52" s="46"/>
      <c r="AL52" s="46"/>
      <c r="AM52" s="46"/>
      <c r="AN52" s="46"/>
      <c r="AO52" s="46"/>
      <c r="AP52" s="46"/>
      <c r="AQ52" s="46"/>
      <c r="AR52" s="46"/>
      <c r="AS52" s="46"/>
      <c r="AT52" s="46"/>
      <c r="AU52" s="46"/>
      <c r="AV52" s="46"/>
      <c r="AW52" s="46"/>
      <c r="AX52" s="59"/>
      <c r="AY52" s="46"/>
      <c r="AZ52" s="46"/>
      <c r="BA52" s="46"/>
      <c r="BB52" s="46"/>
    </row>
    <row r="53" spans="1:55" ht="20.5" thickBot="1" x14ac:dyDescent="0.4">
      <c r="A53" s="1"/>
      <c r="B53" s="88">
        <f>IF(Table1[[#This Row],[Posting Date]]&lt;&gt;"",IF(Table1[[#This Row],[Reference Number]]=Q52,B52+1,1),"")</f>
        <v>37</v>
      </c>
      <c r="C53" s="61">
        <v>45138</v>
      </c>
      <c r="D53" s="61">
        <v>45137</v>
      </c>
      <c r="E53" s="140" t="s">
        <v>106</v>
      </c>
      <c r="F53" s="143">
        <f>IFERROR(IF(VLOOKUP(Table1[[#This Row],[Budget Code Description]],Dimentions!$X$6:$AC$134,2,FALSE)="","",VLOOKUP(Table1[[#This Row],[Budget Code Description]],Dimentions!$X$6:$AC$134,2,FALSE)),"")</f>
        <v>99999</v>
      </c>
      <c r="G53" s="272">
        <v>20213</v>
      </c>
      <c r="H53" s="223" t="s">
        <v>107</v>
      </c>
      <c r="I53" s="62">
        <f>_xlfn.NUMBERVALUE(LEFT(Table1[[#This Row],[Account]],1))</f>
        <v>2</v>
      </c>
      <c r="J53" s="62" t="str">
        <f>IFERROR(VLOOKUP(Table1[[#This Row],[Budget Code Description]],Table6[#All],7,FALSE),"")</f>
        <v>DOS452</v>
      </c>
      <c r="K53" s="143">
        <f>IFERROR(VLOOKUP(Table1[[#This Row],[Budget Code Description]],Table6[#All],8,FALSE),"")</f>
        <v>20200</v>
      </c>
      <c r="L53" s="63"/>
      <c r="M53" s="65" t="str">
        <f>IFERROR(VLOOKUP(Table1[[#This Row],[Staff ID]],Table2[],2,FALSE),"")</f>
        <v/>
      </c>
      <c r="N53" s="63" t="str">
        <f>IFERROR(IF(VLOOKUP(Table1[[#This Row],[Budget Code Description]],Dimentions!$X$6:$AC$134,4,FALSE)="","",VLOOKUP(Table1[[#This Row],[Budget Code Description]],Dimentions!$X$6:$AC$134,4,FALSE)),"")</f>
        <v/>
      </c>
      <c r="O53" s="65" t="str">
        <f>IFERROR(VLOOKUP(Table1[[#This Row],[Vendor ID]],Table549[],2,FALSE),"")</f>
        <v/>
      </c>
      <c r="P53" s="63" t="s">
        <v>122</v>
      </c>
      <c r="Q53" s="143" t="str">
        <f>IF(Table1[[#This Row],[Posting Date]]&lt;&gt;"",$D$9,"")</f>
        <v>2023-07 DOS452 Mexico FO Report</v>
      </c>
      <c r="R53" s="159" t="str">
        <f>IF(Table1[[#This Row],[Posting Date]]&lt;&gt;"",$D$10,"")</f>
        <v>2023-07 DOS452 Mexico FO Report</v>
      </c>
      <c r="S53" s="66" t="s">
        <v>140</v>
      </c>
      <c r="T53" s="227" t="s">
        <v>44</v>
      </c>
      <c r="U53" s="232"/>
      <c r="V53" s="233">
        <v>9931.77</v>
      </c>
      <c r="W53" s="228">
        <v>16.733799999999999</v>
      </c>
      <c r="X53" s="161">
        <f>IF(E53="","",(IF(Table1[[#This Row],[Cur]]="USD",Table1[[#This Row],[Cur_Amount Debit]],Table1[[#This Row],[Cur_Amount Debit]]/Table1[[#This Row],[Exchange Rate]])))</f>
        <v>0</v>
      </c>
      <c r="Y53" s="161">
        <f>IF(E53="","",(IF(Table1[[#This Row],[Cur]]="USD",Table1[[#This Row],[Cur_Amount Credit]],Table1[[#This Row],[Cur_Amount Credit]]/ExchangeRate)))</f>
        <v>586.97363521923364</v>
      </c>
      <c r="Z53" s="203">
        <f>IF(E53="","",(Table1[[#This Row],[Debit USD]]-Table1[[#This Row],[Credit USD]]))</f>
        <v>-586.97363521923364</v>
      </c>
      <c r="AA53" s="225" t="s">
        <v>114</v>
      </c>
      <c r="AB53" s="1"/>
      <c r="AC53" s="15"/>
      <c r="AD53" s="15"/>
      <c r="AE53" s="15"/>
      <c r="AF53" s="15"/>
      <c r="AG53" s="15"/>
      <c r="AH53" s="46"/>
      <c r="AI53" s="59"/>
      <c r="AJ53" s="46"/>
      <c r="AK53" s="46"/>
      <c r="AL53" s="46"/>
      <c r="AM53" s="46"/>
      <c r="AN53" s="46"/>
      <c r="AO53" s="46"/>
      <c r="AP53" s="46"/>
      <c r="AQ53" s="46"/>
      <c r="AR53" s="46"/>
      <c r="AS53" s="46"/>
      <c r="AT53" s="46"/>
      <c r="AU53" s="46"/>
      <c r="AV53" s="46"/>
      <c r="AW53" s="46"/>
      <c r="AX53" s="59"/>
      <c r="AY53" s="46"/>
      <c r="AZ53" s="46"/>
      <c r="BA53" s="46"/>
      <c r="BB53" s="46"/>
    </row>
    <row r="54" spans="1:55" ht="22" x14ac:dyDescent="0.35">
      <c r="A54" s="1"/>
      <c r="B54" s="88">
        <f>IF(Table1[[#This Row],[Posting Date]]&lt;&gt;"",IF(Table1[[#This Row],[Reference Number]]=Q53,B53+1,1),"")</f>
        <v>38</v>
      </c>
      <c r="C54" s="61">
        <v>45138</v>
      </c>
      <c r="D54" s="61">
        <v>45137</v>
      </c>
      <c r="E54" s="140" t="s">
        <v>115</v>
      </c>
      <c r="F54" s="143" t="str">
        <f>IFERROR(IF(VLOOKUP(Table1[[#This Row],[Budget Code Description]],Dimentions!$X$6:$AC$139,2,FALSE)="","",VLOOKUP(Table1[[#This Row],[Budget Code Description]],Dimentions!$X$6:$AC$139,2,FALSE)),"")</f>
        <v>FRINGE-MX</v>
      </c>
      <c r="G54" s="272">
        <f>IFERROR(VLOOKUP(Table1[[#This Row],[Budget Code Description]],Dimentions!$X$6:$AC$139,3,FALSE),"")</f>
        <v>70015</v>
      </c>
      <c r="H54" s="223" t="str">
        <f>IFERROR(VLOOKUP(Table1[[#This Row],[Account]],Dimentions!$S$6:$V$233,2,FALSE),"")</f>
        <v>In Country Benefits</v>
      </c>
      <c r="I54" s="62">
        <f>_xlfn.NUMBERVALUE(LEFT(Table1[[#This Row],[Account]],1))</f>
        <v>7</v>
      </c>
      <c r="J54" s="62" t="str">
        <f>IFERROR(VLOOKUP(Table1[[#This Row],[Budget Code Description]],Table6[#All],7,FALSE),"")</f>
        <v>DOS452</v>
      </c>
      <c r="K54" s="143">
        <f>IFERROR(VLOOKUP(Table1[[#This Row],[Budget Code Description]],Table6[#All],8,FALSE),"")</f>
        <v>20200</v>
      </c>
      <c r="L54" s="63"/>
      <c r="M54" s="65" t="str">
        <f>IFERROR(VLOOKUP(Table1[[#This Row],[Staff ID]],Table2[],2,FALSE),"")</f>
        <v/>
      </c>
      <c r="N54" s="211" t="str">
        <f>IFERROR(IF(VLOOKUP(Table1[[#This Row],[Budget Code Description]],Dimentions!$X$6:$AC$134,4,FALSE)="","",VLOOKUP(Table1[[#This Row],[Budget Code Description]],Dimentions!$X$6:$AC$134,4,FALSE)),"")</f>
        <v/>
      </c>
      <c r="O54" s="65" t="str">
        <f>IFERROR(VLOOKUP(Table1[[#This Row],[Vendor ID]],Table549[],2,FALSE),"")</f>
        <v/>
      </c>
      <c r="P54" s="63" t="s">
        <v>141</v>
      </c>
      <c r="Q54" s="143" t="str">
        <f>IF(Table1[[#This Row],[Posting Date]]&lt;&gt;"",$D$9,"")</f>
        <v>2023-07 DOS452 Mexico FO Report</v>
      </c>
      <c r="R54" s="159" t="str">
        <f>IF(Table1[[#This Row],[Posting Date]]&lt;&gt;"",$D$10,"")</f>
        <v>2023-07 DOS452 Mexico FO Report</v>
      </c>
      <c r="S54" s="222" t="s">
        <v>142</v>
      </c>
      <c r="T54" s="227" t="s">
        <v>44</v>
      </c>
      <c r="U54" s="273">
        <v>2607.39</v>
      </c>
      <c r="V54" s="274"/>
      <c r="W54" s="228">
        <f t="shared" si="0"/>
        <v>16.920300000000001</v>
      </c>
      <c r="X54" s="161">
        <f>IF(E54="","",(IF(Table1[[#This Row],[Cur]]="USD",Table1[[#This Row],[Cur_Amount Debit]],Table1[[#This Row],[Cur_Amount Debit]]/Table1[[#This Row],[Exchange Rate]])))</f>
        <v>154.09833158986541</v>
      </c>
      <c r="Y54" s="161">
        <f>IF(E54="","",(IF(Table1[[#This Row],[Cur]]="USD",Table1[[#This Row],[Cur_Amount Credit]],Table1[[#This Row],[Cur_Amount Credit]]/ExchangeRate)))</f>
        <v>0</v>
      </c>
      <c r="Z54" s="203">
        <f>IF(E54="","",(Table1[[#This Row],[Debit USD]]-Table1[[#This Row],[Credit USD]]))</f>
        <v>154.09833158986541</v>
      </c>
      <c r="AA54" s="225" t="s">
        <v>143</v>
      </c>
      <c r="AB54" s="1"/>
      <c r="AC54" s="15"/>
      <c r="AD54" s="15" t="str">
        <f>IF(AND(OR(Table1[[#This Row],[Account]]="15030",Table1[[#This Row],[Account]]="15035",Table1[[#This Row],[Account]]="20150"),Table1[[#This Row],[Vendor ID]]=""),1,"")</f>
        <v/>
      </c>
      <c r="AE54" s="15"/>
      <c r="AF54" s="15"/>
      <c r="AG54" s="15"/>
      <c r="AH54" s="46" t="str">
        <f>IF(Table1[[#This Row],[Posting Date]]&lt;&gt;"","GJ-"&amp;CountryID,"")</f>
        <v>GJ-MEX</v>
      </c>
      <c r="AI54" s="59">
        <f>IF(Table1[[#This Row],[Posting Date]]&lt;&gt;"",Table1[[#This Row],[Posting Date]],"")</f>
        <v>45138</v>
      </c>
      <c r="AJ54" s="46"/>
      <c r="AK54" s="46" t="str">
        <f>IF(Table1[[#This Row],[Description]]&lt;&gt;"",Table1[[#This Row],[Description]],"")</f>
        <v>2023-07 DOS452 Mexico FO Report</v>
      </c>
      <c r="AL54" s="46" t="str">
        <f>IF(Table1[[#This Row],[Posting Date]]&lt;&gt;"",Table1[[#This Row],[Reference Number]],"")</f>
        <v>2023-07 DOS452 Mexico FO Report</v>
      </c>
      <c r="AM54" s="46" t="str">
        <f>TRIM(Table1[[#This Row],[Line '#]])</f>
        <v>38</v>
      </c>
      <c r="AN54" s="46" t="str">
        <f>TRIM(Table1[[#This Row],[Account]])</f>
        <v>70015</v>
      </c>
      <c r="AO54" s="46" t="str">
        <f>IF(Table1[[#This Row],[Posting Date]]&lt;&gt;"",$D$5,"")</f>
        <v>MEX</v>
      </c>
      <c r="AP54" s="46" t="str">
        <f>TRIM(Table1[[#This Row],[Departments-Prgrams]])</f>
        <v>20200</v>
      </c>
      <c r="AQ54" s="46" t="str">
        <f>TRIM(Table1[[#This Row],[Grant]])</f>
        <v>DOS452</v>
      </c>
      <c r="AR54" s="46" t="str">
        <f>TRIM(Table1[[#This Row],[Staff ID]])</f>
        <v/>
      </c>
      <c r="AS54" s="46" t="str">
        <f>IF(TRIM(Table1[[#This Row],[Budget Code]])=0,"",TRIM(Table1[[#This Row],[Budget Code]]))</f>
        <v>FRINGE-MX</v>
      </c>
      <c r="AT54" s="46" t="str">
        <f>IF(Table1[[#This Row],[Line Description]]&lt;&gt;"",Table1[[#This Row],[Line Description]],"")</f>
        <v>IMSS provision Staff Social Security PR Ending 07/31/23</v>
      </c>
      <c r="AU54" s="46">
        <f>IF(Table1[[#This Row],[Cur_Amount Debit]]&gt;0,ROUND(Table1[[#This Row],[Cur_Amount Debit]],2),"")</f>
        <v>2607.39</v>
      </c>
      <c r="AV54" s="46" t="str">
        <f>IF(Table1[[#This Row],[Cur_Amount Credit]]&gt;0,ROUND(Table1[[#This Row],[Cur_Amount Credit]],2),"")</f>
        <v/>
      </c>
      <c r="AW54" s="46" t="str">
        <f>LEFT(Table1[[#This Row],[Cur]],3)</f>
        <v>MX</v>
      </c>
      <c r="AX54" s="59"/>
      <c r="AY54" s="46"/>
      <c r="AZ54" s="46">
        <f>IF(Table1[[#This Row],[Cur]]&lt;&gt;"",IF(Table1[[#This Row],[Cur]]="USD","",ExchangeRate),"")</f>
        <v>16.920300000000001</v>
      </c>
      <c r="BA54" s="46" t="str">
        <f>IF(Table1[[#This Row],[Grant]]&lt;&gt;"",VLOOKUP(Table1[[#This Row],[Grant]],Grants!B:D,3),"")</f>
        <v>OTHER</v>
      </c>
      <c r="BB54" s="46" t="str">
        <f>TRIM(Table1[[#This Row],[Vendor ID]])</f>
        <v/>
      </c>
      <c r="BC54" t="e">
        <f>IF(Table1[[#This Row],[Reference Number]]=#REF!,#REF!,#REF!+1)</f>
        <v>#REF!</v>
      </c>
    </row>
    <row r="55" spans="1:55" ht="22" x14ac:dyDescent="0.35">
      <c r="A55" s="1"/>
      <c r="B55" s="88">
        <f>IF(Table1[[#This Row],[Posting Date]]&lt;&gt;"",IF(Table1[[#This Row],[Reference Number]]=Q54,B54+1,1),"")</f>
        <v>39</v>
      </c>
      <c r="C55" s="61">
        <v>45138</v>
      </c>
      <c r="D55" s="61">
        <v>45137</v>
      </c>
      <c r="E55" s="140" t="s">
        <v>106</v>
      </c>
      <c r="F55" s="143">
        <f>IFERROR(IF(VLOOKUP(Table1[[#This Row],[Budget Code Description]],Dimentions!$X$6:$AC$139,2,FALSE)="","",VLOOKUP(Table1[[#This Row],[Budget Code Description]],Dimentions!$X$6:$AC$139,2,FALSE)),"")</f>
        <v>99999</v>
      </c>
      <c r="G55" s="272">
        <v>20213</v>
      </c>
      <c r="H55" s="223" t="s">
        <v>107</v>
      </c>
      <c r="I55" s="62">
        <f>_xlfn.NUMBERVALUE(LEFT(Table1[[#This Row],[Account]],1))</f>
        <v>2</v>
      </c>
      <c r="J55" s="62" t="str">
        <f>IFERROR(VLOOKUP(Table1[[#This Row],[Budget Code Description]],Table6[#All],7,FALSE),"")</f>
        <v>DOS452</v>
      </c>
      <c r="K55" s="143">
        <f>IFERROR(VLOOKUP(Table1[[#This Row],[Budget Code Description]],Table6[#All],8,FALSE),"")</f>
        <v>20200</v>
      </c>
      <c r="L55" s="63"/>
      <c r="M55" s="65" t="str">
        <f>IFERROR(VLOOKUP(Table1[[#This Row],[Staff ID]],Table2[],2,FALSE),"")</f>
        <v/>
      </c>
      <c r="N55" s="211" t="str">
        <f>IFERROR(IF(VLOOKUP(Table1[[#This Row],[Budget Code Description]],Dimentions!$X$6:$AC$134,4,FALSE)="","",VLOOKUP(Table1[[#This Row],[Budget Code Description]],Dimentions!$X$6:$AC$134,4,FALSE)),"")</f>
        <v/>
      </c>
      <c r="O55" s="65" t="str">
        <f>IFERROR(VLOOKUP(Table1[[#This Row],[Vendor ID]],Table549[],2,FALSE),"")</f>
        <v/>
      </c>
      <c r="P55" s="63" t="s">
        <v>141</v>
      </c>
      <c r="Q55" s="143" t="str">
        <f>IF(Table1[[#This Row],[Posting Date]]&lt;&gt;"",$D$9,"")</f>
        <v>2023-07 DOS452 Mexico FO Report</v>
      </c>
      <c r="R55" s="159" t="str">
        <f>IF(Table1[[#This Row],[Posting Date]]&lt;&gt;"",$D$10,"")</f>
        <v>2023-07 DOS452 Mexico FO Report</v>
      </c>
      <c r="S55" s="222" t="s">
        <v>142</v>
      </c>
      <c r="T55" s="227" t="s">
        <v>44</v>
      </c>
      <c r="U55" s="274"/>
      <c r="V55" s="273">
        <v>2607.39</v>
      </c>
      <c r="W55" s="228">
        <f t="shared" si="0"/>
        <v>16.920300000000001</v>
      </c>
      <c r="X55" s="161">
        <f>IF(E55="","",(IF(Table1[[#This Row],[Cur]]="USD",Table1[[#This Row],[Cur_Amount Debit]],Table1[[#This Row],[Cur_Amount Debit]]/Table1[[#This Row],[Exchange Rate]])))</f>
        <v>0</v>
      </c>
      <c r="Y55" s="161">
        <f>IF(E55="","",(IF(Table1[[#This Row],[Cur]]="USD",Table1[[#This Row],[Cur_Amount Credit]],Table1[[#This Row],[Cur_Amount Credit]]/ExchangeRate)))</f>
        <v>154.09833158986541</v>
      </c>
      <c r="Z55" s="203">
        <f>IF(E55="","",(Table1[[#This Row],[Debit USD]]-Table1[[#This Row],[Credit USD]]))</f>
        <v>-154.09833158986541</v>
      </c>
      <c r="AA55" s="225" t="s">
        <v>143</v>
      </c>
      <c r="AB55" s="1"/>
      <c r="AC55" s="15"/>
      <c r="AD55" s="15" t="str">
        <f>IF(AND(OR(Table1[[#This Row],[Account]]="15030",Table1[[#This Row],[Account]]="15035",Table1[[#This Row],[Account]]="20150"),Table1[[#This Row],[Vendor ID]]=""),1,"")</f>
        <v/>
      </c>
      <c r="AE55" s="15"/>
      <c r="AF55" s="15"/>
      <c r="AG55" s="15"/>
      <c r="AH55" s="46" t="str">
        <f>IF(Table1[[#This Row],[Posting Date]]&lt;&gt;"","GJ-"&amp;CountryID,"")</f>
        <v>GJ-MEX</v>
      </c>
      <c r="AI55" s="59">
        <f>IF(Table1[[#This Row],[Posting Date]]&lt;&gt;"",Table1[[#This Row],[Posting Date]],"")</f>
        <v>45138</v>
      </c>
      <c r="AJ55" s="46"/>
      <c r="AK55" s="46" t="str">
        <f>IF(Table1[[#This Row],[Description]]&lt;&gt;"",Table1[[#This Row],[Description]],"")</f>
        <v>2023-07 DOS452 Mexico FO Report</v>
      </c>
      <c r="AL55" s="46" t="str">
        <f>IF(Table1[[#This Row],[Posting Date]]&lt;&gt;"",Table1[[#This Row],[Reference Number]],"")</f>
        <v>2023-07 DOS452 Mexico FO Report</v>
      </c>
      <c r="AM55" s="46" t="str">
        <f>TRIM(Table1[[#This Row],[Line '#]])</f>
        <v>39</v>
      </c>
      <c r="AN55" s="46" t="str">
        <f>TRIM(Table1[[#This Row],[Account]])</f>
        <v>20213</v>
      </c>
      <c r="AO55" s="46" t="str">
        <f>IF(Table1[[#This Row],[Posting Date]]&lt;&gt;"",$D$5,"")</f>
        <v>MEX</v>
      </c>
      <c r="AP55" s="46" t="str">
        <f>TRIM(Table1[[#This Row],[Departments-Prgrams]])</f>
        <v>20200</v>
      </c>
      <c r="AQ55" s="46" t="str">
        <f>TRIM(Table1[[#This Row],[Grant]])</f>
        <v>DOS452</v>
      </c>
      <c r="AR55" s="46" t="str">
        <f>TRIM(Table1[[#This Row],[Staff ID]])</f>
        <v/>
      </c>
      <c r="AS55" s="46" t="str">
        <f>IF(TRIM(Table1[[#This Row],[Budget Code]])=0,"",TRIM(Table1[[#This Row],[Budget Code]]))</f>
        <v>99999</v>
      </c>
      <c r="AT55" s="46" t="str">
        <f>IF(Table1[[#This Row],[Line Description]]&lt;&gt;"",Table1[[#This Row],[Line Description]],"")</f>
        <v>IMSS provision Staff Social Security PR Ending 07/31/23</v>
      </c>
      <c r="AU55" s="46" t="str">
        <f>IF(Table1[[#This Row],[Cur_Amount Debit]]&gt;0,ROUND(Table1[[#This Row],[Cur_Amount Debit]],2),"")</f>
        <v/>
      </c>
      <c r="AV55" s="46">
        <f>IF(Table1[[#This Row],[Cur_Amount Credit]]&gt;0,ROUND(Table1[[#This Row],[Cur_Amount Credit]],2),"")</f>
        <v>2607.39</v>
      </c>
      <c r="AW55" s="46" t="str">
        <f>LEFT(Table1[[#This Row],[Cur]],3)</f>
        <v>MX</v>
      </c>
      <c r="AX55" s="59"/>
      <c r="AY55" s="46"/>
      <c r="AZ55" s="46">
        <f>IF(Table1[[#This Row],[Cur]]&lt;&gt;"",IF(Table1[[#This Row],[Cur]]="USD","",ExchangeRate),"")</f>
        <v>16.920300000000001</v>
      </c>
      <c r="BA55" s="46" t="str">
        <f>IF(Table1[[#This Row],[Grant]]&lt;&gt;"",VLOOKUP(Table1[[#This Row],[Grant]],Grants!B:D,3),"")</f>
        <v>OTHER</v>
      </c>
      <c r="BB55" s="46" t="str">
        <f>TRIM(Table1[[#This Row],[Vendor ID]])</f>
        <v/>
      </c>
      <c r="BC55" t="e">
        <f>IF(Table1[[#This Row],[Reference Number]]=Q54,BC54,BC54+1)</f>
        <v>#REF!</v>
      </c>
    </row>
    <row r="56" spans="1:55" ht="32.5" x14ac:dyDescent="0.35">
      <c r="A56" s="1"/>
      <c r="B56" s="88">
        <f>IF(Table1[[#This Row],[Posting Date]]&lt;&gt;"",IF(Table1[[#This Row],[Reference Number]]=Q55,B55+1,1),"")</f>
        <v>40</v>
      </c>
      <c r="C56" s="61">
        <v>45138</v>
      </c>
      <c r="D56" s="61">
        <v>45137</v>
      </c>
      <c r="E56" s="140" t="s">
        <v>115</v>
      </c>
      <c r="F56" s="143" t="str">
        <f>IFERROR(IF(VLOOKUP(Table1[[#This Row],[Budget Code Description]],Dimentions!$X$6:$AC$139,2,FALSE)="","",VLOOKUP(Table1[[#This Row],[Budget Code Description]],Dimentions!$X$6:$AC$139,2,FALSE)),"")</f>
        <v>FRINGE-MX</v>
      </c>
      <c r="G56" s="272">
        <f>IFERROR(VLOOKUP(Table1[[#This Row],[Budget Code Description]],Dimentions!$X$6:$AC$139,3,FALSE),"")</f>
        <v>70015</v>
      </c>
      <c r="H56" s="223" t="str">
        <f>IFERROR(VLOOKUP(Table1[[#This Row],[Account]],Dimentions!$S$6:$V$233,2,FALSE),"")</f>
        <v>In Country Benefits</v>
      </c>
      <c r="I56" s="62">
        <f>_xlfn.NUMBERVALUE(LEFT(Table1[[#This Row],[Account]],1))</f>
        <v>7</v>
      </c>
      <c r="J56" s="62" t="str">
        <f>IFERROR(VLOOKUP(Table1[[#This Row],[Budget Code Description]],Table6[#All],7,FALSE),"")</f>
        <v>DOS452</v>
      </c>
      <c r="K56" s="143">
        <f>IFERROR(VLOOKUP(Table1[[#This Row],[Budget Code Description]],Table6[#All],8,FALSE),"")</f>
        <v>20200</v>
      </c>
      <c r="L56" s="63"/>
      <c r="M56" s="65" t="str">
        <f>IFERROR(VLOOKUP(Table1[[#This Row],[Staff ID]],Table2[],2,FALSE),"")</f>
        <v/>
      </c>
      <c r="N56" s="211" t="str">
        <f>IFERROR(IF(VLOOKUP(Table1[[#This Row],[Budget Code Description]],Dimentions!$X$6:$AC$134,4,FALSE)="","",VLOOKUP(Table1[[#This Row],[Budget Code Description]],Dimentions!$X$6:$AC$134,4,FALSE)),"")</f>
        <v/>
      </c>
      <c r="O56" s="65" t="str">
        <f>IFERROR(VLOOKUP(Table1[[#This Row],[Vendor ID]],Table549[],2,FALSE),"")</f>
        <v/>
      </c>
      <c r="P56" s="63" t="s">
        <v>144</v>
      </c>
      <c r="Q56" s="143" t="str">
        <f>IF(Table1[[#This Row],[Posting Date]]&lt;&gt;"",$D$9,"")</f>
        <v>2023-07 DOS452 Mexico FO Report</v>
      </c>
      <c r="R56" s="159" t="str">
        <f>IF(Table1[[#This Row],[Posting Date]]&lt;&gt;"",$D$10,"")</f>
        <v>2023-07 DOS452 Mexico FO Report</v>
      </c>
      <c r="S56" s="222" t="s">
        <v>145</v>
      </c>
      <c r="T56" s="227" t="s">
        <v>44</v>
      </c>
      <c r="U56" s="273">
        <v>1738</v>
      </c>
      <c r="V56" s="274"/>
      <c r="W56" s="228">
        <f t="shared" si="0"/>
        <v>16.920300000000001</v>
      </c>
      <c r="X56" s="161">
        <f>IF(E56="","",(IF(Table1[[#This Row],[Cur]]="USD",Table1[[#This Row],[Cur_Amount Debit]],Table1[[#This Row],[Cur_Amount Debit]]/Table1[[#This Row],[Exchange Rate]])))</f>
        <v>102.71685490209984</v>
      </c>
      <c r="Y56" s="161">
        <f>IF(E56="","",(IF(Table1[[#This Row],[Cur]]="USD",Table1[[#This Row],[Cur_Amount Credit]],Table1[[#This Row],[Cur_Amount Credit]]/ExchangeRate)))</f>
        <v>0</v>
      </c>
      <c r="Z56" s="203">
        <f>IF(E56="","",(Table1[[#This Row],[Debit USD]]-Table1[[#This Row],[Credit USD]]))</f>
        <v>102.71685490209984</v>
      </c>
      <c r="AA56" s="225" t="s">
        <v>146</v>
      </c>
      <c r="AB56" s="1"/>
      <c r="AC56" s="15"/>
      <c r="AD56" s="15" t="str">
        <f>IF(AND(OR(Table1[[#This Row],[Account]]="15030",Table1[[#This Row],[Account]]="15035",Table1[[#This Row],[Account]]="20150"),Table1[[#This Row],[Vendor ID]]=""),1,"")</f>
        <v/>
      </c>
      <c r="AE56" s="15"/>
      <c r="AF56" s="15"/>
      <c r="AG56" s="15"/>
      <c r="AH56" s="46" t="str">
        <f>IF(Table1[[#This Row],[Posting Date]]&lt;&gt;"","GJ-"&amp;CountryID,"")</f>
        <v>GJ-MEX</v>
      </c>
      <c r="AI56" s="59">
        <f>IF(Table1[[#This Row],[Posting Date]]&lt;&gt;"",Table1[[#This Row],[Posting Date]],"")</f>
        <v>45138</v>
      </c>
      <c r="AJ56" s="46"/>
      <c r="AK56" s="46" t="str">
        <f>IF(Table1[[#This Row],[Description]]&lt;&gt;"",Table1[[#This Row],[Description]],"")</f>
        <v>2023-07 DOS452 Mexico FO Report</v>
      </c>
      <c r="AL56" s="46" t="str">
        <f>IF(Table1[[#This Row],[Posting Date]]&lt;&gt;"",Table1[[#This Row],[Reference Number]],"")</f>
        <v>2023-07 DOS452 Mexico FO Report</v>
      </c>
      <c r="AM56" s="46" t="str">
        <f>TRIM(Table1[[#This Row],[Line '#]])</f>
        <v>40</v>
      </c>
      <c r="AN56" s="46" t="str">
        <f>TRIM(Table1[[#This Row],[Account]])</f>
        <v>70015</v>
      </c>
      <c r="AO56" s="46" t="str">
        <f>IF(Table1[[#This Row],[Posting Date]]&lt;&gt;"",$D$5,"")</f>
        <v>MEX</v>
      </c>
      <c r="AP56" s="46" t="str">
        <f>TRIM(Table1[[#This Row],[Departments-Prgrams]])</f>
        <v>20200</v>
      </c>
      <c r="AQ56" s="46" t="str">
        <f>TRIM(Table1[[#This Row],[Grant]])</f>
        <v>DOS452</v>
      </c>
      <c r="AR56" s="46" t="str">
        <f>TRIM(Table1[[#This Row],[Staff ID]])</f>
        <v/>
      </c>
      <c r="AS56" s="46" t="str">
        <f>IF(TRIM(Table1[[#This Row],[Budget Code]])=0,"",TRIM(Table1[[#This Row],[Budget Code]]))</f>
        <v>FRINGE-MX</v>
      </c>
      <c r="AT56" s="46" t="str">
        <f>IF(Table1[[#This Row],[Line Description]]&lt;&gt;"",Table1[[#This Row],[Line Description]],"")</f>
        <v>Gobierno de la Ciudad de Mexico provision Payroll Tax PR Ending 07/31/23</v>
      </c>
      <c r="AU56" s="46">
        <f>IF(Table1[[#This Row],[Cur_Amount Debit]]&gt;0,ROUND(Table1[[#This Row],[Cur_Amount Debit]],2),"")</f>
        <v>1738</v>
      </c>
      <c r="AV56" s="46" t="str">
        <f>IF(Table1[[#This Row],[Cur_Amount Credit]]&gt;0,ROUND(Table1[[#This Row],[Cur_Amount Credit]],2),"")</f>
        <v/>
      </c>
      <c r="AW56" s="46" t="str">
        <f>LEFT(Table1[[#This Row],[Cur]],3)</f>
        <v>MX</v>
      </c>
      <c r="AX56" s="59"/>
      <c r="AY56" s="46"/>
      <c r="AZ56" s="46">
        <f>IF(Table1[[#This Row],[Cur]]&lt;&gt;"",IF(Table1[[#This Row],[Cur]]="USD","",ExchangeRate),"")</f>
        <v>16.920300000000001</v>
      </c>
      <c r="BA56" s="46" t="str">
        <f>IF(Table1[[#This Row],[Grant]]&lt;&gt;"",VLOOKUP(Table1[[#This Row],[Grant]],Grants!B:D,3),"")</f>
        <v>OTHER</v>
      </c>
      <c r="BB56" s="46" t="str">
        <f>TRIM(Table1[[#This Row],[Vendor ID]])</f>
        <v/>
      </c>
      <c r="BC56" t="e">
        <f>IF(Table1[[#This Row],[Reference Number]]=Q55,BC55,BC55+1)</f>
        <v>#REF!</v>
      </c>
    </row>
    <row r="57" spans="1:55" ht="33" thickBot="1" x14ac:dyDescent="0.4">
      <c r="A57" s="1"/>
      <c r="B57" s="88">
        <f>IF(Table1[[#This Row],[Posting Date]]&lt;&gt;"",IF(Table1[[#This Row],[Reference Number]]=Q56,B56+1,1),"")</f>
        <v>41</v>
      </c>
      <c r="C57" s="61">
        <v>45138</v>
      </c>
      <c r="D57" s="61">
        <v>45137</v>
      </c>
      <c r="E57" s="140" t="s">
        <v>106</v>
      </c>
      <c r="F57" s="143">
        <f>IFERROR(IF(VLOOKUP(Table1[[#This Row],[Budget Code Description]],Dimentions!$X$6:$AC$139,2,FALSE)="","",VLOOKUP(Table1[[#This Row],[Budget Code Description]],Dimentions!$X$6:$AC$139,2,FALSE)),"")</f>
        <v>99999</v>
      </c>
      <c r="G57" s="272">
        <v>20213</v>
      </c>
      <c r="H57" s="223" t="s">
        <v>107</v>
      </c>
      <c r="I57" s="62">
        <f>_xlfn.NUMBERVALUE(LEFT(Table1[[#This Row],[Account]],1))</f>
        <v>2</v>
      </c>
      <c r="J57" s="62" t="str">
        <f>IFERROR(VLOOKUP(Table1[[#This Row],[Budget Code Description]],Table6[#All],7,FALSE),"")</f>
        <v>DOS452</v>
      </c>
      <c r="K57" s="143">
        <f>IFERROR(VLOOKUP(Table1[[#This Row],[Budget Code Description]],Table6[#All],8,FALSE),"")</f>
        <v>20200</v>
      </c>
      <c r="L57" s="63"/>
      <c r="M57" s="65" t="str">
        <f>IFERROR(VLOOKUP(Table1[[#This Row],[Staff ID]],Table2[],2,FALSE),"")</f>
        <v/>
      </c>
      <c r="N57" s="211" t="str">
        <f>IFERROR(IF(VLOOKUP(Table1[[#This Row],[Budget Code Description]],Dimentions!$X$6:$AC$134,4,FALSE)="","",VLOOKUP(Table1[[#This Row],[Budget Code Description]],Dimentions!$X$6:$AC$134,4,FALSE)),"")</f>
        <v/>
      </c>
      <c r="O57" s="65" t="str">
        <f>IFERROR(VLOOKUP(Table1[[#This Row],[Vendor ID]],Table549[],2,FALSE),"")</f>
        <v/>
      </c>
      <c r="P57" s="63" t="s">
        <v>144</v>
      </c>
      <c r="Q57" s="143" t="str">
        <f>IF(Table1[[#This Row],[Posting Date]]&lt;&gt;"",$D$9,"")</f>
        <v>2023-07 DOS452 Mexico FO Report</v>
      </c>
      <c r="R57" s="159" t="str">
        <f>IF(Table1[[#This Row],[Posting Date]]&lt;&gt;"",$D$10,"")</f>
        <v>2023-07 DOS452 Mexico FO Report</v>
      </c>
      <c r="S57" s="222" t="s">
        <v>145</v>
      </c>
      <c r="T57" s="227" t="s">
        <v>44</v>
      </c>
      <c r="U57" s="274"/>
      <c r="V57" s="273">
        <v>1738</v>
      </c>
      <c r="W57" s="228">
        <f t="shared" si="0"/>
        <v>16.920300000000001</v>
      </c>
      <c r="X57" s="161">
        <f>IF(E57="","",(IF(Table1[[#This Row],[Cur]]="USD",Table1[[#This Row],[Cur_Amount Debit]],Table1[[#This Row],[Cur_Amount Debit]]/Table1[[#This Row],[Exchange Rate]])))</f>
        <v>0</v>
      </c>
      <c r="Y57" s="161">
        <f>IF(E57="","",(IF(Table1[[#This Row],[Cur]]="USD",Table1[[#This Row],[Cur_Amount Credit]],Table1[[#This Row],[Cur_Amount Credit]]/ExchangeRate)))</f>
        <v>102.71685490209984</v>
      </c>
      <c r="Z57" s="203">
        <f>IF(E57="","",(Table1[[#This Row],[Debit USD]]-Table1[[#This Row],[Credit USD]]))</f>
        <v>-102.71685490209984</v>
      </c>
      <c r="AA57" s="225" t="s">
        <v>146</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45138</v>
      </c>
      <c r="AJ57" s="46"/>
      <c r="AK57" s="46" t="str">
        <f>IF(Table1[[#This Row],[Description]]&lt;&gt;"",Table1[[#This Row],[Description]],"")</f>
        <v>2023-07 DOS452 Mexico FO Report</v>
      </c>
      <c r="AL57" s="46" t="str">
        <f>IF(Table1[[#This Row],[Posting Date]]&lt;&gt;"",Table1[[#This Row],[Reference Number]],"")</f>
        <v>2023-07 DOS452 Mexico FO Report</v>
      </c>
      <c r="AM57" s="46" t="str">
        <f>TRIM(Table1[[#This Row],[Line '#]])</f>
        <v>41</v>
      </c>
      <c r="AN57" s="46" t="str">
        <f>TRIM(Table1[[#This Row],[Account]])</f>
        <v>20213</v>
      </c>
      <c r="AO57" s="46" t="str">
        <f>IF(Table1[[#This Row],[Posting Date]]&lt;&gt;"",$D$5,"")</f>
        <v>MEX</v>
      </c>
      <c r="AP57" s="46" t="str">
        <f>TRIM(Table1[[#This Row],[Departments-Prgrams]])</f>
        <v>20200</v>
      </c>
      <c r="AQ57" s="46" t="str">
        <f>TRIM(Table1[[#This Row],[Grant]])</f>
        <v>DOS452</v>
      </c>
      <c r="AR57" s="46" t="str">
        <f>TRIM(Table1[[#This Row],[Staff ID]])</f>
        <v/>
      </c>
      <c r="AS57" s="46" t="str">
        <f>IF(TRIM(Table1[[#This Row],[Budget Code]])=0,"",TRIM(Table1[[#This Row],[Budget Code]]))</f>
        <v>99999</v>
      </c>
      <c r="AT57" s="46" t="str">
        <f>IF(Table1[[#This Row],[Line Description]]&lt;&gt;"",Table1[[#This Row],[Line Description]],"")</f>
        <v>Gobierno de la Ciudad de Mexico provision Payroll Tax PR Ending 07/31/23</v>
      </c>
      <c r="AU57" s="46" t="str">
        <f>IF(Table1[[#This Row],[Cur_Amount Debit]]&gt;0,ROUND(Table1[[#This Row],[Cur_Amount Debit]],2),"")</f>
        <v/>
      </c>
      <c r="AV57" s="46">
        <f>IF(Table1[[#This Row],[Cur_Amount Credit]]&gt;0,ROUND(Table1[[#This Row],[Cur_Amount Credit]],2),"")</f>
        <v>1738</v>
      </c>
      <c r="AW57" s="46" t="str">
        <f>LEFT(Table1[[#This Row],[Cur]],3)</f>
        <v>MX</v>
      </c>
      <c r="AX57" s="59"/>
      <c r="AY57" s="46"/>
      <c r="AZ57" s="46">
        <f>IF(Table1[[#This Row],[Cur]]&lt;&gt;"",IF(Table1[[#This Row],[Cur]]="USD","",ExchangeRate),"")</f>
        <v>16.920300000000001</v>
      </c>
      <c r="BA57" s="46" t="str">
        <f>IF(Table1[[#This Row],[Grant]]&lt;&gt;"",VLOOKUP(Table1[[#This Row],[Grant]],Grants!B:D,3),"")</f>
        <v>OTHER</v>
      </c>
      <c r="BB57" s="46" t="str">
        <f>TRIM(Table1[[#This Row],[Vendor ID]])</f>
        <v/>
      </c>
      <c r="BC57" t="e">
        <f>IF(Table1[[#This Row],[Reference Number]]=Q56,BC56,BC56+1)</f>
        <v>#REF!</v>
      </c>
    </row>
    <row r="58" spans="1:55" ht="15" thickBot="1" x14ac:dyDescent="0.4">
      <c r="A58" s="1"/>
      <c r="B58" s="88">
        <f>IF(Table1[[#This Row],[Posting Date]]&lt;&gt;"",IF(Table1[[#This Row],[Reference Number]]=Q57,B57+1,1),"")</f>
        <v>42</v>
      </c>
      <c r="C58" s="61">
        <v>45138</v>
      </c>
      <c r="D58" s="61">
        <v>45137</v>
      </c>
      <c r="E58" s="140" t="s">
        <v>147</v>
      </c>
      <c r="F58" s="143" t="str">
        <f>IFERROR(IF(VLOOKUP(Table1[[#This Row],[Budget Code Description]],Dimentions!$X$6:$AC$134,2,FALSE)="","",VLOOKUP(Table1[[#This Row],[Budget Code Description]],Dimentions!$X$6:$AC$134,2,FALSE)),"")</f>
        <v>BANK FEES</v>
      </c>
      <c r="G58" s="272">
        <f>IFERROR(VLOOKUP(Table1[[#This Row],[Budget Code Description]],Dimentions!$X$6:$AC$134,3,FALSE),"")</f>
        <v>90900</v>
      </c>
      <c r="H58" s="223" t="str">
        <f>IFERROR(VLOOKUP(Table1[[#This Row],[Account]],Dimentions!$S$6:$V$233,2,FALSE),"")</f>
        <v>Bank Fees &amp; Service Charges</v>
      </c>
      <c r="I58" s="62">
        <f>_xlfn.NUMBERVALUE(LEFT(Table1[[#This Row],[Account]],1))</f>
        <v>9</v>
      </c>
      <c r="J58" s="62" t="str">
        <f>IFERROR(VLOOKUP(Table1[[#This Row],[Budget Code Description]],Table6[#All],7,FALSE),"")</f>
        <v>DOS452</v>
      </c>
      <c r="K58" s="143">
        <f>IFERROR(VLOOKUP(Table1[[#This Row],[Budget Code Description]],Table6[#All],8,FALSE),"")</f>
        <v>20200</v>
      </c>
      <c r="L58" s="63"/>
      <c r="M58" s="65" t="str">
        <f>IFERROR(VLOOKUP(Table1[[#This Row],[Staff ID]],Table2[],2,FALSE),"")</f>
        <v/>
      </c>
      <c r="N58" s="63" t="str">
        <f>IFERROR(IF(VLOOKUP(Table1[[#This Row],[Budget Code Description]],Dimentions!$X$6:$AC$134,4,FALSE)="","",VLOOKUP(Table1[[#This Row],[Budget Code Description]],Dimentions!$X$6:$AC$134,4,FALSE)),"")</f>
        <v/>
      </c>
      <c r="O58" s="65" t="str">
        <f>IFERROR(VLOOKUP(Table1[[#This Row],[Vendor ID]],Table549[],2,FALSE),"")</f>
        <v/>
      </c>
      <c r="P58" s="63" t="s">
        <v>148</v>
      </c>
      <c r="Q58" s="143" t="str">
        <f>IF(Table1[[#This Row],[Posting Date]]&lt;&gt;"",$D$9,"")</f>
        <v>2023-07 DOS452 Mexico FO Report</v>
      </c>
      <c r="R58" s="159" t="str">
        <f>IF(Table1[[#This Row],[Posting Date]]&lt;&gt;"",$D$10,"")</f>
        <v>2023-07 DOS452 Mexico FO Report</v>
      </c>
      <c r="S58" s="66" t="s">
        <v>149</v>
      </c>
      <c r="T58" s="227" t="s">
        <v>44</v>
      </c>
      <c r="U58" s="268">
        <v>366.56</v>
      </c>
      <c r="V58" s="269"/>
      <c r="W58" s="228">
        <f>IF(E58="","",(ExchangeRate))</f>
        <v>16.920300000000001</v>
      </c>
      <c r="X58" s="161">
        <f>IF(E58="","",(IF(Table1[[#This Row],[Cur]]="USD",Table1[[#This Row],[Cur_Amount Debit]],Table1[[#This Row],[Cur_Amount Debit]]/Table1[[#This Row],[Exchange Rate]])))</f>
        <v>21.663918488442874</v>
      </c>
      <c r="Y58" s="161">
        <f>IF(E58="","",(IF(Table1[[#This Row],[Cur]]="USD",Table1[[#This Row],[Cur_Amount Credit]],Table1[[#This Row],[Cur_Amount Credit]]/ExchangeRate)))</f>
        <v>0</v>
      </c>
      <c r="Z58" s="203">
        <f>IF(E58="","",(Table1[[#This Row],[Debit USD]]-Table1[[#This Row],[Credit USD]]))</f>
        <v>21.663918488442874</v>
      </c>
      <c r="AA58" s="225" t="s">
        <v>150</v>
      </c>
      <c r="AB58" s="1"/>
      <c r="AC58" s="15"/>
      <c r="AD58" s="15"/>
      <c r="AE58" s="15"/>
      <c r="AF58" s="15"/>
      <c r="AG58" s="15"/>
      <c r="AH58" s="46"/>
      <c r="AI58" s="59"/>
      <c r="AJ58" s="46"/>
      <c r="AK58" s="46"/>
      <c r="AL58" s="46"/>
      <c r="AM58" s="46"/>
      <c r="AN58" s="46"/>
      <c r="AO58" s="46"/>
      <c r="AP58" s="46"/>
      <c r="AQ58" s="46"/>
      <c r="AR58" s="46"/>
      <c r="AS58" s="46"/>
      <c r="AT58" s="46"/>
      <c r="AU58" s="46"/>
      <c r="AV58" s="46"/>
      <c r="AW58" s="46"/>
      <c r="AX58" s="59"/>
      <c r="AY58" s="46"/>
      <c r="AZ58" s="46"/>
      <c r="BA58" s="46"/>
      <c r="BB58" s="46"/>
    </row>
    <row r="59" spans="1:55" ht="20" x14ac:dyDescent="0.35">
      <c r="A59" s="1"/>
      <c r="B59" s="88">
        <f>IF(Table1[[#This Row],[Posting Date]]&lt;&gt;"",IF(Table1[[#This Row],[Reference Number]]=Q58,B58+1,1),"")</f>
        <v>43</v>
      </c>
      <c r="C59" s="61">
        <v>45138</v>
      </c>
      <c r="D59" s="61">
        <v>45137</v>
      </c>
      <c r="E59" s="140" t="s">
        <v>102</v>
      </c>
      <c r="F59" s="143">
        <f>IFERROR(IF(VLOOKUP(Table1[[#This Row],[Budget Code Description]],Dimentions!$X$6:$AC$139,2,FALSE)="","",VLOOKUP(Table1[[#This Row],[Budget Code Description]],Dimentions!$X$6:$AC$139,2,FALSE)),"")</f>
        <v>99999</v>
      </c>
      <c r="G59" s="272">
        <v>12219</v>
      </c>
      <c r="H59" s="223" t="s">
        <v>103</v>
      </c>
      <c r="I59" s="62">
        <f>_xlfn.NUMBERVALUE(LEFT(Table1[[#This Row],[Account]],1))</f>
        <v>1</v>
      </c>
      <c r="J59" s="62" t="str">
        <f>IFERROR(VLOOKUP(Table1[[#This Row],[Budget Code Description]],Table6[#All],7,FALSE),"")</f>
        <v>DOS452</v>
      </c>
      <c r="K59" s="143">
        <f>IFERROR(VLOOKUP(Table1[[#This Row],[Budget Code Description]],Table6[#All],8,FALSE),"")</f>
        <v>20200</v>
      </c>
      <c r="L59" s="63"/>
      <c r="M59" s="65" t="str">
        <f>IFERROR(VLOOKUP(Table1[[#This Row],[Staff ID]],Table2[],2,FALSE),"")</f>
        <v/>
      </c>
      <c r="N59" s="211" t="str">
        <f>IFERROR(IF(VLOOKUP(Table1[[#This Row],[Budget Code Description]],Dimentions!$X$6:$AC$134,4,FALSE)="","",VLOOKUP(Table1[[#This Row],[Budget Code Description]],Dimentions!$X$6:$AC$134,4,FALSE)),"")</f>
        <v/>
      </c>
      <c r="O59" s="65" t="str">
        <f>IFERROR(VLOOKUP(Table1[[#This Row],[Vendor ID]],Table549[],2,FALSE),"")</f>
        <v/>
      </c>
      <c r="P59" s="221"/>
      <c r="Q59" s="143" t="str">
        <f>IF(Table1[[#This Row],[Posting Date]]&lt;&gt;"",$D$9,"")</f>
        <v>2023-07 DOS452 Mexico FO Report</v>
      </c>
      <c r="R59" s="159" t="str">
        <f>IF(Table1[[#This Row],[Posting Date]]&lt;&gt;"",$D$10,"")</f>
        <v>2023-07 DOS452 Mexico FO Report</v>
      </c>
      <c r="S59" s="159" t="str">
        <f>IF(Table1[[#This Row],[Posting Date]]&lt;&gt;"",$D$10,"")</f>
        <v>2023-07 DOS452 Mexico FO Report</v>
      </c>
      <c r="T59" s="227" t="s">
        <v>44</v>
      </c>
      <c r="U59" s="266"/>
      <c r="V59" s="267">
        <v>120402.84</v>
      </c>
      <c r="W59" s="228"/>
      <c r="X59" s="122"/>
      <c r="Y59" s="234">
        <v>7130.3</v>
      </c>
      <c r="Z59" s="203">
        <f>IF(E59="","",(Table1[[#This Row],[Debit USD]]-Table1[[#This Row],[Credit USD]]))</f>
        <v>-7130.3</v>
      </c>
      <c r="AA59" s="224"/>
      <c r="AB59" s="1"/>
      <c r="AC59" s="15"/>
      <c r="AD59" s="15" t="str">
        <f>IF(AND(OR(Table1[[#This Row],[Account]]="15030",Table1[[#This Row],[Account]]="15035",Table1[[#This Row],[Account]]="20150"),Table1[[#This Row],[Vendor ID]]=""),1,"")</f>
        <v/>
      </c>
      <c r="AE59" s="15"/>
      <c r="AF59" s="15"/>
      <c r="AG59" s="15"/>
      <c r="AH59" s="46" t="str">
        <f>IF(Table1[[#This Row],[Posting Date]]&lt;&gt;"","GJ-"&amp;CountryID,"")</f>
        <v>GJ-MEX</v>
      </c>
      <c r="AI59" s="59">
        <f>IF(Table1[[#This Row],[Posting Date]]&lt;&gt;"",Table1[[#This Row],[Posting Date]],"")</f>
        <v>45138</v>
      </c>
      <c r="AJ59" s="46"/>
      <c r="AK59" s="46" t="str">
        <f>IF(Table1[[#This Row],[Description]]&lt;&gt;"",Table1[[#This Row],[Description]],"")</f>
        <v>2023-07 DOS452 Mexico FO Report</v>
      </c>
      <c r="AL59" s="46" t="str">
        <f>IF(Table1[[#This Row],[Posting Date]]&lt;&gt;"",Table1[[#This Row],[Reference Number]],"")</f>
        <v>2023-07 DOS452 Mexico FO Report</v>
      </c>
      <c r="AM59" s="46" t="str">
        <f>TRIM(Table1[[#This Row],[Line '#]])</f>
        <v>43</v>
      </c>
      <c r="AN59" s="46" t="str">
        <f>TRIM(Table1[[#This Row],[Account]])</f>
        <v>12219</v>
      </c>
      <c r="AO59" s="46" t="str">
        <f>IF(Table1[[#This Row],[Posting Date]]&lt;&gt;"",$D$5,"")</f>
        <v>MEX</v>
      </c>
      <c r="AP59" s="46" t="str">
        <f>TRIM(Table1[[#This Row],[Departments-Prgrams]])</f>
        <v>20200</v>
      </c>
      <c r="AQ59" s="46" t="str">
        <f>TRIM(Table1[[#This Row],[Grant]])</f>
        <v>DOS452</v>
      </c>
      <c r="AR59" s="46" t="str">
        <f>TRIM(Table1[[#This Row],[Staff ID]])</f>
        <v/>
      </c>
      <c r="AS59" s="46" t="str">
        <f>IF(TRIM(Table1[[#This Row],[Budget Code]])=0,"",TRIM(Table1[[#This Row],[Budget Code]]))</f>
        <v>99999</v>
      </c>
      <c r="AT59" s="46" t="str">
        <f>IF(Table1[[#This Row],[Line Description]]&lt;&gt;"",Table1[[#This Row],[Line Description]],"")</f>
        <v>2023-07 DOS452 Mexico FO Report</v>
      </c>
      <c r="AU59" s="46" t="str">
        <f>IF(Table1[[#This Row],[Cur_Amount Debit]]&gt;0,ROUND(Table1[[#This Row],[Cur_Amount Debit]],2),"")</f>
        <v/>
      </c>
      <c r="AV59" s="46">
        <f>IF(Table1[[#This Row],[Cur_Amount Credit]]&gt;0,ROUND(Table1[[#This Row],[Cur_Amount Credit]],2),"")</f>
        <v>120402.84</v>
      </c>
      <c r="AW59" s="46" t="str">
        <f>LEFT(Table1[[#This Row],[Cur]],3)</f>
        <v>MX</v>
      </c>
      <c r="AX59" s="59"/>
      <c r="AY59" s="46"/>
      <c r="AZ59" s="46">
        <f>IF(Table1[[#This Row],[Cur]]&lt;&gt;"",IF(Table1[[#This Row],[Cur]]="USD","",ExchangeRate),"")</f>
        <v>16.920300000000001</v>
      </c>
      <c r="BA59" s="46" t="str">
        <f>IF(Table1[[#This Row],[Grant]]&lt;&gt;"",VLOOKUP(Table1[[#This Row],[Grant]],Grants!B:D,3),"")</f>
        <v>OTHER</v>
      </c>
      <c r="BB59" s="46" t="str">
        <f>TRIM(Table1[[#This Row],[Vendor ID]])</f>
        <v/>
      </c>
      <c r="BC59" t="e">
        <f>IF(Table1[[#This Row],[Reference Number]]=#REF!,#REF!,#REF!+1)</f>
        <v>#REF!</v>
      </c>
    </row>
    <row r="60" spans="1:55" ht="11.25" customHeight="1" x14ac:dyDescent="0.35">
      <c r="A60" s="1"/>
      <c r="B60" s="88" t="str">
        <f>IF(Table1[[#This Row],[Posting Date]]&lt;&gt;"",IF(Table1[[#This Row],[Reference Number]]=Q59,B59+1,1),"")</f>
        <v/>
      </c>
      <c r="C60" s="61"/>
      <c r="D60" s="61"/>
      <c r="E60" s="140"/>
      <c r="F60" s="143" t="str">
        <f>IFERROR(IF(VLOOKUP(Table1[[#This Row],[Budget Code Description]],Dimentions!$X$6:$AC$139,2,FALSE)="","",VLOOKUP(Table1[[#This Row],[Budget Code Description]],Dimentions!$X$6:$AC$139,2,FALSE)),"")</f>
        <v/>
      </c>
      <c r="G60" s="143" t="str">
        <f>IFERROR(VLOOKUP(Table1[[#This Row],[Budget Code Description]],Dimentions!$X$6:$AC$139,3,FALSE),"")</f>
        <v/>
      </c>
      <c r="H60" s="64" t="str">
        <f>IFERROR(VLOOKUP(Table1[[#This Row],[Account]],Dimentions!$S$6:$V$233,2,FALSE),"")</f>
        <v/>
      </c>
      <c r="I60" s="62">
        <f>_xlfn.NUMBERVALUE(LEFT(Table1[[#This Row],[Account]],1))</f>
        <v>0</v>
      </c>
      <c r="J60" s="62" t="str">
        <f>IFERROR(VLOOKUP(Table1[[#This Row],[Budget Code Description]],Table6[#All],7,FALSE),"")</f>
        <v/>
      </c>
      <c r="K60" s="143" t="str">
        <f>IFERROR(VLOOKUP(Table1[[#This Row],[Budget Code Description]],Table6[#All],8,FALSE),"")</f>
        <v/>
      </c>
      <c r="L60" s="63"/>
      <c r="M60" s="65" t="str">
        <f>IFERROR(VLOOKUP(Table1[[#This Row],[Staff ID]],Table2[],2,FALSE),"")</f>
        <v/>
      </c>
      <c r="N60" s="211" t="str">
        <f>IFERROR(IF(VLOOKUP(Table1[[#This Row],[Budget Code Description]],Dimentions!$X$6:$AC$134,4,FALSE)="","",VLOOKUP(Table1[[#This Row],[Budget Code Description]],Dimentions!$X$6:$AC$134,4,FALSE)),"")</f>
        <v/>
      </c>
      <c r="O60" s="65" t="str">
        <f>IFERROR(VLOOKUP(Table1[[#This Row],[Vendor ID]],Table549[],2,FALSE),"")</f>
        <v/>
      </c>
      <c r="P60" s="63"/>
      <c r="Q60" s="143" t="str">
        <f>IF(Table1[[#This Row],[Posting Date]]&lt;&gt;"",$D$9,"")</f>
        <v/>
      </c>
      <c r="R60" s="159" t="str">
        <f>IF(Table1[[#This Row],[Posting Date]]&lt;&gt;"",$D$10,"")</f>
        <v/>
      </c>
      <c r="S60" s="66"/>
      <c r="T60" s="63"/>
      <c r="U60" s="229"/>
      <c r="V60" s="229"/>
      <c r="W60" s="67"/>
      <c r="X60" s="161"/>
      <c r="Y60" s="161"/>
      <c r="Z60" s="203"/>
      <c r="AA60" s="224"/>
      <c r="AB60" s="1"/>
      <c r="AC60" s="15"/>
      <c r="AD60" s="15" t="str">
        <f>IF(AND(OR(Table1[[#This Row],[Account]]="15030",Table1[[#This Row],[Account]]="15035",Table1[[#This Row],[Account]]="20150"),Table1[[#This Row],[Vendor ID]]=""),1,"")</f>
        <v/>
      </c>
      <c r="AE60" s="15"/>
      <c r="AF60" s="15"/>
      <c r="AG60" s="15"/>
      <c r="AH60" s="46" t="str">
        <f>IF(Table1[[#This Row],[Posting Date]]&lt;&gt;"","GJ-"&amp;CountryID,"")</f>
        <v/>
      </c>
      <c r="AI60" s="59" t="str">
        <f>IF(Table1[[#This Row],[Posting Date]]&lt;&gt;"",Table1[[#This Row],[Posting Date]],"")</f>
        <v/>
      </c>
      <c r="AJ60" s="46"/>
      <c r="AK60" s="46" t="str">
        <f>IF(Table1[[#This Row],[Description]]&lt;&gt;"",Table1[[#This Row],[Description]],"")</f>
        <v/>
      </c>
      <c r="AL60" s="46" t="str">
        <f>IF(Table1[[#This Row],[Posting Date]]&lt;&gt;"",Table1[[#This Row],[Reference Number]],"")</f>
        <v/>
      </c>
      <c r="AM60" s="46" t="str">
        <f>TRIM(Table1[[#This Row],[Line '#]])</f>
        <v/>
      </c>
      <c r="AN60" s="46" t="str">
        <f>TRIM(Table1[[#This Row],[Account]])</f>
        <v/>
      </c>
      <c r="AO60" s="46" t="str">
        <f>IF(Table1[[#This Row],[Posting Date]]&lt;&gt;"",$D$5,"")</f>
        <v/>
      </c>
      <c r="AP60" s="46" t="str">
        <f>TRIM(Table1[[#This Row],[Departments-Prgrams]])</f>
        <v/>
      </c>
      <c r="AQ60" s="46" t="str">
        <f>TRIM(Table1[[#This Row],[Grant]])</f>
        <v/>
      </c>
      <c r="AR60" s="46" t="str">
        <f>TRIM(Table1[[#This Row],[Staff ID]])</f>
        <v/>
      </c>
      <c r="AS60" s="46" t="str">
        <f>IF(TRIM(Table1[[#This Row],[Budget Code]])=0,"",TRIM(Table1[[#This Row],[Budget Code]]))</f>
        <v/>
      </c>
      <c r="AT60" s="46" t="str">
        <f>IF(Table1[[#This Row],[Line Description]]&lt;&gt;"",Table1[[#This Row],[Line Description]],"")</f>
        <v/>
      </c>
      <c r="AU60" s="46" t="str">
        <f>IF(Table1[[#This Row],[Cur_Amount Debit]]&gt;0,ROUND(Table1[[#This Row],[Cur_Amount Debit]],2),"")</f>
        <v/>
      </c>
      <c r="AV60" s="46" t="str">
        <f>IF(Table1[[#This Row],[Cur_Amount Credit]]&gt;0,ROUND(Table1[[#This Row],[Cur_Amount Credit]],2),"")</f>
        <v/>
      </c>
      <c r="AW60" s="46" t="str">
        <f>LEFT(Table1[[#This Row],[Cur]],3)</f>
        <v/>
      </c>
      <c r="AX60" s="59"/>
      <c r="AY60" s="46"/>
      <c r="AZ60" s="46" t="str">
        <f>IF(Table1[[#This Row],[Cur]]&lt;&gt;"",IF(Table1[[#This Row],[Cur]]="USD","",ExchangeRate),"")</f>
        <v/>
      </c>
      <c r="BA60" s="46" t="str">
        <f>IF(Table1[[#This Row],[Grant]]&lt;&gt;"",VLOOKUP(Table1[[#This Row],[Grant]],Grants!B:D,3),"")</f>
        <v/>
      </c>
      <c r="BB60" s="46" t="str">
        <f>TRIM(Table1[[#This Row],[Vendor ID]])</f>
        <v/>
      </c>
      <c r="BC60" t="e">
        <f>IF(Table1[[#This Row],[Reference Number]]=Q59,BC59,BC59+1)</f>
        <v>#REF!</v>
      </c>
    </row>
    <row r="61" spans="1:55" ht="11.25" customHeight="1" x14ac:dyDescent="0.35">
      <c r="A61" s="1"/>
      <c r="B61" s="88" t="str">
        <f>IF(Table1[[#This Row],[Posting Date]]&lt;&gt;"",IF(Table1[[#This Row],[Reference Number]]=Q60,B60+1,1),"")</f>
        <v/>
      </c>
      <c r="C61" s="61"/>
      <c r="D61" s="61"/>
      <c r="E61" s="140"/>
      <c r="F61" s="143" t="str">
        <f>IFERROR(IF(VLOOKUP(Table1[[#This Row],[Budget Code Description]],Dimentions!$X$6:$AC$139,2,FALSE)="","",VLOOKUP(Table1[[#This Row],[Budget Code Description]],Dimentions!$X$6:$AC$139,2,FALSE)),"")</f>
        <v/>
      </c>
      <c r="G61" s="143" t="str">
        <f>IFERROR(VLOOKUP(Table1[[#This Row],[Budget Code Description]],Dimentions!$X$6:$AC$139,3,FALSE),"")</f>
        <v/>
      </c>
      <c r="H61" s="64" t="str">
        <f>IFERROR(VLOOKUP(Table1[[#This Row],[Account]],Dimentions!$S$6:$V$233,2,FALSE),"")</f>
        <v/>
      </c>
      <c r="I61" s="62">
        <f>_xlfn.NUMBERVALUE(LEFT(Table1[[#This Row],[Account]],1))</f>
        <v>0</v>
      </c>
      <c r="J61" s="62" t="str">
        <f>IFERROR(VLOOKUP(Table1[[#This Row],[Budget Code Description]],Table6[#All],7,FALSE),"")</f>
        <v/>
      </c>
      <c r="K61" s="143" t="str">
        <f>IFERROR(VLOOKUP(Table1[[#This Row],[Budget Code Description]],Table6[#All],8,FALSE),"")</f>
        <v/>
      </c>
      <c r="L61" s="63"/>
      <c r="M61" s="65" t="str">
        <f>IFERROR(VLOOKUP(Table1[[#This Row],[Staff ID]],Table2[],2,FALSE),"")</f>
        <v/>
      </c>
      <c r="N61" s="211" t="str">
        <f>IFERROR(IF(VLOOKUP(Table1[[#This Row],[Budget Code Description]],Dimentions!$X$6:$AC$134,4,FALSE)="","",VLOOKUP(Table1[[#This Row],[Budget Code Description]],Dimentions!$X$6:$AC$134,4,FALSE)),"")</f>
        <v/>
      </c>
      <c r="O61" s="65" t="str">
        <f>IFERROR(VLOOKUP(Table1[[#This Row],[Vendor ID]],Table549[],2,FALSE),"")</f>
        <v/>
      </c>
      <c r="P61" s="63"/>
      <c r="Q61" s="143" t="str">
        <f>IF(Table1[[#This Row],[Posting Date]]&lt;&gt;"",$D$9,"")</f>
        <v/>
      </c>
      <c r="R61" s="159" t="str">
        <f>IF(Table1[[#This Row],[Posting Date]]&lt;&gt;"",$D$10,"")</f>
        <v/>
      </c>
      <c r="S61" s="66"/>
      <c r="T61" s="63"/>
      <c r="U61" s="67"/>
      <c r="V61" s="67"/>
      <c r="W61" s="67"/>
      <c r="X61" s="161"/>
      <c r="Y61" s="161"/>
      <c r="Z61" s="203"/>
      <c r="AA61" s="224"/>
      <c r="AB61" s="1"/>
      <c r="AC61" s="15"/>
      <c r="AD61" s="15" t="str">
        <f>IF(AND(OR(Table1[[#This Row],[Account]]="15030",Table1[[#This Row],[Account]]="15035",Table1[[#This Row],[Account]]="20150"),Table1[[#This Row],[Vendor ID]]=""),1,"")</f>
        <v/>
      </c>
      <c r="AE61" s="15"/>
      <c r="AF61" s="15"/>
      <c r="AG61" s="15"/>
      <c r="AH61" s="46" t="str">
        <f>IF(Table1[[#This Row],[Posting Date]]&lt;&gt;"","GJ-"&amp;CountryID,"")</f>
        <v/>
      </c>
      <c r="AI61" s="59" t="str">
        <f>IF(Table1[[#This Row],[Posting Date]]&lt;&gt;"",Table1[[#This Row],[Posting Date]],"")</f>
        <v/>
      </c>
      <c r="AJ61" s="46"/>
      <c r="AK61" s="46" t="str">
        <f>IF(Table1[[#This Row],[Description]]&lt;&gt;"",Table1[[#This Row],[Description]],"")</f>
        <v/>
      </c>
      <c r="AL61" s="46" t="str">
        <f>IF(Table1[[#This Row],[Posting Date]]&lt;&gt;"",Table1[[#This Row],[Reference Number]],"")</f>
        <v/>
      </c>
      <c r="AM61" s="46" t="str">
        <f>TRIM(Table1[[#This Row],[Line '#]])</f>
        <v/>
      </c>
      <c r="AN61" s="46" t="str">
        <f>TRIM(Table1[[#This Row],[Account]])</f>
        <v/>
      </c>
      <c r="AO61" s="46" t="str">
        <f>IF(Table1[[#This Row],[Posting Date]]&lt;&gt;"",$D$5,"")</f>
        <v/>
      </c>
      <c r="AP61" s="46" t="str">
        <f>TRIM(Table1[[#This Row],[Departments-Prgrams]])</f>
        <v/>
      </c>
      <c r="AQ61" s="46" t="str">
        <f>TRIM(Table1[[#This Row],[Grant]])</f>
        <v/>
      </c>
      <c r="AR61" s="46" t="str">
        <f>TRIM(Table1[[#This Row],[Staff ID]])</f>
        <v/>
      </c>
      <c r="AS61" s="46" t="str">
        <f>IF(TRIM(Table1[[#This Row],[Budget Code]])=0,"",TRIM(Table1[[#This Row],[Budget Code]]))</f>
        <v/>
      </c>
      <c r="AT61" s="46" t="str">
        <f>IF(Table1[[#This Row],[Line Description]]&lt;&gt;"",Table1[[#This Row],[Line Description]],"")</f>
        <v/>
      </c>
      <c r="AU61" s="46" t="str">
        <f>IF(Table1[[#This Row],[Cur_Amount Debit]]&gt;0,ROUND(Table1[[#This Row],[Cur_Amount Debit]],2),"")</f>
        <v/>
      </c>
      <c r="AV61" s="46" t="str">
        <f>IF(Table1[[#This Row],[Cur_Amount Credit]]&gt;0,ROUND(Table1[[#This Row],[Cur_Amount Credit]],2),"")</f>
        <v/>
      </c>
      <c r="AW61" s="46" t="str">
        <f>LEFT(Table1[[#This Row],[Cur]],3)</f>
        <v/>
      </c>
      <c r="AX61" s="59"/>
      <c r="AY61" s="46"/>
      <c r="AZ61" s="46" t="str">
        <f>IF(Table1[[#This Row],[Cur]]&lt;&gt;"",IF(Table1[[#This Row],[Cur]]="USD","",ExchangeRate),"")</f>
        <v/>
      </c>
      <c r="BA61" s="46" t="str">
        <f>IF(Table1[[#This Row],[Grant]]&lt;&gt;"",VLOOKUP(Table1[[#This Row],[Grant]],Grants!B:D,3),"")</f>
        <v/>
      </c>
      <c r="BB61" s="46" t="str">
        <f>TRIM(Table1[[#This Row],[Vendor ID]])</f>
        <v/>
      </c>
      <c r="BC61" t="e">
        <f>IF(Table1[[#This Row],[Reference Number]]=Q60,BC60,BC60+1)</f>
        <v>#REF!</v>
      </c>
    </row>
    <row r="62" spans="1:55" ht="11.25" customHeight="1" x14ac:dyDescent="0.35">
      <c r="A62" s="1"/>
      <c r="B62" s="88" t="str">
        <f>IF(Table1[[#This Row],[Posting Date]]&lt;&gt;"",IF(Table1[[#This Row],[Reference Number]]=Q61,B61+1,1),"")</f>
        <v/>
      </c>
      <c r="C62" s="61"/>
      <c r="D62" s="61"/>
      <c r="E62" s="140"/>
      <c r="F62" s="143" t="str">
        <f>IFERROR(IF(VLOOKUP(Table1[[#This Row],[Budget Code Description]],Dimentions!$X$6:$AC$139,2,FALSE)="","",VLOOKUP(Table1[[#This Row],[Budget Code Description]],Dimentions!$X$6:$AC$139,2,FALSE)),"")</f>
        <v/>
      </c>
      <c r="G62" s="143" t="str">
        <f>IFERROR(VLOOKUP(Table1[[#This Row],[Budget Code Description]],Dimentions!$X$6:$AC$139,3,FALSE),"")</f>
        <v/>
      </c>
      <c r="H62" s="64" t="str">
        <f>IFERROR(VLOOKUP(Table1[[#This Row],[Account]],Dimentions!$S$6:$V$233,2,FALSE),"")</f>
        <v/>
      </c>
      <c r="I62" s="62">
        <f>_xlfn.NUMBERVALUE(LEFT(Table1[[#This Row],[Account]],1))</f>
        <v>0</v>
      </c>
      <c r="J62" s="62" t="str">
        <f>IFERROR(VLOOKUP(Table1[[#This Row],[Budget Code Description]],Table6[#All],7,FALSE),"")</f>
        <v/>
      </c>
      <c r="K62" s="143" t="str">
        <f>IFERROR(VLOOKUP(Table1[[#This Row],[Budget Code Description]],Table6[#All],8,FALSE),"")</f>
        <v/>
      </c>
      <c r="L62" s="63"/>
      <c r="M62" s="65" t="str">
        <f>IFERROR(VLOOKUP(Table1[[#This Row],[Staff ID]],Table2[],2,FALSE),"")</f>
        <v/>
      </c>
      <c r="N62" s="211" t="str">
        <f>IFERROR(IF(VLOOKUP(Table1[[#This Row],[Budget Code Description]],Dimentions!$X$6:$AC$134,4,FALSE)="","",VLOOKUP(Table1[[#This Row],[Budget Code Description]],Dimentions!$X$6:$AC$134,4,FALSE)),"")</f>
        <v/>
      </c>
      <c r="O62" s="65" t="str">
        <f>IFERROR(VLOOKUP(Table1[[#This Row],[Vendor ID]],Table549[],2,FALSE),"")</f>
        <v/>
      </c>
      <c r="P62" s="63"/>
      <c r="Q62" s="143" t="str">
        <f>IF(Table1[[#This Row],[Posting Date]]&lt;&gt;"",$D$9,"")</f>
        <v/>
      </c>
      <c r="R62" s="159" t="str">
        <f>IF(Table1[[#This Row],[Posting Date]]&lt;&gt;"",$D$10,"")</f>
        <v/>
      </c>
      <c r="S62" s="235" t="s">
        <v>5957</v>
      </c>
      <c r="T62" s="63"/>
      <c r="U62" s="67"/>
      <c r="V62" s="67"/>
      <c r="W62" s="67"/>
      <c r="X62" s="161"/>
      <c r="Y62" s="161"/>
      <c r="Z62" s="203"/>
      <c r="AA62" s="224"/>
      <c r="AB62" s="1"/>
      <c r="AC62" s="15"/>
      <c r="AD62" s="15" t="str">
        <f>IF(AND(OR(Table1[[#This Row],[Account]]="15030",Table1[[#This Row],[Account]]="15035",Table1[[#This Row],[Account]]="20150"),Table1[[#This Row],[Vendor ID]]=""),1,"")</f>
        <v/>
      </c>
      <c r="AE62" s="15"/>
      <c r="AF62" s="15"/>
      <c r="AG62" s="15"/>
      <c r="AH62" s="46" t="str">
        <f>IF(Table1[[#This Row],[Posting Date]]&lt;&gt;"","GJ-"&amp;CountryID,"")</f>
        <v/>
      </c>
      <c r="AI62" s="59"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HO Comments</v>
      </c>
      <c r="AU62" s="46" t="str">
        <f>IF(Table1[[#This Row],[Cur_Amount Debit]]&gt;0,ROUND(Table1[[#This Row],[Cur_Amount Debit]],2),"")</f>
        <v/>
      </c>
      <c r="AV62" s="46" t="str">
        <f>IF(Table1[[#This Row],[Cur_Amount Credit]]&gt;0,ROUND(Table1[[#This Row],[Cur_Amount Credit]],2),"")</f>
        <v/>
      </c>
      <c r="AW62" s="46" t="str">
        <f>LEFT(Table1[[#This Row],[Cur]],3)</f>
        <v/>
      </c>
      <c r="AX62" s="59"/>
      <c r="AY62" s="46"/>
      <c r="AZ62" s="46" t="str">
        <f>IF(Table1[[#This Row],[Cur]]&lt;&gt;"",IF(Table1[[#This Row],[Cur]]="USD","",ExchangeRate),"")</f>
        <v/>
      </c>
      <c r="BA62" s="46" t="str">
        <f>IF(Table1[[#This Row],[Grant]]&lt;&gt;"",VLOOKUP(Table1[[#This Row],[Grant]],Grants!B:D,3),"")</f>
        <v/>
      </c>
      <c r="BB62" s="46" t="str">
        <f>TRIM(Table1[[#This Row],[Vendor ID]])</f>
        <v/>
      </c>
      <c r="BC62" t="e">
        <f>IF(Table1[[#This Row],[Reference Number]]=Q61,BC61,BC61+1)</f>
        <v>#REF!</v>
      </c>
    </row>
    <row r="63" spans="1:55" ht="11.25" customHeight="1" x14ac:dyDescent="0.35">
      <c r="A63" s="1"/>
      <c r="B63" s="88" t="str">
        <f>IF(Table1[[#This Row],[Posting Date]]&lt;&gt;"",IF(Table1[[#This Row],[Reference Number]]=Q62,B62+1,1),"")</f>
        <v/>
      </c>
      <c r="C63" s="61"/>
      <c r="D63" s="61"/>
      <c r="E63" s="140"/>
      <c r="F63" s="143" t="str">
        <f>IFERROR(IF(VLOOKUP(Table1[[#This Row],[Budget Code Description]],Dimentions!$X$6:$AC$139,2,FALSE)="","",VLOOKUP(Table1[[#This Row],[Budget Code Description]],Dimentions!$X$6:$AC$139,2,FALSE)),"")</f>
        <v/>
      </c>
      <c r="G63" s="143" t="str">
        <f>IFERROR(VLOOKUP(Table1[[#This Row],[Budget Code Description]],Dimentions!$X$6:$AC$139,3,FALSE),"")</f>
        <v/>
      </c>
      <c r="H63" s="64" t="str">
        <f>IFERROR(VLOOKUP(Table1[[#This Row],[Account]],Dimentions!$S$6:$V$233,2,FALSE),"")</f>
        <v/>
      </c>
      <c r="I63" s="62">
        <f>_xlfn.NUMBERVALUE(LEFT(Table1[[#This Row],[Account]],1))</f>
        <v>0</v>
      </c>
      <c r="J63" s="62" t="str">
        <f>IFERROR(VLOOKUP(Table1[[#This Row],[Budget Code Description]],Table6[#All],7,FALSE),"")</f>
        <v/>
      </c>
      <c r="K63" s="143" t="str">
        <f>IFERROR(VLOOKUP(Table1[[#This Row],[Budget Code Description]],Table6[#All],8,FALSE),"")</f>
        <v/>
      </c>
      <c r="L63" s="63"/>
      <c r="M63" s="65" t="str">
        <f>IFERROR(VLOOKUP(Table1[[#This Row],[Staff ID]],Table2[],2,FALSE),"")</f>
        <v/>
      </c>
      <c r="N63" s="211" t="str">
        <f>IFERROR(IF(VLOOKUP(Table1[[#This Row],[Budget Code Description]],Dimentions!$X$6:$AC$134,4,FALSE)="","",VLOOKUP(Table1[[#This Row],[Budget Code Description]],Dimentions!$X$6:$AC$134,4,FALSE)),"")</f>
        <v/>
      </c>
      <c r="O63" s="65" t="str">
        <f>IFERROR(VLOOKUP(Table1[[#This Row],[Vendor ID]],Table549[],2,FALSE),"")</f>
        <v/>
      </c>
      <c r="P63" s="63"/>
      <c r="Q63" s="143" t="str">
        <f>IF(Table1[[#This Row],[Posting Date]]&lt;&gt;"",$D$9,"")</f>
        <v/>
      </c>
      <c r="R63" s="159" t="str">
        <f>IF(Table1[[#This Row],[Posting Date]]&lt;&gt;"",$D$10,"")</f>
        <v/>
      </c>
      <c r="S63" s="235" t="s">
        <v>5958</v>
      </c>
      <c r="T63" s="63"/>
      <c r="U63" s="67"/>
      <c r="V63" s="67"/>
      <c r="W63" s="67"/>
      <c r="X63" s="161"/>
      <c r="Y63" s="161"/>
      <c r="Z63" s="203"/>
      <c r="AA63" s="224"/>
      <c r="AB63" s="1"/>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Expense Report MXN 120,402.84</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t="e">
        <f>IF(Table1[[#This Row],[Reference Number]]=Q62,BC62,BC62+1)</f>
        <v>#REF!</v>
      </c>
    </row>
    <row r="64" spans="1:55" ht="11.25" customHeight="1" x14ac:dyDescent="0.35">
      <c r="A64" s="1"/>
      <c r="B64" s="88" t="str">
        <f>IF(Table1[[#This Row],[Posting Date]]&lt;&gt;"",IF(Table1[[#This Row],[Reference Number]]=Q63,B63+1,1),"")</f>
        <v/>
      </c>
      <c r="C64" s="61"/>
      <c r="D64" s="61"/>
      <c r="E64" s="140"/>
      <c r="F64" s="143" t="str">
        <f>IFERROR(IF(VLOOKUP(Table1[[#This Row],[Budget Code Description]],Dimentions!$X$6:$AC$139,2,FALSE)="","",VLOOKUP(Table1[[#This Row],[Budget Code Description]],Dimentions!$X$6:$AC$139,2,FALSE)),"")</f>
        <v/>
      </c>
      <c r="G64" s="143" t="str">
        <f>IFERROR(VLOOKUP(Table1[[#This Row],[Budget Code Description]],Dimentions!$X$6:$AC$139,3,FALSE),"")</f>
        <v/>
      </c>
      <c r="H64" s="64" t="str">
        <f>IFERROR(VLOOKUP(Table1[[#This Row],[Account]],Dimentions!$S$6:$V$233,2,FALSE),"")</f>
        <v/>
      </c>
      <c r="I64" s="62">
        <f>_xlfn.NUMBERVALUE(LEFT(Table1[[#This Row],[Account]],1))</f>
        <v>0</v>
      </c>
      <c r="J64" s="62" t="str">
        <f>IFERROR(VLOOKUP(Table1[[#This Row],[Budget Code Description]],Table6[#All],7,FALSE),"")</f>
        <v/>
      </c>
      <c r="K64" s="143" t="str">
        <f>IFERROR(VLOOKUP(Table1[[#This Row],[Budget Code Description]],Table6[#All],8,FALSE),"")</f>
        <v/>
      </c>
      <c r="L64" s="63"/>
      <c r="M64" s="65" t="str">
        <f>IFERROR(VLOOKUP(Table1[[#This Row],[Staff ID]],Table2[],2,FALSE),"")</f>
        <v/>
      </c>
      <c r="N64" s="211" t="str">
        <f>IFERROR(IF(VLOOKUP(Table1[[#This Row],[Budget Code Description]],Dimentions!$X$6:$AC$134,4,FALSE)="","",VLOOKUP(Table1[[#This Row],[Budget Code Description]],Dimentions!$X$6:$AC$134,4,FALSE)),"")</f>
        <v/>
      </c>
      <c r="O64" s="65" t="str">
        <f>IFERROR(VLOOKUP(Table1[[#This Row],[Vendor ID]],Table549[],2,FALSE),"")</f>
        <v/>
      </c>
      <c r="P64" s="63"/>
      <c r="Q64" s="143" t="str">
        <f>IF(Table1[[#This Row],[Posting Date]]&lt;&gt;"",$D$9,"")</f>
        <v/>
      </c>
      <c r="R64" s="159" t="str">
        <f>IF(Table1[[#This Row],[Posting Date]]&lt;&gt;"",$D$10,"")</f>
        <v/>
      </c>
      <c r="S64" s="235" t="s">
        <v>5960</v>
      </c>
      <c r="T64" s="63"/>
      <c r="U64" s="67"/>
      <c r="V64" s="67"/>
      <c r="W64" s="67"/>
      <c r="X64" s="161"/>
      <c r="Y64" s="161"/>
      <c r="Z64" s="203"/>
      <c r="AA64" s="224"/>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Bank Reconcilation MXN 120,402.84</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ht="11.25" customHeight="1" x14ac:dyDescent="0.35">
      <c r="A65" s="1"/>
      <c r="B65" s="88" t="str">
        <f>IF(Table1[[#This Row],[Posting Date]]&lt;&gt;"",IF(Table1[[#This Row],[Reference Number]]=Q64,B64+1,1),"")</f>
        <v/>
      </c>
      <c r="C65" s="61"/>
      <c r="D65" s="61"/>
      <c r="E65" s="140"/>
      <c r="F65" s="143" t="str">
        <f>IFERROR(IF(VLOOKUP(Table1[[#This Row],[Budget Code Description]],Dimentions!$X$6:$AC$139,2,FALSE)="","",VLOOKUP(Table1[[#This Row],[Budget Code Description]],Dimentions!$X$6:$AC$139,2,FALSE)),"")</f>
        <v/>
      </c>
      <c r="G65" s="143" t="str">
        <f>IFERROR(VLOOKUP(Table1[[#This Row],[Budget Code Description]],Dimentions!$X$6:$AC$139,3,FALSE),"")</f>
        <v/>
      </c>
      <c r="H65" s="64" t="str">
        <f>IFERROR(VLOOKUP(Table1[[#This Row],[Account]],Dimentions!$S$6:$V$233,2,FALSE),"")</f>
        <v/>
      </c>
      <c r="I65" s="62">
        <f>_xlfn.NUMBERVALUE(LEFT(Table1[[#This Row],[Account]],1))</f>
        <v>0</v>
      </c>
      <c r="J65" s="62" t="str">
        <f>IFERROR(VLOOKUP(Table1[[#This Row],[Budget Code Description]],Table6[#All],7,FALSE),"")</f>
        <v/>
      </c>
      <c r="K65" s="143" t="str">
        <f>IFERROR(VLOOKUP(Table1[[#This Row],[Budget Code Description]],Table6[#All],8,FALSE),"")</f>
        <v/>
      </c>
      <c r="L65" s="63"/>
      <c r="M65" s="65" t="str">
        <f>IFERROR(VLOOKUP(Table1[[#This Row],[Staff ID]],Table2[],2,FALSE),"")</f>
        <v/>
      </c>
      <c r="N65" s="211" t="str">
        <f>IFERROR(IF(VLOOKUP(Table1[[#This Row],[Budget Code Description]],Dimentions!$X$6:$AC$134,4,FALSE)="","",VLOOKUP(Table1[[#This Row],[Budget Code Description]],Dimentions!$X$6:$AC$134,4,FALSE)),"")</f>
        <v/>
      </c>
      <c r="O65" s="65" t="str">
        <f>IFERROR(VLOOKUP(Table1[[#This Row],[Vendor ID]],Table549[],2,FALSE),"")</f>
        <v/>
      </c>
      <c r="P65" s="63"/>
      <c r="Q65" s="143" t="str">
        <f>IF(Table1[[#This Row],[Posting Date]]&lt;&gt;"",$D$9,"")</f>
        <v/>
      </c>
      <c r="R65" s="159" t="str">
        <f>IF(Table1[[#This Row],[Posting Date]]&lt;&gt;"",$D$10,"")</f>
        <v/>
      </c>
      <c r="S65" s="235" t="s">
        <v>5961</v>
      </c>
      <c r="T65" s="63"/>
      <c r="U65" s="67"/>
      <c r="V65" s="67"/>
      <c r="W65" s="67"/>
      <c r="X65" s="161"/>
      <c r="Y65" s="161"/>
      <c r="Z65" s="203"/>
      <c r="AA65" s="224"/>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Difference MXN 0.00</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ht="11.25" customHeight="1" x14ac:dyDescent="0.35">
      <c r="A66" s="1"/>
      <c r="B66" s="88" t="str">
        <f>IF(Table1[[#This Row],[Posting Date]]&lt;&gt;"",IF(Table1[[#This Row],[Reference Number]]=Q65,B65+1,1),"")</f>
        <v/>
      </c>
      <c r="C66" s="61"/>
      <c r="D66" s="61"/>
      <c r="E66" s="140"/>
      <c r="F66" s="143" t="str">
        <f>IFERROR(IF(VLOOKUP(Table1[[#This Row],[Budget Code Description]],Dimentions!$X$6:$AC$139,2,FALSE)="","",VLOOKUP(Table1[[#This Row],[Budget Code Description]],Dimentions!$X$6:$AC$139,2,FALSE)),"")</f>
        <v/>
      </c>
      <c r="G66" s="143" t="str">
        <f>IFERROR(VLOOKUP(Table1[[#This Row],[Budget Code Description]],Dimentions!$X$6:$AC$139,3,FALSE),"")</f>
        <v/>
      </c>
      <c r="H66" s="64" t="str">
        <f>IFERROR(VLOOKUP(Table1[[#This Row],[Account]],Dimentions!$S$6:$V$233,2,FALSE),"")</f>
        <v/>
      </c>
      <c r="I66" s="62">
        <f>_xlfn.NUMBERVALUE(LEFT(Table1[[#This Row],[Account]],1))</f>
        <v>0</v>
      </c>
      <c r="J66" s="62" t="str">
        <f>IFERROR(VLOOKUP(Table1[[#This Row],[Budget Code Description]],Table6[#All],7,FALSE),"")</f>
        <v/>
      </c>
      <c r="K66" s="143" t="str">
        <f>IFERROR(VLOOKUP(Table1[[#This Row],[Budget Code Description]],Table6[#All],8,FALSE),"")</f>
        <v/>
      </c>
      <c r="L66" s="63"/>
      <c r="M66" s="65" t="str">
        <f>IFERROR(VLOOKUP(Table1[[#This Row],[Staff ID]],Table2[],2,FALSE),"")</f>
        <v/>
      </c>
      <c r="N66" s="211" t="str">
        <f>IFERROR(IF(VLOOKUP(Table1[[#This Row],[Budget Code Description]],Dimentions!$X$6:$AC$134,4,FALSE)="","",VLOOKUP(Table1[[#This Row],[Budget Code Description]],Dimentions!$X$6:$AC$134,4,FALSE)),"")</f>
        <v/>
      </c>
      <c r="O66" s="65" t="str">
        <f>IFERROR(VLOOKUP(Table1[[#This Row],[Vendor ID]],Table549[],2,FALSE),"")</f>
        <v/>
      </c>
      <c r="P66" s="63"/>
      <c r="Q66" s="143" t="str">
        <f>IF(Table1[[#This Row],[Posting Date]]&lt;&gt;"",$D$9,"")</f>
        <v/>
      </c>
      <c r="R66" s="159" t="str">
        <f>IF(Table1[[#This Row],[Posting Date]]&lt;&gt;"",$D$10,"")</f>
        <v/>
      </c>
      <c r="S66" s="235"/>
      <c r="T66" s="63"/>
      <c r="U66" s="67"/>
      <c r="V66" s="67"/>
      <c r="W66" s="67"/>
      <c r="X66" s="161"/>
      <c r="Y66" s="161"/>
      <c r="Z66" s="203"/>
      <c r="AA66" s="224"/>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ht="11.25" customHeight="1" x14ac:dyDescent="0.35">
      <c r="A67" s="1"/>
      <c r="B67" s="88" t="str">
        <f>IF(Table1[[#This Row],[Posting Date]]&lt;&gt;"",IF(Table1[[#This Row],[Reference Number]]=Q66,B66+1,1),"")</f>
        <v/>
      </c>
      <c r="C67" s="61"/>
      <c r="D67" s="61"/>
      <c r="E67" s="140"/>
      <c r="F67" s="143" t="str">
        <f>IFERROR(IF(VLOOKUP(Table1[[#This Row],[Budget Code Description]],Dimentions!$X$6:$AC$139,2,FALSE)="","",VLOOKUP(Table1[[#This Row],[Budget Code Description]],Dimentions!$X$6:$AC$139,2,FALSE)),"")</f>
        <v/>
      </c>
      <c r="G67" s="143" t="str">
        <f>IFERROR(VLOOKUP(Table1[[#This Row],[Budget Code Description]],Dimentions!$X$6:$AC$139,3,FALSE),"")</f>
        <v/>
      </c>
      <c r="H67" s="64" t="str">
        <f>IFERROR(VLOOKUP(Table1[[#This Row],[Account]],Dimentions!$S$6:$V$233,2,FALSE),"")</f>
        <v/>
      </c>
      <c r="I67" s="62">
        <f>_xlfn.NUMBERVALUE(LEFT(Table1[[#This Row],[Account]],1))</f>
        <v>0</v>
      </c>
      <c r="J67" s="62" t="str">
        <f>IFERROR(VLOOKUP(Table1[[#This Row],[Budget Code Description]],Table6[#All],7,FALSE),"")</f>
        <v/>
      </c>
      <c r="K67" s="143" t="str">
        <f>IFERROR(VLOOKUP(Table1[[#This Row],[Budget Code Description]],Table6[#All],8,FALSE),"")</f>
        <v/>
      </c>
      <c r="L67" s="63"/>
      <c r="M67" s="65" t="str">
        <f>IFERROR(VLOOKUP(Table1[[#This Row],[Staff ID]],Table2[],2,FALSE),"")</f>
        <v/>
      </c>
      <c r="N67" s="211" t="str">
        <f>IFERROR(IF(VLOOKUP(Table1[[#This Row],[Budget Code Description]],Dimentions!$X$6:$AC$134,4,FALSE)="","",VLOOKUP(Table1[[#This Row],[Budget Code Description]],Dimentions!$X$6:$AC$134,4,FALSE)),"")</f>
        <v/>
      </c>
      <c r="O67" s="65" t="str">
        <f>IFERROR(VLOOKUP(Table1[[#This Row],[Vendor ID]],Table549[],2,FALSE),"")</f>
        <v/>
      </c>
      <c r="P67" s="63"/>
      <c r="Q67" s="143" t="str">
        <f>IF(Table1[[#This Row],[Posting Date]]&lt;&gt;"",$D$9,"")</f>
        <v/>
      </c>
      <c r="R67" s="159" t="str">
        <f>IF(Table1[[#This Row],[Posting Date]]&lt;&gt;"",$D$10,"")</f>
        <v/>
      </c>
      <c r="S67" s="235" t="s">
        <v>5959</v>
      </c>
      <c r="T67" s="63"/>
      <c r="U67" s="67"/>
      <c r="V67" s="67"/>
      <c r="W67" s="67"/>
      <c r="X67" s="161"/>
      <c r="Y67" s="161"/>
      <c r="Z67" s="203"/>
      <c r="AA67" s="224"/>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Expenses $5,480.34</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ht="11.25" customHeight="1" x14ac:dyDescent="0.35">
      <c r="A68" s="1"/>
      <c r="B68" s="88" t="str">
        <f>IF(Table1[[#This Row],[Posting Date]]&lt;&gt;"",IF(Table1[[#This Row],[Reference Number]]=Q67,B67+1,1),"")</f>
        <v/>
      </c>
      <c r="C68" s="61"/>
      <c r="D68" s="61"/>
      <c r="E68" s="140"/>
      <c r="F68" s="143" t="str">
        <f>IFERROR(IF(VLOOKUP(Table1[[#This Row],[Budget Code Description]],Dimentions!$X$6:$AC$139,2,FALSE)="","",VLOOKUP(Table1[[#This Row],[Budget Code Description]],Dimentions!$X$6:$AC$139,2,FALSE)),"")</f>
        <v/>
      </c>
      <c r="G68" s="143" t="str">
        <f>IFERROR(VLOOKUP(Table1[[#This Row],[Budget Code Description]],Dimentions!$X$6:$AC$139,3,FALSE),"")</f>
        <v/>
      </c>
      <c r="H68" s="64" t="str">
        <f>IFERROR(VLOOKUP(Table1[[#This Row],[Account]],Dimentions!$S$6:$V$233,2,FALSE),"")</f>
        <v/>
      </c>
      <c r="I68" s="62">
        <f>_xlfn.NUMBERVALUE(LEFT(Table1[[#This Row],[Account]],1))</f>
        <v>0</v>
      </c>
      <c r="J68" s="62" t="str">
        <f>IFERROR(VLOOKUP(Table1[[#This Row],[Budget Code Description]],Table6[#All],7,FALSE),"")</f>
        <v/>
      </c>
      <c r="K68" s="143" t="str">
        <f>IFERROR(VLOOKUP(Table1[[#This Row],[Budget Code Description]],Table6[#All],8,FALSE),"")</f>
        <v/>
      </c>
      <c r="L68" s="63"/>
      <c r="M68" s="65" t="str">
        <f>IFERROR(VLOOKUP(Table1[[#This Row],[Staff ID]],Table2[],2,FALSE),"")</f>
        <v/>
      </c>
      <c r="N68" s="211" t="str">
        <f>IFERROR(IF(VLOOKUP(Table1[[#This Row],[Budget Code Description]],Dimentions!$X$6:$AC$134,4,FALSE)="","",VLOOKUP(Table1[[#This Row],[Budget Code Description]],Dimentions!$X$6:$AC$134,4,FALSE)),"")</f>
        <v/>
      </c>
      <c r="O68" s="65" t="str">
        <f>IFERROR(VLOOKUP(Table1[[#This Row],[Vendor ID]],Table549[],2,FALSE),"")</f>
        <v/>
      </c>
      <c r="P68" s="63"/>
      <c r="Q68" s="143" t="str">
        <f>IF(Table1[[#This Row],[Posting Date]]&lt;&gt;"",$D$9,"")</f>
        <v/>
      </c>
      <c r="R68" s="159" t="str">
        <f>IF(Table1[[#This Row],[Posting Date]]&lt;&gt;"",$D$10,"")</f>
        <v/>
      </c>
      <c r="S68" s="66"/>
      <c r="T68" s="63"/>
      <c r="U68" s="67"/>
      <c r="V68" s="67"/>
      <c r="W68" s="67"/>
      <c r="X68" s="161"/>
      <c r="Y68" s="161"/>
      <c r="Z68" s="203"/>
      <c r="AA68" s="224"/>
      <c r="AB68" s="1"/>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ht="11.25" customHeight="1" x14ac:dyDescent="0.35">
      <c r="A69" s="1"/>
      <c r="B69" s="88" t="str">
        <f>IF(Table1[[#This Row],[Posting Date]]&lt;&gt;"",IF(Table1[[#This Row],[Reference Number]]=Q68,B68+1,1),"")</f>
        <v/>
      </c>
      <c r="C69" s="61"/>
      <c r="D69" s="61"/>
      <c r="E69" s="140"/>
      <c r="F69" s="143" t="str">
        <f>IFERROR(IF(VLOOKUP(Table1[[#This Row],[Budget Code Description]],Dimentions!$X$6:$AC$139,2,FALSE)="","",VLOOKUP(Table1[[#This Row],[Budget Code Description]],Dimentions!$X$6:$AC$139,2,FALSE)),"")</f>
        <v/>
      </c>
      <c r="G69" s="143" t="str">
        <f>IFERROR(VLOOKUP(Table1[[#This Row],[Budget Code Description]],Dimentions!$X$6:$AC$139,3,FALSE),"")</f>
        <v/>
      </c>
      <c r="H69" s="64" t="str">
        <f>IFERROR(VLOOKUP(Table1[[#This Row],[Account]],Dimentions!$S$6:$V$233,2,FALSE),"")</f>
        <v/>
      </c>
      <c r="I69" s="62">
        <f>_xlfn.NUMBERVALUE(LEFT(Table1[[#This Row],[Account]],1))</f>
        <v>0</v>
      </c>
      <c r="J69" s="62" t="str">
        <f>IFERROR(VLOOKUP(Table1[[#This Row],[Budget Code Description]],Table6[#All],7,FALSE),"")</f>
        <v/>
      </c>
      <c r="K69" s="143" t="str">
        <f>IFERROR(VLOOKUP(Table1[[#This Row],[Budget Code Description]],Table6[#All],8,FALSE),"")</f>
        <v/>
      </c>
      <c r="L69" s="63"/>
      <c r="M69" s="65" t="str">
        <f>IFERROR(VLOOKUP(Table1[[#This Row],[Staff ID]],Table2[],2,FALSE),"")</f>
        <v/>
      </c>
      <c r="N69" s="211" t="str">
        <f>IFERROR(IF(VLOOKUP(Table1[[#This Row],[Budget Code Description]],Dimentions!$X$6:$AC$134,4,FALSE)="","",VLOOKUP(Table1[[#This Row],[Budget Code Description]],Dimentions!$X$6:$AC$134,4,FALSE)),"")</f>
        <v/>
      </c>
      <c r="O69" s="65" t="str">
        <f>IFERROR(VLOOKUP(Table1[[#This Row],[Vendor ID]],Table549[],2,FALSE),"")</f>
        <v/>
      </c>
      <c r="P69" s="63"/>
      <c r="Q69" s="143" t="str">
        <f>IF(Table1[[#This Row],[Posting Date]]&lt;&gt;"",$D$9,"")</f>
        <v/>
      </c>
      <c r="R69" s="159" t="str">
        <f>IF(Table1[[#This Row],[Posting Date]]&lt;&gt;"",$D$10,"")</f>
        <v/>
      </c>
      <c r="S69" s="66"/>
      <c r="T69" s="63"/>
      <c r="U69" s="67"/>
      <c r="V69" s="67"/>
      <c r="W69" s="67"/>
      <c r="X69" s="161"/>
      <c r="Y69" s="161"/>
      <c r="Z69" s="203"/>
      <c r="AA69" s="224"/>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ht="11.25" customHeight="1" x14ac:dyDescent="0.35">
      <c r="A70" s="1"/>
      <c r="B70" s="88" t="str">
        <f>IF(Table1[[#This Row],[Posting Date]]&lt;&gt;"",IF(Table1[[#This Row],[Reference Number]]=Q69,B69+1,1),"")</f>
        <v/>
      </c>
      <c r="C70" s="61"/>
      <c r="D70" s="61"/>
      <c r="E70" s="140"/>
      <c r="F70" s="143" t="str">
        <f>IFERROR(IF(VLOOKUP(Table1[[#This Row],[Budget Code Description]],Dimentions!$X$6:$AC$139,2,FALSE)="","",VLOOKUP(Table1[[#This Row],[Budget Code Description]],Dimentions!$X$6:$AC$139,2,FALSE)),"")</f>
        <v/>
      </c>
      <c r="G70" s="143" t="str">
        <f>IFERROR(VLOOKUP(Table1[[#This Row],[Budget Code Description]],Dimentions!$X$6:$AC$139,3,FALSE),"")</f>
        <v/>
      </c>
      <c r="H70" s="64" t="str">
        <f>IFERROR(VLOOKUP(Table1[[#This Row],[Account]],Dimentions!$S$6:$V$233,2,FALSE),"")</f>
        <v/>
      </c>
      <c r="I70" s="62">
        <f>_xlfn.NUMBERVALUE(LEFT(Table1[[#This Row],[Account]],1))</f>
        <v>0</v>
      </c>
      <c r="J70" s="62" t="str">
        <f>IFERROR(VLOOKUP(Table1[[#This Row],[Budget Code Description]],Table6[#All],7,FALSE),"")</f>
        <v/>
      </c>
      <c r="K70" s="143" t="str">
        <f>IFERROR(VLOOKUP(Table1[[#This Row],[Budget Code Description]],Table6[#All],8,FALSE),"")</f>
        <v/>
      </c>
      <c r="L70" s="63"/>
      <c r="M70" s="65" t="str">
        <f>IFERROR(VLOOKUP(Table1[[#This Row],[Staff ID]],Table2[],2,FALSE),"")</f>
        <v/>
      </c>
      <c r="N70" s="211" t="str">
        <f>IFERROR(IF(VLOOKUP(Table1[[#This Row],[Budget Code Description]],Dimentions!$X$6:$AC$134,4,FALSE)="","",VLOOKUP(Table1[[#This Row],[Budget Code Description]],Dimentions!$X$6:$AC$134,4,FALSE)),"")</f>
        <v/>
      </c>
      <c r="O70" s="65" t="str">
        <f>IFERROR(VLOOKUP(Table1[[#This Row],[Vendor ID]],Table549[],2,FALSE),"")</f>
        <v/>
      </c>
      <c r="P70" s="63"/>
      <c r="Q70" s="143" t="str">
        <f>IF(Table1[[#This Row],[Posting Date]]&lt;&gt;"",$D$9,"")</f>
        <v/>
      </c>
      <c r="R70" s="159" t="str">
        <f>IF(Table1[[#This Row],[Posting Date]]&lt;&gt;"",$D$10,"")</f>
        <v/>
      </c>
      <c r="S70" s="66"/>
      <c r="T70" s="63"/>
      <c r="U70" s="67"/>
      <c r="V70" s="67"/>
      <c r="W70" s="67"/>
      <c r="X70" s="161"/>
      <c r="Y70" s="161"/>
      <c r="Z70" s="203"/>
      <c r="AA70" s="224"/>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ht="11.25" customHeight="1" x14ac:dyDescent="0.35">
      <c r="A71" s="1"/>
      <c r="B71" s="88" t="str">
        <f>IF(Table1[[#This Row],[Posting Date]]&lt;&gt;"",IF(Table1[[#This Row],[Reference Number]]=Q70,B70+1,1),"")</f>
        <v/>
      </c>
      <c r="C71" s="61"/>
      <c r="D71" s="61"/>
      <c r="E71" s="140"/>
      <c r="F71" s="143" t="str">
        <f>IFERROR(IF(VLOOKUP(Table1[[#This Row],[Budget Code Description]],Dimentions!$X$6:$AC$139,2,FALSE)="","",VLOOKUP(Table1[[#This Row],[Budget Code Description]],Dimentions!$X$6:$AC$139,2,FALSE)),"")</f>
        <v/>
      </c>
      <c r="G71" s="143" t="str">
        <f>IFERROR(VLOOKUP(Table1[[#This Row],[Budget Code Description]],Dimentions!$X$6:$AC$139,3,FALSE),"")</f>
        <v/>
      </c>
      <c r="H71" s="64" t="str">
        <f>IFERROR(VLOOKUP(Table1[[#This Row],[Account]],Dimentions!$S$6:$V$233,2,FALSE),"")</f>
        <v/>
      </c>
      <c r="I71" s="62">
        <f>_xlfn.NUMBERVALUE(LEFT(Table1[[#This Row],[Account]],1))</f>
        <v>0</v>
      </c>
      <c r="J71" s="62" t="str">
        <f>IFERROR(VLOOKUP(Table1[[#This Row],[Budget Code Description]],Table6[#All],7,FALSE),"")</f>
        <v/>
      </c>
      <c r="K71" s="143" t="str">
        <f>IFERROR(VLOOKUP(Table1[[#This Row],[Budget Code Description]],Table6[#All],8,FALSE),"")</f>
        <v/>
      </c>
      <c r="L71" s="63"/>
      <c r="M71" s="65" t="str">
        <f>IFERROR(VLOOKUP(Table1[[#This Row],[Staff ID]],Table2[],2,FALSE),"")</f>
        <v/>
      </c>
      <c r="N71" s="211" t="str">
        <f>IFERROR(IF(VLOOKUP(Table1[[#This Row],[Budget Code Description]],Dimentions!$X$6:$AC$134,4,FALSE)="","",VLOOKUP(Table1[[#This Row],[Budget Code Description]],Dimentions!$X$6:$AC$134,4,FALSE)),"")</f>
        <v/>
      </c>
      <c r="O71" s="65" t="str">
        <f>IFERROR(VLOOKUP(Table1[[#This Row],[Vendor ID]],Table549[],2,FALSE),"")</f>
        <v/>
      </c>
      <c r="P71" s="63"/>
      <c r="Q71" s="143" t="str">
        <f>IF(Table1[[#This Row],[Posting Date]]&lt;&gt;"",$D$9,"")</f>
        <v/>
      </c>
      <c r="R71" s="159" t="str">
        <f>IF(Table1[[#This Row],[Posting Date]]&lt;&gt;"",$D$10,"")</f>
        <v/>
      </c>
      <c r="S71" s="66"/>
      <c r="T71" s="63"/>
      <c r="U71" s="67"/>
      <c r="V71" s="67"/>
      <c r="W71" s="67"/>
      <c r="X71" s="161"/>
      <c r="Y71" s="161"/>
      <c r="Z71" s="203"/>
      <c r="AA71" s="224"/>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ht="11.25" customHeight="1" x14ac:dyDescent="0.35">
      <c r="A72" s="1"/>
      <c r="B72" s="88" t="str">
        <f>IF(Table1[[#This Row],[Posting Date]]&lt;&gt;"",IF(Table1[[#This Row],[Reference Number]]=Q71,B71+1,1),"")</f>
        <v/>
      </c>
      <c r="C72" s="61"/>
      <c r="D72" s="61"/>
      <c r="E72" s="140"/>
      <c r="F72" s="143" t="str">
        <f>IFERROR(IF(VLOOKUP(Table1[[#This Row],[Budget Code Description]],Dimentions!$X$6:$AC$139,2,FALSE)="","",VLOOKUP(Table1[[#This Row],[Budget Code Description]],Dimentions!$X$6:$AC$139,2,FALSE)),"")</f>
        <v/>
      </c>
      <c r="G72" s="143" t="str">
        <f>IFERROR(VLOOKUP(Table1[[#This Row],[Budget Code Description]],Dimentions!$X$6:$AC$139,3,FALSE),"")</f>
        <v/>
      </c>
      <c r="H72" s="64" t="str">
        <f>IFERROR(VLOOKUP(Table1[[#This Row],[Account]],Dimentions!$S$6:$V$233,2,FALSE),"")</f>
        <v/>
      </c>
      <c r="I72" s="62">
        <f>_xlfn.NUMBERVALUE(LEFT(Table1[[#This Row],[Account]],1))</f>
        <v>0</v>
      </c>
      <c r="J72" s="62" t="str">
        <f>IFERROR(VLOOKUP(Table1[[#This Row],[Budget Code Description]],Table6[#All],7,FALSE),"")</f>
        <v/>
      </c>
      <c r="K72" s="143" t="str">
        <f>IFERROR(VLOOKUP(Table1[[#This Row],[Budget Code Description]],Table6[#All],8,FALSE),"")</f>
        <v/>
      </c>
      <c r="L72" s="63"/>
      <c r="M72" s="65" t="str">
        <f>IFERROR(VLOOKUP(Table1[[#This Row],[Staff ID]],Table2[],2,FALSE),"")</f>
        <v/>
      </c>
      <c r="N72" s="211" t="str">
        <f>IFERROR(IF(VLOOKUP(Table1[[#This Row],[Budget Code Description]],Dimentions!$X$6:$AC$134,4,FALSE)="","",VLOOKUP(Table1[[#This Row],[Budget Code Description]],Dimentions!$X$6:$AC$134,4,FALSE)),"")</f>
        <v/>
      </c>
      <c r="O72" s="65" t="str">
        <f>IFERROR(VLOOKUP(Table1[[#This Row],[Vendor ID]],Table549[],2,FALSE),"")</f>
        <v/>
      </c>
      <c r="P72" s="63"/>
      <c r="Q72" s="143" t="str">
        <f>IF(Table1[[#This Row],[Posting Date]]&lt;&gt;"",$D$9,"")</f>
        <v/>
      </c>
      <c r="R72" s="159" t="str">
        <f>IF(Table1[[#This Row],[Posting Date]]&lt;&gt;"",$D$10,"")</f>
        <v/>
      </c>
      <c r="S72" s="66"/>
      <c r="T72" s="63"/>
      <c r="U72" s="67"/>
      <c r="V72" s="67"/>
      <c r="W72" s="67"/>
      <c r="X72" s="161"/>
      <c r="Y72" s="161"/>
      <c r="Z72" s="203"/>
      <c r="AA72" s="224"/>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ht="11.25" customHeight="1" x14ac:dyDescent="0.35">
      <c r="A73" s="1"/>
      <c r="B73" s="88" t="str">
        <f>IF(Table1[[#This Row],[Posting Date]]&lt;&gt;"",IF(Table1[[#This Row],[Reference Number]]=Q72,B72+1,1),"")</f>
        <v/>
      </c>
      <c r="C73" s="61"/>
      <c r="D73" s="61"/>
      <c r="E73" s="140"/>
      <c r="F73" s="143" t="str">
        <f>IFERROR(IF(VLOOKUP(Table1[[#This Row],[Budget Code Description]],Dimentions!$X$6:$AC$139,2,FALSE)="","",VLOOKUP(Table1[[#This Row],[Budget Code Description]],Dimentions!$X$6:$AC$139,2,FALSE)),"")</f>
        <v/>
      </c>
      <c r="G73" s="143" t="str">
        <f>IFERROR(VLOOKUP(Table1[[#This Row],[Budget Code Description]],Dimentions!$X$6:$AC$139,3,FALSE),"")</f>
        <v/>
      </c>
      <c r="H73" s="64" t="str">
        <f>IFERROR(VLOOKUP(Table1[[#This Row],[Account]],Dimentions!$S$6:$V$233,2,FALSE),"")</f>
        <v/>
      </c>
      <c r="I73" s="62">
        <f>_xlfn.NUMBERVALUE(LEFT(Table1[[#This Row],[Account]],1))</f>
        <v>0</v>
      </c>
      <c r="J73" s="62" t="str">
        <f>IFERROR(VLOOKUP(Table1[[#This Row],[Budget Code Description]],Table6[#All],7,FALSE),"")</f>
        <v/>
      </c>
      <c r="K73" s="143" t="str">
        <f>IFERROR(VLOOKUP(Table1[[#This Row],[Budget Code Description]],Table6[#All],8,FALSE),"")</f>
        <v/>
      </c>
      <c r="L73" s="63"/>
      <c r="M73" s="65" t="str">
        <f>IFERROR(VLOOKUP(Table1[[#This Row],[Staff ID]],Table2[],2,FALSE),"")</f>
        <v/>
      </c>
      <c r="N73" s="211" t="str">
        <f>IFERROR(IF(VLOOKUP(Table1[[#This Row],[Budget Code Description]],Dimentions!$X$6:$AC$134,4,FALSE)="","",VLOOKUP(Table1[[#This Row],[Budget Code Description]],Dimentions!$X$6:$AC$134,4,FALSE)),"")</f>
        <v/>
      </c>
      <c r="O73" s="65" t="str">
        <f>IFERROR(VLOOKUP(Table1[[#This Row],[Vendor ID]],Table549[],2,FALSE),"")</f>
        <v/>
      </c>
      <c r="P73" s="63"/>
      <c r="Q73" s="143" t="str">
        <f>IF(Table1[[#This Row],[Posting Date]]&lt;&gt;"",$D$9,"")</f>
        <v/>
      </c>
      <c r="R73" s="159" t="str">
        <f>IF(Table1[[#This Row],[Posting Date]]&lt;&gt;"",$D$10,"")</f>
        <v/>
      </c>
      <c r="S73" s="66"/>
      <c r="T73" s="63"/>
      <c r="U73" s="67"/>
      <c r="V73" s="67"/>
      <c r="W73" s="67"/>
      <c r="X73" s="161"/>
      <c r="Y73" s="161"/>
      <c r="Z73" s="203"/>
      <c r="AA73" s="122"/>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customHeight="1" x14ac:dyDescent="0.35">
      <c r="A74" s="1"/>
      <c r="B74" s="88" t="str">
        <f>IF(Table1[[#This Row],[Posting Date]]&lt;&gt;"",IF(Table1[[#This Row],[Reference Number]]=Q73,B73+1,1),"")</f>
        <v/>
      </c>
      <c r="C74" s="61"/>
      <c r="D74" s="140"/>
      <c r="E74" s="140"/>
      <c r="F74" s="143" t="str">
        <f>IFERROR(IF(VLOOKUP(Table1[[#This Row],[Budget Code Description]],Dimentions!$X$6:$AC$139,2,FALSE)="","",VLOOKUP(Table1[[#This Row],[Budget Code Description]],Dimentions!$X$6:$AC$139,2,FALSE)),"")</f>
        <v/>
      </c>
      <c r="G74" s="143" t="str">
        <f>IFERROR(VLOOKUP(Table1[[#This Row],[Budget Code Description]],Dimentions!$X$6:$AC$139,3,FALSE),"")</f>
        <v/>
      </c>
      <c r="H74" s="64" t="str">
        <f>IFERROR(VLOOKUP(Table1[[#This Row],[Account]],Dimentions!$S$6:$V$233,2,FALSE),"")</f>
        <v/>
      </c>
      <c r="I74" s="62">
        <f>_xlfn.NUMBERVALUE(LEFT(Table1[[#This Row],[Account]],1))</f>
        <v>0</v>
      </c>
      <c r="J74" s="62" t="str">
        <f>IFERROR(VLOOKUP(Table1[[#This Row],[Budget Code Description]],Table6[#All],7,FALSE),"")</f>
        <v/>
      </c>
      <c r="K74" s="143" t="str">
        <f>IFERROR(VLOOKUP(Table1[[#This Row],[Budget Code Description]],Table6[#All],8,FALSE),"")</f>
        <v/>
      </c>
      <c r="L74" s="63"/>
      <c r="M74" s="65" t="str">
        <f>IFERROR(VLOOKUP(Table1[[#This Row],[Staff ID]],Table2[],2,FALSE),"")</f>
        <v/>
      </c>
      <c r="N74" s="211" t="str">
        <f>IFERROR(IF(VLOOKUP(Table1[[#This Row],[Budget Code Description]],Dimentions!$X$6:$AC$134,4,FALSE)="","",VLOOKUP(Table1[[#This Row],[Budget Code Description]],Dimentions!$X$6:$AC$134,4,FALSE)),"")</f>
        <v/>
      </c>
      <c r="O74" s="65" t="str">
        <f>IFERROR(VLOOKUP(Table1[[#This Row],[Vendor ID]],Table549[],2,FALSE),"")</f>
        <v/>
      </c>
      <c r="P74" s="63"/>
      <c r="Q74" s="143" t="str">
        <f>IF(Table1[[#This Row],[Posting Date]]&lt;&gt;"",$D$9,"")</f>
        <v/>
      </c>
      <c r="R74" s="159" t="str">
        <f>IF(Table1[[#This Row],[Posting Date]]&lt;&gt;"",$D$10,"")</f>
        <v/>
      </c>
      <c r="S74" s="66"/>
      <c r="T74" s="63"/>
      <c r="U74" s="67"/>
      <c r="V74" s="67"/>
      <c r="W74" s="67"/>
      <c r="X74" s="161"/>
      <c r="Y74" s="161"/>
      <c r="Z74" s="203"/>
      <c r="AA74" s="122"/>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customHeight="1" x14ac:dyDescent="0.35">
      <c r="A75" s="1"/>
      <c r="B75" s="88" t="str">
        <f>IF(Table1[[#This Row],[Posting Date]]&lt;&gt;"",IF(Table1[[#This Row],[Reference Number]]=Q74,B74+1,1),"")</f>
        <v/>
      </c>
      <c r="C75" s="61"/>
      <c r="D75" s="61"/>
      <c r="E75" s="140"/>
      <c r="F75" s="143" t="str">
        <f>IFERROR(IF(VLOOKUP(Table1[[#This Row],[Budget Code Description]],Dimentions!$X$6:$AC$139,2,FALSE)="","",VLOOKUP(Table1[[#This Row],[Budget Code Description]],Dimentions!$X$6:$AC$139,2,FALSE)),"")</f>
        <v/>
      </c>
      <c r="G75" s="143" t="str">
        <f>IFERROR(VLOOKUP(Table1[[#This Row],[Budget Code Description]],Dimentions!$X$6:$AC$139,3,FALSE),"")</f>
        <v/>
      </c>
      <c r="H75" s="64" t="str">
        <f>IFERROR(VLOOKUP(Table1[[#This Row],[Account]],Dimentions!$S$6:$V$233,2,FALSE),"")</f>
        <v/>
      </c>
      <c r="I75" s="62">
        <f>_xlfn.NUMBERVALUE(LEFT(Table1[[#This Row],[Account]],1))</f>
        <v>0</v>
      </c>
      <c r="J75" s="62" t="str">
        <f>IFERROR(VLOOKUP(Table1[[#This Row],[Budget Code Description]],Table6[#All],7,FALSE),"")</f>
        <v/>
      </c>
      <c r="K75" s="143" t="str">
        <f>IFERROR(VLOOKUP(Table1[[#This Row],[Budget Code Description]],Table6[#All],8,FALSE),"")</f>
        <v/>
      </c>
      <c r="L75" s="63"/>
      <c r="M75" s="65" t="str">
        <f>IFERROR(VLOOKUP(Table1[[#This Row],[Staff ID]],Table2[],2,FALSE),"")</f>
        <v/>
      </c>
      <c r="N75" s="211" t="str">
        <f>IFERROR(IF(VLOOKUP(Table1[[#This Row],[Budget Code Description]],Dimentions!$X$6:$AC$134,4,FALSE)="","",VLOOKUP(Table1[[#This Row],[Budget Code Description]],Dimentions!$X$6:$AC$134,4,FALSE)),"")</f>
        <v/>
      </c>
      <c r="O75" s="65" t="str">
        <f>IFERROR(VLOOKUP(Table1[[#This Row],[Vendor ID]],Table549[],2,FALSE),"")</f>
        <v/>
      </c>
      <c r="P75" s="63"/>
      <c r="Q75" s="143" t="str">
        <f>IF(Table1[[#This Row],[Posting Date]]&lt;&gt;"",$D$9,"")</f>
        <v/>
      </c>
      <c r="R75" s="159" t="str">
        <f>IF(Table1[[#This Row],[Posting Date]]&lt;&gt;"",$D$10,"")</f>
        <v/>
      </c>
      <c r="S75" s="66"/>
      <c r="T75" s="63"/>
      <c r="U75" s="67"/>
      <c r="V75" s="67"/>
      <c r="W75" s="67"/>
      <c r="X75" s="161"/>
      <c r="Y75" s="161"/>
      <c r="Z75" s="203"/>
      <c r="AA75" s="122"/>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customHeight="1" x14ac:dyDescent="0.35">
      <c r="A76" s="1"/>
      <c r="B76" s="88" t="str">
        <f>IF(Table1[[#This Row],[Posting Date]]&lt;&gt;"",IF(Table1[[#This Row],[Reference Number]]=Q75,B75+1,1),"")</f>
        <v/>
      </c>
      <c r="C76" s="61"/>
      <c r="D76" s="61"/>
      <c r="E76" s="140"/>
      <c r="F76" s="143" t="str">
        <f>IFERROR(IF(VLOOKUP(Table1[[#This Row],[Budget Code Description]],Dimentions!$X$6:$AC$139,2,FALSE)="","",VLOOKUP(Table1[[#This Row],[Budget Code Description]],Dimentions!$X$6:$AC$139,2,FALSE)),"")</f>
        <v/>
      </c>
      <c r="G76" s="143" t="str">
        <f>IFERROR(VLOOKUP(Table1[[#This Row],[Budget Code Description]],Dimentions!$X$6:$AC$139,3,FALSE),"")</f>
        <v/>
      </c>
      <c r="H76" s="64" t="str">
        <f>IFERROR(VLOOKUP(Table1[[#This Row],[Account]],Dimentions!$S$6:$V$233,2,FALSE),"")</f>
        <v/>
      </c>
      <c r="I76" s="62">
        <f>_xlfn.NUMBERVALUE(LEFT(Table1[[#This Row],[Account]],1))</f>
        <v>0</v>
      </c>
      <c r="J76" s="62" t="str">
        <f>IFERROR(VLOOKUP(Table1[[#This Row],[Budget Code Description]],Table6[#All],7,FALSE),"")</f>
        <v/>
      </c>
      <c r="K76" s="143" t="str">
        <f>IFERROR(VLOOKUP(Table1[[#This Row],[Budget Code Description]],Table6[#All],8,FALSE),"")</f>
        <v/>
      </c>
      <c r="L76" s="63"/>
      <c r="M76" s="65" t="str">
        <f>IFERROR(VLOOKUP(Table1[[#This Row],[Staff ID]],Table2[],2,FALSE),"")</f>
        <v/>
      </c>
      <c r="N76" s="211" t="str">
        <f>IFERROR(IF(VLOOKUP(Table1[[#This Row],[Budget Code Description]],Dimentions!$X$6:$AC$134,4,FALSE)="","",VLOOKUP(Table1[[#This Row],[Budget Code Description]],Dimentions!$X$6:$AC$134,4,FALSE)),"")</f>
        <v/>
      </c>
      <c r="O76" s="65" t="str">
        <f>IFERROR(VLOOKUP(Table1[[#This Row],[Vendor ID]],Table549[],2,FALSE),"")</f>
        <v/>
      </c>
      <c r="P76" s="63"/>
      <c r="Q76" s="143" t="str">
        <f>IF(Table1[[#This Row],[Posting Date]]&lt;&gt;"",$D$9,"")</f>
        <v/>
      </c>
      <c r="R76" s="159" t="str">
        <f>IF(Table1[[#This Row],[Posting Date]]&lt;&gt;"",$D$10,"")</f>
        <v/>
      </c>
      <c r="S76" s="66"/>
      <c r="T76" s="63"/>
      <c r="U76" s="67"/>
      <c r="V76" s="67"/>
      <c r="W76" s="67"/>
      <c r="X76" s="161"/>
      <c r="Y76" s="161"/>
      <c r="Z76" s="203"/>
      <c r="AA76" s="122"/>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customHeight="1" x14ac:dyDescent="0.35">
      <c r="A77" s="1"/>
      <c r="B77" s="88" t="str">
        <f>IF(Table1[[#This Row],[Posting Date]]&lt;&gt;"",IF(Table1[[#This Row],[Reference Number]]=Q76,B76+1,1),"")</f>
        <v/>
      </c>
      <c r="C77" s="61"/>
      <c r="D77" s="61"/>
      <c r="E77" s="140"/>
      <c r="F77" s="143" t="str">
        <f>IFERROR(IF(VLOOKUP(Table1[[#This Row],[Budget Code Description]],Dimentions!$X$6:$AC$139,2,FALSE)="","",VLOOKUP(Table1[[#This Row],[Budget Code Description]],Dimentions!$X$6:$AC$139,2,FALSE)),"")</f>
        <v/>
      </c>
      <c r="G77" s="143" t="str">
        <f>IFERROR(VLOOKUP(Table1[[#This Row],[Budget Code Description]],Dimentions!$X$6:$AC$139,3,FALSE),"")</f>
        <v/>
      </c>
      <c r="H77" s="64" t="str">
        <f>IFERROR(VLOOKUP(Table1[[#This Row],[Account]],Dimentions!$S$6:$V$233,2,FALSE),"")</f>
        <v/>
      </c>
      <c r="I77" s="62">
        <f>_xlfn.NUMBERVALUE(LEFT(Table1[[#This Row],[Account]],1))</f>
        <v>0</v>
      </c>
      <c r="J77" s="62" t="str">
        <f>IFERROR(VLOOKUP(Table1[[#This Row],[Budget Code Description]],Table6[#All],7,FALSE),"")</f>
        <v/>
      </c>
      <c r="K77" s="143" t="str">
        <f>IFERROR(VLOOKUP(Table1[[#This Row],[Budget Code Description]],Table6[#All],8,FALSE),"")</f>
        <v/>
      </c>
      <c r="L77" s="63"/>
      <c r="M77" s="65" t="str">
        <f>IFERROR(VLOOKUP(Table1[[#This Row],[Staff ID]],Table2[],2,FALSE),"")</f>
        <v/>
      </c>
      <c r="N77" s="211" t="str">
        <f>IFERROR(IF(VLOOKUP(Table1[[#This Row],[Budget Code Description]],Dimentions!$X$6:$AC$134,4,FALSE)="","",VLOOKUP(Table1[[#This Row],[Budget Code Description]],Dimentions!$X$6:$AC$134,4,FALSE)),"")</f>
        <v/>
      </c>
      <c r="O77" s="65" t="str">
        <f>IFERROR(VLOOKUP(Table1[[#This Row],[Vendor ID]],Table549[],2,FALSE),"")</f>
        <v/>
      </c>
      <c r="P77" s="63"/>
      <c r="Q77" s="143" t="str">
        <f>IF(Table1[[#This Row],[Posting Date]]&lt;&gt;"",$D$9,"")</f>
        <v/>
      </c>
      <c r="R77" s="159" t="str">
        <f>IF(Table1[[#This Row],[Posting Date]]&lt;&gt;"",$D$10,"")</f>
        <v/>
      </c>
      <c r="S77" s="66"/>
      <c r="T77" s="63"/>
      <c r="U77" s="67"/>
      <c r="V77" s="67"/>
      <c r="W77" s="67" t="str">
        <f t="shared" ref="W77:W106" si="4">IF(E77="","",(ExchangeRate))</f>
        <v/>
      </c>
      <c r="X77" s="161" t="str">
        <f>IF(E77="","",(IF(Table1[[#This Row],[Cur]]="USD",Table1[[#This Row],[Cur_Amount Debit]],Table1[[#This Row],[Cur_Amount Debit]]/Table1[[#This Row],[Exchange Rate]])))</f>
        <v/>
      </c>
      <c r="Y77" s="161" t="str">
        <f>IF(E77="","",(IF(Table1[[#This Row],[Cur]]="USD",Table1[[#This Row],[Cur_Amount Credit]],Table1[[#This Row],[Cur_Amount Credit]]/ExchangeRate)))</f>
        <v/>
      </c>
      <c r="Z77" s="203" t="str">
        <f>IF(E77="","",(Table1[[#This Row],[Debit USD]]-Table1[[#This Row],[Credit USD]]))</f>
        <v/>
      </c>
      <c r="AA77" s="122"/>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customHeight="1" x14ac:dyDescent="0.35">
      <c r="A78" s="1"/>
      <c r="B78" s="88" t="str">
        <f>IF(Table1[[#This Row],[Posting Date]]&lt;&gt;"",IF(Table1[[#This Row],[Reference Number]]=Q77,B77+1,1),"")</f>
        <v/>
      </c>
      <c r="C78" s="61"/>
      <c r="D78" s="61"/>
      <c r="E78" s="140"/>
      <c r="F78" s="143" t="str">
        <f>IFERROR(IF(VLOOKUP(Table1[[#This Row],[Budget Code Description]],Dimentions!$X$6:$AC$139,2,FALSE)="","",VLOOKUP(Table1[[#This Row],[Budget Code Description]],Dimentions!$X$6:$AC$139,2,FALSE)),"")</f>
        <v/>
      </c>
      <c r="G78" s="143" t="str">
        <f>IFERROR(VLOOKUP(Table1[[#This Row],[Budget Code Description]],Dimentions!$X$6:$AC$139,3,FALSE),"")</f>
        <v/>
      </c>
      <c r="H78" s="64" t="str">
        <f>IFERROR(VLOOKUP(Table1[[#This Row],[Account]],Dimentions!$S$6:$V$233,2,FALSE),"")</f>
        <v/>
      </c>
      <c r="I78" s="62">
        <f>_xlfn.NUMBERVALUE(LEFT(Table1[[#This Row],[Account]],1))</f>
        <v>0</v>
      </c>
      <c r="J78" s="62" t="str">
        <f>IFERROR(VLOOKUP(Table1[[#This Row],[Budget Code Description]],Table6[#All],7,FALSE),"")</f>
        <v/>
      </c>
      <c r="K78" s="143" t="str">
        <f>IFERROR(VLOOKUP(Table1[[#This Row],[Budget Code Description]],Table6[#All],8,FALSE),"")</f>
        <v/>
      </c>
      <c r="L78" s="63"/>
      <c r="M78" s="65" t="str">
        <f>IFERROR(VLOOKUP(Table1[[#This Row],[Staff ID]],Table2[],2,FALSE),"")</f>
        <v/>
      </c>
      <c r="N78" s="211" t="str">
        <f>IFERROR(IF(VLOOKUP(Table1[[#This Row],[Budget Code Description]],Dimentions!$X$6:$AC$134,4,FALSE)="","",VLOOKUP(Table1[[#This Row],[Budget Code Description]],Dimentions!$X$6:$AC$134,4,FALSE)),"")</f>
        <v/>
      </c>
      <c r="O78" s="65" t="str">
        <f>IFERROR(VLOOKUP(Table1[[#This Row],[Vendor ID]],Table549[],2,FALSE),"")</f>
        <v/>
      </c>
      <c r="P78" s="63"/>
      <c r="Q78" s="143" t="str">
        <f>IF(Table1[[#This Row],[Posting Date]]&lt;&gt;"",$D$9,"")</f>
        <v/>
      </c>
      <c r="R78" s="159" t="str">
        <f>IF(Table1[[#This Row],[Posting Date]]&lt;&gt;"",$D$10,"")</f>
        <v/>
      </c>
      <c r="S78" s="66"/>
      <c r="T78" s="63"/>
      <c r="U78" s="67"/>
      <c r="V78" s="67"/>
      <c r="W78" s="67" t="str">
        <f t="shared" si="4"/>
        <v/>
      </c>
      <c r="X78" s="161" t="str">
        <f>IF(E78="","",(IF(Table1[[#This Row],[Cur]]="USD",Table1[[#This Row],[Cur_Amount Debit]],Table1[[#This Row],[Cur_Amount Debit]]/Table1[[#This Row],[Exchange Rate]])))</f>
        <v/>
      </c>
      <c r="Y78" s="161" t="str">
        <f>IF(E78="","",(IF(Table1[[#This Row],[Cur]]="USD",Table1[[#This Row],[Cur_Amount Credit]],Table1[[#This Row],[Cur_Amount Credit]]/ExchangeRate)))</f>
        <v/>
      </c>
      <c r="Z78" s="203" t="str">
        <f>IF(E78="","",(Table1[[#This Row],[Debit USD]]-Table1[[#This Row],[Credit USD]]))</f>
        <v/>
      </c>
      <c r="AA78" s="122"/>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customHeight="1" x14ac:dyDescent="0.35">
      <c r="A79" s="1"/>
      <c r="B79" s="88" t="str">
        <f>IF(Table1[[#This Row],[Posting Date]]&lt;&gt;"",IF(Table1[[#This Row],[Reference Number]]=Q78,B78+1,1),"")</f>
        <v/>
      </c>
      <c r="C79" s="61"/>
      <c r="D79" s="61"/>
      <c r="E79" s="140"/>
      <c r="F79" s="143" t="str">
        <f>IFERROR(IF(VLOOKUP(Table1[[#This Row],[Budget Code Description]],Dimentions!$X$6:$AC$139,2,FALSE)="","",VLOOKUP(Table1[[#This Row],[Budget Code Description]],Dimentions!$X$6:$AC$139,2,FALSE)),"")</f>
        <v/>
      </c>
      <c r="G79" s="143" t="str">
        <f>IFERROR(VLOOKUP(Table1[[#This Row],[Budget Code Description]],Dimentions!$X$6:$AC$139,3,FALSE),"")</f>
        <v/>
      </c>
      <c r="H79" s="64" t="str">
        <f>IFERROR(VLOOKUP(Table1[[#This Row],[Account]],Dimentions!$S$6:$V$233,2,FALSE),"")</f>
        <v/>
      </c>
      <c r="I79" s="62">
        <f>_xlfn.NUMBERVALUE(LEFT(Table1[[#This Row],[Account]],1))</f>
        <v>0</v>
      </c>
      <c r="J79" s="62" t="str">
        <f>IFERROR(VLOOKUP(Table1[[#This Row],[Budget Code Description]],Table6[#All],7,FALSE),"")</f>
        <v/>
      </c>
      <c r="K79" s="143" t="str">
        <f>IFERROR(VLOOKUP(Table1[[#This Row],[Budget Code Description]],Table6[#All],8,FALSE),"")</f>
        <v/>
      </c>
      <c r="L79" s="63"/>
      <c r="M79" s="65" t="str">
        <f>IFERROR(VLOOKUP(Table1[[#This Row],[Staff ID]],Table2[],2,FALSE),"")</f>
        <v/>
      </c>
      <c r="N79" s="211" t="str">
        <f>IFERROR(IF(VLOOKUP(Table1[[#This Row],[Budget Code Description]],Dimentions!$X$6:$AC$134,4,FALSE)="","",VLOOKUP(Table1[[#This Row],[Budget Code Description]],Dimentions!$X$6:$AC$134,4,FALSE)),"")</f>
        <v/>
      </c>
      <c r="O79" s="65" t="str">
        <f>IFERROR(VLOOKUP(Table1[[#This Row],[Vendor ID]],Table549[],2,FALSE),"")</f>
        <v/>
      </c>
      <c r="P79" s="63"/>
      <c r="Q79" s="143" t="str">
        <f>IF(Table1[[#This Row],[Posting Date]]&lt;&gt;"",$D$9,"")</f>
        <v/>
      </c>
      <c r="R79" s="159" t="str">
        <f>IF(Table1[[#This Row],[Posting Date]]&lt;&gt;"",$D$10,"")</f>
        <v/>
      </c>
      <c r="S79" s="66"/>
      <c r="T79" s="63"/>
      <c r="U79" s="67"/>
      <c r="V79" s="67"/>
      <c r="W79" s="67" t="str">
        <f t="shared" si="4"/>
        <v/>
      </c>
      <c r="X79" s="161" t="str">
        <f>IF(E79="","",(IF(Table1[[#This Row],[Cur]]="USD",Table1[[#This Row],[Cur_Amount Debit]],Table1[[#This Row],[Cur_Amount Debit]]/Table1[[#This Row],[Exchange Rate]])))</f>
        <v/>
      </c>
      <c r="Y79" s="161" t="str">
        <f>IF(E79="","",(IF(Table1[[#This Row],[Cur]]="USD",Table1[[#This Row],[Cur_Amount Credit]],Table1[[#This Row],[Cur_Amount Credit]]/ExchangeRate)))</f>
        <v/>
      </c>
      <c r="Z79" s="203" t="str">
        <f>IF(E79="","",(Table1[[#This Row],[Debit USD]]-Table1[[#This Row],[Credit USD]]))</f>
        <v/>
      </c>
      <c r="AA79" s="122"/>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customHeight="1" x14ac:dyDescent="0.35">
      <c r="A80" s="1"/>
      <c r="B80" s="88" t="str">
        <f>IF(Table1[[#This Row],[Posting Date]]&lt;&gt;"",IF(Table1[[#This Row],[Reference Number]]=Q79,B79+1,1),"")</f>
        <v/>
      </c>
      <c r="C80" s="61"/>
      <c r="D80" s="61"/>
      <c r="E80" s="140"/>
      <c r="F80" s="143" t="str">
        <f>IFERROR(IF(VLOOKUP(Table1[[#This Row],[Budget Code Description]],Dimentions!$X$6:$AC$139,2,FALSE)="","",VLOOKUP(Table1[[#This Row],[Budget Code Description]],Dimentions!$X$6:$AC$139,2,FALSE)),"")</f>
        <v/>
      </c>
      <c r="G80" s="143" t="str">
        <f>IFERROR(VLOOKUP(Table1[[#This Row],[Budget Code Description]],Dimentions!$X$6:$AC$139,3,FALSE),"")</f>
        <v/>
      </c>
      <c r="H80" s="64" t="str">
        <f>IFERROR(VLOOKUP(Table1[[#This Row],[Account]],Dimentions!$S$6:$V$233,2,FALSE),"")</f>
        <v/>
      </c>
      <c r="I80" s="62">
        <f>_xlfn.NUMBERVALUE(LEFT(Table1[[#This Row],[Account]],1))</f>
        <v>0</v>
      </c>
      <c r="J80" s="62" t="str">
        <f>IFERROR(VLOOKUP(Table1[[#This Row],[Budget Code Description]],Table6[#All],7,FALSE),"")</f>
        <v/>
      </c>
      <c r="K80" s="143" t="str">
        <f>IFERROR(VLOOKUP(Table1[[#This Row],[Budget Code Description]],Table6[#All],8,FALSE),"")</f>
        <v/>
      </c>
      <c r="L80" s="63"/>
      <c r="M80" s="65" t="str">
        <f>IFERROR(VLOOKUP(Table1[[#This Row],[Staff ID]],Table2[],2,FALSE),"")</f>
        <v/>
      </c>
      <c r="N80" s="211" t="str">
        <f>IFERROR(IF(VLOOKUP(Table1[[#This Row],[Budget Code Description]],Dimentions!$X$6:$AC$134,4,FALSE)="","",VLOOKUP(Table1[[#This Row],[Budget Code Description]],Dimentions!$X$6:$AC$134,4,FALSE)),"")</f>
        <v/>
      </c>
      <c r="O80" s="65" t="str">
        <f>IFERROR(VLOOKUP(Table1[[#This Row],[Vendor ID]],Table549[],2,FALSE),"")</f>
        <v/>
      </c>
      <c r="P80" s="63"/>
      <c r="Q80" s="143" t="str">
        <f>IF(Table1[[#This Row],[Posting Date]]&lt;&gt;"",$D$9,"")</f>
        <v/>
      </c>
      <c r="R80" s="159" t="str">
        <f>IF(Table1[[#This Row],[Posting Date]]&lt;&gt;"",$D$10,"")</f>
        <v/>
      </c>
      <c r="S80" s="66"/>
      <c r="T80" s="63"/>
      <c r="U80" s="67"/>
      <c r="V80" s="67"/>
      <c r="W80" s="67" t="str">
        <f t="shared" si="4"/>
        <v/>
      </c>
      <c r="X80" s="161" t="str">
        <f>IF(E80="","",(IF(Table1[[#This Row],[Cur]]="USD",Table1[[#This Row],[Cur_Amount Debit]],Table1[[#This Row],[Cur_Amount Debit]]/Table1[[#This Row],[Exchange Rate]])))</f>
        <v/>
      </c>
      <c r="Y80" s="161" t="str">
        <f>IF(E80="","",(IF(Table1[[#This Row],[Cur]]="USD",Table1[[#This Row],[Cur_Amount Credit]],Table1[[#This Row],[Cur_Amount Credit]]/ExchangeRate)))</f>
        <v/>
      </c>
      <c r="Z80" s="203" t="str">
        <f>IF(E80="","",(Table1[[#This Row],[Debit USD]]-Table1[[#This Row],[Credit USD]]))</f>
        <v/>
      </c>
      <c r="AA80" s="122"/>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customHeight="1" x14ac:dyDescent="0.35">
      <c r="A81" s="1"/>
      <c r="B81" s="88" t="str">
        <f>IF(Table1[[#This Row],[Posting Date]]&lt;&gt;"",IF(Table1[[#This Row],[Reference Number]]=Q80,B80+1,1),"")</f>
        <v/>
      </c>
      <c r="C81" s="61"/>
      <c r="D81" s="61"/>
      <c r="E81" s="140"/>
      <c r="F81" s="143" t="str">
        <f>IFERROR(IF(VLOOKUP(Table1[[#This Row],[Budget Code Description]],Dimentions!$X$6:$AC$139,2,FALSE)="","",VLOOKUP(Table1[[#This Row],[Budget Code Description]],Dimentions!$X$6:$AC$139,2,FALSE)),"")</f>
        <v/>
      </c>
      <c r="G81" s="143" t="str">
        <f>IFERROR(VLOOKUP(Table1[[#This Row],[Budget Code Description]],Dimentions!$X$6:$AC$139,3,FALSE),"")</f>
        <v/>
      </c>
      <c r="H81" s="64" t="str">
        <f>IFERROR(VLOOKUP(Table1[[#This Row],[Account]],Dimentions!$S$6:$V$233,2,FALSE),"")</f>
        <v/>
      </c>
      <c r="I81" s="62">
        <f>_xlfn.NUMBERVALUE(LEFT(Table1[[#This Row],[Account]],1))</f>
        <v>0</v>
      </c>
      <c r="J81" s="62" t="str">
        <f>IFERROR(VLOOKUP(Table1[[#This Row],[Budget Code Description]],Table6[#All],7,FALSE),"")</f>
        <v/>
      </c>
      <c r="K81" s="143" t="str">
        <f>IFERROR(VLOOKUP(Table1[[#This Row],[Budget Code Description]],Table6[#All],8,FALSE),"")</f>
        <v/>
      </c>
      <c r="L81" s="63"/>
      <c r="M81" s="65" t="str">
        <f>IFERROR(VLOOKUP(Table1[[#This Row],[Staff ID]],Table2[],2,FALSE),"")</f>
        <v/>
      </c>
      <c r="N81" s="211" t="str">
        <f>IFERROR(IF(VLOOKUP(Table1[[#This Row],[Budget Code Description]],Dimentions!$X$6:$AC$134,4,FALSE)="","",VLOOKUP(Table1[[#This Row],[Budget Code Description]],Dimentions!$X$6:$AC$134,4,FALSE)),"")</f>
        <v/>
      </c>
      <c r="O81" s="65" t="str">
        <f>IFERROR(VLOOKUP(Table1[[#This Row],[Vendor ID]],Table549[],2,FALSE),"")</f>
        <v/>
      </c>
      <c r="P81" s="63"/>
      <c r="Q81" s="143" t="str">
        <f>IF(Table1[[#This Row],[Posting Date]]&lt;&gt;"",$D$9,"")</f>
        <v/>
      </c>
      <c r="R81" s="159" t="str">
        <f>IF(Table1[[#This Row],[Posting Date]]&lt;&gt;"",$D$10,"")</f>
        <v/>
      </c>
      <c r="S81" s="66"/>
      <c r="T81" s="63"/>
      <c r="U81" s="67"/>
      <c r="V81" s="67"/>
      <c r="W81" s="67" t="str">
        <f t="shared" si="4"/>
        <v/>
      </c>
      <c r="X81" s="161" t="str">
        <f>IF(E81="","",(IF(Table1[[#This Row],[Cur]]="USD",Table1[[#This Row],[Cur_Amount Debit]],Table1[[#This Row],[Cur_Amount Debit]]/Table1[[#This Row],[Exchange Rate]])))</f>
        <v/>
      </c>
      <c r="Y81" s="161" t="str">
        <f>IF(E81="","",(IF(Table1[[#This Row],[Cur]]="USD",Table1[[#This Row],[Cur_Amount Credit]],Table1[[#This Row],[Cur_Amount Credit]]/ExchangeRate)))</f>
        <v/>
      </c>
      <c r="Z81" s="203" t="str">
        <f>IF(E81="","",(Table1[[#This Row],[Debit USD]]-Table1[[#This Row],[Credit USD]]))</f>
        <v/>
      </c>
      <c r="AA81" s="122"/>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customHeight="1" x14ac:dyDescent="0.35">
      <c r="A82" s="1"/>
      <c r="B82" s="88" t="str">
        <f>IF(Table1[[#This Row],[Posting Date]]&lt;&gt;"",IF(Table1[[#This Row],[Reference Number]]=Q81,B81+1,1),"")</f>
        <v/>
      </c>
      <c r="C82" s="61"/>
      <c r="D82" s="61"/>
      <c r="E82" s="140"/>
      <c r="F82" s="143" t="str">
        <f>IFERROR(IF(VLOOKUP(Table1[[#This Row],[Budget Code Description]],Dimentions!$X$6:$AC$139,2,FALSE)="","",VLOOKUP(Table1[[#This Row],[Budget Code Description]],Dimentions!$X$6:$AC$139,2,FALSE)),"")</f>
        <v/>
      </c>
      <c r="G82" s="143" t="str">
        <f>IFERROR(VLOOKUP(Table1[[#This Row],[Budget Code Description]],Dimentions!$X$6:$AC$139,3,FALSE),"")</f>
        <v/>
      </c>
      <c r="H82" s="64" t="str">
        <f>IFERROR(VLOOKUP(Table1[[#This Row],[Account]],Dimentions!$S$6:$V$233,2,FALSE),"")</f>
        <v/>
      </c>
      <c r="I82" s="62">
        <f>_xlfn.NUMBERVALUE(LEFT(Table1[[#This Row],[Account]],1))</f>
        <v>0</v>
      </c>
      <c r="J82" s="62" t="str">
        <f>IFERROR(VLOOKUP(Table1[[#This Row],[Budget Code Description]],Table6[#All],7,FALSE),"")</f>
        <v/>
      </c>
      <c r="K82" s="143" t="str">
        <f>IFERROR(VLOOKUP(Table1[[#This Row],[Budget Code Description]],Table6[#All],8,FALSE),"")</f>
        <v/>
      </c>
      <c r="L82" s="63"/>
      <c r="M82" s="65" t="str">
        <f>IFERROR(VLOOKUP(Table1[[#This Row],[Staff ID]],Table2[],2,FALSE),"")</f>
        <v/>
      </c>
      <c r="N82" s="211" t="str">
        <f>IFERROR(IF(VLOOKUP(Table1[[#This Row],[Budget Code Description]],Dimentions!$X$6:$AC$134,4,FALSE)="","",VLOOKUP(Table1[[#This Row],[Budget Code Description]],Dimentions!$X$6:$AC$134,4,FALSE)),"")</f>
        <v/>
      </c>
      <c r="O82" s="65" t="str">
        <f>IFERROR(VLOOKUP(Table1[[#This Row],[Vendor ID]],Table549[],2,FALSE),"")</f>
        <v/>
      </c>
      <c r="P82" s="63"/>
      <c r="Q82" s="143" t="str">
        <f>IF(Table1[[#This Row],[Posting Date]]&lt;&gt;"",$D$9,"")</f>
        <v/>
      </c>
      <c r="R82" s="159" t="str">
        <f>IF(Table1[[#This Row],[Posting Date]]&lt;&gt;"",$D$10,"")</f>
        <v/>
      </c>
      <c r="S82" s="66"/>
      <c r="T82" s="63"/>
      <c r="U82" s="67"/>
      <c r="V82" s="67"/>
      <c r="W82" s="67" t="str">
        <f t="shared" si="4"/>
        <v/>
      </c>
      <c r="X82" s="161" t="str">
        <f>IF(E82="","",(IF(Table1[[#This Row],[Cur]]="USD",Table1[[#This Row],[Cur_Amount Debit]],Table1[[#This Row],[Cur_Amount Debit]]/Table1[[#This Row],[Exchange Rate]])))</f>
        <v/>
      </c>
      <c r="Y82" s="161" t="str">
        <f>IF(E82="","",(IF(Table1[[#This Row],[Cur]]="USD",Table1[[#This Row],[Cur_Amount Credit]],Table1[[#This Row],[Cur_Amount Credit]]/ExchangeRate)))</f>
        <v/>
      </c>
      <c r="Z82" s="203" t="str">
        <f>IF(E82="","",(Table1[[#This Row],[Debit USD]]-Table1[[#This Row],[Credit USD]]))</f>
        <v/>
      </c>
      <c r="AA82" s="122"/>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customHeight="1" x14ac:dyDescent="0.35">
      <c r="A83" s="1"/>
      <c r="B83" s="88" t="str">
        <f>IF(Table1[[#This Row],[Posting Date]]&lt;&gt;"",IF(Table1[[#This Row],[Reference Number]]=Q82,B82+1,1),"")</f>
        <v/>
      </c>
      <c r="C83" s="61"/>
      <c r="D83" s="61"/>
      <c r="E83" s="140"/>
      <c r="F83" s="143" t="str">
        <f>IFERROR(IF(VLOOKUP(Table1[[#This Row],[Budget Code Description]],Dimentions!$X$6:$AC$139,2,FALSE)="","",VLOOKUP(Table1[[#This Row],[Budget Code Description]],Dimentions!$X$6:$AC$139,2,FALSE)),"")</f>
        <v/>
      </c>
      <c r="G83" s="143" t="str">
        <f>IFERROR(VLOOKUP(Table1[[#This Row],[Budget Code Description]],Dimentions!$X$6:$AC$139,3,FALSE),"")</f>
        <v/>
      </c>
      <c r="H83" s="64" t="str">
        <f>IFERROR(VLOOKUP(Table1[[#This Row],[Account]],Dimentions!$S$6:$V$233,2,FALSE),"")</f>
        <v/>
      </c>
      <c r="I83" s="62">
        <f>_xlfn.NUMBERVALUE(LEFT(Table1[[#This Row],[Account]],1))</f>
        <v>0</v>
      </c>
      <c r="J83" s="62" t="str">
        <f>IFERROR(VLOOKUP(Table1[[#This Row],[Budget Code Description]],Table6[#All],7,FALSE),"")</f>
        <v/>
      </c>
      <c r="K83" s="143" t="str">
        <f>IFERROR(VLOOKUP(Table1[[#This Row],[Budget Code Description]],Table6[#All],8,FALSE),"")</f>
        <v/>
      </c>
      <c r="L83" s="63"/>
      <c r="M83" s="65" t="str">
        <f>IFERROR(VLOOKUP(Table1[[#This Row],[Staff ID]],Table2[],2,FALSE),"")</f>
        <v/>
      </c>
      <c r="N83" s="211" t="str">
        <f>IFERROR(IF(VLOOKUP(Table1[[#This Row],[Budget Code Description]],Dimentions!$X$6:$AC$134,4,FALSE)="","",VLOOKUP(Table1[[#This Row],[Budget Code Description]],Dimentions!$X$6:$AC$134,4,FALSE)),"")</f>
        <v/>
      </c>
      <c r="O83" s="65" t="str">
        <f>IFERROR(VLOOKUP(Table1[[#This Row],[Vendor ID]],Table549[],2,FALSE),"")</f>
        <v/>
      </c>
      <c r="P83" s="63"/>
      <c r="Q83" s="143" t="str">
        <f>IF(Table1[[#This Row],[Posting Date]]&lt;&gt;"",$D$9,"")</f>
        <v/>
      </c>
      <c r="R83" s="159" t="str">
        <f>IF(Table1[[#This Row],[Posting Date]]&lt;&gt;"",$D$10,"")</f>
        <v/>
      </c>
      <c r="S83" s="66"/>
      <c r="T83" s="63"/>
      <c r="U83" s="67"/>
      <c r="V83" s="67"/>
      <c r="W83" s="67" t="str">
        <f t="shared" si="4"/>
        <v/>
      </c>
      <c r="X83" s="161" t="str">
        <f>IF(E83="","",(IF(Table1[[#This Row],[Cur]]="USD",Table1[[#This Row],[Cur_Amount Debit]],Table1[[#This Row],[Cur_Amount Debit]]/Table1[[#This Row],[Exchange Rate]])))</f>
        <v/>
      </c>
      <c r="Y83" s="161" t="str">
        <f>IF(E83="","",(IF(Table1[[#This Row],[Cur]]="USD",Table1[[#This Row],[Cur_Amount Credit]],Table1[[#This Row],[Cur_Amount Credit]]/ExchangeRate)))</f>
        <v/>
      </c>
      <c r="Z83" s="203" t="str">
        <f>IF(E83="","",(Table1[[#This Row],[Debit USD]]-Table1[[#This Row],[Credit USD]]))</f>
        <v/>
      </c>
      <c r="AA83" s="122"/>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customHeight="1" x14ac:dyDescent="0.35">
      <c r="A84" s="1"/>
      <c r="B84" s="88" t="str">
        <f>IF(Table1[[#This Row],[Posting Date]]&lt;&gt;"",IF(Table1[[#This Row],[Reference Number]]=Q83,B83+1,1),"")</f>
        <v/>
      </c>
      <c r="C84" s="61"/>
      <c r="D84" s="61"/>
      <c r="E84" s="140"/>
      <c r="F84" s="143" t="str">
        <f>IFERROR(IF(VLOOKUP(Table1[[#This Row],[Budget Code Description]],Dimentions!$X$6:$AC$139,2,FALSE)="","",VLOOKUP(Table1[[#This Row],[Budget Code Description]],Dimentions!$X$6:$AC$139,2,FALSE)),"")</f>
        <v/>
      </c>
      <c r="G84" s="143" t="str">
        <f>IFERROR(VLOOKUP(Table1[[#This Row],[Budget Code Description]],Dimentions!$X$6:$AC$139,3,FALSE),"")</f>
        <v/>
      </c>
      <c r="H84" s="64" t="str">
        <f>IFERROR(VLOOKUP(Table1[[#This Row],[Account]],Dimentions!$S$6:$V$233,2,FALSE),"")</f>
        <v/>
      </c>
      <c r="I84" s="62">
        <f>_xlfn.NUMBERVALUE(LEFT(Table1[[#This Row],[Account]],1))</f>
        <v>0</v>
      </c>
      <c r="J84" s="62" t="str">
        <f>IFERROR(VLOOKUP(Table1[[#This Row],[Budget Code Description]],Table6[#All],7,FALSE),"")</f>
        <v/>
      </c>
      <c r="K84" s="143" t="str">
        <f>IFERROR(VLOOKUP(Table1[[#This Row],[Budget Code Description]],Table6[#All],8,FALSE),"")</f>
        <v/>
      </c>
      <c r="L84" s="63"/>
      <c r="M84" s="65" t="str">
        <f>IFERROR(VLOOKUP(Table1[[#This Row],[Staff ID]],Table2[],2,FALSE),"")</f>
        <v/>
      </c>
      <c r="N84" s="211" t="str">
        <f>IFERROR(IF(VLOOKUP(Table1[[#This Row],[Budget Code Description]],Dimentions!$X$6:$AC$134,4,FALSE)="","",VLOOKUP(Table1[[#This Row],[Budget Code Description]],Dimentions!$X$6:$AC$134,4,FALSE)),"")</f>
        <v/>
      </c>
      <c r="O84" s="65" t="str">
        <f>IFERROR(VLOOKUP(Table1[[#This Row],[Vendor ID]],Table549[],2,FALSE),"")</f>
        <v/>
      </c>
      <c r="P84" s="63"/>
      <c r="Q84" s="143" t="str">
        <f>IF(Table1[[#This Row],[Posting Date]]&lt;&gt;"",$D$9,"")</f>
        <v/>
      </c>
      <c r="R84" s="159" t="str">
        <f>IF(Table1[[#This Row],[Posting Date]]&lt;&gt;"",$D$10,"")</f>
        <v/>
      </c>
      <c r="S84" s="66"/>
      <c r="T84" s="63"/>
      <c r="U84" s="67"/>
      <c r="V84" s="67"/>
      <c r="W84" s="67" t="str">
        <f t="shared" si="4"/>
        <v/>
      </c>
      <c r="X84" s="161" t="str">
        <f>IF(E84="","",(IF(Table1[[#This Row],[Cur]]="USD",Table1[[#This Row],[Cur_Amount Debit]],Table1[[#This Row],[Cur_Amount Debit]]/Table1[[#This Row],[Exchange Rate]])))</f>
        <v/>
      </c>
      <c r="Y84" s="161" t="str">
        <f>IF(E84="","",(IF(Table1[[#This Row],[Cur]]="USD",Table1[[#This Row],[Cur_Amount Credit]],Table1[[#This Row],[Cur_Amount Credit]]/ExchangeRate)))</f>
        <v/>
      </c>
      <c r="Z84" s="203" t="str">
        <f>IF(E84="","",(Table1[[#This Row],[Debit USD]]-Table1[[#This Row],[Credit USD]]))</f>
        <v/>
      </c>
      <c r="AA84" s="122"/>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customHeight="1" x14ac:dyDescent="0.35">
      <c r="A85" s="1"/>
      <c r="B85" s="88" t="str">
        <f>IF(Table1[[#This Row],[Posting Date]]&lt;&gt;"",IF(Table1[[#This Row],[Reference Number]]=Q84,B84+1,1),"")</f>
        <v/>
      </c>
      <c r="C85" s="61"/>
      <c r="D85" s="61"/>
      <c r="E85" s="140"/>
      <c r="F85" s="143" t="str">
        <f>IFERROR(IF(VLOOKUP(Table1[[#This Row],[Budget Code Description]],Dimentions!$X$6:$AC$139,2,FALSE)="","",VLOOKUP(Table1[[#This Row],[Budget Code Description]],Dimentions!$X$6:$AC$139,2,FALSE)),"")</f>
        <v/>
      </c>
      <c r="G85" s="143"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3" t="str">
        <f>IFERROR(VLOOKUP(Table1[[#This Row],[Budget Code Description]],Table6[#All],8,FALSE),"")</f>
        <v/>
      </c>
      <c r="L85" s="63"/>
      <c r="M85" s="65" t="str">
        <f>IFERROR(VLOOKUP(Table1[[#This Row],[Staff ID]],Table2[],2,FALSE),"")</f>
        <v/>
      </c>
      <c r="N85" s="211" t="str">
        <f>IFERROR(IF(VLOOKUP(Table1[[#This Row],[Budget Code Description]],Dimentions!$X$6:$AC$134,4,FALSE)="","",VLOOKUP(Table1[[#This Row],[Budget Code Description]],Dimentions!$X$6:$AC$134,4,FALSE)),"")</f>
        <v/>
      </c>
      <c r="O85" s="65" t="str">
        <f>IFERROR(VLOOKUP(Table1[[#This Row],[Vendor ID]],Table549[],2,FALSE),"")</f>
        <v/>
      </c>
      <c r="P85" s="63"/>
      <c r="Q85" s="143" t="str">
        <f>IF(Table1[[#This Row],[Posting Date]]&lt;&gt;"",$D$9,"")</f>
        <v/>
      </c>
      <c r="R85" s="159" t="str">
        <f>IF(Table1[[#This Row],[Posting Date]]&lt;&gt;"",$D$10,"")</f>
        <v/>
      </c>
      <c r="S85" s="66"/>
      <c r="T85" s="63"/>
      <c r="U85" s="67"/>
      <c r="V85" s="67"/>
      <c r="W85" s="67" t="str">
        <f t="shared" si="4"/>
        <v/>
      </c>
      <c r="X85" s="161" t="str">
        <f>IF(E85="","",(IF(Table1[[#This Row],[Cur]]="USD",Table1[[#This Row],[Cur_Amount Debit]],Table1[[#This Row],[Cur_Amount Debit]]/Table1[[#This Row],[Exchange Rate]])))</f>
        <v/>
      </c>
      <c r="Y85" s="161" t="str">
        <f>IF(E85="","",(IF(Table1[[#This Row],[Cur]]="USD",Table1[[#This Row],[Cur_Amount Credit]],Table1[[#This Row],[Cur_Amount Credit]]/ExchangeRate)))</f>
        <v/>
      </c>
      <c r="Z85" s="203" t="str">
        <f>IF(E85="","",(Table1[[#This Row],[Debit USD]]-Table1[[#This Row],[Credit USD]]))</f>
        <v/>
      </c>
      <c r="AA85" s="122"/>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customHeight="1" x14ac:dyDescent="0.35">
      <c r="A86" s="1"/>
      <c r="B86" s="88" t="str">
        <f>IF(Table1[[#This Row],[Posting Date]]&lt;&gt;"",IF(Table1[[#This Row],[Reference Number]]=Q85,B85+1,1),"")</f>
        <v/>
      </c>
      <c r="C86" s="61"/>
      <c r="D86" s="61"/>
      <c r="E86" s="140"/>
      <c r="F86" s="143" t="str">
        <f>IFERROR(IF(VLOOKUP(Table1[[#This Row],[Budget Code Description]],Dimentions!$X$6:$AC$139,2,FALSE)="","",VLOOKUP(Table1[[#This Row],[Budget Code Description]],Dimentions!$X$6:$AC$139,2,FALSE)),"")</f>
        <v/>
      </c>
      <c r="G86" s="143"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3" t="str">
        <f>IFERROR(VLOOKUP(Table1[[#This Row],[Budget Code Description]],Table6[#All],8,FALSE),"")</f>
        <v/>
      </c>
      <c r="L86" s="63"/>
      <c r="M86" s="65" t="str">
        <f>IFERROR(VLOOKUP(Table1[[#This Row],[Staff ID]],Table2[],2,FALSE),"")</f>
        <v/>
      </c>
      <c r="N86" s="211" t="str">
        <f>IFERROR(IF(VLOOKUP(Table1[[#This Row],[Budget Code Description]],Dimentions!$X$6:$AC$134,4,FALSE)="","",VLOOKUP(Table1[[#This Row],[Budget Code Description]],Dimentions!$X$6:$AC$134,4,FALSE)),"")</f>
        <v/>
      </c>
      <c r="O86" s="65" t="str">
        <f>IFERROR(VLOOKUP(Table1[[#This Row],[Vendor ID]],Table549[],2,FALSE),"")</f>
        <v/>
      </c>
      <c r="P86" s="63"/>
      <c r="Q86" s="143" t="str">
        <f>IF(Table1[[#This Row],[Posting Date]]&lt;&gt;"",$D$9,"")</f>
        <v/>
      </c>
      <c r="R86" s="159" t="str">
        <f>IF(Table1[[#This Row],[Posting Date]]&lt;&gt;"",$D$10,"")</f>
        <v/>
      </c>
      <c r="S86" s="66"/>
      <c r="T86" s="63"/>
      <c r="U86" s="67"/>
      <c r="V86" s="67"/>
      <c r="W86" s="67" t="str">
        <f t="shared" si="4"/>
        <v/>
      </c>
      <c r="X86" s="161" t="str">
        <f>IF(E86="","",(IF(Table1[[#This Row],[Cur]]="USD",Table1[[#This Row],[Cur_Amount Debit]],Table1[[#This Row],[Cur_Amount Debit]]/Table1[[#This Row],[Exchange Rate]])))</f>
        <v/>
      </c>
      <c r="Y86" s="161" t="str">
        <f>IF(E86="","",(IF(Table1[[#This Row],[Cur]]="USD",Table1[[#This Row],[Cur_Amount Credit]],Table1[[#This Row],[Cur_Amount Credit]]/ExchangeRate)))</f>
        <v/>
      </c>
      <c r="Z86" s="203" t="str">
        <f>IF(E86="","",(Table1[[#This Row],[Debit USD]]-Table1[[#This Row],[Credit USD]]))</f>
        <v/>
      </c>
      <c r="AA86" s="122"/>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customHeight="1" x14ac:dyDescent="0.35">
      <c r="A87" s="1"/>
      <c r="B87" s="88" t="str">
        <f>IF(Table1[[#This Row],[Posting Date]]&lt;&gt;"",IF(Table1[[#This Row],[Reference Number]]=Q86,B86+1,1),"")</f>
        <v/>
      </c>
      <c r="C87" s="61"/>
      <c r="D87" s="61"/>
      <c r="E87" s="140"/>
      <c r="F87" s="143" t="str">
        <f>IFERROR(IF(VLOOKUP(Table1[[#This Row],[Budget Code Description]],Dimentions!$X$6:$AC$139,2,FALSE)="","",VLOOKUP(Table1[[#This Row],[Budget Code Description]],Dimentions!$X$6:$AC$139,2,FALSE)),"")</f>
        <v/>
      </c>
      <c r="G87" s="143"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3" t="str">
        <f>IFERROR(VLOOKUP(Table1[[#This Row],[Budget Code Description]],Table6[#All],8,FALSE),"")</f>
        <v/>
      </c>
      <c r="L87" s="63"/>
      <c r="M87" s="65" t="str">
        <f>IFERROR(VLOOKUP(Table1[[#This Row],[Staff ID]],Table2[],2,FALSE),"")</f>
        <v/>
      </c>
      <c r="N87" s="211" t="str">
        <f>IFERROR(IF(VLOOKUP(Table1[[#This Row],[Budget Code Description]],Dimentions!$X$6:$AC$134,4,FALSE)="","",VLOOKUP(Table1[[#This Row],[Budget Code Description]],Dimentions!$X$6:$AC$134,4,FALSE)),"")</f>
        <v/>
      </c>
      <c r="O87" s="65" t="str">
        <f>IFERROR(VLOOKUP(Table1[[#This Row],[Vendor ID]],Table549[],2,FALSE),"")</f>
        <v/>
      </c>
      <c r="P87" s="63"/>
      <c r="Q87" s="143" t="str">
        <f>IF(Table1[[#This Row],[Posting Date]]&lt;&gt;"",$D$9,"")</f>
        <v/>
      </c>
      <c r="R87" s="159" t="str">
        <f>IF(Table1[[#This Row],[Posting Date]]&lt;&gt;"",$D$10,"")</f>
        <v/>
      </c>
      <c r="S87" s="66"/>
      <c r="T87" s="63"/>
      <c r="U87" s="67"/>
      <c r="V87" s="67"/>
      <c r="W87" s="67" t="str">
        <f t="shared" si="4"/>
        <v/>
      </c>
      <c r="X87" s="161" t="str">
        <f>IF(E87="","",(IF(Table1[[#This Row],[Cur]]="USD",Table1[[#This Row],[Cur_Amount Debit]],Table1[[#This Row],[Cur_Amount Debit]]/Table1[[#This Row],[Exchange Rate]])))</f>
        <v/>
      </c>
      <c r="Y87" s="161" t="str">
        <f>IF(E87="","",(IF(Table1[[#This Row],[Cur]]="USD",Table1[[#This Row],[Cur_Amount Credit]],Table1[[#This Row],[Cur_Amount Credit]]/ExchangeRate)))</f>
        <v/>
      </c>
      <c r="Z87" s="203" t="str">
        <f>IF(E87="","",(Table1[[#This Row],[Debit USD]]-Table1[[#This Row],[Credit USD]]))</f>
        <v/>
      </c>
      <c r="AA87" s="122"/>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customHeight="1" x14ac:dyDescent="0.35">
      <c r="A88" s="1"/>
      <c r="B88" s="88" t="str">
        <f>IF(Table1[[#This Row],[Posting Date]]&lt;&gt;"",IF(Table1[[#This Row],[Reference Number]]=Q87,B87+1,1),"")</f>
        <v/>
      </c>
      <c r="C88" s="61"/>
      <c r="D88" s="61"/>
      <c r="E88" s="140"/>
      <c r="F88" s="143" t="str">
        <f>IFERROR(IF(VLOOKUP(Table1[[#This Row],[Budget Code Description]],Dimentions!$X$6:$AC$139,2,FALSE)="","",VLOOKUP(Table1[[#This Row],[Budget Code Description]],Dimentions!$X$6:$AC$139,2,FALSE)),"")</f>
        <v/>
      </c>
      <c r="G88" s="143"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3" t="str">
        <f>IFERROR(VLOOKUP(Table1[[#This Row],[Budget Code Description]],Table6[#All],8,FALSE),"")</f>
        <v/>
      </c>
      <c r="L88" s="63"/>
      <c r="M88" s="65" t="str">
        <f>IFERROR(VLOOKUP(Table1[[#This Row],[Staff ID]],Table2[],2,FALSE),"")</f>
        <v/>
      </c>
      <c r="N88" s="211" t="str">
        <f>IFERROR(IF(VLOOKUP(Table1[[#This Row],[Budget Code Description]],Dimentions!$X$6:$AC$134,4,FALSE)="","",VLOOKUP(Table1[[#This Row],[Budget Code Description]],Dimentions!$X$6:$AC$134,4,FALSE)),"")</f>
        <v/>
      </c>
      <c r="O88" s="65" t="str">
        <f>IFERROR(VLOOKUP(Table1[[#This Row],[Vendor ID]],Table549[],2,FALSE),"")</f>
        <v/>
      </c>
      <c r="P88" s="63"/>
      <c r="Q88" s="143" t="str">
        <f>IF(Table1[[#This Row],[Posting Date]]&lt;&gt;"",$D$9,"")</f>
        <v/>
      </c>
      <c r="R88" s="159" t="str">
        <f>IF(Table1[[#This Row],[Posting Date]]&lt;&gt;"",$D$10,"")</f>
        <v/>
      </c>
      <c r="S88" s="66"/>
      <c r="T88" s="63"/>
      <c r="U88" s="67"/>
      <c r="V88" s="67"/>
      <c r="W88" s="67" t="str">
        <f t="shared" si="4"/>
        <v/>
      </c>
      <c r="X88" s="161" t="str">
        <f>IF(E88="","",(IF(Table1[[#This Row],[Cur]]="USD",Table1[[#This Row],[Cur_Amount Debit]],Table1[[#This Row],[Cur_Amount Debit]]/Table1[[#This Row],[Exchange Rate]])))</f>
        <v/>
      </c>
      <c r="Y88" s="161" t="str">
        <f>IF(E88="","",(IF(Table1[[#This Row],[Cur]]="USD",Table1[[#This Row],[Cur_Amount Credit]],Table1[[#This Row],[Cur_Amount Credit]]/ExchangeRate)))</f>
        <v/>
      </c>
      <c r="Z88" s="203" t="str">
        <f>IF(E88="","",(Table1[[#This Row],[Debit USD]]-Table1[[#This Row],[Credit USD]]))</f>
        <v/>
      </c>
      <c r="AA88" s="1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customHeight="1" x14ac:dyDescent="0.35">
      <c r="A89" s="1"/>
      <c r="B89" s="88" t="str">
        <f>IF(Table1[[#This Row],[Posting Date]]&lt;&gt;"",IF(Table1[[#This Row],[Reference Number]]=Q88,B88+1,1),"")</f>
        <v/>
      </c>
      <c r="C89" s="61"/>
      <c r="D89" s="61"/>
      <c r="E89" s="140"/>
      <c r="F89" s="143" t="str">
        <f>IFERROR(IF(VLOOKUP(Table1[[#This Row],[Budget Code Description]],Dimentions!$X$6:$AC$139,2,FALSE)="","",VLOOKUP(Table1[[#This Row],[Budget Code Description]],Dimentions!$X$6:$AC$139,2,FALSE)),"")</f>
        <v/>
      </c>
      <c r="G89" s="143"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3" t="str">
        <f>IFERROR(VLOOKUP(Table1[[#This Row],[Budget Code Description]],Table6[#All],8,FALSE),"")</f>
        <v/>
      </c>
      <c r="L89" s="63"/>
      <c r="M89" s="65" t="str">
        <f>IFERROR(VLOOKUP(Table1[[#This Row],[Staff ID]],Table2[],2,FALSE),"")</f>
        <v/>
      </c>
      <c r="N89" s="211" t="str">
        <f>IFERROR(IF(VLOOKUP(Table1[[#This Row],[Budget Code Description]],Dimentions!$X$6:$AC$134,4,FALSE)="","",VLOOKUP(Table1[[#This Row],[Budget Code Description]],Dimentions!$X$6:$AC$134,4,FALSE)),"")</f>
        <v/>
      </c>
      <c r="O89" s="65" t="str">
        <f>IFERROR(VLOOKUP(Table1[[#This Row],[Vendor ID]],Table549[],2,FALSE),"")</f>
        <v/>
      </c>
      <c r="P89" s="63"/>
      <c r="Q89" s="143" t="str">
        <f>IF(Table1[[#This Row],[Posting Date]]&lt;&gt;"",$D$9,"")</f>
        <v/>
      </c>
      <c r="R89" s="159" t="str">
        <f>IF(Table1[[#This Row],[Posting Date]]&lt;&gt;"",$D$10,"")</f>
        <v/>
      </c>
      <c r="S89" s="66"/>
      <c r="T89" s="63"/>
      <c r="U89" s="67"/>
      <c r="V89" s="67"/>
      <c r="W89" s="67" t="str">
        <f t="shared" si="4"/>
        <v/>
      </c>
      <c r="X89" s="161" t="str">
        <f>IF(E89="","",(IF(Table1[[#This Row],[Cur]]="USD",Table1[[#This Row],[Cur_Amount Debit]],Table1[[#This Row],[Cur_Amount Debit]]/Table1[[#This Row],[Exchange Rate]])))</f>
        <v/>
      </c>
      <c r="Y89" s="161" t="str">
        <f>IF(E89="","",(IF(Table1[[#This Row],[Cur]]="USD",Table1[[#This Row],[Cur_Amount Credit]],Table1[[#This Row],[Cur_Amount Credit]]/ExchangeRate)))</f>
        <v/>
      </c>
      <c r="Z89" s="203" t="str">
        <f>IF(E89="","",(Table1[[#This Row],[Debit USD]]-Table1[[#This Row],[Credit USD]]))</f>
        <v/>
      </c>
      <c r="AA89" s="1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customHeight="1" x14ac:dyDescent="0.35">
      <c r="A90" s="1"/>
      <c r="B90" s="88" t="str">
        <f>IF(Table1[[#This Row],[Posting Date]]&lt;&gt;"",IF(Table1[[#This Row],[Reference Number]]=Q89,B89+1,1),"")</f>
        <v/>
      </c>
      <c r="C90" s="61"/>
      <c r="D90" s="61"/>
      <c r="E90" s="140"/>
      <c r="F90" s="143" t="str">
        <f>IFERROR(IF(VLOOKUP(Table1[[#This Row],[Budget Code Description]],Dimentions!$X$6:$AC$139,2,FALSE)="","",VLOOKUP(Table1[[#This Row],[Budget Code Description]],Dimentions!$X$6:$AC$139,2,FALSE)),"")</f>
        <v/>
      </c>
      <c r="G90" s="143"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3" t="str">
        <f>IFERROR(VLOOKUP(Table1[[#This Row],[Budget Code Description]],Table6[#All],8,FALSE),"")</f>
        <v/>
      </c>
      <c r="L90" s="63"/>
      <c r="M90" s="65" t="str">
        <f>IFERROR(VLOOKUP(Table1[[#This Row],[Staff ID]],Table2[],2,FALSE),"")</f>
        <v/>
      </c>
      <c r="N90" s="211" t="str">
        <f>IFERROR(IF(VLOOKUP(Table1[[#This Row],[Budget Code Description]],Dimentions!$X$6:$AC$134,4,FALSE)="","",VLOOKUP(Table1[[#This Row],[Budget Code Description]],Dimentions!$X$6:$AC$134,4,FALSE)),"")</f>
        <v/>
      </c>
      <c r="O90" s="65" t="str">
        <f>IFERROR(VLOOKUP(Table1[[#This Row],[Vendor ID]],Table549[],2,FALSE),"")</f>
        <v/>
      </c>
      <c r="P90" s="63"/>
      <c r="Q90" s="143" t="str">
        <f>IF(Table1[[#This Row],[Posting Date]]&lt;&gt;"",$D$9,"")</f>
        <v/>
      </c>
      <c r="R90" s="159" t="str">
        <f>IF(Table1[[#This Row],[Posting Date]]&lt;&gt;"",$D$10,"")</f>
        <v/>
      </c>
      <c r="S90" s="66"/>
      <c r="T90" s="63"/>
      <c r="U90" s="67"/>
      <c r="V90" s="67"/>
      <c r="W90" s="67" t="str">
        <f t="shared" si="4"/>
        <v/>
      </c>
      <c r="X90" s="161" t="str">
        <f>IF(E90="","",(IF(Table1[[#This Row],[Cur]]="USD",Table1[[#This Row],[Cur_Amount Debit]],Table1[[#This Row],[Cur_Amount Debit]]/Table1[[#This Row],[Exchange Rate]])))</f>
        <v/>
      </c>
      <c r="Y90" s="161" t="str">
        <f>IF(E90="","",(IF(Table1[[#This Row],[Cur]]="USD",Table1[[#This Row],[Cur_Amount Credit]],Table1[[#This Row],[Cur_Amount Credit]]/ExchangeRate)))</f>
        <v/>
      </c>
      <c r="Z90" s="203" t="str">
        <f>IF(E90="","",(Table1[[#This Row],[Debit USD]]-Table1[[#This Row],[Credit USD]]))</f>
        <v/>
      </c>
      <c r="AA90" s="1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customHeight="1" x14ac:dyDescent="0.35">
      <c r="A91" s="1"/>
      <c r="B91" s="88" t="str">
        <f>IF(Table1[[#This Row],[Posting Date]]&lt;&gt;"",IF(Table1[[#This Row],[Reference Number]]=Q90,B90+1,1),"")</f>
        <v/>
      </c>
      <c r="C91" s="61"/>
      <c r="D91" s="61"/>
      <c r="E91" s="140"/>
      <c r="F91" s="143" t="str">
        <f>IFERROR(IF(VLOOKUP(Table1[[#This Row],[Budget Code Description]],Dimentions!$X$6:$AC$139,2,FALSE)="","",VLOOKUP(Table1[[#This Row],[Budget Code Description]],Dimentions!$X$6:$AC$139,2,FALSE)),"")</f>
        <v/>
      </c>
      <c r="G91" s="143"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3" t="str">
        <f>IFERROR(VLOOKUP(Table1[[#This Row],[Budget Code Description]],Table6[#All],8,FALSE),"")</f>
        <v/>
      </c>
      <c r="L91" s="63"/>
      <c r="M91" s="65" t="str">
        <f>IFERROR(VLOOKUP(Table1[[#This Row],[Staff ID]],Table2[],2,FALSE),"")</f>
        <v/>
      </c>
      <c r="N91" s="211" t="str">
        <f>IFERROR(IF(VLOOKUP(Table1[[#This Row],[Budget Code Description]],Dimentions!$X$6:$AC$134,4,FALSE)="","",VLOOKUP(Table1[[#This Row],[Budget Code Description]],Dimentions!$X$6:$AC$134,4,FALSE)),"")</f>
        <v/>
      </c>
      <c r="O91" s="65" t="str">
        <f>IFERROR(VLOOKUP(Table1[[#This Row],[Vendor ID]],Table549[],2,FALSE),"")</f>
        <v/>
      </c>
      <c r="P91" s="63"/>
      <c r="Q91" s="143" t="str">
        <f>IF(Table1[[#This Row],[Posting Date]]&lt;&gt;"",$D$9,"")</f>
        <v/>
      </c>
      <c r="R91" s="159" t="str">
        <f>IF(Table1[[#This Row],[Posting Date]]&lt;&gt;"",$D$10,"")</f>
        <v/>
      </c>
      <c r="S91" s="66"/>
      <c r="T91" s="63"/>
      <c r="U91" s="67"/>
      <c r="V91" s="67"/>
      <c r="W91" s="67" t="str">
        <f t="shared" si="4"/>
        <v/>
      </c>
      <c r="X91" s="161" t="str">
        <f>IF(E91="","",(IF(Table1[[#This Row],[Cur]]="USD",Table1[[#This Row],[Cur_Amount Debit]],Table1[[#This Row],[Cur_Amount Debit]]/Table1[[#This Row],[Exchange Rate]])))</f>
        <v/>
      </c>
      <c r="Y91" s="161" t="str">
        <f>IF(E91="","",(IF(Table1[[#This Row],[Cur]]="USD",Table1[[#This Row],[Cur_Amount Credit]],Table1[[#This Row],[Cur_Amount Credit]]/ExchangeRate)))</f>
        <v/>
      </c>
      <c r="Z91" s="203" t="str">
        <f>IF(E91="","",(Table1[[#This Row],[Debit USD]]-Table1[[#This Row],[Credit USD]]))</f>
        <v/>
      </c>
      <c r="AA91" s="1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customHeight="1" x14ac:dyDescent="0.35">
      <c r="A92" s="1"/>
      <c r="B92" s="88" t="str">
        <f>IF(Table1[[#This Row],[Posting Date]]&lt;&gt;"",IF(Table1[[#This Row],[Reference Number]]=Q91,B91+1,1),"")</f>
        <v/>
      </c>
      <c r="C92" s="61"/>
      <c r="D92" s="61"/>
      <c r="E92" s="140"/>
      <c r="F92" s="143" t="str">
        <f>IFERROR(IF(VLOOKUP(Table1[[#This Row],[Budget Code Description]],Dimentions!$X$6:$AC$139,2,FALSE)="","",VLOOKUP(Table1[[#This Row],[Budget Code Description]],Dimentions!$X$6:$AC$139,2,FALSE)),"")</f>
        <v/>
      </c>
      <c r="G92" s="143"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3" t="str">
        <f>IFERROR(VLOOKUP(Table1[[#This Row],[Budget Code Description]],Table6[#All],8,FALSE),"")</f>
        <v/>
      </c>
      <c r="L92" s="63"/>
      <c r="M92" s="65" t="str">
        <f>IFERROR(VLOOKUP(Table1[[#This Row],[Staff ID]],Table2[],2,FALSE),"")</f>
        <v/>
      </c>
      <c r="N92" s="211" t="str">
        <f>IFERROR(IF(VLOOKUP(Table1[[#This Row],[Budget Code Description]],Dimentions!$X$6:$AC$134,4,FALSE)="","",VLOOKUP(Table1[[#This Row],[Budget Code Description]],Dimentions!$X$6:$AC$134,4,FALSE)),"")</f>
        <v/>
      </c>
      <c r="O92" s="65" t="str">
        <f>IFERROR(VLOOKUP(Table1[[#This Row],[Vendor ID]],Table549[],2,FALSE),"")</f>
        <v/>
      </c>
      <c r="P92" s="63"/>
      <c r="Q92" s="143" t="str">
        <f>IF(Table1[[#This Row],[Posting Date]]&lt;&gt;"",$D$9,"")</f>
        <v/>
      </c>
      <c r="R92" s="159" t="str">
        <f>IF(Table1[[#This Row],[Posting Date]]&lt;&gt;"",$D$10,"")</f>
        <v/>
      </c>
      <c r="S92" s="66"/>
      <c r="T92" s="63"/>
      <c r="U92" s="67"/>
      <c r="V92" s="67"/>
      <c r="W92" s="67" t="str">
        <f t="shared" si="4"/>
        <v/>
      </c>
      <c r="X92" s="161" t="str">
        <f>IF(E92="","",(IF(Table1[[#This Row],[Cur]]="USD",Table1[[#This Row],[Cur_Amount Debit]],Table1[[#This Row],[Cur_Amount Debit]]/Table1[[#This Row],[Exchange Rate]])))</f>
        <v/>
      </c>
      <c r="Y92" s="161" t="str">
        <f>IF(E92="","",(IF(Table1[[#This Row],[Cur]]="USD",Table1[[#This Row],[Cur_Amount Credit]],Table1[[#This Row],[Cur_Amount Credit]]/ExchangeRate)))</f>
        <v/>
      </c>
      <c r="Z92" s="203" t="str">
        <f>IF(E92="","",(Table1[[#This Row],[Debit USD]]-Table1[[#This Row],[Credit USD]]))</f>
        <v/>
      </c>
      <c r="AA92" s="1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customHeight="1" x14ac:dyDescent="0.35">
      <c r="A93" s="1"/>
      <c r="B93" s="88" t="str">
        <f>IF(Table1[[#This Row],[Posting Date]]&lt;&gt;"",IF(Table1[[#This Row],[Reference Number]]=Q92,B92+1,1),"")</f>
        <v/>
      </c>
      <c r="C93" s="61"/>
      <c r="D93" s="61"/>
      <c r="E93" s="140"/>
      <c r="F93" s="143" t="str">
        <f>IFERROR(IF(VLOOKUP(Table1[[#This Row],[Budget Code Description]],Dimentions!$X$6:$AC$139,2,FALSE)="","",VLOOKUP(Table1[[#This Row],[Budget Code Description]],Dimentions!$X$6:$AC$139,2,FALSE)),"")</f>
        <v/>
      </c>
      <c r="G93" s="143"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3" t="str">
        <f>IFERROR(VLOOKUP(Table1[[#This Row],[Budget Code Description]],Table6[#All],8,FALSE),"")</f>
        <v/>
      </c>
      <c r="L93" s="63"/>
      <c r="M93" s="65" t="str">
        <f>IFERROR(VLOOKUP(Table1[[#This Row],[Staff ID]],Table2[],2,FALSE),"")</f>
        <v/>
      </c>
      <c r="N93" s="211" t="str">
        <f>IFERROR(IF(VLOOKUP(Table1[[#This Row],[Budget Code Description]],Dimentions!$X$6:$AC$134,4,FALSE)="","",VLOOKUP(Table1[[#This Row],[Budget Code Description]],Dimentions!$X$6:$AC$134,4,FALSE)),"")</f>
        <v/>
      </c>
      <c r="O93" s="65" t="str">
        <f>IFERROR(VLOOKUP(Table1[[#This Row],[Vendor ID]],Table549[],2,FALSE),"")</f>
        <v/>
      </c>
      <c r="P93" s="63"/>
      <c r="Q93" s="143" t="str">
        <f>IF(Table1[[#This Row],[Posting Date]]&lt;&gt;"",$D$9,"")</f>
        <v/>
      </c>
      <c r="R93" s="159" t="str">
        <f>IF(Table1[[#This Row],[Posting Date]]&lt;&gt;"",$D$10,"")</f>
        <v/>
      </c>
      <c r="S93" s="66"/>
      <c r="T93" s="63"/>
      <c r="U93" s="67"/>
      <c r="V93" s="67"/>
      <c r="W93" s="67" t="str">
        <f t="shared" si="4"/>
        <v/>
      </c>
      <c r="X93" s="161" t="str">
        <f>IF(E93="","",(IF(Table1[[#This Row],[Cur]]="USD",Table1[[#This Row],[Cur_Amount Debit]],Table1[[#This Row],[Cur_Amount Debit]]/Table1[[#This Row],[Exchange Rate]])))</f>
        <v/>
      </c>
      <c r="Y93" s="161" t="str">
        <f>IF(E93="","",(IF(Table1[[#This Row],[Cur]]="USD",Table1[[#This Row],[Cur_Amount Credit]],Table1[[#This Row],[Cur_Amount Credit]]/ExchangeRate)))</f>
        <v/>
      </c>
      <c r="Z93" s="203" t="str">
        <f>IF(E93="","",(Table1[[#This Row],[Debit USD]]-Table1[[#This Row],[Credit USD]]))</f>
        <v/>
      </c>
      <c r="AA93" s="1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customHeight="1" x14ac:dyDescent="0.35">
      <c r="A94" s="1"/>
      <c r="B94" s="88" t="str">
        <f>IF(Table1[[#This Row],[Posting Date]]&lt;&gt;"",IF(Table1[[#This Row],[Reference Number]]=Q93,B93+1,1),"")</f>
        <v/>
      </c>
      <c r="C94" s="61"/>
      <c r="D94" s="61"/>
      <c r="E94" s="140"/>
      <c r="F94" s="143" t="str">
        <f>IFERROR(IF(VLOOKUP(Table1[[#This Row],[Budget Code Description]],Dimentions!$X$6:$AC$139,2,FALSE)="","",VLOOKUP(Table1[[#This Row],[Budget Code Description]],Dimentions!$X$6:$AC$139,2,FALSE)),"")</f>
        <v/>
      </c>
      <c r="G94" s="143"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3" t="str">
        <f>IFERROR(VLOOKUP(Table1[[#This Row],[Budget Code Description]],Table6[#All],8,FALSE),"")</f>
        <v/>
      </c>
      <c r="L94" s="63"/>
      <c r="M94" s="65" t="str">
        <f>IFERROR(VLOOKUP(Table1[[#This Row],[Staff ID]],Table2[],2,FALSE),"")</f>
        <v/>
      </c>
      <c r="N94" s="211" t="str">
        <f>IFERROR(IF(VLOOKUP(Table1[[#This Row],[Budget Code Description]],Dimentions!$X$6:$AC$134,4,FALSE)="","",VLOOKUP(Table1[[#This Row],[Budget Code Description]],Dimentions!$X$6:$AC$134,4,FALSE)),"")</f>
        <v/>
      </c>
      <c r="O94" s="65" t="str">
        <f>IFERROR(VLOOKUP(Table1[[#This Row],[Vendor ID]],Table549[],2,FALSE),"")</f>
        <v/>
      </c>
      <c r="P94" s="63"/>
      <c r="Q94" s="143" t="str">
        <f>IF(Table1[[#This Row],[Posting Date]]&lt;&gt;"",$D$9,"")</f>
        <v/>
      </c>
      <c r="R94" s="159" t="str">
        <f>IF(Table1[[#This Row],[Posting Date]]&lt;&gt;"",$D$10,"")</f>
        <v/>
      </c>
      <c r="S94" s="66"/>
      <c r="T94" s="63"/>
      <c r="U94" s="67"/>
      <c r="V94" s="67"/>
      <c r="W94" s="67" t="str">
        <f t="shared" si="4"/>
        <v/>
      </c>
      <c r="X94" s="161" t="str">
        <f>IF(E94="","",(IF(Table1[[#This Row],[Cur]]="USD",Table1[[#This Row],[Cur_Amount Debit]],Table1[[#This Row],[Cur_Amount Debit]]/Table1[[#This Row],[Exchange Rate]])))</f>
        <v/>
      </c>
      <c r="Y94" s="161" t="str">
        <f>IF(E94="","",(IF(Table1[[#This Row],[Cur]]="USD",Table1[[#This Row],[Cur_Amount Credit]],Table1[[#This Row],[Cur_Amount Credit]]/ExchangeRate)))</f>
        <v/>
      </c>
      <c r="Z94" s="203" t="str">
        <f>IF(E94="","",(Table1[[#This Row],[Debit USD]]-Table1[[#This Row],[Credit USD]]))</f>
        <v/>
      </c>
      <c r="AA94" s="1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customHeight="1" x14ac:dyDescent="0.35">
      <c r="A95" s="1"/>
      <c r="B95" s="88" t="str">
        <f>IF(Table1[[#This Row],[Posting Date]]&lt;&gt;"",IF(Table1[[#This Row],[Reference Number]]=Q94,B94+1,1),"")</f>
        <v/>
      </c>
      <c r="C95" s="61"/>
      <c r="D95" s="61"/>
      <c r="E95" s="140"/>
      <c r="F95" s="143" t="str">
        <f>IFERROR(IF(VLOOKUP(Table1[[#This Row],[Budget Code Description]],Dimentions!$X$6:$AC$139,2,FALSE)="","",VLOOKUP(Table1[[#This Row],[Budget Code Description]],Dimentions!$X$6:$AC$139,2,FALSE)),"")</f>
        <v/>
      </c>
      <c r="G95" s="143"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3" t="str">
        <f>IFERROR(VLOOKUP(Table1[[#This Row],[Budget Code Description]],Table6[#All],8,FALSE),"")</f>
        <v/>
      </c>
      <c r="L95" s="63"/>
      <c r="M95" s="65" t="str">
        <f>IFERROR(VLOOKUP(Table1[[#This Row],[Staff ID]],Table2[],2,FALSE),"")</f>
        <v/>
      </c>
      <c r="N95" s="211" t="str">
        <f>IFERROR(IF(VLOOKUP(Table1[[#This Row],[Budget Code Description]],Dimentions!$X$6:$AC$134,4,FALSE)="","",VLOOKUP(Table1[[#This Row],[Budget Code Description]],Dimentions!$X$6:$AC$134,4,FALSE)),"")</f>
        <v/>
      </c>
      <c r="O95" s="65" t="str">
        <f>IFERROR(VLOOKUP(Table1[[#This Row],[Vendor ID]],Table549[],2,FALSE),"")</f>
        <v/>
      </c>
      <c r="P95" s="63"/>
      <c r="Q95" s="143" t="str">
        <f>IF(Table1[[#This Row],[Posting Date]]&lt;&gt;"",$D$9,"")</f>
        <v/>
      </c>
      <c r="R95" s="159" t="str">
        <f>IF(Table1[[#This Row],[Posting Date]]&lt;&gt;"",$D$10,"")</f>
        <v/>
      </c>
      <c r="S95" s="66"/>
      <c r="T95" s="63"/>
      <c r="U95" s="67"/>
      <c r="V95" s="67"/>
      <c r="W95" s="67" t="str">
        <f t="shared" si="4"/>
        <v/>
      </c>
      <c r="X95" s="161" t="str">
        <f>IF(E95="","",(IF(Table1[[#This Row],[Cur]]="USD",Table1[[#This Row],[Cur_Amount Debit]],Table1[[#This Row],[Cur_Amount Debit]]/Table1[[#This Row],[Exchange Rate]])))</f>
        <v/>
      </c>
      <c r="Y95" s="161" t="str">
        <f>IF(E95="","",(IF(Table1[[#This Row],[Cur]]="USD",Table1[[#This Row],[Cur_Amount Credit]],Table1[[#This Row],[Cur_Amount Credit]]/ExchangeRate)))</f>
        <v/>
      </c>
      <c r="Z95" s="203" t="str">
        <f>IF(E95="","",(Table1[[#This Row],[Debit USD]]-Table1[[#This Row],[Credit USD]]))</f>
        <v/>
      </c>
      <c r="AA95" s="1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customHeight="1" x14ac:dyDescent="0.35">
      <c r="A96" s="1"/>
      <c r="B96" s="88" t="str">
        <f>IF(Table1[[#This Row],[Posting Date]]&lt;&gt;"",IF(Table1[[#This Row],[Reference Number]]=Q95,B95+1,1),"")</f>
        <v/>
      </c>
      <c r="C96" s="61"/>
      <c r="D96" s="61"/>
      <c r="E96" s="140"/>
      <c r="F96" s="143" t="str">
        <f>IFERROR(IF(VLOOKUP(Table1[[#This Row],[Budget Code Description]],Dimentions!$X$6:$AC$139,2,FALSE)="","",VLOOKUP(Table1[[#This Row],[Budget Code Description]],Dimentions!$X$6:$AC$139,2,FALSE)),"")</f>
        <v/>
      </c>
      <c r="G96" s="143"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3" t="str">
        <f>IFERROR(VLOOKUP(Table1[[#This Row],[Budget Code Description]],Table6[#All],8,FALSE),"")</f>
        <v/>
      </c>
      <c r="L96" s="63"/>
      <c r="M96" s="65" t="str">
        <f>IFERROR(VLOOKUP(Table1[[#This Row],[Staff ID]],Table2[],2,FALSE),"")</f>
        <v/>
      </c>
      <c r="N96" s="211" t="str">
        <f>IFERROR(IF(VLOOKUP(Table1[[#This Row],[Budget Code Description]],Dimentions!$X$6:$AC$134,4,FALSE)="","",VLOOKUP(Table1[[#This Row],[Budget Code Description]],Dimentions!$X$6:$AC$134,4,FALSE)),"")</f>
        <v/>
      </c>
      <c r="O96" s="65" t="str">
        <f>IFERROR(VLOOKUP(Table1[[#This Row],[Vendor ID]],Table549[],2,FALSE),"")</f>
        <v/>
      </c>
      <c r="P96" s="63"/>
      <c r="Q96" s="143" t="str">
        <f>IF(Table1[[#This Row],[Posting Date]]&lt;&gt;"",$D$9,"")</f>
        <v/>
      </c>
      <c r="R96" s="159" t="str">
        <f>IF(Table1[[#This Row],[Posting Date]]&lt;&gt;"",$D$10,"")</f>
        <v/>
      </c>
      <c r="S96" s="66"/>
      <c r="T96" s="63"/>
      <c r="U96" s="67"/>
      <c r="V96" s="67"/>
      <c r="W96" s="67" t="str">
        <f t="shared" si="4"/>
        <v/>
      </c>
      <c r="X96" s="161" t="str">
        <f>IF(E96="","",(IF(Table1[[#This Row],[Cur]]="USD",Table1[[#This Row],[Cur_Amount Debit]],Table1[[#This Row],[Cur_Amount Debit]]/Table1[[#This Row],[Exchange Rate]])))</f>
        <v/>
      </c>
      <c r="Y96" s="161" t="str">
        <f>IF(E96="","",(IF(Table1[[#This Row],[Cur]]="USD",Table1[[#This Row],[Cur_Amount Credit]],Table1[[#This Row],[Cur_Amount Credit]]/ExchangeRate)))</f>
        <v/>
      </c>
      <c r="Z96" s="203" t="str">
        <f>IF(E96="","",(Table1[[#This Row],[Debit USD]]-Table1[[#This Row],[Credit USD]]))</f>
        <v/>
      </c>
      <c r="AA96" s="1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customHeight="1" x14ac:dyDescent="0.35">
      <c r="A97" s="1"/>
      <c r="B97" s="88" t="str">
        <f>IF(Table1[[#This Row],[Posting Date]]&lt;&gt;"",IF(Table1[[#This Row],[Reference Number]]=Q96,B96+1,1),"")</f>
        <v/>
      </c>
      <c r="C97" s="61"/>
      <c r="D97" s="61"/>
      <c r="E97" s="140"/>
      <c r="F97" s="143" t="str">
        <f>IFERROR(IF(VLOOKUP(Table1[[#This Row],[Budget Code Description]],Dimentions!$X$6:$AC$139,2,FALSE)="","",VLOOKUP(Table1[[#This Row],[Budget Code Description]],Dimentions!$X$6:$AC$139,2,FALSE)),"")</f>
        <v/>
      </c>
      <c r="G97" s="143"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3" t="str">
        <f>IFERROR(VLOOKUP(Table1[[#This Row],[Budget Code Description]],Table6[#All],8,FALSE),"")</f>
        <v/>
      </c>
      <c r="L97" s="63"/>
      <c r="M97" s="65" t="str">
        <f>IFERROR(VLOOKUP(Table1[[#This Row],[Staff ID]],Table2[],2,FALSE),"")</f>
        <v/>
      </c>
      <c r="N97" s="211" t="str">
        <f>IFERROR(IF(VLOOKUP(Table1[[#This Row],[Budget Code Description]],Dimentions!$X$6:$AC$134,4,FALSE)="","",VLOOKUP(Table1[[#This Row],[Budget Code Description]],Dimentions!$X$6:$AC$134,4,FALSE)),"")</f>
        <v/>
      </c>
      <c r="O97" s="65" t="str">
        <f>IFERROR(VLOOKUP(Table1[[#This Row],[Vendor ID]],Table549[],2,FALSE),"")</f>
        <v/>
      </c>
      <c r="P97" s="63"/>
      <c r="Q97" s="143" t="str">
        <f>IF(Table1[[#This Row],[Posting Date]]&lt;&gt;"",$D$9,"")</f>
        <v/>
      </c>
      <c r="R97" s="159" t="str">
        <f>IF(Table1[[#This Row],[Posting Date]]&lt;&gt;"",$D$10,"")</f>
        <v/>
      </c>
      <c r="S97" s="66"/>
      <c r="T97" s="63"/>
      <c r="U97" s="67"/>
      <c r="V97" s="67"/>
      <c r="W97" s="67" t="str">
        <f t="shared" si="4"/>
        <v/>
      </c>
      <c r="X97" s="161" t="str">
        <f>IF(E97="","",(IF(Table1[[#This Row],[Cur]]="USD",Table1[[#This Row],[Cur_Amount Debit]],Table1[[#This Row],[Cur_Amount Debit]]/Table1[[#This Row],[Exchange Rate]])))</f>
        <v/>
      </c>
      <c r="Y97" s="161" t="str">
        <f>IF(E97="","",(IF(Table1[[#This Row],[Cur]]="USD",Table1[[#This Row],[Cur_Amount Credit]],Table1[[#This Row],[Cur_Amount Credit]]/ExchangeRate)))</f>
        <v/>
      </c>
      <c r="Z97" s="203" t="str">
        <f>IF(E97="","",(Table1[[#This Row],[Debit USD]]-Table1[[#This Row],[Credit USD]]))</f>
        <v/>
      </c>
      <c r="AA97" s="1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customHeight="1" x14ac:dyDescent="0.35">
      <c r="A98" s="1"/>
      <c r="B98" s="88" t="str">
        <f>IF(Table1[[#This Row],[Posting Date]]&lt;&gt;"",IF(Table1[[#This Row],[Reference Number]]=Q97,B97+1,1),"")</f>
        <v/>
      </c>
      <c r="C98" s="61"/>
      <c r="D98" s="61"/>
      <c r="E98" s="140"/>
      <c r="F98" s="143" t="str">
        <f>IFERROR(IF(VLOOKUP(Table1[[#This Row],[Budget Code Description]],Dimentions!$X$6:$AC$139,2,FALSE)="","",VLOOKUP(Table1[[#This Row],[Budget Code Description]],Dimentions!$X$6:$AC$139,2,FALSE)),"")</f>
        <v/>
      </c>
      <c r="G98" s="143"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3" t="str">
        <f>IFERROR(VLOOKUP(Table1[[#This Row],[Budget Code Description]],Table6[#All],8,FALSE),"")</f>
        <v/>
      </c>
      <c r="L98" s="63"/>
      <c r="M98" s="65" t="str">
        <f>IFERROR(VLOOKUP(Table1[[#This Row],[Staff ID]],Table2[],2,FALSE),"")</f>
        <v/>
      </c>
      <c r="N98" s="211" t="str">
        <f>IFERROR(IF(VLOOKUP(Table1[[#This Row],[Budget Code Description]],Dimentions!$X$6:$AC$134,4,FALSE)="","",VLOOKUP(Table1[[#This Row],[Budget Code Description]],Dimentions!$X$6:$AC$134,4,FALSE)),"")</f>
        <v/>
      </c>
      <c r="O98" s="65" t="str">
        <f>IFERROR(VLOOKUP(Table1[[#This Row],[Vendor ID]],Table549[],2,FALSE),"")</f>
        <v/>
      </c>
      <c r="P98" s="63"/>
      <c r="Q98" s="143" t="str">
        <f>IF(Table1[[#This Row],[Posting Date]]&lt;&gt;"",$D$9,"")</f>
        <v/>
      </c>
      <c r="R98" s="159" t="str">
        <f>IF(Table1[[#This Row],[Posting Date]]&lt;&gt;"",$D$10,"")</f>
        <v/>
      </c>
      <c r="S98" s="66"/>
      <c r="T98" s="63"/>
      <c r="U98" s="67"/>
      <c r="V98" s="67"/>
      <c r="W98" s="67" t="str">
        <f t="shared" si="4"/>
        <v/>
      </c>
      <c r="X98" s="161" t="str">
        <f>IF(E98="","",(IF(Table1[[#This Row],[Cur]]="USD",Table1[[#This Row],[Cur_Amount Debit]],Table1[[#This Row],[Cur_Amount Debit]]/Table1[[#This Row],[Exchange Rate]])))</f>
        <v/>
      </c>
      <c r="Y98" s="161" t="str">
        <f>IF(E98="","",(IF(Table1[[#This Row],[Cur]]="USD",Table1[[#This Row],[Cur_Amount Credit]],Table1[[#This Row],[Cur_Amount Credit]]/ExchangeRate)))</f>
        <v/>
      </c>
      <c r="Z98" s="203" t="str">
        <f>IF(E98="","",(Table1[[#This Row],[Debit USD]]-Table1[[#This Row],[Credit USD]]))</f>
        <v/>
      </c>
      <c r="AA98" s="1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customHeight="1" x14ac:dyDescent="0.35">
      <c r="A99" s="1"/>
      <c r="B99" s="88" t="str">
        <f>IF(Table1[[#This Row],[Posting Date]]&lt;&gt;"",IF(Table1[[#This Row],[Reference Number]]=Q98,B98+1,1),"")</f>
        <v/>
      </c>
      <c r="C99" s="61"/>
      <c r="D99" s="61"/>
      <c r="E99" s="140"/>
      <c r="F99" s="143" t="str">
        <f>IFERROR(IF(VLOOKUP(Table1[[#This Row],[Budget Code Description]],Dimentions!$X$6:$AC$139,2,FALSE)="","",VLOOKUP(Table1[[#This Row],[Budget Code Description]],Dimentions!$X$6:$AC$139,2,FALSE)),"")</f>
        <v/>
      </c>
      <c r="G99" s="143"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3" t="str">
        <f>IFERROR(VLOOKUP(Table1[[#This Row],[Budget Code Description]],Table6[#All],8,FALSE),"")</f>
        <v/>
      </c>
      <c r="L99" s="63"/>
      <c r="M99" s="65" t="str">
        <f>IFERROR(VLOOKUP(Table1[[#This Row],[Staff ID]],Table2[],2,FALSE),"")</f>
        <v/>
      </c>
      <c r="N99" s="211" t="str">
        <f>IFERROR(IF(VLOOKUP(Table1[[#This Row],[Budget Code Description]],Dimentions!$X$6:$AC$134,4,FALSE)="","",VLOOKUP(Table1[[#This Row],[Budget Code Description]],Dimentions!$X$6:$AC$134,4,FALSE)),"")</f>
        <v/>
      </c>
      <c r="O99" s="65" t="str">
        <f>IFERROR(VLOOKUP(Table1[[#This Row],[Vendor ID]],Table549[],2,FALSE),"")</f>
        <v/>
      </c>
      <c r="P99" s="63"/>
      <c r="Q99" s="143" t="str">
        <f>IF(Table1[[#This Row],[Posting Date]]&lt;&gt;"",$D$9,"")</f>
        <v/>
      </c>
      <c r="R99" s="159" t="str">
        <f>IF(Table1[[#This Row],[Posting Date]]&lt;&gt;"",$D$10,"")</f>
        <v/>
      </c>
      <c r="S99" s="66"/>
      <c r="T99" s="63"/>
      <c r="U99" s="67"/>
      <c r="V99" s="67"/>
      <c r="W99" s="67" t="str">
        <f t="shared" si="4"/>
        <v/>
      </c>
      <c r="X99" s="161" t="str">
        <f>IF(E99="","",(IF(Table1[[#This Row],[Cur]]="USD",Table1[[#This Row],[Cur_Amount Debit]],Table1[[#This Row],[Cur_Amount Debit]]/Table1[[#This Row],[Exchange Rate]])))</f>
        <v/>
      </c>
      <c r="Y99" s="161" t="str">
        <f>IF(E99="","",(IF(Table1[[#This Row],[Cur]]="USD",Table1[[#This Row],[Cur_Amount Credit]],Table1[[#This Row],[Cur_Amount Credit]]/ExchangeRate)))</f>
        <v/>
      </c>
      <c r="Z99" s="203" t="str">
        <f>IF(E99="","",(Table1[[#This Row],[Debit USD]]-Table1[[#This Row],[Credit USD]]))</f>
        <v/>
      </c>
      <c r="AA99" s="1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customHeight="1" x14ac:dyDescent="0.35">
      <c r="A100" s="1"/>
      <c r="B100" s="88" t="str">
        <f>IF(Table1[[#This Row],[Posting Date]]&lt;&gt;"",IF(Table1[[#This Row],[Reference Number]]=Q99,B99+1,1),"")</f>
        <v/>
      </c>
      <c r="C100" s="61"/>
      <c r="D100" s="61"/>
      <c r="E100" s="140"/>
      <c r="F100" s="143" t="str">
        <f>IFERROR(IF(VLOOKUP(Table1[[#This Row],[Budget Code Description]],Dimentions!$X$6:$AC$139,2,FALSE)="","",VLOOKUP(Table1[[#This Row],[Budget Code Description]],Dimentions!$X$6:$AC$139,2,FALSE)),"")</f>
        <v/>
      </c>
      <c r="G100" s="143"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3" t="str">
        <f>IFERROR(VLOOKUP(Table1[[#This Row],[Budget Code Description]],Table6[#All],8,FALSE),"")</f>
        <v/>
      </c>
      <c r="L100" s="63"/>
      <c r="M100" s="65" t="str">
        <f>IFERROR(VLOOKUP(Table1[[#This Row],[Staff ID]],Table2[],2,FALSE),"")</f>
        <v/>
      </c>
      <c r="N100" s="211" t="str">
        <f>IFERROR(IF(VLOOKUP(Table1[[#This Row],[Budget Code Description]],Dimentions!$X$6:$AC$134,4,FALSE)="","",VLOOKUP(Table1[[#This Row],[Budget Code Description]],Dimentions!$X$6:$AC$134,4,FALSE)),"")</f>
        <v/>
      </c>
      <c r="O100" s="65" t="str">
        <f>IFERROR(VLOOKUP(Table1[[#This Row],[Vendor ID]],Table549[],2,FALSE),"")</f>
        <v/>
      </c>
      <c r="P100" s="63"/>
      <c r="Q100" s="143" t="str">
        <f>IF(Table1[[#This Row],[Posting Date]]&lt;&gt;"",$D$9,"")</f>
        <v/>
      </c>
      <c r="R100" s="159" t="str">
        <f>IF(Table1[[#This Row],[Posting Date]]&lt;&gt;"",$D$10,"")</f>
        <v/>
      </c>
      <c r="S100" s="66"/>
      <c r="T100" s="63"/>
      <c r="U100" s="67"/>
      <c r="V100" s="67"/>
      <c r="W100" s="67" t="str">
        <f t="shared" si="4"/>
        <v/>
      </c>
      <c r="X100" s="161" t="str">
        <f>IF(E100="","",(IF(Table1[[#This Row],[Cur]]="USD",Table1[[#This Row],[Cur_Amount Debit]],Table1[[#This Row],[Cur_Amount Debit]]/Table1[[#This Row],[Exchange Rate]])))</f>
        <v/>
      </c>
      <c r="Y100" s="161" t="str">
        <f>IF(E100="","",(IF(Table1[[#This Row],[Cur]]="USD",Table1[[#This Row],[Cur_Amount Credit]],Table1[[#This Row],[Cur_Amount Credit]]/ExchangeRate)))</f>
        <v/>
      </c>
      <c r="Z100" s="203" t="str">
        <f>IF(E100="","",(Table1[[#This Row],[Debit USD]]-Table1[[#This Row],[Credit USD]]))</f>
        <v/>
      </c>
      <c r="AA100" s="1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customHeight="1" x14ac:dyDescent="0.35">
      <c r="A101" s="1"/>
      <c r="B101" s="88" t="str">
        <f>IF(Table1[[#This Row],[Posting Date]]&lt;&gt;"",IF(Table1[[#This Row],[Reference Number]]=Q100,B100+1,1),"")</f>
        <v/>
      </c>
      <c r="C101" s="61"/>
      <c r="D101" s="61"/>
      <c r="E101" s="140"/>
      <c r="F101" s="143" t="str">
        <f>IFERROR(IF(VLOOKUP(Table1[[#This Row],[Budget Code Description]],Dimentions!$X$6:$AC$139,2,FALSE)="","",VLOOKUP(Table1[[#This Row],[Budget Code Description]],Dimentions!$X$6:$AC$139,2,FALSE)),"")</f>
        <v/>
      </c>
      <c r="G101" s="143"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3" t="str">
        <f>IFERROR(VLOOKUP(Table1[[#This Row],[Budget Code Description]],Table6[#All],8,FALSE),"")</f>
        <v/>
      </c>
      <c r="L101" s="63"/>
      <c r="M101" s="65" t="str">
        <f>IFERROR(VLOOKUP(Table1[[#This Row],[Staff ID]],Table2[],2,FALSE),"")</f>
        <v/>
      </c>
      <c r="N101" s="211" t="str">
        <f>IFERROR(IF(VLOOKUP(Table1[[#This Row],[Budget Code Description]],Dimentions!$X$6:$AC$134,4,FALSE)="","",VLOOKUP(Table1[[#This Row],[Budget Code Description]],Dimentions!$X$6:$AC$134,4,FALSE)),"")</f>
        <v/>
      </c>
      <c r="O101" s="65" t="str">
        <f>IFERROR(VLOOKUP(Table1[[#This Row],[Vendor ID]],Table549[],2,FALSE),"")</f>
        <v/>
      </c>
      <c r="P101" s="63"/>
      <c r="Q101" s="143" t="str">
        <f>IF(Table1[[#This Row],[Posting Date]]&lt;&gt;"",$D$9,"")</f>
        <v/>
      </c>
      <c r="R101" s="159" t="str">
        <f>IF(Table1[[#This Row],[Posting Date]]&lt;&gt;"",$D$10,"")</f>
        <v/>
      </c>
      <c r="S101" s="66"/>
      <c r="T101" s="63"/>
      <c r="U101" s="67"/>
      <c r="V101" s="67"/>
      <c r="W101" s="67" t="str">
        <f t="shared" si="4"/>
        <v/>
      </c>
      <c r="X101" s="161" t="str">
        <f>IF(E101="","",(IF(Table1[[#This Row],[Cur]]="USD",Table1[[#This Row],[Cur_Amount Debit]],Table1[[#This Row],[Cur_Amount Debit]]/Table1[[#This Row],[Exchange Rate]])))</f>
        <v/>
      </c>
      <c r="Y101" s="161" t="str">
        <f>IF(E101="","",(IF(Table1[[#This Row],[Cur]]="USD",Table1[[#This Row],[Cur_Amount Credit]],Table1[[#This Row],[Cur_Amount Credit]]/ExchangeRate)))</f>
        <v/>
      </c>
      <c r="Z101" s="203" t="str">
        <f>IF(E101="","",(Table1[[#This Row],[Debit USD]]-Table1[[#This Row],[Credit USD]]))</f>
        <v/>
      </c>
      <c r="AA101" s="1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customHeight="1" x14ac:dyDescent="0.35">
      <c r="A102" s="1"/>
      <c r="B102" s="88" t="str">
        <f>IF(Table1[[#This Row],[Posting Date]]&lt;&gt;"",IF(Table1[[#This Row],[Reference Number]]=Q101,B101+1,1),"")</f>
        <v/>
      </c>
      <c r="C102" s="61"/>
      <c r="D102" s="61"/>
      <c r="E102" s="140"/>
      <c r="F102" s="143" t="str">
        <f>IFERROR(IF(VLOOKUP(Table1[[#This Row],[Budget Code Description]],Dimentions!$X$6:$AC$139,2,FALSE)="","",VLOOKUP(Table1[[#This Row],[Budget Code Description]],Dimentions!$X$6:$AC$139,2,FALSE)),"")</f>
        <v/>
      </c>
      <c r="G102" s="143"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3" t="str">
        <f>IFERROR(VLOOKUP(Table1[[#This Row],[Budget Code Description]],Table6[#All],8,FALSE),"")</f>
        <v/>
      </c>
      <c r="L102" s="63"/>
      <c r="M102" s="65" t="str">
        <f>IFERROR(VLOOKUP(Table1[[#This Row],[Staff ID]],Table2[],2,FALSE),"")</f>
        <v/>
      </c>
      <c r="N102" s="211" t="str">
        <f>IFERROR(IF(VLOOKUP(Table1[[#This Row],[Budget Code Description]],Dimentions!$X$6:$AC$134,4,FALSE)="","",VLOOKUP(Table1[[#This Row],[Budget Code Description]],Dimentions!$X$6:$AC$134,4,FALSE)),"")</f>
        <v/>
      </c>
      <c r="O102" s="65" t="str">
        <f>IFERROR(VLOOKUP(Table1[[#This Row],[Vendor ID]],Table549[],2,FALSE),"")</f>
        <v/>
      </c>
      <c r="P102" s="63"/>
      <c r="Q102" s="143" t="str">
        <f>IF(Table1[[#This Row],[Posting Date]]&lt;&gt;"",$D$9,"")</f>
        <v/>
      </c>
      <c r="R102" s="159" t="str">
        <f>IF(Table1[[#This Row],[Posting Date]]&lt;&gt;"",$D$10,"")</f>
        <v/>
      </c>
      <c r="S102" s="66"/>
      <c r="T102" s="63"/>
      <c r="U102" s="67"/>
      <c r="V102" s="67"/>
      <c r="W102" s="67" t="str">
        <f t="shared" si="4"/>
        <v/>
      </c>
      <c r="X102" s="161" t="str">
        <f>IF(E102="","",(IF(Table1[[#This Row],[Cur]]="USD",Table1[[#This Row],[Cur_Amount Debit]],Table1[[#This Row],[Cur_Amount Debit]]/Table1[[#This Row],[Exchange Rate]])))</f>
        <v/>
      </c>
      <c r="Y102" s="161" t="str">
        <f>IF(E102="","",(IF(Table1[[#This Row],[Cur]]="USD",Table1[[#This Row],[Cur_Amount Credit]],Table1[[#This Row],[Cur_Amount Credit]]/ExchangeRate)))</f>
        <v/>
      </c>
      <c r="Z102" s="203" t="str">
        <f>IF(E102="","",(Table1[[#This Row],[Debit USD]]-Table1[[#This Row],[Credit USD]]))</f>
        <v/>
      </c>
      <c r="AA102" s="1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customHeight="1" x14ac:dyDescent="0.35">
      <c r="A103" s="1"/>
      <c r="B103" s="88" t="str">
        <f>IF(Table1[[#This Row],[Posting Date]]&lt;&gt;"",IF(Table1[[#This Row],[Reference Number]]=Q102,B102+1,1),"")</f>
        <v/>
      </c>
      <c r="C103" s="61"/>
      <c r="D103" s="61"/>
      <c r="E103" s="140"/>
      <c r="F103" s="143" t="str">
        <f>IFERROR(IF(VLOOKUP(Table1[[#This Row],[Budget Code Description]],Dimentions!$X$6:$AC$139,2,FALSE)="","",VLOOKUP(Table1[[#This Row],[Budget Code Description]],Dimentions!$X$6:$AC$139,2,FALSE)),"")</f>
        <v/>
      </c>
      <c r="G103" s="143"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3" t="str">
        <f>IFERROR(VLOOKUP(Table1[[#This Row],[Budget Code Description]],Table6[#All],8,FALSE),"")</f>
        <v/>
      </c>
      <c r="L103" s="63"/>
      <c r="M103" s="65" t="str">
        <f>IFERROR(VLOOKUP(Table1[[#This Row],[Staff ID]],Table2[],2,FALSE),"")</f>
        <v/>
      </c>
      <c r="N103" s="211" t="str">
        <f>IFERROR(IF(VLOOKUP(Table1[[#This Row],[Budget Code Description]],Dimentions!$X$6:$AC$134,4,FALSE)="","",VLOOKUP(Table1[[#This Row],[Budget Code Description]],Dimentions!$X$6:$AC$134,4,FALSE)),"")</f>
        <v/>
      </c>
      <c r="O103" s="65" t="str">
        <f>IFERROR(VLOOKUP(Table1[[#This Row],[Vendor ID]],Table549[],2,FALSE),"")</f>
        <v/>
      </c>
      <c r="P103" s="63"/>
      <c r="Q103" s="143" t="str">
        <f>IF(Table1[[#This Row],[Posting Date]]&lt;&gt;"",$D$9,"")</f>
        <v/>
      </c>
      <c r="R103" s="159" t="str">
        <f>IF(Table1[[#This Row],[Posting Date]]&lt;&gt;"",$D$10,"")</f>
        <v/>
      </c>
      <c r="S103" s="66"/>
      <c r="T103" s="63"/>
      <c r="U103" s="67"/>
      <c r="V103" s="67"/>
      <c r="W103" s="67" t="str">
        <f t="shared" si="4"/>
        <v/>
      </c>
      <c r="X103" s="161" t="str">
        <f>IF(E103="","",(IF(Table1[[#This Row],[Cur]]="USD",Table1[[#This Row],[Cur_Amount Debit]],Table1[[#This Row],[Cur_Amount Debit]]/Table1[[#This Row],[Exchange Rate]])))</f>
        <v/>
      </c>
      <c r="Y103" s="161" t="str">
        <f>IF(E103="","",(IF(Table1[[#This Row],[Cur]]="USD",Table1[[#This Row],[Cur_Amount Credit]],Table1[[#This Row],[Cur_Amount Credit]]/ExchangeRate)))</f>
        <v/>
      </c>
      <c r="Z103" s="203" t="str">
        <f>IF(E103="","",(Table1[[#This Row],[Debit USD]]-Table1[[#This Row],[Credit USD]]))</f>
        <v/>
      </c>
      <c r="AA103" s="1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customHeight="1" x14ac:dyDescent="0.35">
      <c r="A104" s="1"/>
      <c r="B104" s="88" t="str">
        <f>IF(Table1[[#This Row],[Posting Date]]&lt;&gt;"",IF(Table1[[#This Row],[Reference Number]]=Q103,B103+1,1),"")</f>
        <v/>
      </c>
      <c r="C104" s="61"/>
      <c r="D104" s="61"/>
      <c r="E104" s="140"/>
      <c r="F104" s="143" t="str">
        <f>IFERROR(IF(VLOOKUP(Table1[[#This Row],[Budget Code Description]],Dimentions!$X$6:$AC$139,2,FALSE)="","",VLOOKUP(Table1[[#This Row],[Budget Code Description]],Dimentions!$X$6:$AC$139,2,FALSE)),"")</f>
        <v/>
      </c>
      <c r="G104" s="143"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3" t="str">
        <f>IFERROR(VLOOKUP(Table1[[#This Row],[Budget Code Description]],Table6[#All],8,FALSE),"")</f>
        <v/>
      </c>
      <c r="L104" s="63"/>
      <c r="M104" s="65" t="str">
        <f>IFERROR(VLOOKUP(Table1[[#This Row],[Staff ID]],Table2[],2,FALSE),"")</f>
        <v/>
      </c>
      <c r="N104" s="211" t="str">
        <f>IFERROR(IF(VLOOKUP(Table1[[#This Row],[Budget Code Description]],Dimentions!$X$6:$AC$134,4,FALSE)="","",VLOOKUP(Table1[[#This Row],[Budget Code Description]],Dimentions!$X$6:$AC$134,4,FALSE)),"")</f>
        <v/>
      </c>
      <c r="O104" s="65" t="str">
        <f>IFERROR(VLOOKUP(Table1[[#This Row],[Vendor ID]],Table549[],2,FALSE),"")</f>
        <v/>
      </c>
      <c r="P104" s="63"/>
      <c r="Q104" s="143" t="str">
        <f>IF(Table1[[#This Row],[Posting Date]]&lt;&gt;"",$D$9,"")</f>
        <v/>
      </c>
      <c r="R104" s="159" t="str">
        <f>IF(Table1[[#This Row],[Posting Date]]&lt;&gt;"",$D$10,"")</f>
        <v/>
      </c>
      <c r="S104" s="66"/>
      <c r="T104" s="63"/>
      <c r="U104" s="67"/>
      <c r="V104" s="67"/>
      <c r="W104" s="67" t="str">
        <f t="shared" si="4"/>
        <v/>
      </c>
      <c r="X104" s="161" t="str">
        <f>IF(E104="","",(IF(Table1[[#This Row],[Cur]]="USD",Table1[[#This Row],[Cur_Amount Debit]],Table1[[#This Row],[Cur_Amount Debit]]/Table1[[#This Row],[Exchange Rate]])))</f>
        <v/>
      </c>
      <c r="Y104" s="161" t="str">
        <f>IF(E104="","",(IF(Table1[[#This Row],[Cur]]="USD",Table1[[#This Row],[Cur_Amount Credit]],Table1[[#This Row],[Cur_Amount Credit]]/ExchangeRate)))</f>
        <v/>
      </c>
      <c r="Z104" s="203" t="str">
        <f>IF(E104="","",(Table1[[#This Row],[Debit USD]]-Table1[[#This Row],[Credit USD]]))</f>
        <v/>
      </c>
      <c r="AA104" s="1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customHeight="1" x14ac:dyDescent="0.35">
      <c r="A105" s="1"/>
      <c r="B105" s="88" t="str">
        <f>IF(Table1[[#This Row],[Posting Date]]&lt;&gt;"",IF(Table1[[#This Row],[Reference Number]]=Q104,B104+1,1),"")</f>
        <v/>
      </c>
      <c r="C105" s="61"/>
      <c r="D105" s="61"/>
      <c r="E105" s="140"/>
      <c r="F105" s="143" t="str">
        <f>IFERROR(IF(VLOOKUP(Table1[[#This Row],[Budget Code Description]],Dimentions!$X$6:$AC$139,2,FALSE)="","",VLOOKUP(Table1[[#This Row],[Budget Code Description]],Dimentions!$X$6:$AC$139,2,FALSE)),"")</f>
        <v/>
      </c>
      <c r="G105" s="143"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3" t="str">
        <f>IFERROR(VLOOKUP(Table1[[#This Row],[Budget Code Description]],Table6[#All],8,FALSE),"")</f>
        <v/>
      </c>
      <c r="L105" s="63"/>
      <c r="M105" s="65" t="str">
        <f>IFERROR(VLOOKUP(Table1[[#This Row],[Staff ID]],Table2[],2,FALSE),"")</f>
        <v/>
      </c>
      <c r="N105" s="211" t="str">
        <f>IFERROR(IF(VLOOKUP(Table1[[#This Row],[Budget Code Description]],Dimentions!$X$6:$AC$134,4,FALSE)="","",VLOOKUP(Table1[[#This Row],[Budget Code Description]],Dimentions!$X$6:$AC$134,4,FALSE)),"")</f>
        <v/>
      </c>
      <c r="O105" s="65" t="str">
        <f>IFERROR(VLOOKUP(Table1[[#This Row],[Vendor ID]],Table549[],2,FALSE),"")</f>
        <v/>
      </c>
      <c r="P105" s="63"/>
      <c r="Q105" s="143" t="str">
        <f>IF(Table1[[#This Row],[Posting Date]]&lt;&gt;"",$D$9,"")</f>
        <v/>
      </c>
      <c r="R105" s="159" t="str">
        <f>IF(Table1[[#This Row],[Posting Date]]&lt;&gt;"",$D$10,"")</f>
        <v/>
      </c>
      <c r="S105" s="66"/>
      <c r="T105" s="63"/>
      <c r="U105" s="67"/>
      <c r="V105" s="67"/>
      <c r="W105" s="67" t="str">
        <f t="shared" si="4"/>
        <v/>
      </c>
      <c r="X105" s="161" t="str">
        <f>IF(E105="","",(IF(Table1[[#This Row],[Cur]]="USD",Table1[[#This Row],[Cur_Amount Debit]],Table1[[#This Row],[Cur_Amount Debit]]/Table1[[#This Row],[Exchange Rate]])))</f>
        <v/>
      </c>
      <c r="Y105" s="161" t="str">
        <f>IF(E105="","",(IF(Table1[[#This Row],[Cur]]="USD",Table1[[#This Row],[Cur_Amount Credit]],Table1[[#This Row],[Cur_Amount Credit]]/ExchangeRate)))</f>
        <v/>
      </c>
      <c r="Z105" s="203" t="str">
        <f>IF(E105="","",(Table1[[#This Row],[Debit USD]]-Table1[[#This Row],[Credit USD]]))</f>
        <v/>
      </c>
      <c r="AA105" s="1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customHeight="1" x14ac:dyDescent="0.35">
      <c r="A106" s="1"/>
      <c r="B106" s="88" t="str">
        <f>IF(Table1[[#This Row],[Posting Date]]&lt;&gt;"",IF(Table1[[#This Row],[Reference Number]]=Q105,B105+1,1),"")</f>
        <v/>
      </c>
      <c r="C106" s="61"/>
      <c r="D106" s="61"/>
      <c r="E106" s="140"/>
      <c r="F106" s="143" t="str">
        <f>IFERROR(IF(VLOOKUP(Table1[[#This Row],[Budget Code Description]],Dimentions!$X$6:$AC$139,2,FALSE)="","",VLOOKUP(Table1[[#This Row],[Budget Code Description]],Dimentions!$X$6:$AC$139,2,FALSE)),"")</f>
        <v/>
      </c>
      <c r="G106" s="143"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Description]],Dimentions!$X$6:$AC$134,4,FALSE)="","",VLOOKUP(Table1[[#This Row],[Budget Code Description]],Dimentions!$X$6:$AC$134,4,FALSE)),"")</f>
        <v/>
      </c>
      <c r="O106" s="65" t="str">
        <f>IFERROR(VLOOKUP(Table1[[#This Row],[Vendor ID]],Table549[],2,FALSE),"")</f>
        <v/>
      </c>
      <c r="P106" s="63"/>
      <c r="Q106" s="143" t="str">
        <f>IF(Table1[[#This Row],[Posting Date]]&lt;&gt;"",$D$9,"")</f>
        <v/>
      </c>
      <c r="R106" s="159" t="str">
        <f>IF(Table1[[#This Row],[Posting Date]]&lt;&gt;"",$D$10,"")</f>
        <v/>
      </c>
      <c r="S106" s="66"/>
      <c r="T106" s="63"/>
      <c r="U106" s="67"/>
      <c r="V106" s="67"/>
      <c r="W106" s="67" t="str">
        <f t="shared" si="4"/>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customHeight="1" x14ac:dyDescent="0.35">
      <c r="A107" s="1"/>
      <c r="B107" s="88" t="str">
        <f>IF(Table1[[#This Row],[Posting Date]]&lt;&gt;"",IF(Table1[[#This Row],[Reference Number]]=Q106,B106+1,1),"")</f>
        <v/>
      </c>
      <c r="C107" s="61"/>
      <c r="D107" s="61"/>
      <c r="E107" s="140"/>
      <c r="F107" s="143" t="str">
        <f>IFERROR(IF(VLOOKUP(Table1[[#This Row],[Budget Code Description]],Dimentions!$X$6:$AC$139,2,FALSE)="","",VLOOKUP(Table1[[#This Row],[Budget Code Description]],Dimentions!$X$6:$AC$139,2,FALSE)),"")</f>
        <v/>
      </c>
      <c r="G107" s="143"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Description]],Dimentions!$X$6:$AC$134,4,FALSE)="","",VLOOKUP(Table1[[#This Row],[Budget Code Description]],Dimentions!$X$6:$AC$134,4,FALSE)),"")</f>
        <v/>
      </c>
      <c r="O107" s="65" t="str">
        <f>IFERROR(VLOOKUP(Table1[[#This Row],[Vendor ID]],Table549[],2,FALSE),"")</f>
        <v/>
      </c>
      <c r="P107" s="63"/>
      <c r="Q107" s="143" t="str">
        <f>IF(Table1[[#This Row],[Posting Date]]&lt;&gt;"",$D$9,"")</f>
        <v/>
      </c>
      <c r="R107" s="159" t="str">
        <f>IF(Table1[[#This Row],[Posting Date]]&lt;&gt;"",$D$10,"")</f>
        <v/>
      </c>
      <c r="S107" s="66"/>
      <c r="T107" s="63"/>
      <c r="U107" s="67"/>
      <c r="V107" s="67"/>
      <c r="W107" s="67" t="str">
        <f t="shared" ref="W107:W170" si="5">IF(E107="","",(ExchangeRate))</f>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customHeight="1" x14ac:dyDescent="0.35">
      <c r="A108" s="1"/>
      <c r="B108" s="88" t="str">
        <f>IF(Table1[[#This Row],[Posting Date]]&lt;&gt;"",IF(Table1[[#This Row],[Reference Number]]=Q107,B107+1,1),"")</f>
        <v/>
      </c>
      <c r="C108" s="61"/>
      <c r="D108" s="61"/>
      <c r="E108" s="140"/>
      <c r="F108" s="143" t="str">
        <f>IFERROR(IF(VLOOKUP(Table1[[#This Row],[Budget Code Description]],Dimentions!$X$6:$AC$139,2,FALSE)="","",VLOOKUP(Table1[[#This Row],[Budget Code Description]],Dimentions!$X$6:$AC$139,2,FALSE)),"")</f>
        <v/>
      </c>
      <c r="G108" s="143"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Description]],Dimentions!$X$6:$AC$134,4,FALSE)="","",VLOOKUP(Table1[[#This Row],[Budget Code Description]],Dimentions!$X$6:$AC$134,4,FALSE)),"")</f>
        <v/>
      </c>
      <c r="O108" s="65" t="str">
        <f>IFERROR(VLOOKUP(Table1[[#This Row],[Vendor ID]],Table549[],2,FALSE),"")</f>
        <v/>
      </c>
      <c r="P108" s="63"/>
      <c r="Q108" s="143" t="str">
        <f>IF(Table1[[#This Row],[Posting Date]]&lt;&gt;"",$D$9,"")</f>
        <v/>
      </c>
      <c r="R108" s="159" t="str">
        <f>IF(Table1[[#This Row],[Posting Date]]&lt;&gt;"",$D$10,"")</f>
        <v/>
      </c>
      <c r="S108" s="66"/>
      <c r="T108" s="63"/>
      <c r="U108" s="67"/>
      <c r="V108" s="67"/>
      <c r="W108" s="67" t="str">
        <f t="shared" si="5"/>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customHeight="1" x14ac:dyDescent="0.35">
      <c r="A109" s="1"/>
      <c r="B109" s="88" t="str">
        <f>IF(Table1[[#This Row],[Posting Date]]&lt;&gt;"",IF(Table1[[#This Row],[Reference Number]]=Q108,B108+1,1),"")</f>
        <v/>
      </c>
      <c r="C109" s="61"/>
      <c r="D109" s="61"/>
      <c r="E109" s="140"/>
      <c r="F109" s="143" t="str">
        <f>IFERROR(IF(VLOOKUP(Table1[[#This Row],[Budget Code Description]],Dimentions!$X$6:$AC$139,2,FALSE)="","",VLOOKUP(Table1[[#This Row],[Budget Code Description]],Dimentions!$X$6:$AC$139,2,FALSE)),"")</f>
        <v/>
      </c>
      <c r="G109" s="143"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Description]],Dimentions!$X$6:$AC$134,4,FALSE)="","",VLOOKUP(Table1[[#This Row],[Budget Code Description]],Dimentions!$X$6:$AC$134,4,FALSE)),"")</f>
        <v/>
      </c>
      <c r="O109" s="65" t="str">
        <f>IFERROR(VLOOKUP(Table1[[#This Row],[Vendor ID]],Table549[],2,FALSE),"")</f>
        <v/>
      </c>
      <c r="P109" s="63"/>
      <c r="Q109" s="143" t="str">
        <f>IF(Table1[[#This Row],[Posting Date]]&lt;&gt;"",$D$9,"")</f>
        <v/>
      </c>
      <c r="R109" s="159" t="str">
        <f>IF(Table1[[#This Row],[Posting Date]]&lt;&gt;"",$D$10,"")</f>
        <v/>
      </c>
      <c r="S109" s="66"/>
      <c r="T109" s="63"/>
      <c r="U109" s="67"/>
      <c r="V109" s="67"/>
      <c r="W109" s="67" t="str">
        <f t="shared" si="5"/>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customHeight="1" x14ac:dyDescent="0.35">
      <c r="A110" s="1"/>
      <c r="B110" s="88" t="str">
        <f>IF(Table1[[#This Row],[Posting Date]]&lt;&gt;"",IF(Table1[[#This Row],[Reference Number]]=Q109,B109+1,1),"")</f>
        <v/>
      </c>
      <c r="C110" s="61"/>
      <c r="D110" s="61"/>
      <c r="E110" s="140"/>
      <c r="F110" s="143" t="str">
        <f>IFERROR(IF(VLOOKUP(Table1[[#This Row],[Budget Code Description]],Dimentions!$X$6:$AC$139,2,FALSE)="","",VLOOKUP(Table1[[#This Row],[Budget Code Description]],Dimentions!$X$6:$AC$139,2,FALSE)),"")</f>
        <v/>
      </c>
      <c r="G110" s="143"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Description]],Dimentions!$X$6:$AC$134,4,FALSE)="","",VLOOKUP(Table1[[#This Row],[Budget Code Description]],Dimentions!$X$6:$AC$134,4,FALSE)),"")</f>
        <v/>
      </c>
      <c r="O110" s="65" t="str">
        <f>IFERROR(VLOOKUP(Table1[[#This Row],[Vendor ID]],Table549[],2,FALSE),"")</f>
        <v/>
      </c>
      <c r="P110" s="63"/>
      <c r="Q110" s="143" t="str">
        <f>IF(Table1[[#This Row],[Posting Date]]&lt;&gt;"",$D$9,"")</f>
        <v/>
      </c>
      <c r="R110" s="159" t="str">
        <f>IF(Table1[[#This Row],[Posting Date]]&lt;&gt;"",$D$10,"")</f>
        <v/>
      </c>
      <c r="S110" s="66"/>
      <c r="T110" s="63"/>
      <c r="U110" s="67"/>
      <c r="V110" s="67"/>
      <c r="W110" s="67" t="str">
        <f t="shared" si="5"/>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customHeight="1" x14ac:dyDescent="0.35">
      <c r="A111" s="1"/>
      <c r="B111" s="88" t="str">
        <f>IF(Table1[[#This Row],[Posting Date]]&lt;&gt;"",IF(Table1[[#This Row],[Reference Number]]=Q110,B110+1,1),"")</f>
        <v/>
      </c>
      <c r="C111" s="61"/>
      <c r="D111" s="61"/>
      <c r="E111" s="140"/>
      <c r="F111" s="143" t="str">
        <f>IFERROR(IF(VLOOKUP(Table1[[#This Row],[Budget Code Description]],Dimentions!$X$6:$AC$139,2,FALSE)="","",VLOOKUP(Table1[[#This Row],[Budget Code Description]],Dimentions!$X$6:$AC$139,2,FALSE)),"")</f>
        <v/>
      </c>
      <c r="G111" s="143"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Description]],Dimentions!$X$6:$AC$134,4,FALSE)="","",VLOOKUP(Table1[[#This Row],[Budget Code Description]],Dimentions!$X$6:$AC$134,4,FALSE)),"")</f>
        <v/>
      </c>
      <c r="O111" s="65" t="str">
        <f>IFERROR(VLOOKUP(Table1[[#This Row],[Vendor ID]],Table549[],2,FALSE),"")</f>
        <v/>
      </c>
      <c r="P111" s="63"/>
      <c r="Q111" s="143" t="str">
        <f>IF(Table1[[#This Row],[Posting Date]]&lt;&gt;"",$D$9,"")</f>
        <v/>
      </c>
      <c r="R111" s="159" t="str">
        <f>IF(Table1[[#This Row],[Posting Date]]&lt;&gt;"",$D$10,"")</f>
        <v/>
      </c>
      <c r="S111" s="66"/>
      <c r="T111" s="63"/>
      <c r="U111" s="67"/>
      <c r="V111" s="67"/>
      <c r="W111" s="67" t="str">
        <f t="shared" si="5"/>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customHeight="1" x14ac:dyDescent="0.35">
      <c r="A112" s="1"/>
      <c r="B112" s="88" t="str">
        <f>IF(Table1[[#This Row],[Posting Date]]&lt;&gt;"",IF(Table1[[#This Row],[Reference Number]]=Q111,B111+1,1),"")</f>
        <v/>
      </c>
      <c r="C112" s="61"/>
      <c r="D112" s="61"/>
      <c r="E112" s="140"/>
      <c r="F112" s="143" t="str">
        <f>IFERROR(IF(VLOOKUP(Table1[[#This Row],[Budget Code Description]],Dimentions!$X$6:$AC$139,2,FALSE)="","",VLOOKUP(Table1[[#This Row],[Budget Code Description]],Dimentions!$X$6:$AC$139,2,FALSE)),"")</f>
        <v/>
      </c>
      <c r="G112" s="143"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Description]],Dimentions!$X$6:$AC$134,4,FALSE)="","",VLOOKUP(Table1[[#This Row],[Budget Code Description]],Dimentions!$X$6:$AC$134,4,FALSE)),"")</f>
        <v/>
      </c>
      <c r="O112" s="65" t="str">
        <f>IFERROR(VLOOKUP(Table1[[#This Row],[Vendor ID]],Table549[],2,FALSE),"")</f>
        <v/>
      </c>
      <c r="P112" s="63"/>
      <c r="Q112" s="143" t="str">
        <f>IF(Table1[[#This Row],[Posting Date]]&lt;&gt;"",$D$9,"")</f>
        <v/>
      </c>
      <c r="R112" s="159" t="str">
        <f>IF(Table1[[#This Row],[Posting Date]]&lt;&gt;"",$D$10,"")</f>
        <v/>
      </c>
      <c r="S112" s="66"/>
      <c r="T112" s="63"/>
      <c r="U112" s="67"/>
      <c r="V112" s="67"/>
      <c r="W112" s="67" t="str">
        <f t="shared" si="5"/>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customHeight="1" x14ac:dyDescent="0.35">
      <c r="A113" s="1"/>
      <c r="B113" s="88" t="str">
        <f>IF(Table1[[#This Row],[Posting Date]]&lt;&gt;"",IF(Table1[[#This Row],[Reference Number]]=Q112,B112+1,1),"")</f>
        <v/>
      </c>
      <c r="C113" s="61"/>
      <c r="D113" s="61"/>
      <c r="E113" s="140"/>
      <c r="F113" s="143" t="str">
        <f>IFERROR(IF(VLOOKUP(Table1[[#This Row],[Budget Code Description]],Dimentions!$X$6:$AC$139,2,FALSE)="","",VLOOKUP(Table1[[#This Row],[Budget Code Description]],Dimentions!$X$6:$AC$139,2,FALSE)),"")</f>
        <v/>
      </c>
      <c r="G113" s="143"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Description]],Dimentions!$X$6:$AC$134,4,FALSE)="","",VLOOKUP(Table1[[#This Row],[Budget Code Description]],Dimentions!$X$6:$AC$134,4,FALSE)),"")</f>
        <v/>
      </c>
      <c r="O113" s="65" t="str">
        <f>IFERROR(VLOOKUP(Table1[[#This Row],[Vendor ID]],Table549[],2,FALSE),"")</f>
        <v/>
      </c>
      <c r="P113" s="63"/>
      <c r="Q113" s="143" t="str">
        <f>IF(Table1[[#This Row],[Posting Date]]&lt;&gt;"",$D$9,"")</f>
        <v/>
      </c>
      <c r="R113" s="159" t="str">
        <f>IF(Table1[[#This Row],[Posting Date]]&lt;&gt;"",$D$10,"")</f>
        <v/>
      </c>
      <c r="S113" s="66"/>
      <c r="T113" s="63"/>
      <c r="U113" s="67"/>
      <c r="V113" s="67"/>
      <c r="W113" s="67" t="str">
        <f t="shared" si="5"/>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customHeight="1" x14ac:dyDescent="0.35">
      <c r="A114" s="1"/>
      <c r="B114" s="88" t="str">
        <f>IF(Table1[[#This Row],[Posting Date]]&lt;&gt;"",IF(Table1[[#This Row],[Reference Number]]=Q113,B113+1,1),"")</f>
        <v/>
      </c>
      <c r="C114" s="61"/>
      <c r="D114" s="61"/>
      <c r="E114" s="140"/>
      <c r="F114" s="143" t="str">
        <f>IFERROR(IF(VLOOKUP(Table1[[#This Row],[Budget Code Description]],Dimentions!$X$6:$AC$139,2,FALSE)="","",VLOOKUP(Table1[[#This Row],[Budget Code Description]],Dimentions!$X$6:$AC$139,2,FALSE)),"")</f>
        <v/>
      </c>
      <c r="G114" s="143"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Description]],Dimentions!$X$6:$AC$134,4,FALSE)="","",VLOOKUP(Table1[[#This Row],[Budget Code Description]],Dimentions!$X$6:$AC$134,4,FALSE)),"")</f>
        <v/>
      </c>
      <c r="O114" s="65" t="str">
        <f>IFERROR(VLOOKUP(Table1[[#This Row],[Vendor ID]],Table549[],2,FALSE),"")</f>
        <v/>
      </c>
      <c r="P114" s="63"/>
      <c r="Q114" s="143" t="str">
        <f>IF(Table1[[#This Row],[Posting Date]]&lt;&gt;"",$D$9,"")</f>
        <v/>
      </c>
      <c r="R114" s="159" t="str">
        <f>IF(Table1[[#This Row],[Posting Date]]&lt;&gt;"",$D$10,"")</f>
        <v/>
      </c>
      <c r="S114" s="66"/>
      <c r="T114" s="63"/>
      <c r="U114" s="67"/>
      <c r="V114" s="67"/>
      <c r="W114" s="67" t="str">
        <f t="shared" si="5"/>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customHeight="1" x14ac:dyDescent="0.35">
      <c r="A115" s="1"/>
      <c r="B115" s="88" t="str">
        <f>IF(Table1[[#This Row],[Posting Date]]&lt;&gt;"",IF(Table1[[#This Row],[Reference Number]]=Q114,B114+1,1),"")</f>
        <v/>
      </c>
      <c r="C115" s="61"/>
      <c r="D115" s="61"/>
      <c r="E115" s="140"/>
      <c r="F115" s="143" t="str">
        <f>IFERROR(IF(VLOOKUP(Table1[[#This Row],[Budget Code Description]],Dimentions!$X$6:$AC$139,2,FALSE)="","",VLOOKUP(Table1[[#This Row],[Budget Code Description]],Dimentions!$X$6:$AC$139,2,FALSE)),"")</f>
        <v/>
      </c>
      <c r="G115" s="143"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Description]],Dimentions!$X$6:$AC$134,4,FALSE)="","",VLOOKUP(Table1[[#This Row],[Budget Code Description]],Dimentions!$X$6:$AC$134,4,FALSE)),"")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5"/>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customHeight="1" x14ac:dyDescent="0.35">
      <c r="A116" s="1"/>
      <c r="B116" s="88" t="str">
        <f>IF(Table1[[#This Row],[Posting Date]]&lt;&gt;"",IF(Table1[[#This Row],[Reference Number]]=Q115,B115+1,1),"")</f>
        <v/>
      </c>
      <c r="C116" s="61"/>
      <c r="D116" s="61"/>
      <c r="E116" s="140"/>
      <c r="F116" s="143" t="str">
        <f>IFERROR(IF(VLOOKUP(Table1[[#This Row],[Budget Code Description]],Dimentions!$X$6:$AC$139,2,FALSE)="","",VLOOKUP(Table1[[#This Row],[Budget Code Description]],Dimentions!$X$6:$AC$139,2,FALSE)),"")</f>
        <v/>
      </c>
      <c r="G116" s="143"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Description]],Dimentions!$X$6:$AC$134,4,FALSE)="","",VLOOKUP(Table1[[#This Row],[Budget Code Description]],Dimentions!$X$6:$AC$134,4,FALSE)),"")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5"/>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customHeight="1" x14ac:dyDescent="0.35">
      <c r="A117" s="1"/>
      <c r="B117" s="88" t="str">
        <f>IF(Table1[[#This Row],[Posting Date]]&lt;&gt;"",IF(Table1[[#This Row],[Reference Number]]=Q116,B116+1,1),"")</f>
        <v/>
      </c>
      <c r="C117" s="61"/>
      <c r="D117" s="61"/>
      <c r="E117" s="140"/>
      <c r="F117" s="143" t="str">
        <f>IFERROR(IF(VLOOKUP(Table1[[#This Row],[Budget Code Description]],Dimentions!$X$6:$AC$139,2,FALSE)="","",VLOOKUP(Table1[[#This Row],[Budget Code Description]],Dimentions!$X$6:$AC$139,2,FALSE)),"")</f>
        <v/>
      </c>
      <c r="G117" s="143"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Description]],Dimentions!$X$6:$AC$134,4,FALSE)="","",VLOOKUP(Table1[[#This Row],[Budget Code Description]],Dimentions!$X$6:$AC$134,4,FALSE)),"")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5"/>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customHeight="1" x14ac:dyDescent="0.35">
      <c r="A118" s="1"/>
      <c r="B118" s="88" t="str">
        <f>IF(Table1[[#This Row],[Posting Date]]&lt;&gt;"",IF(Table1[[#This Row],[Reference Number]]=Q117,B117+1,1),"")</f>
        <v/>
      </c>
      <c r="C118" s="61"/>
      <c r="D118" s="61"/>
      <c r="E118" s="140"/>
      <c r="F118" s="143" t="str">
        <f>IFERROR(IF(VLOOKUP(Table1[[#This Row],[Budget Code Description]],Dimentions!$X$6:$AC$139,2,FALSE)="","",VLOOKUP(Table1[[#This Row],[Budget Code Description]],Dimentions!$X$6:$AC$139,2,FALSE)),"")</f>
        <v/>
      </c>
      <c r="G118" s="143"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Description]],Dimentions!$X$6:$AC$134,4,FALSE)="","",VLOOKUP(Table1[[#This Row],[Budget Code Description]],Dimentions!$X$6:$AC$134,4,FALSE)),"")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5"/>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customHeight="1" x14ac:dyDescent="0.35">
      <c r="A119" s="1"/>
      <c r="B119" s="88" t="str">
        <f>IF(Table1[[#This Row],[Posting Date]]&lt;&gt;"",IF(Table1[[#This Row],[Reference Number]]=Q118,B118+1,1),"")</f>
        <v/>
      </c>
      <c r="C119" s="61"/>
      <c r="D119" s="61"/>
      <c r="E119" s="140"/>
      <c r="F119" s="143" t="str">
        <f>IFERROR(IF(VLOOKUP(Table1[[#This Row],[Budget Code Description]],Dimentions!$X$6:$AC$139,2,FALSE)="","",VLOOKUP(Table1[[#This Row],[Budget Code Description]],Dimentions!$X$6:$AC$139,2,FALSE)),"")</f>
        <v/>
      </c>
      <c r="G119" s="143"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Description]],Dimentions!$X$6:$AC$134,4,FALSE)="","",VLOOKUP(Table1[[#This Row],[Budget Code Description]],Dimentions!$X$6:$AC$134,4,FALSE)),"")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5"/>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customHeight="1" x14ac:dyDescent="0.35">
      <c r="A120" s="1"/>
      <c r="B120" s="88" t="str">
        <f>IF(Table1[[#This Row],[Posting Date]]&lt;&gt;"",IF(Table1[[#This Row],[Reference Number]]=Q119,B119+1,1),"")</f>
        <v/>
      </c>
      <c r="C120" s="61"/>
      <c r="D120" s="61"/>
      <c r="E120" s="140"/>
      <c r="F120" s="143" t="str">
        <f>IFERROR(IF(VLOOKUP(Table1[[#This Row],[Budget Code Description]],Dimentions!$X$6:$AC$139,2,FALSE)="","",VLOOKUP(Table1[[#This Row],[Budget Code Description]],Dimentions!$X$6:$AC$139,2,FALSE)),"")</f>
        <v/>
      </c>
      <c r="G120" s="143"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Description]],Dimentions!$X$6:$AC$134,4,FALSE)="","",VLOOKUP(Table1[[#This Row],[Budget Code Description]],Dimentions!$X$6:$AC$134,4,FALSE)),"")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si="5"/>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customHeight="1" x14ac:dyDescent="0.35">
      <c r="A121" s="1"/>
      <c r="B121" s="88" t="str">
        <f>IF(Table1[[#This Row],[Posting Date]]&lt;&gt;"",IF(Table1[[#This Row],[Reference Number]]=Q120,B120+1,1),"")</f>
        <v/>
      </c>
      <c r="C121" s="61"/>
      <c r="D121" s="61"/>
      <c r="E121" s="140"/>
      <c r="F121" s="143" t="str">
        <f>IFERROR(IF(VLOOKUP(Table1[[#This Row],[Budget Code Description]],Dimentions!$X$6:$AC$139,2,FALSE)="","",VLOOKUP(Table1[[#This Row],[Budget Code Description]],Dimentions!$X$6:$AC$139,2,FALSE)),"")</f>
        <v/>
      </c>
      <c r="G121" s="143"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Description]],Dimentions!$X$6:$AC$134,4,FALSE)="","",VLOOKUP(Table1[[#This Row],[Budget Code Description]],Dimentions!$X$6:$AC$134,4,FALSE)),"")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5"/>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customHeight="1" x14ac:dyDescent="0.35">
      <c r="A122" s="1"/>
      <c r="B122" s="88" t="str">
        <f>IF(Table1[[#This Row],[Posting Date]]&lt;&gt;"",IF(Table1[[#This Row],[Reference Number]]=Q121,B121+1,1),"")</f>
        <v/>
      </c>
      <c r="C122" s="61"/>
      <c r="D122" s="61"/>
      <c r="E122" s="140"/>
      <c r="F122" s="143" t="str">
        <f>IFERROR(IF(VLOOKUP(Table1[[#This Row],[Budget Code Description]],Dimentions!$X$6:$AC$139,2,FALSE)="","",VLOOKUP(Table1[[#This Row],[Budget Code Description]],Dimentions!$X$6:$AC$139,2,FALSE)),"")</f>
        <v/>
      </c>
      <c r="G122" s="143"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Description]],Dimentions!$X$6:$AC$134,4,FALSE)="","",VLOOKUP(Table1[[#This Row],[Budget Code Description]],Dimentions!$X$6:$AC$134,4,FALSE)),"")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5"/>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customHeight="1" x14ac:dyDescent="0.35">
      <c r="A123" s="1"/>
      <c r="B123" s="88" t="str">
        <f>IF(Table1[[#This Row],[Posting Date]]&lt;&gt;"",IF(Table1[[#This Row],[Reference Number]]=Q122,B122+1,1),"")</f>
        <v/>
      </c>
      <c r="C123" s="61"/>
      <c r="D123" s="61"/>
      <c r="E123" s="140"/>
      <c r="F123" s="143" t="str">
        <f>IFERROR(IF(VLOOKUP(Table1[[#This Row],[Budget Code Description]],Dimentions!$X$6:$AC$139,2,FALSE)="","",VLOOKUP(Table1[[#This Row],[Budget Code Description]],Dimentions!$X$6:$AC$139,2,FALSE)),"")</f>
        <v/>
      </c>
      <c r="G123" s="143"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Description]],Dimentions!$X$6:$AC$134,4,FALSE)="","",VLOOKUP(Table1[[#This Row],[Budget Code Description]],Dimentions!$X$6:$AC$134,4,FALSE)),"")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5"/>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customHeight="1" x14ac:dyDescent="0.35">
      <c r="A124" s="1"/>
      <c r="B124" s="88" t="str">
        <f>IF(Table1[[#This Row],[Posting Date]]&lt;&gt;"",IF(Table1[[#This Row],[Reference Number]]=Q123,B123+1,1),"")</f>
        <v/>
      </c>
      <c r="C124" s="61"/>
      <c r="D124" s="61"/>
      <c r="E124" s="140"/>
      <c r="F124" s="143" t="str">
        <f>IFERROR(IF(VLOOKUP(Table1[[#This Row],[Budget Code Description]],Dimentions!$X$6:$AC$139,2,FALSE)="","",VLOOKUP(Table1[[#This Row],[Budget Code Description]],Dimentions!$X$6:$AC$139,2,FALSE)),"")</f>
        <v/>
      </c>
      <c r="G124" s="143"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Description]],Dimentions!$X$6:$AC$134,4,FALSE)="","",VLOOKUP(Table1[[#This Row],[Budget Code Description]],Dimentions!$X$6:$AC$134,4,FALSE)),"")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5"/>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customHeight="1" x14ac:dyDescent="0.35">
      <c r="A125" s="1"/>
      <c r="B125" s="88" t="str">
        <f>IF(Table1[[#This Row],[Posting Date]]&lt;&gt;"",IF(Table1[[#This Row],[Reference Number]]=Q124,B124+1,1),"")</f>
        <v/>
      </c>
      <c r="C125" s="61"/>
      <c r="D125" s="61"/>
      <c r="E125" s="140"/>
      <c r="F125" s="143" t="str">
        <f>IFERROR(IF(VLOOKUP(Table1[[#This Row],[Budget Code Description]],Dimentions!$X$6:$AC$139,2,FALSE)="","",VLOOKUP(Table1[[#This Row],[Budget Code Description]],Dimentions!$X$6:$AC$139,2,FALSE)),"")</f>
        <v/>
      </c>
      <c r="G125" s="143"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Description]],Dimentions!$X$6:$AC$134,4,FALSE)="","",VLOOKUP(Table1[[#This Row],[Budget Code Description]],Dimentions!$X$6:$AC$134,4,FALSE)),"")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5"/>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customHeight="1" x14ac:dyDescent="0.35">
      <c r="A126" s="1"/>
      <c r="B126" s="88" t="str">
        <f>IF(Table1[[#This Row],[Posting Date]]&lt;&gt;"",IF(Table1[[#This Row],[Reference Number]]=Q125,B125+1,1),"")</f>
        <v/>
      </c>
      <c r="C126" s="61"/>
      <c r="D126" s="61"/>
      <c r="E126" s="140"/>
      <c r="F126" s="143" t="str">
        <f>IFERROR(IF(VLOOKUP(Table1[[#This Row],[Budget Code Description]],Dimentions!$X$6:$AC$139,2,FALSE)="","",VLOOKUP(Table1[[#This Row],[Budget Code Description]],Dimentions!$X$6:$AC$139,2,FALSE)),"")</f>
        <v/>
      </c>
      <c r="G126" s="143"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Description]],Dimentions!$X$6:$AC$134,4,FALSE)="","",VLOOKUP(Table1[[#This Row],[Budget Code Description]],Dimentions!$X$6:$AC$134,4,FALSE)),"")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5"/>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customHeight="1" x14ac:dyDescent="0.35">
      <c r="A127" s="1"/>
      <c r="B127" s="88" t="str">
        <f>IF(Table1[[#This Row],[Posting Date]]&lt;&gt;"",IF(Table1[[#This Row],[Reference Number]]=Q126,B126+1,1),"")</f>
        <v/>
      </c>
      <c r="C127" s="61"/>
      <c r="D127" s="61"/>
      <c r="E127" s="140"/>
      <c r="F127" s="143" t="str">
        <f>IFERROR(IF(VLOOKUP(Table1[[#This Row],[Budget Code Description]],Dimentions!$X$6:$AC$139,2,FALSE)="","",VLOOKUP(Table1[[#This Row],[Budget Code Description]],Dimentions!$X$6:$AC$139,2,FALSE)),"")</f>
        <v/>
      </c>
      <c r="G127" s="143"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Description]],Dimentions!$X$6:$AC$134,4,FALSE)="","",VLOOKUP(Table1[[#This Row],[Budget Code Description]],Dimentions!$X$6:$AC$134,4,FALSE)),"")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5"/>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customHeight="1" x14ac:dyDescent="0.35">
      <c r="A128" s="1"/>
      <c r="B128" s="88" t="str">
        <f>IF(Table1[[#This Row],[Posting Date]]&lt;&gt;"",IF(Table1[[#This Row],[Reference Number]]=Q127,B127+1,1),"")</f>
        <v/>
      </c>
      <c r="C128" s="61"/>
      <c r="D128" s="61"/>
      <c r="E128" s="140"/>
      <c r="F128" s="143" t="str">
        <f>IFERROR(IF(VLOOKUP(Table1[[#This Row],[Budget Code Description]],Dimentions!$X$6:$AC$139,2,FALSE)="","",VLOOKUP(Table1[[#This Row],[Budget Code Description]],Dimentions!$X$6:$AC$139,2,FALSE)),"")</f>
        <v/>
      </c>
      <c r="G128" s="143"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Description]],Dimentions!$X$6:$AC$134,4,FALSE)="","",VLOOKUP(Table1[[#This Row],[Budget Code Description]],Dimentions!$X$6:$AC$134,4,FALSE)),"")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5"/>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customHeight="1" x14ac:dyDescent="0.35">
      <c r="A129" s="1"/>
      <c r="B129" s="88" t="str">
        <f>IF(Table1[[#This Row],[Posting Date]]&lt;&gt;"",IF(Table1[[#This Row],[Reference Number]]=Q128,B128+1,1),"")</f>
        <v/>
      </c>
      <c r="C129" s="61"/>
      <c r="D129" s="61"/>
      <c r="E129" s="140"/>
      <c r="F129" s="143" t="str">
        <f>IFERROR(IF(VLOOKUP(Table1[[#This Row],[Budget Code Description]],Dimentions!$X$6:$AC$139,2,FALSE)="","",VLOOKUP(Table1[[#This Row],[Budget Code Description]],Dimentions!$X$6:$AC$139,2,FALSE)),"")</f>
        <v/>
      </c>
      <c r="G129" s="143"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Description]],Dimentions!$X$6:$AC$134,4,FALSE)="","",VLOOKUP(Table1[[#This Row],[Budget Code Description]],Dimentions!$X$6:$AC$134,4,FALSE)),"")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5"/>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customHeight="1" x14ac:dyDescent="0.35">
      <c r="A130" s="1"/>
      <c r="B130" s="88" t="str">
        <f>IF(Table1[[#This Row],[Posting Date]]&lt;&gt;"",IF(Table1[[#This Row],[Reference Number]]=Q129,B129+1,1),"")</f>
        <v/>
      </c>
      <c r="C130" s="61"/>
      <c r="D130" s="61"/>
      <c r="E130" s="140"/>
      <c r="F130" s="143" t="str">
        <f>IFERROR(IF(VLOOKUP(Table1[[#This Row],[Budget Code Description]],Dimentions!$X$6:$AC$139,2,FALSE)="","",VLOOKUP(Table1[[#This Row],[Budget Code Description]],Dimentions!$X$6:$AC$139,2,FALSE)),"")</f>
        <v/>
      </c>
      <c r="G130" s="143"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Description]],Dimentions!$X$6:$AC$134,4,FALSE)="","",VLOOKUP(Table1[[#This Row],[Budget Code Description]],Dimentions!$X$6:$AC$134,4,FALSE)),"")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5"/>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customHeight="1" x14ac:dyDescent="0.35">
      <c r="A131" s="1"/>
      <c r="B131" s="88" t="str">
        <f>IF(Table1[[#This Row],[Posting Date]]&lt;&gt;"",IF(Table1[[#This Row],[Reference Number]]=Q130,B130+1,1),"")</f>
        <v/>
      </c>
      <c r="C131" s="61"/>
      <c r="D131" s="61"/>
      <c r="E131" s="140"/>
      <c r="F131" s="143" t="str">
        <f>IFERROR(IF(VLOOKUP(Table1[[#This Row],[Budget Code Description]],Dimentions!$X$6:$AC$139,2,FALSE)="","",VLOOKUP(Table1[[#This Row],[Budget Code Description]],Dimentions!$X$6:$AC$139,2,FALSE)),"")</f>
        <v/>
      </c>
      <c r="G131" s="143"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Description]],Dimentions!$X$6:$AC$134,4,FALSE)="","",VLOOKUP(Table1[[#This Row],[Budget Code Description]],Dimentions!$X$6:$AC$134,4,FALSE)),"")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5"/>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customHeight="1" x14ac:dyDescent="0.35">
      <c r="A132" s="1"/>
      <c r="B132" s="88" t="str">
        <f>IF(Table1[[#This Row],[Posting Date]]&lt;&gt;"",IF(Table1[[#This Row],[Reference Number]]=Q131,B131+1,1),"")</f>
        <v/>
      </c>
      <c r="C132" s="61"/>
      <c r="D132" s="61"/>
      <c r="E132" s="140"/>
      <c r="F132" s="143" t="str">
        <f>IFERROR(IF(VLOOKUP(Table1[[#This Row],[Budget Code Description]],Dimentions!$X$6:$AC$139,2,FALSE)="","",VLOOKUP(Table1[[#This Row],[Budget Code Description]],Dimentions!$X$6:$AC$139,2,FALSE)),"")</f>
        <v/>
      </c>
      <c r="G132" s="143"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Description]],Dimentions!$X$6:$AC$134,4,FALSE)="","",VLOOKUP(Table1[[#This Row],[Budget Code Description]],Dimentions!$X$6:$AC$134,4,FALSE)),"")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5"/>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customHeight="1" x14ac:dyDescent="0.35">
      <c r="A133" s="1"/>
      <c r="B133" s="88" t="str">
        <f>IF(Table1[[#This Row],[Posting Date]]&lt;&gt;"",IF(Table1[[#This Row],[Reference Number]]=Q132,B132+1,1),"")</f>
        <v/>
      </c>
      <c r="C133" s="61"/>
      <c r="D133" s="61"/>
      <c r="E133" s="140"/>
      <c r="F133" s="143" t="str">
        <f>IFERROR(IF(VLOOKUP(Table1[[#This Row],[Budget Code Description]],Dimentions!$X$6:$AC$139,2,FALSE)="","",VLOOKUP(Table1[[#This Row],[Budget Code Description]],Dimentions!$X$6:$AC$139,2,FALSE)),"")</f>
        <v/>
      </c>
      <c r="G133" s="143"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Description]],Dimentions!$X$6:$AC$134,4,FALSE)="","",VLOOKUP(Table1[[#This Row],[Budget Code Description]],Dimentions!$X$6:$AC$134,4,FALSE)),"")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5"/>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customHeight="1" x14ac:dyDescent="0.35">
      <c r="A134" s="1"/>
      <c r="B134" s="88" t="str">
        <f>IF(Table1[[#This Row],[Posting Date]]&lt;&gt;"",IF(Table1[[#This Row],[Reference Number]]=Q133,B133+1,1),"")</f>
        <v/>
      </c>
      <c r="C134" s="61"/>
      <c r="D134" s="61"/>
      <c r="E134" s="140"/>
      <c r="F134" s="143" t="str">
        <f>IFERROR(IF(VLOOKUP(Table1[[#This Row],[Budget Code Description]],Dimentions!$X$6:$AC$139,2,FALSE)="","",VLOOKUP(Table1[[#This Row],[Budget Code Description]],Dimentions!$X$6:$AC$139,2,FALSE)),"")</f>
        <v/>
      </c>
      <c r="G134" s="143"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Description]],Dimentions!$X$6:$AC$134,4,FALSE)="","",VLOOKUP(Table1[[#This Row],[Budget Code Description]],Dimentions!$X$6:$AC$134,4,FALSE)),"")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5"/>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customHeight="1" x14ac:dyDescent="0.35">
      <c r="A135" s="1"/>
      <c r="B135" s="88" t="str">
        <f>IF(Table1[[#This Row],[Posting Date]]&lt;&gt;"",IF(Table1[[#This Row],[Reference Number]]=Q134,B134+1,1),"")</f>
        <v/>
      </c>
      <c r="C135" s="61"/>
      <c r="D135" s="61"/>
      <c r="E135" s="140"/>
      <c r="F135" s="143" t="str">
        <f>IFERROR(IF(VLOOKUP(Table1[[#This Row],[Budget Code Description]],Dimentions!$X$6:$AC$139,2,FALSE)="","",VLOOKUP(Table1[[#This Row],[Budget Code Description]],Dimentions!$X$6:$AC$139,2,FALSE)),"")</f>
        <v/>
      </c>
      <c r="G135" s="143"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Description]],Dimentions!$X$6:$AC$134,4,FALSE)="","",VLOOKUP(Table1[[#This Row],[Budget Code Description]],Dimentions!$X$6:$AC$134,4,FALSE)),"")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5"/>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customHeight="1" x14ac:dyDescent="0.35">
      <c r="A136" s="1"/>
      <c r="B136" s="88" t="str">
        <f>IF(Table1[[#This Row],[Posting Date]]&lt;&gt;"",IF(Table1[[#This Row],[Reference Number]]=Q135,B135+1,1),"")</f>
        <v/>
      </c>
      <c r="C136" s="61"/>
      <c r="D136" s="61"/>
      <c r="E136" s="140"/>
      <c r="F136" s="143" t="str">
        <f>IFERROR(IF(VLOOKUP(Table1[[#This Row],[Budget Code Description]],Dimentions!$X$6:$AC$139,2,FALSE)="","",VLOOKUP(Table1[[#This Row],[Budget Code Description]],Dimentions!$X$6:$AC$139,2,FALSE)),"")</f>
        <v/>
      </c>
      <c r="G136" s="143"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Description]],Dimentions!$X$6:$AC$134,4,FALSE)="","",VLOOKUP(Table1[[#This Row],[Budget Code Description]],Dimentions!$X$6:$AC$134,4,FALSE)),"")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5"/>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customHeight="1" x14ac:dyDescent="0.35">
      <c r="A137" s="1"/>
      <c r="B137" s="88" t="str">
        <f>IF(Table1[[#This Row],[Posting Date]]&lt;&gt;"",IF(Table1[[#This Row],[Reference Number]]=Q136,B136+1,1),"")</f>
        <v/>
      </c>
      <c r="C137" s="61"/>
      <c r="D137" s="61"/>
      <c r="E137" s="140"/>
      <c r="F137" s="143" t="str">
        <f>IFERROR(IF(VLOOKUP(Table1[[#This Row],[Budget Code Description]],Dimentions!$X$6:$AC$139,2,FALSE)="","",VLOOKUP(Table1[[#This Row],[Budget Code Description]],Dimentions!$X$6:$AC$139,2,FALSE)),"")</f>
        <v/>
      </c>
      <c r="G137" s="143"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Description]],Dimentions!$X$6:$AC$134,4,FALSE)="","",VLOOKUP(Table1[[#This Row],[Budget Code Description]],Dimentions!$X$6:$AC$134,4,FALSE)),"")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5"/>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customHeight="1" x14ac:dyDescent="0.35">
      <c r="A138" s="1"/>
      <c r="B138" s="88" t="str">
        <f>IF(Table1[[#This Row],[Posting Date]]&lt;&gt;"",IF(Table1[[#This Row],[Reference Number]]=Q137,B137+1,1),"")</f>
        <v/>
      </c>
      <c r="C138" s="61"/>
      <c r="D138" s="61"/>
      <c r="E138" s="140"/>
      <c r="F138" s="143" t="str">
        <f>IFERROR(IF(VLOOKUP(Table1[[#This Row],[Budget Code Description]],Dimentions!$X$6:$AC$139,2,FALSE)="","",VLOOKUP(Table1[[#This Row],[Budget Code Description]],Dimentions!$X$6:$AC$139,2,FALSE)),"")</f>
        <v/>
      </c>
      <c r="G138" s="143"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Description]],Dimentions!$X$6:$AC$134,4,FALSE)="","",VLOOKUP(Table1[[#This Row],[Budget Code Description]],Dimentions!$X$6:$AC$134,4,FALSE)),"")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5"/>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customHeight="1" x14ac:dyDescent="0.35">
      <c r="A139" s="1"/>
      <c r="B139" s="88" t="str">
        <f>IF(Table1[[#This Row],[Posting Date]]&lt;&gt;"",IF(Table1[[#This Row],[Reference Number]]=Q138,B138+1,1),"")</f>
        <v/>
      </c>
      <c r="C139" s="61"/>
      <c r="D139" s="61"/>
      <c r="E139" s="140"/>
      <c r="F139" s="143" t="str">
        <f>IFERROR(IF(VLOOKUP(Table1[[#This Row],[Budget Code Description]],Dimentions!$X$6:$AC$139,2,FALSE)="","",VLOOKUP(Table1[[#This Row],[Budget Code Description]],Dimentions!$X$6:$AC$139,2,FALSE)),"")</f>
        <v/>
      </c>
      <c r="G139" s="143"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Description]],Dimentions!$X$6:$AC$134,4,FALSE)="","",VLOOKUP(Table1[[#This Row],[Budget Code Description]],Dimentions!$X$6:$AC$134,4,FALSE)),"")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5"/>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customHeight="1" x14ac:dyDescent="0.35">
      <c r="A140" s="1"/>
      <c r="B140" s="88" t="str">
        <f>IF(Table1[[#This Row],[Posting Date]]&lt;&gt;"",IF(Table1[[#This Row],[Reference Number]]=Q139,B139+1,1),"")</f>
        <v/>
      </c>
      <c r="C140" s="61"/>
      <c r="D140" s="61"/>
      <c r="E140" s="140"/>
      <c r="F140" s="143" t="str">
        <f>IFERROR(IF(VLOOKUP(Table1[[#This Row],[Budget Code Description]],Dimentions!$X$6:$AC$139,2,FALSE)="","",VLOOKUP(Table1[[#This Row],[Budget Code Description]],Dimentions!$X$6:$AC$139,2,FALSE)),"")</f>
        <v/>
      </c>
      <c r="G140" s="143"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Description]],Dimentions!$X$6:$AC$134,4,FALSE)="","",VLOOKUP(Table1[[#This Row],[Budget Code Description]],Dimentions!$X$6:$AC$134,4,FALSE)),"")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5"/>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customHeight="1" x14ac:dyDescent="0.35">
      <c r="A141" s="1"/>
      <c r="B141" s="88" t="str">
        <f>IF(Table1[[#This Row],[Posting Date]]&lt;&gt;"",IF(Table1[[#This Row],[Reference Number]]=Q140,B140+1,1),"")</f>
        <v/>
      </c>
      <c r="C141" s="61"/>
      <c r="D141" s="61"/>
      <c r="E141" s="140"/>
      <c r="F141" s="143" t="str">
        <f>IFERROR(IF(VLOOKUP(Table1[[#This Row],[Budget Code Description]],Dimentions!$X$6:$AC$139,2,FALSE)="","",VLOOKUP(Table1[[#This Row],[Budget Code Description]],Dimentions!$X$6:$AC$139,2,FALSE)),"")</f>
        <v/>
      </c>
      <c r="G141" s="143"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Description]],Dimentions!$X$6:$AC$134,4,FALSE)="","",VLOOKUP(Table1[[#This Row],[Budget Code Description]],Dimentions!$X$6:$AC$134,4,FALSE)),"")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5"/>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customHeight="1" x14ac:dyDescent="0.35">
      <c r="A142" s="1"/>
      <c r="B142" s="88" t="str">
        <f>IF(Table1[[#This Row],[Posting Date]]&lt;&gt;"",IF(Table1[[#This Row],[Reference Number]]=Q141,B141+1,1),"")</f>
        <v/>
      </c>
      <c r="C142" s="61"/>
      <c r="D142" s="61"/>
      <c r="E142" s="140"/>
      <c r="F142" s="143" t="str">
        <f>IFERROR(IF(VLOOKUP(Table1[[#This Row],[Budget Code Description]],Dimentions!$X$6:$AC$139,2,FALSE)="","",VLOOKUP(Table1[[#This Row],[Budget Code Description]],Dimentions!$X$6:$AC$139,2,FALSE)),"")</f>
        <v/>
      </c>
      <c r="G142" s="143"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Description]],Dimentions!$X$6:$AC$134,4,FALSE)="","",VLOOKUP(Table1[[#This Row],[Budget Code Description]],Dimentions!$X$6:$AC$134,4,FALSE)),"")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5"/>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x14ac:dyDescent="0.35">
      <c r="A143" s="1"/>
      <c r="B143" s="88" t="str">
        <f>IF(Table1[[#This Row],[Posting Date]]&lt;&gt;"",IF(Table1[[#This Row],[Reference Number]]=Q142,B142+1,1),"")</f>
        <v/>
      </c>
      <c r="C143" s="61"/>
      <c r="D143" s="61"/>
      <c r="E143" s="140"/>
      <c r="F143" s="143" t="str">
        <f>IFERROR(IF(VLOOKUP(Table1[[#This Row],[Budget Code Description]],Dimentions!$X$6:$AC$139,2,FALSE)="","",VLOOKUP(Table1[[#This Row],[Budget Code Description]],Dimentions!$X$6:$AC$139,2,FALSE)),"")</f>
        <v/>
      </c>
      <c r="G143" s="143"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Description]],Dimentions!$X$6:$AC$134,4,FALSE)="","",VLOOKUP(Table1[[#This Row],[Budget Code Description]],Dimentions!$X$6:$AC$134,4,FALSE)),"")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5"/>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x14ac:dyDescent="0.35">
      <c r="A144" s="1"/>
      <c r="B144" s="88" t="str">
        <f>IF(Table1[[#This Row],[Posting Date]]&lt;&gt;"",IF(Table1[[#This Row],[Reference Number]]=Q143,B143+1,1),"")</f>
        <v/>
      </c>
      <c r="C144" s="61"/>
      <c r="D144" s="61"/>
      <c r="E144" s="140"/>
      <c r="F144" s="143" t="str">
        <f>IFERROR(IF(VLOOKUP(Table1[[#This Row],[Budget Code Description]],Dimentions!$X$6:$AC$139,2,FALSE)="","",VLOOKUP(Table1[[#This Row],[Budget Code Description]],Dimentions!$X$6:$AC$139,2,FALSE)),"")</f>
        <v/>
      </c>
      <c r="G144" s="143"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Description]],Dimentions!$X$6:$AC$134,4,FALSE)="","",VLOOKUP(Table1[[#This Row],[Budget Code Description]],Dimentions!$X$6:$AC$134,4,FALSE)),"")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si="5"/>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x14ac:dyDescent="0.35">
      <c r="A145" s="1"/>
      <c r="B145" s="88" t="str">
        <f>IF(Table1[[#This Row],[Posting Date]]&lt;&gt;"",IF(Table1[[#This Row],[Reference Number]]=Q144,B144+1,1),"")</f>
        <v/>
      </c>
      <c r="C145" s="61"/>
      <c r="D145" s="61"/>
      <c r="E145" s="140"/>
      <c r="F145" s="143" t="str">
        <f>IFERROR(IF(VLOOKUP(Table1[[#This Row],[Budget Code Description]],Dimentions!$X$6:$AC$139,2,FALSE)="","",VLOOKUP(Table1[[#This Row],[Budget Code Description]],Dimentions!$X$6:$AC$139,2,FALSE)),"")</f>
        <v/>
      </c>
      <c r="G145" s="143"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Description]],Dimentions!$X$6:$AC$134,4,FALSE)="","",VLOOKUP(Table1[[#This Row],[Budget Code Description]],Dimentions!$X$6:$AC$134,4,FALSE)),"")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si="5"/>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x14ac:dyDescent="0.35">
      <c r="A146" s="1"/>
      <c r="B146" s="88" t="str">
        <f>IF(Table1[[#This Row],[Posting Date]]&lt;&gt;"",IF(Table1[[#This Row],[Reference Number]]=Q145,B145+1,1),"")</f>
        <v/>
      </c>
      <c r="C146" s="61"/>
      <c r="D146" s="61"/>
      <c r="E146" s="140"/>
      <c r="F146" s="143" t="str">
        <f>IFERROR(IF(VLOOKUP(Table1[[#This Row],[Budget Code Description]],Dimentions!$X$6:$AC$139,2,FALSE)="","",VLOOKUP(Table1[[#This Row],[Budget Code Description]],Dimentions!$X$6:$AC$139,2,FALSE)),"")</f>
        <v/>
      </c>
      <c r="G146" s="143"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Description]],Dimentions!$X$6:$AC$134,4,FALSE)="","",VLOOKUP(Table1[[#This Row],[Budget Code Description]],Dimentions!$X$6:$AC$134,4,FALSE)),"")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si="5"/>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x14ac:dyDescent="0.35">
      <c r="A147" s="1"/>
      <c r="B147" s="88" t="str">
        <f>IF(Table1[[#This Row],[Posting Date]]&lt;&gt;"",IF(Table1[[#This Row],[Reference Number]]=Q146,B146+1,1),"")</f>
        <v/>
      </c>
      <c r="C147" s="61"/>
      <c r="D147" s="61"/>
      <c r="E147" s="140"/>
      <c r="F147" s="143" t="str">
        <f>IFERROR(IF(VLOOKUP(Table1[[#This Row],[Budget Code Description]],Dimentions!$X$6:$AC$139,2,FALSE)="","",VLOOKUP(Table1[[#This Row],[Budget Code Description]],Dimentions!$X$6:$AC$139,2,FALSE)),"")</f>
        <v/>
      </c>
      <c r="G147" s="143"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Description]],Dimentions!$X$6:$AC$134,4,FALSE)="","",VLOOKUP(Table1[[#This Row],[Budget Code Description]],Dimentions!$X$6:$AC$134,4,FALSE)),"")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5"/>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x14ac:dyDescent="0.35">
      <c r="A148" s="1"/>
      <c r="B148" s="88" t="str">
        <f>IF(Table1[[#This Row],[Posting Date]]&lt;&gt;"",IF(Table1[[#This Row],[Reference Number]]=Q147,B147+1,1),"")</f>
        <v/>
      </c>
      <c r="C148" s="61"/>
      <c r="D148" s="61"/>
      <c r="E148" s="140"/>
      <c r="F148" s="143" t="str">
        <f>IFERROR(IF(VLOOKUP(Table1[[#This Row],[Budget Code Description]],Dimentions!$X$6:$AC$139,2,FALSE)="","",VLOOKUP(Table1[[#This Row],[Budget Code Description]],Dimentions!$X$6:$AC$139,2,FALSE)),"")</f>
        <v/>
      </c>
      <c r="G148" s="143"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Description]],Dimentions!$X$6:$AC$134,4,FALSE)="","",VLOOKUP(Table1[[#This Row],[Budget Code Description]],Dimentions!$X$6:$AC$134,4,FALSE)),"")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5"/>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x14ac:dyDescent="0.35">
      <c r="A149" s="1"/>
      <c r="B149" s="88" t="str">
        <f>IF(Table1[[#This Row],[Posting Date]]&lt;&gt;"",IF(Table1[[#This Row],[Reference Number]]=Q148,B148+1,1),"")</f>
        <v/>
      </c>
      <c r="C149" s="61"/>
      <c r="D149" s="61"/>
      <c r="E149" s="140"/>
      <c r="F149" s="143" t="str">
        <f>IFERROR(IF(VLOOKUP(Table1[[#This Row],[Budget Code Description]],Dimentions!$X$6:$AC$139,2,FALSE)="","",VLOOKUP(Table1[[#This Row],[Budget Code Description]],Dimentions!$X$6:$AC$139,2,FALSE)),"")</f>
        <v/>
      </c>
      <c r="G149" s="143"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Description]],Dimentions!$X$6:$AC$134,4,FALSE)="","",VLOOKUP(Table1[[#This Row],[Budget Code Description]],Dimentions!$X$6:$AC$134,4,FALSE)),"")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5"/>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x14ac:dyDescent="0.35">
      <c r="A150" s="1"/>
      <c r="B150" s="88" t="str">
        <f>IF(Table1[[#This Row],[Posting Date]]&lt;&gt;"",IF(Table1[[#This Row],[Reference Number]]=Q149,B149+1,1),"")</f>
        <v/>
      </c>
      <c r="C150" s="61"/>
      <c r="D150" s="61"/>
      <c r="E150" s="140"/>
      <c r="F150" s="143" t="str">
        <f>IFERROR(IF(VLOOKUP(Table1[[#This Row],[Budget Code Description]],Dimentions!$X$6:$AC$139,2,FALSE)="","",VLOOKUP(Table1[[#This Row],[Budget Code Description]],Dimentions!$X$6:$AC$139,2,FALSE)),"")</f>
        <v/>
      </c>
      <c r="G150" s="143"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Description]],Dimentions!$X$6:$AC$134,4,FALSE)="","",VLOOKUP(Table1[[#This Row],[Budget Code Description]],Dimentions!$X$6:$AC$134,4,FALSE)),"")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5"/>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x14ac:dyDescent="0.35">
      <c r="A151" s="1"/>
      <c r="B151" s="88" t="str">
        <f>IF(Table1[[#This Row],[Posting Date]]&lt;&gt;"",IF(Table1[[#This Row],[Reference Number]]=Q150,B150+1,1),"")</f>
        <v/>
      </c>
      <c r="C151" s="61"/>
      <c r="D151" s="61"/>
      <c r="E151" s="140"/>
      <c r="F151" s="143" t="str">
        <f>IFERROR(IF(VLOOKUP(Table1[[#This Row],[Budget Code Description]],Dimentions!$X$6:$AC$139,2,FALSE)="","",VLOOKUP(Table1[[#This Row],[Budget Code Description]],Dimentions!$X$6:$AC$139,2,FALSE)),"")</f>
        <v/>
      </c>
      <c r="G151" s="143"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Description]],Dimentions!$X$6:$AC$134,4,FALSE)="","",VLOOKUP(Table1[[#This Row],[Budget Code Description]],Dimentions!$X$6:$AC$134,4,FALSE)),"")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5"/>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x14ac:dyDescent="0.35">
      <c r="A152" s="1"/>
      <c r="B152" s="88" t="str">
        <f>IF(Table1[[#This Row],[Posting Date]]&lt;&gt;"",IF(Table1[[#This Row],[Reference Number]]=Q151,B151+1,1),"")</f>
        <v/>
      </c>
      <c r="C152" s="61"/>
      <c r="D152" s="61"/>
      <c r="E152" s="140"/>
      <c r="F152" s="143" t="str">
        <f>IFERROR(IF(VLOOKUP(Table1[[#This Row],[Budget Code Description]],Dimentions!$X$6:$AC$139,2,FALSE)="","",VLOOKUP(Table1[[#This Row],[Budget Code Description]],Dimentions!$X$6:$AC$139,2,FALSE)),"")</f>
        <v/>
      </c>
      <c r="G152" s="143"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Description]],Dimentions!$X$6:$AC$134,4,FALSE)="","",VLOOKUP(Table1[[#This Row],[Budget Code Description]],Dimentions!$X$6:$AC$134,4,FALSE)),"")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5"/>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x14ac:dyDescent="0.35">
      <c r="A153" s="1"/>
      <c r="B153" s="88" t="str">
        <f>IF(Table1[[#This Row],[Posting Date]]&lt;&gt;"",IF(Table1[[#This Row],[Reference Number]]=Q152,B152+1,1),"")</f>
        <v/>
      </c>
      <c r="C153" s="61"/>
      <c r="D153" s="61"/>
      <c r="E153" s="140"/>
      <c r="F153" s="143" t="str">
        <f>IFERROR(IF(VLOOKUP(Table1[[#This Row],[Budget Code Description]],Dimentions!$X$6:$AC$139,2,FALSE)="","",VLOOKUP(Table1[[#This Row],[Budget Code Description]],Dimentions!$X$6:$AC$139,2,FALSE)),"")</f>
        <v/>
      </c>
      <c r="G153" s="143"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Description]],Dimentions!$X$6:$AC$134,4,FALSE)="","",VLOOKUP(Table1[[#This Row],[Budget Code Description]],Dimentions!$X$6:$AC$134,4,FALSE)),"")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5"/>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x14ac:dyDescent="0.35">
      <c r="A154" s="1"/>
      <c r="B154" s="88" t="str">
        <f>IF(Table1[[#This Row],[Posting Date]]&lt;&gt;"",IF(Table1[[#This Row],[Reference Number]]=Q153,B153+1,1),"")</f>
        <v/>
      </c>
      <c r="C154" s="61"/>
      <c r="D154" s="61"/>
      <c r="E154" s="140"/>
      <c r="F154" s="143" t="str">
        <f>IFERROR(IF(VLOOKUP(Table1[[#This Row],[Budget Code Description]],Dimentions!$X$6:$AC$139,2,FALSE)="","",VLOOKUP(Table1[[#This Row],[Budget Code Description]],Dimentions!$X$6:$AC$139,2,FALSE)),"")</f>
        <v/>
      </c>
      <c r="G154" s="143"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Description]],Dimentions!$X$6:$AC$134,4,FALSE)="","",VLOOKUP(Table1[[#This Row],[Budget Code Description]],Dimentions!$X$6:$AC$134,4,FALSE)),"")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5"/>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x14ac:dyDescent="0.35">
      <c r="A155" s="1"/>
      <c r="B155" s="88" t="str">
        <f>IF(Table1[[#This Row],[Posting Date]]&lt;&gt;"",IF(Table1[[#This Row],[Reference Number]]=Q154,B154+1,1),"")</f>
        <v/>
      </c>
      <c r="C155" s="61"/>
      <c r="D155" s="61"/>
      <c r="E155" s="140"/>
      <c r="F155" s="143" t="str">
        <f>IFERROR(IF(VLOOKUP(Table1[[#This Row],[Budget Code Description]],Dimentions!$X$6:$AC$139,2,FALSE)="","",VLOOKUP(Table1[[#This Row],[Budget Code Description]],Dimentions!$X$6:$AC$139,2,FALSE)),"")</f>
        <v/>
      </c>
      <c r="G155" s="143"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Description]],Dimentions!$X$6:$AC$134,4,FALSE)="","",VLOOKUP(Table1[[#This Row],[Budget Code Description]],Dimentions!$X$6:$AC$134,4,FALSE)),"")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5"/>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x14ac:dyDescent="0.35">
      <c r="A156" s="1"/>
      <c r="B156" s="88" t="str">
        <f>IF(Table1[[#This Row],[Posting Date]]&lt;&gt;"",IF(Table1[[#This Row],[Reference Number]]=Q155,B155+1,1),"")</f>
        <v/>
      </c>
      <c r="C156" s="61"/>
      <c r="D156" s="61"/>
      <c r="E156" s="140"/>
      <c r="F156" s="143" t="str">
        <f>IFERROR(IF(VLOOKUP(Table1[[#This Row],[Budget Code Description]],Dimentions!$X$6:$AC$139,2,FALSE)="","",VLOOKUP(Table1[[#This Row],[Budget Code Description]],Dimentions!$X$6:$AC$139,2,FALSE)),"")</f>
        <v/>
      </c>
      <c r="G156" s="143"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Description]],Dimentions!$X$6:$AC$134,4,FALSE)="","",VLOOKUP(Table1[[#This Row],[Budget Code Description]],Dimentions!$X$6:$AC$134,4,FALSE)),"")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5"/>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x14ac:dyDescent="0.35">
      <c r="A157" s="1"/>
      <c r="B157" s="88" t="str">
        <f>IF(Table1[[#This Row],[Posting Date]]&lt;&gt;"",IF(Table1[[#This Row],[Reference Number]]=Q156,B156+1,1),"")</f>
        <v/>
      </c>
      <c r="C157" s="61"/>
      <c r="D157" s="61"/>
      <c r="E157" s="140"/>
      <c r="F157" s="143" t="str">
        <f>IFERROR(IF(VLOOKUP(Table1[[#This Row],[Budget Code Description]],Dimentions!$X$6:$AC$139,2,FALSE)="","",VLOOKUP(Table1[[#This Row],[Budget Code Description]],Dimentions!$X$6:$AC$139,2,FALSE)),"")</f>
        <v/>
      </c>
      <c r="G157" s="143"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Description]],Dimentions!$X$6:$AC$134,4,FALSE)="","",VLOOKUP(Table1[[#This Row],[Budget Code Description]],Dimentions!$X$6:$AC$134,4,FALSE)),"")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5"/>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x14ac:dyDescent="0.35">
      <c r="A158" s="1"/>
      <c r="B158" s="88" t="str">
        <f>IF(Table1[[#This Row],[Posting Date]]&lt;&gt;"",IF(Table1[[#This Row],[Reference Number]]=Q157,B157+1,1),"")</f>
        <v/>
      </c>
      <c r="C158" s="61"/>
      <c r="D158" s="61"/>
      <c r="E158" s="140"/>
      <c r="F158" s="143" t="str">
        <f>IFERROR(IF(VLOOKUP(Table1[[#This Row],[Budget Code Description]],Dimentions!$X$6:$AC$139,2,FALSE)="","",VLOOKUP(Table1[[#This Row],[Budget Code Description]],Dimentions!$X$6:$AC$139,2,FALSE)),"")</f>
        <v/>
      </c>
      <c r="G158" s="143"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Description]],Dimentions!$X$6:$AC$134,4,FALSE)="","",VLOOKUP(Table1[[#This Row],[Budget Code Description]],Dimentions!$X$6:$AC$134,4,FALSE)),"")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5"/>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x14ac:dyDescent="0.35">
      <c r="A159" s="1"/>
      <c r="B159" s="88" t="str">
        <f>IF(Table1[[#This Row],[Posting Date]]&lt;&gt;"",IF(Table1[[#This Row],[Reference Number]]=Q158,B158+1,1),"")</f>
        <v/>
      </c>
      <c r="C159" s="61"/>
      <c r="D159" s="61"/>
      <c r="E159" s="140"/>
      <c r="F159" s="143" t="str">
        <f>IFERROR(IF(VLOOKUP(Table1[[#This Row],[Budget Code Description]],Dimentions!$X$6:$AC$139,2,FALSE)="","",VLOOKUP(Table1[[#This Row],[Budget Code Description]],Dimentions!$X$6:$AC$139,2,FALSE)),"")</f>
        <v/>
      </c>
      <c r="G159" s="143"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Description]],Dimentions!$X$6:$AC$134,4,FALSE)="","",VLOOKUP(Table1[[#This Row],[Budget Code Description]],Dimentions!$X$6:$AC$134,4,FALSE)),"")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5"/>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x14ac:dyDescent="0.35">
      <c r="A160" s="1"/>
      <c r="B160" s="88" t="str">
        <f>IF(Table1[[#This Row],[Posting Date]]&lt;&gt;"",IF(Table1[[#This Row],[Reference Number]]=Q159,B159+1,1),"")</f>
        <v/>
      </c>
      <c r="C160" s="61"/>
      <c r="D160" s="61"/>
      <c r="E160" s="140"/>
      <c r="F160" s="143" t="str">
        <f>IFERROR(IF(VLOOKUP(Table1[[#This Row],[Budget Code Description]],Dimentions!$X$6:$AC$139,2,FALSE)="","",VLOOKUP(Table1[[#This Row],[Budget Code Description]],Dimentions!$X$6:$AC$139,2,FALSE)),"")</f>
        <v/>
      </c>
      <c r="G160" s="143"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Description]],Dimentions!$X$6:$AC$134,4,FALSE)="","",VLOOKUP(Table1[[#This Row],[Budget Code Description]],Dimentions!$X$6:$AC$134,4,FALSE)),"")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5"/>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x14ac:dyDescent="0.35">
      <c r="A161" s="1"/>
      <c r="B161" s="88" t="str">
        <f>IF(Table1[[#This Row],[Posting Date]]&lt;&gt;"",IF(Table1[[#This Row],[Reference Number]]=Q160,B160+1,1),"")</f>
        <v/>
      </c>
      <c r="C161" s="61"/>
      <c r="D161" s="61"/>
      <c r="E161" s="140"/>
      <c r="F161" s="143" t="str">
        <f>IFERROR(IF(VLOOKUP(Table1[[#This Row],[Budget Code Description]],Dimentions!$X$6:$AC$139,2,FALSE)="","",VLOOKUP(Table1[[#This Row],[Budget Code Description]],Dimentions!$X$6:$AC$139,2,FALSE)),"")</f>
        <v/>
      </c>
      <c r="G161" s="143"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Description]],Dimentions!$X$6:$AC$134,4,FALSE)="","",VLOOKUP(Table1[[#This Row],[Budget Code Description]],Dimentions!$X$6:$AC$134,4,FALSE)),"")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5"/>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x14ac:dyDescent="0.35">
      <c r="A162" s="1"/>
      <c r="B162" s="88" t="str">
        <f>IF(Table1[[#This Row],[Posting Date]]&lt;&gt;"",IF(Table1[[#This Row],[Reference Number]]=Q161,B161+1,1),"")</f>
        <v/>
      </c>
      <c r="C162" s="61"/>
      <c r="D162" s="61"/>
      <c r="E162" s="140"/>
      <c r="F162" s="143" t="str">
        <f>IFERROR(IF(VLOOKUP(Table1[[#This Row],[Budget Code Description]],Dimentions!$X$6:$AC$139,2,FALSE)="","",VLOOKUP(Table1[[#This Row],[Budget Code Description]],Dimentions!$X$6:$AC$139,2,FALSE)),"")</f>
        <v/>
      </c>
      <c r="G162" s="143"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Description]],Dimentions!$X$6:$AC$134,4,FALSE)="","",VLOOKUP(Table1[[#This Row],[Budget Code Description]],Dimentions!$X$6:$AC$134,4,FALSE)),"")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5"/>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x14ac:dyDescent="0.35">
      <c r="A163" s="1"/>
      <c r="B163" s="88" t="str">
        <f>IF(Table1[[#This Row],[Posting Date]]&lt;&gt;"",IF(Table1[[#This Row],[Reference Number]]=Q162,B162+1,1),"")</f>
        <v/>
      </c>
      <c r="C163" s="61"/>
      <c r="D163" s="61"/>
      <c r="E163" s="140"/>
      <c r="F163" s="143" t="str">
        <f>IFERROR(IF(VLOOKUP(Table1[[#This Row],[Budget Code Description]],Dimentions!$X$6:$AC$139,2,FALSE)="","",VLOOKUP(Table1[[#This Row],[Budget Code Description]],Dimentions!$X$6:$AC$139,2,FALSE)),"")</f>
        <v/>
      </c>
      <c r="G163" s="143"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Description]],Dimentions!$X$6:$AC$134,4,FALSE)="","",VLOOKUP(Table1[[#This Row],[Budget Code Description]],Dimentions!$X$6:$AC$134,4,FALSE)),"")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si="5"/>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x14ac:dyDescent="0.35">
      <c r="A164" s="1"/>
      <c r="B164" s="88" t="str">
        <f>IF(Table1[[#This Row],[Posting Date]]&lt;&gt;"",IF(Table1[[#This Row],[Reference Number]]=Q163,B163+1,1),"")</f>
        <v/>
      </c>
      <c r="C164" s="61"/>
      <c r="D164" s="61"/>
      <c r="E164" s="140"/>
      <c r="F164" s="143" t="str">
        <f>IFERROR(IF(VLOOKUP(Table1[[#This Row],[Budget Code Description]],Dimentions!$X$6:$AC$139,2,FALSE)="","",VLOOKUP(Table1[[#This Row],[Budget Code Description]],Dimentions!$X$6:$AC$139,2,FALSE)),"")</f>
        <v/>
      </c>
      <c r="G164" s="143"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Description]],Dimentions!$X$6:$AC$134,4,FALSE)="","",VLOOKUP(Table1[[#This Row],[Budget Code Description]],Dimentions!$X$6:$AC$134,4,FALSE)),"")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5"/>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x14ac:dyDescent="0.35">
      <c r="A165" s="1"/>
      <c r="B165" s="88" t="str">
        <f>IF(Table1[[#This Row],[Posting Date]]&lt;&gt;"",IF(Table1[[#This Row],[Reference Number]]=Q164,B164+1,1),"")</f>
        <v/>
      </c>
      <c r="C165" s="61"/>
      <c r="D165" s="61"/>
      <c r="E165" s="140"/>
      <c r="F165" s="143" t="str">
        <f>IFERROR(IF(VLOOKUP(Table1[[#This Row],[Budget Code Description]],Dimentions!$X$6:$AC$139,2,FALSE)="","",VLOOKUP(Table1[[#This Row],[Budget Code Description]],Dimentions!$X$6:$AC$139,2,FALSE)),"")</f>
        <v/>
      </c>
      <c r="G165" s="143"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Description]],Dimentions!$X$6:$AC$134,4,FALSE)="","",VLOOKUP(Table1[[#This Row],[Budget Code Description]],Dimentions!$X$6:$AC$134,4,FALSE)),"")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5"/>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x14ac:dyDescent="0.35">
      <c r="A166" s="1"/>
      <c r="B166" s="88" t="str">
        <f>IF(Table1[[#This Row],[Posting Date]]&lt;&gt;"",IF(Table1[[#This Row],[Reference Number]]=Q165,B165+1,1),"")</f>
        <v/>
      </c>
      <c r="C166" s="61"/>
      <c r="D166" s="61"/>
      <c r="E166" s="140"/>
      <c r="F166" s="143" t="str">
        <f>IFERROR(IF(VLOOKUP(Table1[[#This Row],[Budget Code Description]],Dimentions!$X$6:$AC$139,2,FALSE)="","",VLOOKUP(Table1[[#This Row],[Budget Code Description]],Dimentions!$X$6:$AC$139,2,FALSE)),"")</f>
        <v/>
      </c>
      <c r="G166" s="143"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Description]],Dimentions!$X$6:$AC$134,4,FALSE)="","",VLOOKUP(Table1[[#This Row],[Budget Code Description]],Dimentions!$X$6:$AC$134,4,FALSE)),"")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si="5"/>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x14ac:dyDescent="0.35">
      <c r="A167" s="1"/>
      <c r="B167" s="88" t="str">
        <f>IF(Table1[[#This Row],[Posting Date]]&lt;&gt;"",IF(Table1[[#This Row],[Reference Number]]=Q166,B166+1,1),"")</f>
        <v/>
      </c>
      <c r="C167" s="61"/>
      <c r="D167" s="61"/>
      <c r="E167" s="140"/>
      <c r="F167" s="143" t="str">
        <f>IFERROR(IF(VLOOKUP(Table1[[#This Row],[Budget Code Description]],Dimentions!$X$6:$AC$139,2,FALSE)="","",VLOOKUP(Table1[[#This Row],[Budget Code Description]],Dimentions!$X$6:$AC$139,2,FALSE)),"")</f>
        <v/>
      </c>
      <c r="G167" s="143"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Description]],Dimentions!$X$6:$AC$134,4,FALSE)="","",VLOOKUP(Table1[[#This Row],[Budget Code Description]],Dimentions!$X$6:$AC$134,4,FALSE)),"")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5"/>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x14ac:dyDescent="0.35">
      <c r="A168" s="1"/>
      <c r="B168" s="88" t="str">
        <f>IF(Table1[[#This Row],[Posting Date]]&lt;&gt;"",IF(Table1[[#This Row],[Reference Number]]=Q167,B167+1,1),"")</f>
        <v/>
      </c>
      <c r="C168" s="61"/>
      <c r="D168" s="61"/>
      <c r="E168" s="140"/>
      <c r="F168" s="143" t="str">
        <f>IFERROR(IF(VLOOKUP(Table1[[#This Row],[Budget Code Description]],Dimentions!$X$6:$AC$139,2,FALSE)="","",VLOOKUP(Table1[[#This Row],[Budget Code Description]],Dimentions!$X$6:$AC$139,2,FALSE)),"")</f>
        <v/>
      </c>
      <c r="G168" s="143"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Description]],Dimentions!$X$6:$AC$134,4,FALSE)="","",VLOOKUP(Table1[[#This Row],[Budget Code Description]],Dimentions!$X$6:$AC$134,4,FALSE)),"")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5"/>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x14ac:dyDescent="0.35">
      <c r="A169" s="1"/>
      <c r="B169" s="88" t="str">
        <f>IF(Table1[[#This Row],[Posting Date]]&lt;&gt;"",IF(Table1[[#This Row],[Reference Number]]=Q168,B168+1,1),"")</f>
        <v/>
      </c>
      <c r="C169" s="61"/>
      <c r="D169" s="61"/>
      <c r="E169" s="140"/>
      <c r="F169" s="143" t="str">
        <f>IFERROR(IF(VLOOKUP(Table1[[#This Row],[Budget Code Description]],Dimentions!$X$6:$AC$139,2,FALSE)="","",VLOOKUP(Table1[[#This Row],[Budget Code Description]],Dimentions!$X$6:$AC$139,2,FALSE)),"")</f>
        <v/>
      </c>
      <c r="G169" s="143"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Description]],Dimentions!$X$6:$AC$134,4,FALSE)="","",VLOOKUP(Table1[[#This Row],[Budget Code Description]],Dimentions!$X$6:$AC$134,4,FALSE)),"")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si="5"/>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x14ac:dyDescent="0.35">
      <c r="A170" s="1"/>
      <c r="B170" s="88" t="str">
        <f>IF(Table1[[#This Row],[Posting Date]]&lt;&gt;"",IF(Table1[[#This Row],[Reference Number]]=Q169,B169+1,1),"")</f>
        <v/>
      </c>
      <c r="C170" s="61"/>
      <c r="D170" s="61"/>
      <c r="E170" s="140"/>
      <c r="F170" s="143" t="str">
        <f>IFERROR(IF(VLOOKUP(Table1[[#This Row],[Budget Code Description]],Dimentions!$X$6:$AC$139,2,FALSE)="","",VLOOKUP(Table1[[#This Row],[Budget Code Description]],Dimentions!$X$6:$AC$139,2,FALSE)),"")</f>
        <v/>
      </c>
      <c r="G170" s="143"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Description]],Dimentions!$X$6:$AC$134,4,FALSE)="","",VLOOKUP(Table1[[#This Row],[Budget Code Description]],Dimentions!$X$6:$AC$134,4,FALSE)),"")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5"/>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x14ac:dyDescent="0.35">
      <c r="A171" s="1"/>
      <c r="B171" s="88" t="str">
        <f>IF(Table1[[#This Row],[Posting Date]]&lt;&gt;"",IF(Table1[[#This Row],[Reference Number]]=Q170,B170+1,1),"")</f>
        <v/>
      </c>
      <c r="C171" s="61"/>
      <c r="D171" s="61"/>
      <c r="E171" s="140"/>
      <c r="F171" s="143" t="str">
        <f>IFERROR(IF(VLOOKUP(Table1[[#This Row],[Budget Code Description]],Dimentions!$X$6:$AC$139,2,FALSE)="","",VLOOKUP(Table1[[#This Row],[Budget Code Description]],Dimentions!$X$6:$AC$139,2,FALSE)),"")</f>
        <v/>
      </c>
      <c r="G171" s="143"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Description]],Dimentions!$X$6:$AC$134,4,FALSE)="","",VLOOKUP(Table1[[#This Row],[Budget Code Description]],Dimentions!$X$6:$AC$134,4,FALSE)),"")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ref="W171:W234" si="6">IF(E171="","",(ExchangeRate))</f>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x14ac:dyDescent="0.35">
      <c r="A172" s="1"/>
      <c r="B172" s="88" t="str">
        <f>IF(Table1[[#This Row],[Posting Date]]&lt;&gt;"",IF(Table1[[#This Row],[Reference Number]]=Q171,B171+1,1),"")</f>
        <v/>
      </c>
      <c r="C172" s="61"/>
      <c r="D172" s="61"/>
      <c r="E172" s="140"/>
      <c r="F172" s="143" t="str">
        <f>IFERROR(IF(VLOOKUP(Table1[[#This Row],[Budget Code Description]],Dimentions!$X$6:$AC$139,2,FALSE)="","",VLOOKUP(Table1[[#This Row],[Budget Code Description]],Dimentions!$X$6:$AC$139,2,FALSE)),"")</f>
        <v/>
      </c>
      <c r="G172" s="143"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Description]],Dimentions!$X$6:$AC$134,4,FALSE)="","",VLOOKUP(Table1[[#This Row],[Budget Code Description]],Dimentions!$X$6:$AC$134,4,FALSE)),"")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6"/>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x14ac:dyDescent="0.35">
      <c r="A173" s="1"/>
      <c r="B173" s="88" t="str">
        <f>IF(Table1[[#This Row],[Posting Date]]&lt;&gt;"",IF(Table1[[#This Row],[Reference Number]]=Q172,B172+1,1),"")</f>
        <v/>
      </c>
      <c r="C173" s="61"/>
      <c r="D173" s="61"/>
      <c r="E173" s="140"/>
      <c r="F173" s="143" t="str">
        <f>IFERROR(IF(VLOOKUP(Table1[[#This Row],[Budget Code Description]],Dimentions!$X$6:$AC$139,2,FALSE)="","",VLOOKUP(Table1[[#This Row],[Budget Code Description]],Dimentions!$X$6:$AC$139,2,FALSE)),"")</f>
        <v/>
      </c>
      <c r="G173" s="143"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Description]],Dimentions!$X$6:$AC$134,4,FALSE)="","",VLOOKUP(Table1[[#This Row],[Budget Code Description]],Dimentions!$X$6:$AC$134,4,FALSE)),"")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si="6"/>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x14ac:dyDescent="0.35">
      <c r="A174" s="1"/>
      <c r="B174" s="88" t="str">
        <f>IF(Table1[[#This Row],[Posting Date]]&lt;&gt;"",IF(Table1[[#This Row],[Reference Number]]=Q173,B173+1,1),"")</f>
        <v/>
      </c>
      <c r="C174" s="61"/>
      <c r="D174" s="61"/>
      <c r="E174" s="140"/>
      <c r="F174" s="143" t="str">
        <f>IFERROR(IF(VLOOKUP(Table1[[#This Row],[Budget Code Description]],Dimentions!$X$6:$AC$139,2,FALSE)="","",VLOOKUP(Table1[[#This Row],[Budget Code Description]],Dimentions!$X$6:$AC$139,2,FALSE)),"")</f>
        <v/>
      </c>
      <c r="G174" s="143"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Description]],Dimentions!$X$6:$AC$134,4,FALSE)="","",VLOOKUP(Table1[[#This Row],[Budget Code Description]],Dimentions!$X$6:$AC$134,4,FALSE)),"")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si="6"/>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x14ac:dyDescent="0.35">
      <c r="A175" s="1"/>
      <c r="B175" s="88" t="str">
        <f>IF(Table1[[#This Row],[Posting Date]]&lt;&gt;"",IF(Table1[[#This Row],[Reference Number]]=Q174,B174+1,1),"")</f>
        <v/>
      </c>
      <c r="C175" s="61"/>
      <c r="D175" s="61"/>
      <c r="E175" s="140"/>
      <c r="F175" s="143" t="str">
        <f>IFERROR(IF(VLOOKUP(Table1[[#This Row],[Budget Code Description]],Dimentions!$X$6:$AC$139,2,FALSE)="","",VLOOKUP(Table1[[#This Row],[Budget Code Description]],Dimentions!$X$6:$AC$139,2,FALSE)),"")</f>
        <v/>
      </c>
      <c r="G175" s="143"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Description]],Dimentions!$X$6:$AC$134,4,FALSE)="","",VLOOKUP(Table1[[#This Row],[Budget Code Description]],Dimentions!$X$6:$AC$134,4,FALSE)),"")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si="6"/>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x14ac:dyDescent="0.35">
      <c r="A176" s="1"/>
      <c r="B176" s="88" t="str">
        <f>IF(Table1[[#This Row],[Posting Date]]&lt;&gt;"",IF(Table1[[#This Row],[Reference Number]]=Q175,B175+1,1),"")</f>
        <v/>
      </c>
      <c r="C176" s="61"/>
      <c r="D176" s="61"/>
      <c r="E176" s="140"/>
      <c r="F176" s="143" t="str">
        <f>IFERROR(IF(VLOOKUP(Table1[[#This Row],[Budget Code Description]],Dimentions!$X$6:$AC$139,2,FALSE)="","",VLOOKUP(Table1[[#This Row],[Budget Code Description]],Dimentions!$X$6:$AC$139,2,FALSE)),"")</f>
        <v/>
      </c>
      <c r="G176" s="143"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Description]],Dimentions!$X$6:$AC$134,4,FALSE)="","",VLOOKUP(Table1[[#This Row],[Budget Code Description]],Dimentions!$X$6:$AC$134,4,FALSE)),"")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6"/>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x14ac:dyDescent="0.35">
      <c r="A177" s="1"/>
      <c r="B177" s="88" t="str">
        <f>IF(Table1[[#This Row],[Posting Date]]&lt;&gt;"",IF(Table1[[#This Row],[Reference Number]]=Q176,B176+1,1),"")</f>
        <v/>
      </c>
      <c r="C177" s="61"/>
      <c r="D177" s="61"/>
      <c r="E177" s="140"/>
      <c r="F177" s="143" t="str">
        <f>IFERROR(IF(VLOOKUP(Table1[[#This Row],[Budget Code Description]],Dimentions!$X$6:$AC$139,2,FALSE)="","",VLOOKUP(Table1[[#This Row],[Budget Code Description]],Dimentions!$X$6:$AC$139,2,FALSE)),"")</f>
        <v/>
      </c>
      <c r="G177" s="143"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Description]],Dimentions!$X$6:$AC$134,4,FALSE)="","",VLOOKUP(Table1[[#This Row],[Budget Code Description]],Dimentions!$X$6:$AC$134,4,FALSE)),"")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6"/>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x14ac:dyDescent="0.35">
      <c r="A178" s="1"/>
      <c r="B178" s="88" t="str">
        <f>IF(Table1[[#This Row],[Posting Date]]&lt;&gt;"",IF(Table1[[#This Row],[Reference Number]]=Q177,B177+1,1),"")</f>
        <v/>
      </c>
      <c r="C178" s="61"/>
      <c r="D178" s="61"/>
      <c r="E178" s="140"/>
      <c r="F178" s="143" t="str">
        <f>IFERROR(IF(VLOOKUP(Table1[[#This Row],[Budget Code Description]],Dimentions!$X$6:$AC$139,2,FALSE)="","",VLOOKUP(Table1[[#This Row],[Budget Code Description]],Dimentions!$X$6:$AC$139,2,FALSE)),"")</f>
        <v/>
      </c>
      <c r="G178" s="143"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Description]],Dimentions!$X$6:$AC$134,4,FALSE)="","",VLOOKUP(Table1[[#This Row],[Budget Code Description]],Dimentions!$X$6:$AC$134,4,FALSE)),"")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6"/>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x14ac:dyDescent="0.35">
      <c r="A179" s="1"/>
      <c r="B179" s="88" t="str">
        <f>IF(Table1[[#This Row],[Posting Date]]&lt;&gt;"",IF(Table1[[#This Row],[Reference Number]]=Q178,B178+1,1),"")</f>
        <v/>
      </c>
      <c r="C179" s="61"/>
      <c r="D179" s="61"/>
      <c r="E179" s="140"/>
      <c r="F179" s="143" t="str">
        <f>IFERROR(IF(VLOOKUP(Table1[[#This Row],[Budget Code Description]],Dimentions!$X$6:$AC$139,2,FALSE)="","",VLOOKUP(Table1[[#This Row],[Budget Code Description]],Dimentions!$X$6:$AC$139,2,FALSE)),"")</f>
        <v/>
      </c>
      <c r="G179" s="143"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Description]],Dimentions!$X$6:$AC$134,4,FALSE)="","",VLOOKUP(Table1[[#This Row],[Budget Code Description]],Dimentions!$X$6:$AC$134,4,FALSE)),"")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6"/>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x14ac:dyDescent="0.35">
      <c r="A180" s="1"/>
      <c r="B180" s="88" t="str">
        <f>IF(Table1[[#This Row],[Posting Date]]&lt;&gt;"",IF(Table1[[#This Row],[Reference Number]]=Q179,B179+1,1),"")</f>
        <v/>
      </c>
      <c r="C180" s="61"/>
      <c r="D180" s="61"/>
      <c r="E180" s="140"/>
      <c r="F180" s="143" t="str">
        <f>IFERROR(IF(VLOOKUP(Table1[[#This Row],[Budget Code Description]],Dimentions!$X$6:$AC$139,2,FALSE)="","",VLOOKUP(Table1[[#This Row],[Budget Code Description]],Dimentions!$X$6:$AC$139,2,FALSE)),"")</f>
        <v/>
      </c>
      <c r="G180" s="143"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Description]],Dimentions!$X$6:$AC$134,4,FALSE)="","",VLOOKUP(Table1[[#This Row],[Budget Code Description]],Dimentions!$X$6:$AC$134,4,FALSE)),"")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6"/>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x14ac:dyDescent="0.35">
      <c r="A181" s="1"/>
      <c r="B181" s="88" t="str">
        <f>IF(Table1[[#This Row],[Posting Date]]&lt;&gt;"",IF(Table1[[#This Row],[Reference Number]]=Q180,B180+1,1),"")</f>
        <v/>
      </c>
      <c r="C181" s="61"/>
      <c r="D181" s="61"/>
      <c r="E181" s="140"/>
      <c r="F181" s="143" t="str">
        <f>IFERROR(IF(VLOOKUP(Table1[[#This Row],[Budget Code Description]],Dimentions!$X$6:$AC$139,2,FALSE)="","",VLOOKUP(Table1[[#This Row],[Budget Code Description]],Dimentions!$X$6:$AC$139,2,FALSE)),"")</f>
        <v/>
      </c>
      <c r="G181" s="143"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Description]],Dimentions!$X$6:$AC$134,4,FALSE)="","",VLOOKUP(Table1[[#This Row],[Budget Code Description]],Dimentions!$X$6:$AC$134,4,FALSE)),"")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6"/>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x14ac:dyDescent="0.35">
      <c r="A182" s="1"/>
      <c r="B182" s="88" t="str">
        <f>IF(Table1[[#This Row],[Posting Date]]&lt;&gt;"",IF(Table1[[#This Row],[Reference Number]]=Q181,B181+1,1),"")</f>
        <v/>
      </c>
      <c r="C182" s="61"/>
      <c r="D182" s="61"/>
      <c r="E182" s="140"/>
      <c r="F182" s="143" t="str">
        <f>IFERROR(IF(VLOOKUP(Table1[[#This Row],[Budget Code Description]],Dimentions!$X$6:$AC$139,2,FALSE)="","",VLOOKUP(Table1[[#This Row],[Budget Code Description]],Dimentions!$X$6:$AC$139,2,FALSE)),"")</f>
        <v/>
      </c>
      <c r="G182" s="143"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Description]],Dimentions!$X$6:$AC$134,4,FALSE)="","",VLOOKUP(Table1[[#This Row],[Budget Code Description]],Dimentions!$X$6:$AC$134,4,FALSE)),"")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6"/>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x14ac:dyDescent="0.35">
      <c r="A183" s="1"/>
      <c r="B183" s="88" t="str">
        <f>IF(Table1[[#This Row],[Posting Date]]&lt;&gt;"",IF(Table1[[#This Row],[Reference Number]]=Q182,B182+1,1),"")</f>
        <v/>
      </c>
      <c r="C183" s="61"/>
      <c r="D183" s="61"/>
      <c r="E183" s="140"/>
      <c r="F183" s="143" t="str">
        <f>IFERROR(IF(VLOOKUP(Table1[[#This Row],[Budget Code Description]],Dimentions!$X$6:$AC$139,2,FALSE)="","",VLOOKUP(Table1[[#This Row],[Budget Code Description]],Dimentions!$X$6:$AC$139,2,FALSE)),"")</f>
        <v/>
      </c>
      <c r="G183" s="143"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Description]],Dimentions!$X$6:$AC$134,4,FALSE)="","",VLOOKUP(Table1[[#This Row],[Budget Code Description]],Dimentions!$X$6:$AC$134,4,FALSE)),"")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6"/>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x14ac:dyDescent="0.35">
      <c r="A184" s="1"/>
      <c r="B184" s="88" t="str">
        <f>IF(Table1[[#This Row],[Posting Date]]&lt;&gt;"",IF(Table1[[#This Row],[Reference Number]]=Q183,B183+1,1),"")</f>
        <v/>
      </c>
      <c r="C184" s="61"/>
      <c r="D184" s="61"/>
      <c r="E184" s="140"/>
      <c r="F184" s="143" t="str">
        <f>IFERROR(IF(VLOOKUP(Table1[[#This Row],[Budget Code Description]],Dimentions!$X$6:$AC$139,2,FALSE)="","",VLOOKUP(Table1[[#This Row],[Budget Code Description]],Dimentions!$X$6:$AC$139,2,FALSE)),"")</f>
        <v/>
      </c>
      <c r="G184" s="143"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Description]],Dimentions!$X$6:$AC$134,4,FALSE)="","",VLOOKUP(Table1[[#This Row],[Budget Code Description]],Dimentions!$X$6:$AC$134,4,FALSE)),"")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si="6"/>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x14ac:dyDescent="0.35">
      <c r="A185" s="1"/>
      <c r="B185" s="88" t="str">
        <f>IF(Table1[[#This Row],[Posting Date]]&lt;&gt;"",IF(Table1[[#This Row],[Reference Number]]=Q184,B184+1,1),"")</f>
        <v/>
      </c>
      <c r="C185" s="61"/>
      <c r="D185" s="61"/>
      <c r="E185" s="140"/>
      <c r="F185" s="143" t="str">
        <f>IFERROR(IF(VLOOKUP(Table1[[#This Row],[Budget Code Description]],Dimentions!$X$6:$AC$139,2,FALSE)="","",VLOOKUP(Table1[[#This Row],[Budget Code Description]],Dimentions!$X$6:$AC$139,2,FALSE)),"")</f>
        <v/>
      </c>
      <c r="G185" s="143"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Description]],Dimentions!$X$6:$AC$134,4,FALSE)="","",VLOOKUP(Table1[[#This Row],[Budget Code Description]],Dimentions!$X$6:$AC$134,4,FALSE)),"")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6"/>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x14ac:dyDescent="0.35">
      <c r="A186" s="1"/>
      <c r="B186" s="88" t="str">
        <f>IF(Table1[[#This Row],[Posting Date]]&lt;&gt;"",IF(Table1[[#This Row],[Reference Number]]=Q185,B185+1,1),"")</f>
        <v/>
      </c>
      <c r="C186" s="61"/>
      <c r="D186" s="61"/>
      <c r="E186" s="140"/>
      <c r="F186" s="143" t="str">
        <f>IFERROR(IF(VLOOKUP(Table1[[#This Row],[Budget Code Description]],Dimentions!$X$6:$AC$139,2,FALSE)="","",VLOOKUP(Table1[[#This Row],[Budget Code Description]],Dimentions!$X$6:$AC$139,2,FALSE)),"")</f>
        <v/>
      </c>
      <c r="G186" s="143"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Description]],Dimentions!$X$6:$AC$134,4,FALSE)="","",VLOOKUP(Table1[[#This Row],[Budget Code Description]],Dimentions!$X$6:$AC$134,4,FALSE)),"")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6"/>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x14ac:dyDescent="0.35">
      <c r="A187" s="1"/>
      <c r="B187" s="88" t="str">
        <f>IF(Table1[[#This Row],[Posting Date]]&lt;&gt;"",IF(Table1[[#This Row],[Reference Number]]=Q186,B186+1,1),"")</f>
        <v/>
      </c>
      <c r="C187" s="61"/>
      <c r="D187" s="61"/>
      <c r="E187" s="140"/>
      <c r="F187" s="143" t="str">
        <f>IFERROR(IF(VLOOKUP(Table1[[#This Row],[Budget Code Description]],Dimentions!$X$6:$AC$139,2,FALSE)="","",VLOOKUP(Table1[[#This Row],[Budget Code Description]],Dimentions!$X$6:$AC$139,2,FALSE)),"")</f>
        <v/>
      </c>
      <c r="G187" s="143"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Description]],Dimentions!$X$6:$AC$134,4,FALSE)="","",VLOOKUP(Table1[[#This Row],[Budget Code Description]],Dimentions!$X$6:$AC$134,4,FALSE)),"")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6"/>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x14ac:dyDescent="0.35">
      <c r="A188" s="1"/>
      <c r="B188" s="88" t="str">
        <f>IF(Table1[[#This Row],[Posting Date]]&lt;&gt;"",IF(Table1[[#This Row],[Reference Number]]=Q187,B187+1,1),"")</f>
        <v/>
      </c>
      <c r="C188" s="61"/>
      <c r="D188" s="61"/>
      <c r="E188" s="140"/>
      <c r="F188" s="143" t="str">
        <f>IFERROR(IF(VLOOKUP(Table1[[#This Row],[Budget Code Description]],Dimentions!$X$6:$AC$139,2,FALSE)="","",VLOOKUP(Table1[[#This Row],[Budget Code Description]],Dimentions!$X$6:$AC$139,2,FALSE)),"")</f>
        <v/>
      </c>
      <c r="G188" s="143"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Description]],Dimentions!$X$6:$AC$134,4,FALSE)="","",VLOOKUP(Table1[[#This Row],[Budget Code Description]],Dimentions!$X$6:$AC$134,4,FALSE)),"")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6"/>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x14ac:dyDescent="0.35">
      <c r="A189" s="1"/>
      <c r="B189" s="88" t="str">
        <f>IF(Table1[[#This Row],[Posting Date]]&lt;&gt;"",IF(Table1[[#This Row],[Reference Number]]=Q188,B188+1,1),"")</f>
        <v/>
      </c>
      <c r="C189" s="61"/>
      <c r="D189" s="61"/>
      <c r="E189" s="140"/>
      <c r="F189" s="143" t="str">
        <f>IFERROR(IF(VLOOKUP(Table1[[#This Row],[Budget Code Description]],Dimentions!$X$6:$AC$139,2,FALSE)="","",VLOOKUP(Table1[[#This Row],[Budget Code Description]],Dimentions!$X$6:$AC$139,2,FALSE)),"")</f>
        <v/>
      </c>
      <c r="G189" s="143"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Description]],Dimentions!$X$6:$AC$134,4,FALSE)="","",VLOOKUP(Table1[[#This Row],[Budget Code Description]],Dimentions!$X$6:$AC$134,4,FALSE)),"")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6"/>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x14ac:dyDescent="0.35">
      <c r="A190" s="1"/>
      <c r="B190" s="88" t="str">
        <f>IF(Table1[[#This Row],[Posting Date]]&lt;&gt;"",IF(Table1[[#This Row],[Reference Number]]=Q189,B189+1,1),"")</f>
        <v/>
      </c>
      <c r="C190" s="61"/>
      <c r="D190" s="61"/>
      <c r="E190" s="140"/>
      <c r="F190" s="143" t="str">
        <f>IFERROR(IF(VLOOKUP(Table1[[#This Row],[Budget Code Description]],Dimentions!$X$6:$AC$139,2,FALSE)="","",VLOOKUP(Table1[[#This Row],[Budget Code Description]],Dimentions!$X$6:$AC$139,2,FALSE)),"")</f>
        <v/>
      </c>
      <c r="G190" s="143"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Description]],Dimentions!$X$6:$AC$134,4,FALSE)="","",VLOOKUP(Table1[[#This Row],[Budget Code Description]],Dimentions!$X$6:$AC$134,4,FALSE)),"")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6"/>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x14ac:dyDescent="0.35">
      <c r="A191" s="1"/>
      <c r="B191" s="88" t="str">
        <f>IF(Table1[[#This Row],[Posting Date]]&lt;&gt;"",IF(Table1[[#This Row],[Reference Number]]=Q190,B190+1,1),"")</f>
        <v/>
      </c>
      <c r="C191" s="61"/>
      <c r="D191" s="61"/>
      <c r="E191" s="140"/>
      <c r="F191" s="143" t="str">
        <f>IFERROR(IF(VLOOKUP(Table1[[#This Row],[Budget Code Description]],Dimentions!$X$6:$AC$139,2,FALSE)="","",VLOOKUP(Table1[[#This Row],[Budget Code Description]],Dimentions!$X$6:$AC$139,2,FALSE)),"")</f>
        <v/>
      </c>
      <c r="G191" s="143"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Description]],Dimentions!$X$6:$AC$134,4,FALSE)="","",VLOOKUP(Table1[[#This Row],[Budget Code Description]],Dimentions!$X$6:$AC$134,4,FALSE)),"")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6"/>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x14ac:dyDescent="0.35">
      <c r="A192" s="1"/>
      <c r="B192" s="88" t="str">
        <f>IF(Table1[[#This Row],[Posting Date]]&lt;&gt;"",IF(Table1[[#This Row],[Reference Number]]=Q191,B191+1,1),"")</f>
        <v/>
      </c>
      <c r="C192" s="61"/>
      <c r="D192" s="61"/>
      <c r="E192" s="140"/>
      <c r="F192" s="143" t="str">
        <f>IFERROR(IF(VLOOKUP(Table1[[#This Row],[Budget Code Description]],Dimentions!$X$6:$AC$139,2,FALSE)="","",VLOOKUP(Table1[[#This Row],[Budget Code Description]],Dimentions!$X$6:$AC$139,2,FALSE)),"")</f>
        <v/>
      </c>
      <c r="G192" s="143"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Description]],Dimentions!$X$6:$AC$134,4,FALSE)="","",VLOOKUP(Table1[[#This Row],[Budget Code Description]],Dimentions!$X$6:$AC$134,4,FALSE)),"")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6"/>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x14ac:dyDescent="0.35">
      <c r="A193" s="1"/>
      <c r="B193" s="88" t="str">
        <f>IF(Table1[[#This Row],[Posting Date]]&lt;&gt;"",IF(Table1[[#This Row],[Reference Number]]=Q192,B192+1,1),"")</f>
        <v/>
      </c>
      <c r="C193" s="61"/>
      <c r="D193" s="61"/>
      <c r="E193" s="140"/>
      <c r="F193" s="143" t="str">
        <f>IFERROR(IF(VLOOKUP(Table1[[#This Row],[Budget Code Description]],Dimentions!$X$6:$AC$139,2,FALSE)="","",VLOOKUP(Table1[[#This Row],[Budget Code Description]],Dimentions!$X$6:$AC$139,2,FALSE)),"")</f>
        <v/>
      </c>
      <c r="G193" s="143"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Description]],Dimentions!$X$6:$AC$134,4,FALSE)="","",VLOOKUP(Table1[[#This Row],[Budget Code Description]],Dimentions!$X$6:$AC$134,4,FALSE)),"")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6"/>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x14ac:dyDescent="0.35">
      <c r="A194" s="1"/>
      <c r="B194" s="88" t="str">
        <f>IF(Table1[[#This Row],[Posting Date]]&lt;&gt;"",IF(Table1[[#This Row],[Reference Number]]=Q193,B193+1,1),"")</f>
        <v/>
      </c>
      <c r="C194" s="61"/>
      <c r="D194" s="61"/>
      <c r="E194" s="140"/>
      <c r="F194" s="143" t="str">
        <f>IFERROR(IF(VLOOKUP(Table1[[#This Row],[Budget Code Description]],Dimentions!$X$6:$AC$139,2,FALSE)="","",VLOOKUP(Table1[[#This Row],[Budget Code Description]],Dimentions!$X$6:$AC$139,2,FALSE)),"")</f>
        <v/>
      </c>
      <c r="G194" s="143"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Description]],Dimentions!$X$6:$AC$134,4,FALSE)="","",VLOOKUP(Table1[[#This Row],[Budget Code Description]],Dimentions!$X$6:$AC$134,4,FALSE)),"")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6"/>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x14ac:dyDescent="0.35">
      <c r="A195" s="1"/>
      <c r="B195" s="88" t="str">
        <f>IF(Table1[[#This Row],[Posting Date]]&lt;&gt;"",IF(Table1[[#This Row],[Reference Number]]=Q194,B194+1,1),"")</f>
        <v/>
      </c>
      <c r="C195" s="61"/>
      <c r="D195" s="61"/>
      <c r="E195" s="140"/>
      <c r="F195" s="143" t="str">
        <f>IFERROR(IF(VLOOKUP(Table1[[#This Row],[Budget Code Description]],Dimentions!$X$6:$AC$139,2,FALSE)="","",VLOOKUP(Table1[[#This Row],[Budget Code Description]],Dimentions!$X$6:$AC$139,2,FALSE)),"")</f>
        <v/>
      </c>
      <c r="G195" s="143"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Description]],Dimentions!$X$6:$AC$134,4,FALSE)="","",VLOOKUP(Table1[[#This Row],[Budget Code Description]],Dimentions!$X$6:$AC$134,4,FALSE)),"")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6"/>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x14ac:dyDescent="0.35">
      <c r="A196" s="1"/>
      <c r="B196" s="88" t="str">
        <f>IF(Table1[[#This Row],[Posting Date]]&lt;&gt;"",IF(Table1[[#This Row],[Reference Number]]=Q195,B195+1,1),"")</f>
        <v/>
      </c>
      <c r="C196" s="61"/>
      <c r="D196" s="61"/>
      <c r="E196" s="140"/>
      <c r="F196" s="143" t="str">
        <f>IFERROR(IF(VLOOKUP(Table1[[#This Row],[Budget Code Description]],Dimentions!$X$6:$AC$139,2,FALSE)="","",VLOOKUP(Table1[[#This Row],[Budget Code Description]],Dimentions!$X$6:$AC$139,2,FALSE)),"")</f>
        <v/>
      </c>
      <c r="G196" s="143"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Description]],Dimentions!$X$6:$AC$134,4,FALSE)="","",VLOOKUP(Table1[[#This Row],[Budget Code Description]],Dimentions!$X$6:$AC$134,4,FALSE)),"")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6"/>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x14ac:dyDescent="0.35">
      <c r="A197" s="1"/>
      <c r="B197" s="88" t="str">
        <f>IF(Table1[[#This Row],[Posting Date]]&lt;&gt;"",IF(Table1[[#This Row],[Reference Number]]=Q196,B196+1,1),"")</f>
        <v/>
      </c>
      <c r="C197" s="61"/>
      <c r="D197" s="61"/>
      <c r="E197" s="140"/>
      <c r="F197" s="143" t="str">
        <f>IFERROR(IF(VLOOKUP(Table1[[#This Row],[Budget Code Description]],Dimentions!$X$6:$AC$139,2,FALSE)="","",VLOOKUP(Table1[[#This Row],[Budget Code Description]],Dimentions!$X$6:$AC$139,2,FALSE)),"")</f>
        <v/>
      </c>
      <c r="G197" s="143"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Description]],Dimentions!$X$6:$AC$134,4,FALSE)="","",VLOOKUP(Table1[[#This Row],[Budget Code Description]],Dimentions!$X$6:$AC$134,4,FALSE)),"")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6"/>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x14ac:dyDescent="0.35">
      <c r="A198" s="1"/>
      <c r="B198" s="88" t="str">
        <f>IF(Table1[[#This Row],[Posting Date]]&lt;&gt;"",IF(Table1[[#This Row],[Reference Number]]=Q197,B197+1,1),"")</f>
        <v/>
      </c>
      <c r="C198" s="61"/>
      <c r="D198" s="61"/>
      <c r="E198" s="140"/>
      <c r="F198" s="143" t="str">
        <f>IFERROR(IF(VLOOKUP(Table1[[#This Row],[Budget Code Description]],Dimentions!$X$6:$AC$139,2,FALSE)="","",VLOOKUP(Table1[[#This Row],[Budget Code Description]],Dimentions!$X$6:$AC$139,2,FALSE)),"")</f>
        <v/>
      </c>
      <c r="G198" s="143"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Description]],Dimentions!$X$6:$AC$134,4,FALSE)="","",VLOOKUP(Table1[[#This Row],[Budget Code Description]],Dimentions!$X$6:$AC$134,4,FALSE)),"")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6"/>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x14ac:dyDescent="0.35">
      <c r="A199" s="1"/>
      <c r="B199" s="88" t="str">
        <f>IF(Table1[[#This Row],[Posting Date]]&lt;&gt;"",IF(Table1[[#This Row],[Reference Number]]=Q198,B198+1,1),"")</f>
        <v/>
      </c>
      <c r="C199" s="61"/>
      <c r="D199" s="61"/>
      <c r="E199" s="140"/>
      <c r="F199" s="143" t="str">
        <f>IFERROR(IF(VLOOKUP(Table1[[#This Row],[Budget Code Description]],Dimentions!$X$6:$AC$139,2,FALSE)="","",VLOOKUP(Table1[[#This Row],[Budget Code Description]],Dimentions!$X$6:$AC$139,2,FALSE)),"")</f>
        <v/>
      </c>
      <c r="G199" s="143"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Description]],Dimentions!$X$6:$AC$134,4,FALSE)="","",VLOOKUP(Table1[[#This Row],[Budget Code Description]],Dimentions!$X$6:$AC$134,4,FALSE)),"")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6"/>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x14ac:dyDescent="0.35">
      <c r="A200" s="1"/>
      <c r="B200" s="88" t="str">
        <f>IF(Table1[[#This Row],[Posting Date]]&lt;&gt;"",IF(Table1[[#This Row],[Reference Number]]=Q199,B199+1,1),"")</f>
        <v/>
      </c>
      <c r="C200" s="61"/>
      <c r="D200" s="61"/>
      <c r="E200" s="140"/>
      <c r="F200" s="143" t="str">
        <f>IFERROR(IF(VLOOKUP(Table1[[#This Row],[Budget Code Description]],Dimentions!$X$6:$AC$139,2,FALSE)="","",VLOOKUP(Table1[[#This Row],[Budget Code Description]],Dimentions!$X$6:$AC$139,2,FALSE)),"")</f>
        <v/>
      </c>
      <c r="G200" s="143"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Description]],Dimentions!$X$6:$AC$134,4,FALSE)="","",VLOOKUP(Table1[[#This Row],[Budget Code Description]],Dimentions!$X$6:$AC$134,4,FALSE)),"")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6"/>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x14ac:dyDescent="0.35">
      <c r="A201" s="1"/>
      <c r="B201" s="88" t="str">
        <f>IF(Table1[[#This Row],[Posting Date]]&lt;&gt;"",IF(Table1[[#This Row],[Reference Number]]=Q200,B200+1,1),"")</f>
        <v/>
      </c>
      <c r="C201" s="61"/>
      <c r="D201" s="61"/>
      <c r="E201" s="140"/>
      <c r="F201" s="143" t="str">
        <f>IFERROR(IF(VLOOKUP(Table1[[#This Row],[Budget Code Description]],Dimentions!$X$6:$AC$139,2,FALSE)="","",VLOOKUP(Table1[[#This Row],[Budget Code Description]],Dimentions!$X$6:$AC$139,2,FALSE)),"")</f>
        <v/>
      </c>
      <c r="G201" s="143"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Description]],Dimentions!$X$6:$AC$134,4,FALSE)="","",VLOOKUP(Table1[[#This Row],[Budget Code Description]],Dimentions!$X$6:$AC$134,4,FALSE)),"")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6"/>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x14ac:dyDescent="0.35">
      <c r="A202" s="1"/>
      <c r="B202" s="88" t="str">
        <f>IF(Table1[[#This Row],[Posting Date]]&lt;&gt;"",IF(Table1[[#This Row],[Reference Number]]=Q201,B201+1,1),"")</f>
        <v/>
      </c>
      <c r="C202" s="61"/>
      <c r="D202" s="61"/>
      <c r="E202" s="140"/>
      <c r="F202" s="143" t="str">
        <f>IFERROR(IF(VLOOKUP(Table1[[#This Row],[Budget Code Description]],Dimentions!$X$6:$AC$139,2,FALSE)="","",VLOOKUP(Table1[[#This Row],[Budget Code Description]],Dimentions!$X$6:$AC$139,2,FALSE)),"")</f>
        <v/>
      </c>
      <c r="G202" s="143"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Description]],Dimentions!$X$6:$AC$134,4,FALSE)="","",VLOOKUP(Table1[[#This Row],[Budget Code Description]],Dimentions!$X$6:$AC$134,4,FALSE)),"")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6"/>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x14ac:dyDescent="0.35">
      <c r="A203" s="1"/>
      <c r="B203" s="88" t="str">
        <f>IF(Table1[[#This Row],[Posting Date]]&lt;&gt;"",IF(Table1[[#This Row],[Reference Number]]=Q202,B202+1,1),"")</f>
        <v/>
      </c>
      <c r="C203" s="61"/>
      <c r="D203" s="61"/>
      <c r="E203" s="140"/>
      <c r="F203" s="143" t="str">
        <f>IFERROR(IF(VLOOKUP(Table1[[#This Row],[Budget Code Description]],Dimentions!$X$6:$AC$139,2,FALSE)="","",VLOOKUP(Table1[[#This Row],[Budget Code Description]],Dimentions!$X$6:$AC$139,2,FALSE)),"")</f>
        <v/>
      </c>
      <c r="G203" s="143"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Description]],Dimentions!$X$6:$AC$134,4,FALSE)="","",VLOOKUP(Table1[[#This Row],[Budget Code Description]],Dimentions!$X$6:$AC$134,4,FALSE)),"")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6"/>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x14ac:dyDescent="0.35">
      <c r="A204" s="1"/>
      <c r="B204" s="88" t="str">
        <f>IF(Table1[[#This Row],[Posting Date]]&lt;&gt;"",IF(Table1[[#This Row],[Reference Number]]=Q203,B203+1,1),"")</f>
        <v/>
      </c>
      <c r="C204" s="61"/>
      <c r="D204" s="61"/>
      <c r="E204" s="140"/>
      <c r="F204" s="143" t="str">
        <f>IFERROR(IF(VLOOKUP(Table1[[#This Row],[Budget Code Description]],Dimentions!$X$6:$AC$139,2,FALSE)="","",VLOOKUP(Table1[[#This Row],[Budget Code Description]],Dimentions!$X$6:$AC$139,2,FALSE)),"")</f>
        <v/>
      </c>
      <c r="G204" s="143"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Description]],Dimentions!$X$6:$AC$134,4,FALSE)="","",VLOOKUP(Table1[[#This Row],[Budget Code Description]],Dimentions!$X$6:$AC$134,4,FALSE)),"")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6"/>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x14ac:dyDescent="0.35">
      <c r="A205" s="1"/>
      <c r="B205" s="88" t="str">
        <f>IF(Table1[[#This Row],[Posting Date]]&lt;&gt;"",IF(Table1[[#This Row],[Reference Number]]=Q204,B204+1,1),"")</f>
        <v/>
      </c>
      <c r="C205" s="61"/>
      <c r="D205" s="61"/>
      <c r="E205" s="140"/>
      <c r="F205" s="143" t="str">
        <f>IFERROR(IF(VLOOKUP(Table1[[#This Row],[Budget Code Description]],Dimentions!$X$6:$AC$139,2,FALSE)="","",VLOOKUP(Table1[[#This Row],[Budget Code Description]],Dimentions!$X$6:$AC$139,2,FALSE)),"")</f>
        <v/>
      </c>
      <c r="G205" s="143"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Description]],Dimentions!$X$6:$AC$134,4,FALSE)="","",VLOOKUP(Table1[[#This Row],[Budget Code Description]],Dimentions!$X$6:$AC$134,4,FALSE)),"")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6"/>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x14ac:dyDescent="0.35">
      <c r="A206" s="1"/>
      <c r="B206" s="88" t="str">
        <f>IF(Table1[[#This Row],[Posting Date]]&lt;&gt;"",IF(Table1[[#This Row],[Reference Number]]=Q205,B205+1,1),"")</f>
        <v/>
      </c>
      <c r="C206" s="61"/>
      <c r="D206" s="61"/>
      <c r="E206" s="140"/>
      <c r="F206" s="143" t="str">
        <f>IFERROR(IF(VLOOKUP(Table1[[#This Row],[Budget Code Description]],Dimentions!$X$6:$AC$139,2,FALSE)="","",VLOOKUP(Table1[[#This Row],[Budget Code Description]],Dimentions!$X$6:$AC$139,2,FALSE)),"")</f>
        <v/>
      </c>
      <c r="G206" s="143"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Description]],Dimentions!$X$6:$AC$134,4,FALSE)="","",VLOOKUP(Table1[[#This Row],[Budget Code Description]],Dimentions!$X$6:$AC$134,4,FALSE)),"")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6"/>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x14ac:dyDescent="0.35">
      <c r="A207" s="1"/>
      <c r="B207" s="88" t="str">
        <f>IF(Table1[[#This Row],[Posting Date]]&lt;&gt;"",IF(Table1[[#This Row],[Reference Number]]=Q206,B206+1,1),"")</f>
        <v/>
      </c>
      <c r="C207" s="61"/>
      <c r="D207" s="61"/>
      <c r="E207" s="140"/>
      <c r="F207" s="143" t="str">
        <f>IFERROR(IF(VLOOKUP(Table1[[#This Row],[Budget Code Description]],Dimentions!$X$6:$AC$139,2,FALSE)="","",VLOOKUP(Table1[[#This Row],[Budget Code Description]],Dimentions!$X$6:$AC$139,2,FALSE)),"")</f>
        <v/>
      </c>
      <c r="G207" s="143"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Description]],Dimentions!$X$6:$AC$134,4,FALSE)="","",VLOOKUP(Table1[[#This Row],[Budget Code Description]],Dimentions!$X$6:$AC$134,4,FALSE)),"")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6"/>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x14ac:dyDescent="0.35">
      <c r="A208" s="1"/>
      <c r="B208" s="88" t="str">
        <f>IF(Table1[[#This Row],[Posting Date]]&lt;&gt;"",IF(Table1[[#This Row],[Reference Number]]=Q207,B207+1,1),"")</f>
        <v/>
      </c>
      <c r="C208" s="61"/>
      <c r="D208" s="61"/>
      <c r="E208" s="140"/>
      <c r="F208" s="143" t="str">
        <f>IFERROR(IF(VLOOKUP(Table1[[#This Row],[Budget Code Description]],Dimentions!$X$6:$AC$139,2,FALSE)="","",VLOOKUP(Table1[[#This Row],[Budget Code Description]],Dimentions!$X$6:$AC$139,2,FALSE)),"")</f>
        <v/>
      </c>
      <c r="G208" s="143"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Description]],Dimentions!$X$6:$AC$134,4,FALSE)="","",VLOOKUP(Table1[[#This Row],[Budget Code Description]],Dimentions!$X$6:$AC$134,4,FALSE)),"")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si="6"/>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x14ac:dyDescent="0.35">
      <c r="A209" s="1"/>
      <c r="B209" s="88" t="str">
        <f>IF(Table1[[#This Row],[Posting Date]]&lt;&gt;"",IF(Table1[[#This Row],[Reference Number]]=Q208,B208+1,1),"")</f>
        <v/>
      </c>
      <c r="C209" s="61"/>
      <c r="D209" s="61"/>
      <c r="E209" s="140"/>
      <c r="F209" s="143" t="str">
        <f>IFERROR(IF(VLOOKUP(Table1[[#This Row],[Budget Code Description]],Dimentions!$X$6:$AC$139,2,FALSE)="","",VLOOKUP(Table1[[#This Row],[Budget Code Description]],Dimentions!$X$6:$AC$139,2,FALSE)),"")</f>
        <v/>
      </c>
      <c r="G209" s="143"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Description]],Dimentions!$X$6:$AC$134,4,FALSE)="","",VLOOKUP(Table1[[#This Row],[Budget Code Description]],Dimentions!$X$6:$AC$134,4,FALSE)),"")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si="6"/>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x14ac:dyDescent="0.35">
      <c r="A210" s="1"/>
      <c r="B210" s="88" t="str">
        <f>IF(Table1[[#This Row],[Posting Date]]&lt;&gt;"",IF(Table1[[#This Row],[Reference Number]]=Q209,B209+1,1),"")</f>
        <v/>
      </c>
      <c r="C210" s="61"/>
      <c r="D210" s="61"/>
      <c r="E210" s="140"/>
      <c r="F210" s="143" t="str">
        <f>IFERROR(IF(VLOOKUP(Table1[[#This Row],[Budget Code Description]],Dimentions!$X$6:$AC$139,2,FALSE)="","",VLOOKUP(Table1[[#This Row],[Budget Code Description]],Dimentions!$X$6:$AC$139,2,FALSE)),"")</f>
        <v/>
      </c>
      <c r="G210" s="143"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Description]],Dimentions!$X$6:$AC$134,4,FALSE)="","",VLOOKUP(Table1[[#This Row],[Budget Code Description]],Dimentions!$X$6:$AC$134,4,FALSE)),"")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si="6"/>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x14ac:dyDescent="0.35">
      <c r="A211" s="1"/>
      <c r="B211" s="88" t="str">
        <f>IF(Table1[[#This Row],[Posting Date]]&lt;&gt;"",IF(Table1[[#This Row],[Reference Number]]=Q210,B210+1,1),"")</f>
        <v/>
      </c>
      <c r="C211" s="61"/>
      <c r="D211" s="61"/>
      <c r="E211" s="140"/>
      <c r="F211" s="143" t="str">
        <f>IFERROR(IF(VLOOKUP(Table1[[#This Row],[Budget Code Description]],Dimentions!$X$6:$AC$139,2,FALSE)="","",VLOOKUP(Table1[[#This Row],[Budget Code Description]],Dimentions!$X$6:$AC$139,2,FALSE)),"")</f>
        <v/>
      </c>
      <c r="G211" s="143"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Description]],Dimentions!$X$6:$AC$134,4,FALSE)="","",VLOOKUP(Table1[[#This Row],[Budget Code Description]],Dimentions!$X$6:$AC$134,4,FALSE)),"")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6"/>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x14ac:dyDescent="0.35">
      <c r="A212" s="1"/>
      <c r="B212" s="88" t="str">
        <f>IF(Table1[[#This Row],[Posting Date]]&lt;&gt;"",IF(Table1[[#This Row],[Reference Number]]=Q211,B211+1,1),"")</f>
        <v/>
      </c>
      <c r="C212" s="61"/>
      <c r="D212" s="61"/>
      <c r="E212" s="140"/>
      <c r="F212" s="143" t="str">
        <f>IFERROR(IF(VLOOKUP(Table1[[#This Row],[Budget Code Description]],Dimentions!$X$6:$AC$139,2,FALSE)="","",VLOOKUP(Table1[[#This Row],[Budget Code Description]],Dimentions!$X$6:$AC$139,2,FALSE)),"")</f>
        <v/>
      </c>
      <c r="G212" s="143"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Description]],Dimentions!$X$6:$AC$134,4,FALSE)="","",VLOOKUP(Table1[[#This Row],[Budget Code Description]],Dimentions!$X$6:$AC$134,4,FALSE)),"")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6"/>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x14ac:dyDescent="0.35">
      <c r="A213" s="1"/>
      <c r="B213" s="88" t="str">
        <f>IF(Table1[[#This Row],[Posting Date]]&lt;&gt;"",IF(Table1[[#This Row],[Reference Number]]=Q212,B212+1,1),"")</f>
        <v/>
      </c>
      <c r="C213" s="61"/>
      <c r="D213" s="61"/>
      <c r="E213" s="140"/>
      <c r="F213" s="143" t="str">
        <f>IFERROR(IF(VLOOKUP(Table1[[#This Row],[Budget Code Description]],Dimentions!$X$6:$AC$139,2,FALSE)="","",VLOOKUP(Table1[[#This Row],[Budget Code Description]],Dimentions!$X$6:$AC$139,2,FALSE)),"")</f>
        <v/>
      </c>
      <c r="G213" s="143"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Description]],Dimentions!$X$6:$AC$134,4,FALSE)="","",VLOOKUP(Table1[[#This Row],[Budget Code Description]],Dimentions!$X$6:$AC$134,4,FALSE)),"")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6"/>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x14ac:dyDescent="0.35">
      <c r="A214" s="1"/>
      <c r="B214" s="88" t="str">
        <f>IF(Table1[[#This Row],[Posting Date]]&lt;&gt;"",IF(Table1[[#This Row],[Reference Number]]=Q213,B213+1,1),"")</f>
        <v/>
      </c>
      <c r="C214" s="61"/>
      <c r="D214" s="61"/>
      <c r="E214" s="140"/>
      <c r="F214" s="143" t="str">
        <f>IFERROR(IF(VLOOKUP(Table1[[#This Row],[Budget Code Description]],Dimentions!$X$6:$AC$139,2,FALSE)="","",VLOOKUP(Table1[[#This Row],[Budget Code Description]],Dimentions!$X$6:$AC$139,2,FALSE)),"")</f>
        <v/>
      </c>
      <c r="G214" s="143"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Description]],Dimentions!$X$6:$AC$134,4,FALSE)="","",VLOOKUP(Table1[[#This Row],[Budget Code Description]],Dimentions!$X$6:$AC$134,4,FALSE)),"")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6"/>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x14ac:dyDescent="0.35">
      <c r="A215" s="1"/>
      <c r="B215" s="88" t="str">
        <f>IF(Table1[[#This Row],[Posting Date]]&lt;&gt;"",IF(Table1[[#This Row],[Reference Number]]=Q214,B214+1,1),"")</f>
        <v/>
      </c>
      <c r="C215" s="61"/>
      <c r="D215" s="61"/>
      <c r="E215" s="140"/>
      <c r="F215" s="143" t="str">
        <f>IFERROR(IF(VLOOKUP(Table1[[#This Row],[Budget Code Description]],Dimentions!$X$6:$AC$139,2,FALSE)="","",VLOOKUP(Table1[[#This Row],[Budget Code Description]],Dimentions!$X$6:$AC$139,2,FALSE)),"")</f>
        <v/>
      </c>
      <c r="G215" s="143"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Description]],Dimentions!$X$6:$AC$134,4,FALSE)="","",VLOOKUP(Table1[[#This Row],[Budget Code Description]],Dimentions!$X$6:$AC$134,4,FALSE)),"")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6"/>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x14ac:dyDescent="0.35">
      <c r="A216" s="1"/>
      <c r="B216" s="88" t="str">
        <f>IF(Table1[[#This Row],[Posting Date]]&lt;&gt;"",IF(Table1[[#This Row],[Reference Number]]=Q215,B215+1,1),"")</f>
        <v/>
      </c>
      <c r="C216" s="61"/>
      <c r="D216" s="61"/>
      <c r="E216" s="140"/>
      <c r="F216" s="143" t="str">
        <f>IFERROR(IF(VLOOKUP(Table1[[#This Row],[Budget Code Description]],Dimentions!$X$6:$AC$139,2,FALSE)="","",VLOOKUP(Table1[[#This Row],[Budget Code Description]],Dimentions!$X$6:$AC$139,2,FALSE)),"")</f>
        <v/>
      </c>
      <c r="G216" s="143"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Description]],Dimentions!$X$6:$AC$134,4,FALSE)="","",VLOOKUP(Table1[[#This Row],[Budget Code Description]],Dimentions!$X$6:$AC$134,4,FALSE)),"")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6"/>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x14ac:dyDescent="0.35">
      <c r="A217" s="1"/>
      <c r="B217" s="88" t="str">
        <f>IF(Table1[[#This Row],[Posting Date]]&lt;&gt;"",IF(Table1[[#This Row],[Reference Number]]=Q216,B216+1,1),"")</f>
        <v/>
      </c>
      <c r="C217" s="61"/>
      <c r="D217" s="61"/>
      <c r="E217" s="140"/>
      <c r="F217" s="143" t="str">
        <f>IFERROR(IF(VLOOKUP(Table1[[#This Row],[Budget Code Description]],Dimentions!$X$6:$AC$139,2,FALSE)="","",VLOOKUP(Table1[[#This Row],[Budget Code Description]],Dimentions!$X$6:$AC$139,2,FALSE)),"")</f>
        <v/>
      </c>
      <c r="G217" s="143"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Description]],Dimentions!$X$6:$AC$134,4,FALSE)="","",VLOOKUP(Table1[[#This Row],[Budget Code Description]],Dimentions!$X$6:$AC$134,4,FALSE)),"")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6"/>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x14ac:dyDescent="0.35">
      <c r="A218" s="1"/>
      <c r="B218" s="88" t="str">
        <f>IF(Table1[[#This Row],[Posting Date]]&lt;&gt;"",IF(Table1[[#This Row],[Reference Number]]=Q217,B217+1,1),"")</f>
        <v/>
      </c>
      <c r="C218" s="61"/>
      <c r="D218" s="61"/>
      <c r="E218" s="140"/>
      <c r="F218" s="143" t="str">
        <f>IFERROR(IF(VLOOKUP(Table1[[#This Row],[Budget Code Description]],Dimentions!$X$6:$AC$139,2,FALSE)="","",VLOOKUP(Table1[[#This Row],[Budget Code Description]],Dimentions!$X$6:$AC$139,2,FALSE)),"")</f>
        <v/>
      </c>
      <c r="G218" s="143"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Description]],Dimentions!$X$6:$AC$134,4,FALSE)="","",VLOOKUP(Table1[[#This Row],[Budget Code Description]],Dimentions!$X$6:$AC$134,4,FALSE)),"")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6"/>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x14ac:dyDescent="0.35">
      <c r="A219" s="1"/>
      <c r="B219" s="88" t="str">
        <f>IF(Table1[[#This Row],[Posting Date]]&lt;&gt;"",IF(Table1[[#This Row],[Reference Number]]=Q218,B218+1,1),"")</f>
        <v/>
      </c>
      <c r="C219" s="61"/>
      <c r="D219" s="61"/>
      <c r="E219" s="140"/>
      <c r="F219" s="143" t="str">
        <f>IFERROR(IF(VLOOKUP(Table1[[#This Row],[Budget Code Description]],Dimentions!$X$6:$AC$139,2,FALSE)="","",VLOOKUP(Table1[[#This Row],[Budget Code Description]],Dimentions!$X$6:$AC$139,2,FALSE)),"")</f>
        <v/>
      </c>
      <c r="G219" s="143"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Description]],Dimentions!$X$6:$AC$134,4,FALSE)="","",VLOOKUP(Table1[[#This Row],[Budget Code Description]],Dimentions!$X$6:$AC$134,4,FALSE)),"")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6"/>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x14ac:dyDescent="0.35">
      <c r="A220" s="1"/>
      <c r="B220" s="88" t="str">
        <f>IF(Table1[[#This Row],[Posting Date]]&lt;&gt;"",IF(Table1[[#This Row],[Reference Number]]=Q219,B219+1,1),"")</f>
        <v/>
      </c>
      <c r="C220" s="61"/>
      <c r="D220" s="61"/>
      <c r="E220" s="140"/>
      <c r="F220" s="143" t="str">
        <f>IFERROR(IF(VLOOKUP(Table1[[#This Row],[Budget Code Description]],Dimentions!$X$6:$AC$139,2,FALSE)="","",VLOOKUP(Table1[[#This Row],[Budget Code Description]],Dimentions!$X$6:$AC$139,2,FALSE)),"")</f>
        <v/>
      </c>
      <c r="G220" s="143"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Description]],Dimentions!$X$6:$AC$134,4,FALSE)="","",VLOOKUP(Table1[[#This Row],[Budget Code Description]],Dimentions!$X$6:$AC$134,4,FALSE)),"")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6"/>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x14ac:dyDescent="0.35">
      <c r="A221" s="1"/>
      <c r="B221" s="88" t="str">
        <f>IF(Table1[[#This Row],[Posting Date]]&lt;&gt;"",IF(Table1[[#This Row],[Reference Number]]=Q220,B220+1,1),"")</f>
        <v/>
      </c>
      <c r="C221" s="61"/>
      <c r="D221" s="61"/>
      <c r="E221" s="140"/>
      <c r="F221" s="143" t="str">
        <f>IFERROR(IF(VLOOKUP(Table1[[#This Row],[Budget Code Description]],Dimentions!$X$6:$AC$139,2,FALSE)="","",VLOOKUP(Table1[[#This Row],[Budget Code Description]],Dimentions!$X$6:$AC$139,2,FALSE)),"")</f>
        <v/>
      </c>
      <c r="G221" s="143"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Description]],Dimentions!$X$6:$AC$134,4,FALSE)="","",VLOOKUP(Table1[[#This Row],[Budget Code Description]],Dimentions!$X$6:$AC$134,4,FALSE)),"")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6"/>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x14ac:dyDescent="0.35">
      <c r="A222" s="1"/>
      <c r="B222" s="88" t="str">
        <f>IF(Table1[[#This Row],[Posting Date]]&lt;&gt;"",IF(Table1[[#This Row],[Reference Number]]=Q221,B221+1,1),"")</f>
        <v/>
      </c>
      <c r="C222" s="61"/>
      <c r="D222" s="61"/>
      <c r="E222" s="140"/>
      <c r="F222" s="143" t="str">
        <f>IFERROR(IF(VLOOKUP(Table1[[#This Row],[Budget Code Description]],Dimentions!$X$6:$AC$139,2,FALSE)="","",VLOOKUP(Table1[[#This Row],[Budget Code Description]],Dimentions!$X$6:$AC$139,2,FALSE)),"")</f>
        <v/>
      </c>
      <c r="G222" s="143"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Description]],Dimentions!$X$6:$AC$134,4,FALSE)="","",VLOOKUP(Table1[[#This Row],[Budget Code Description]],Dimentions!$X$6:$AC$134,4,FALSE)),"")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6"/>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x14ac:dyDescent="0.35">
      <c r="A223" s="1"/>
      <c r="B223" s="88" t="str">
        <f>IF(Table1[[#This Row],[Posting Date]]&lt;&gt;"",IF(Table1[[#This Row],[Reference Number]]=Q222,B222+1,1),"")</f>
        <v/>
      </c>
      <c r="C223" s="61"/>
      <c r="D223" s="61"/>
      <c r="E223" s="140"/>
      <c r="F223" s="143" t="str">
        <f>IFERROR(IF(VLOOKUP(Table1[[#This Row],[Budget Code Description]],Dimentions!$X$6:$AC$139,2,FALSE)="","",VLOOKUP(Table1[[#This Row],[Budget Code Description]],Dimentions!$X$6:$AC$139,2,FALSE)),"")</f>
        <v/>
      </c>
      <c r="G223" s="143"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Description]],Dimentions!$X$6:$AC$134,4,FALSE)="","",VLOOKUP(Table1[[#This Row],[Budget Code Description]],Dimentions!$X$6:$AC$134,4,FALSE)),"")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6"/>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x14ac:dyDescent="0.35">
      <c r="A224" s="1"/>
      <c r="B224" s="88" t="str">
        <f>IF(Table1[[#This Row],[Posting Date]]&lt;&gt;"",IF(Table1[[#This Row],[Reference Number]]=Q223,B223+1,1),"")</f>
        <v/>
      </c>
      <c r="C224" s="61"/>
      <c r="D224" s="61"/>
      <c r="E224" s="140"/>
      <c r="F224" s="143" t="str">
        <f>IFERROR(IF(VLOOKUP(Table1[[#This Row],[Budget Code Description]],Dimentions!$X$6:$AC$139,2,FALSE)="","",VLOOKUP(Table1[[#This Row],[Budget Code Description]],Dimentions!$X$6:$AC$139,2,FALSE)),"")</f>
        <v/>
      </c>
      <c r="G224" s="143"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Description]],Dimentions!$X$6:$AC$134,4,FALSE)="","",VLOOKUP(Table1[[#This Row],[Budget Code Description]],Dimentions!$X$6:$AC$134,4,FALSE)),"")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6"/>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x14ac:dyDescent="0.35">
      <c r="A225" s="1"/>
      <c r="B225" s="88" t="str">
        <f>IF(Table1[[#This Row],[Posting Date]]&lt;&gt;"",IF(Table1[[#This Row],[Reference Number]]=Q224,B224+1,1),"")</f>
        <v/>
      </c>
      <c r="C225" s="61"/>
      <c r="D225" s="61"/>
      <c r="E225" s="140"/>
      <c r="F225" s="143" t="str">
        <f>IFERROR(IF(VLOOKUP(Table1[[#This Row],[Budget Code Description]],Dimentions!$X$6:$AC$139,2,FALSE)="","",VLOOKUP(Table1[[#This Row],[Budget Code Description]],Dimentions!$X$6:$AC$139,2,FALSE)),"")</f>
        <v/>
      </c>
      <c r="G225" s="143"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Description]],Dimentions!$X$6:$AC$134,4,FALSE)="","",VLOOKUP(Table1[[#This Row],[Budget Code Description]],Dimentions!$X$6:$AC$134,4,FALSE)),"")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6"/>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x14ac:dyDescent="0.35">
      <c r="A226" s="1"/>
      <c r="B226" s="88" t="str">
        <f>IF(Table1[[#This Row],[Posting Date]]&lt;&gt;"",IF(Table1[[#This Row],[Reference Number]]=Q225,B225+1,1),"")</f>
        <v/>
      </c>
      <c r="C226" s="61"/>
      <c r="D226" s="61"/>
      <c r="E226" s="140"/>
      <c r="F226" s="143" t="str">
        <f>IFERROR(IF(VLOOKUP(Table1[[#This Row],[Budget Code Description]],Dimentions!$X$6:$AC$139,2,FALSE)="","",VLOOKUP(Table1[[#This Row],[Budget Code Description]],Dimentions!$X$6:$AC$139,2,FALSE)),"")</f>
        <v/>
      </c>
      <c r="G226" s="143"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Description]],Dimentions!$X$6:$AC$134,4,FALSE)="","",VLOOKUP(Table1[[#This Row],[Budget Code Description]],Dimentions!$X$6:$AC$134,4,FALSE)),"")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6"/>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x14ac:dyDescent="0.35">
      <c r="A227" s="1"/>
      <c r="B227" s="88" t="str">
        <f>IF(Table1[[#This Row],[Posting Date]]&lt;&gt;"",IF(Table1[[#This Row],[Reference Number]]=Q226,B226+1,1),"")</f>
        <v/>
      </c>
      <c r="C227" s="61"/>
      <c r="D227" s="61"/>
      <c r="E227" s="140"/>
      <c r="F227" s="143" t="str">
        <f>IFERROR(IF(VLOOKUP(Table1[[#This Row],[Budget Code Description]],Dimentions!$X$6:$AC$139,2,FALSE)="","",VLOOKUP(Table1[[#This Row],[Budget Code Description]],Dimentions!$X$6:$AC$139,2,FALSE)),"")</f>
        <v/>
      </c>
      <c r="G227" s="143"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Description]],Dimentions!$X$6:$AC$134,4,FALSE)="","",VLOOKUP(Table1[[#This Row],[Budget Code Description]],Dimentions!$X$6:$AC$134,4,FALSE)),"")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si="6"/>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x14ac:dyDescent="0.35">
      <c r="A228" s="1"/>
      <c r="B228" s="88" t="str">
        <f>IF(Table1[[#This Row],[Posting Date]]&lt;&gt;"",IF(Table1[[#This Row],[Reference Number]]=Q227,B227+1,1),"")</f>
        <v/>
      </c>
      <c r="C228" s="61"/>
      <c r="D228" s="61"/>
      <c r="E228" s="140"/>
      <c r="F228" s="143" t="str">
        <f>IFERROR(IF(VLOOKUP(Table1[[#This Row],[Budget Code Description]],Dimentions!$X$6:$AC$139,2,FALSE)="","",VLOOKUP(Table1[[#This Row],[Budget Code Description]],Dimentions!$X$6:$AC$139,2,FALSE)),"")</f>
        <v/>
      </c>
      <c r="G228" s="143"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Description]],Dimentions!$X$6:$AC$134,4,FALSE)="","",VLOOKUP(Table1[[#This Row],[Budget Code Description]],Dimentions!$X$6:$AC$134,4,FALSE)),"")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6"/>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x14ac:dyDescent="0.35">
      <c r="A229" s="1"/>
      <c r="B229" s="88" t="str">
        <f>IF(Table1[[#This Row],[Posting Date]]&lt;&gt;"",IF(Table1[[#This Row],[Reference Number]]=Q228,B228+1,1),"")</f>
        <v/>
      </c>
      <c r="C229" s="61"/>
      <c r="D229" s="61"/>
      <c r="E229" s="140"/>
      <c r="F229" s="143" t="str">
        <f>IFERROR(IF(VLOOKUP(Table1[[#This Row],[Budget Code Description]],Dimentions!$X$6:$AC$139,2,FALSE)="","",VLOOKUP(Table1[[#This Row],[Budget Code Description]],Dimentions!$X$6:$AC$139,2,FALSE)),"")</f>
        <v/>
      </c>
      <c r="G229" s="143"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Description]],Dimentions!$X$6:$AC$134,4,FALSE)="","",VLOOKUP(Table1[[#This Row],[Budget Code Description]],Dimentions!$X$6:$AC$134,4,FALSE)),"")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6"/>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x14ac:dyDescent="0.35">
      <c r="A230" s="1"/>
      <c r="B230" s="88" t="str">
        <f>IF(Table1[[#This Row],[Posting Date]]&lt;&gt;"",IF(Table1[[#This Row],[Reference Number]]=Q229,B229+1,1),"")</f>
        <v/>
      </c>
      <c r="C230" s="61"/>
      <c r="D230" s="61"/>
      <c r="E230" s="140"/>
      <c r="F230" s="143" t="str">
        <f>IFERROR(IF(VLOOKUP(Table1[[#This Row],[Budget Code Description]],Dimentions!$X$6:$AC$139,2,FALSE)="","",VLOOKUP(Table1[[#This Row],[Budget Code Description]],Dimentions!$X$6:$AC$139,2,FALSE)),"")</f>
        <v/>
      </c>
      <c r="G230" s="143"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Description]],Dimentions!$X$6:$AC$134,4,FALSE)="","",VLOOKUP(Table1[[#This Row],[Budget Code Description]],Dimentions!$X$6:$AC$134,4,FALSE)),"")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si="6"/>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x14ac:dyDescent="0.35">
      <c r="A231" s="1"/>
      <c r="B231" s="88" t="str">
        <f>IF(Table1[[#This Row],[Posting Date]]&lt;&gt;"",IF(Table1[[#This Row],[Reference Number]]=Q230,B230+1,1),"")</f>
        <v/>
      </c>
      <c r="C231" s="61"/>
      <c r="D231" s="61"/>
      <c r="E231" s="140"/>
      <c r="F231" s="143" t="str">
        <f>IFERROR(IF(VLOOKUP(Table1[[#This Row],[Budget Code Description]],Dimentions!$X$6:$AC$139,2,FALSE)="","",VLOOKUP(Table1[[#This Row],[Budget Code Description]],Dimentions!$X$6:$AC$139,2,FALSE)),"")</f>
        <v/>
      </c>
      <c r="G231" s="143"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Description]],Dimentions!$X$6:$AC$134,4,FALSE)="","",VLOOKUP(Table1[[#This Row],[Budget Code Description]],Dimentions!$X$6:$AC$134,4,FALSE)),"")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6"/>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x14ac:dyDescent="0.35">
      <c r="A232" s="1"/>
      <c r="B232" s="88" t="str">
        <f>IF(Table1[[#This Row],[Posting Date]]&lt;&gt;"",IF(Table1[[#This Row],[Reference Number]]=Q231,B231+1,1),"")</f>
        <v/>
      </c>
      <c r="C232" s="61"/>
      <c r="D232" s="61"/>
      <c r="E232" s="140"/>
      <c r="F232" s="143" t="str">
        <f>IFERROR(IF(VLOOKUP(Table1[[#This Row],[Budget Code Description]],Dimentions!$X$6:$AC$139,2,FALSE)="","",VLOOKUP(Table1[[#This Row],[Budget Code Description]],Dimentions!$X$6:$AC$139,2,FALSE)),"")</f>
        <v/>
      </c>
      <c r="G232" s="143"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Description]],Dimentions!$X$6:$AC$134,4,FALSE)="","",VLOOKUP(Table1[[#This Row],[Budget Code Description]],Dimentions!$X$6:$AC$134,4,FALSE)),"")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6"/>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x14ac:dyDescent="0.35">
      <c r="A233" s="1"/>
      <c r="B233" s="88" t="str">
        <f>IF(Table1[[#This Row],[Posting Date]]&lt;&gt;"",IF(Table1[[#This Row],[Reference Number]]=Q232,B232+1,1),"")</f>
        <v/>
      </c>
      <c r="C233" s="61"/>
      <c r="D233" s="61"/>
      <c r="E233" s="140"/>
      <c r="F233" s="143" t="str">
        <f>IFERROR(IF(VLOOKUP(Table1[[#This Row],[Budget Code Description]],Dimentions!$X$6:$AC$139,2,FALSE)="","",VLOOKUP(Table1[[#This Row],[Budget Code Description]],Dimentions!$X$6:$AC$139,2,FALSE)),"")</f>
        <v/>
      </c>
      <c r="G233" s="143"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Description]],Dimentions!$X$6:$AC$134,4,FALSE)="","",VLOOKUP(Table1[[#This Row],[Budget Code Description]],Dimentions!$X$6:$AC$134,4,FALSE)),"")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si="6"/>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x14ac:dyDescent="0.35">
      <c r="A234" s="1"/>
      <c r="B234" s="88" t="str">
        <f>IF(Table1[[#This Row],[Posting Date]]&lt;&gt;"",IF(Table1[[#This Row],[Reference Number]]=Q233,B233+1,1),"")</f>
        <v/>
      </c>
      <c r="C234" s="61"/>
      <c r="D234" s="61"/>
      <c r="E234" s="140"/>
      <c r="F234" s="143" t="str">
        <f>IFERROR(IF(VLOOKUP(Table1[[#This Row],[Budget Code Description]],Dimentions!$X$6:$AC$139,2,FALSE)="","",VLOOKUP(Table1[[#This Row],[Budget Code Description]],Dimentions!$X$6:$AC$139,2,FALSE)),"")</f>
        <v/>
      </c>
      <c r="G234" s="143"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Description]],Dimentions!$X$6:$AC$134,4,FALSE)="","",VLOOKUP(Table1[[#This Row],[Budget Code Description]],Dimentions!$X$6:$AC$134,4,FALSE)),"")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6"/>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x14ac:dyDescent="0.35">
      <c r="A235" s="1"/>
      <c r="B235" s="88" t="str">
        <f>IF(Table1[[#This Row],[Posting Date]]&lt;&gt;"",IF(Table1[[#This Row],[Reference Number]]=Q234,B234+1,1),"")</f>
        <v/>
      </c>
      <c r="C235" s="61"/>
      <c r="D235" s="61"/>
      <c r="E235" s="140"/>
      <c r="F235" s="143" t="str">
        <f>IFERROR(IF(VLOOKUP(Table1[[#This Row],[Budget Code Description]],Dimentions!$X$6:$AC$139,2,FALSE)="","",VLOOKUP(Table1[[#This Row],[Budget Code Description]],Dimentions!$X$6:$AC$139,2,FALSE)),"")</f>
        <v/>
      </c>
      <c r="G235" s="143"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Description]],Dimentions!$X$6:$AC$134,4,FALSE)="","",VLOOKUP(Table1[[#This Row],[Budget Code Description]],Dimentions!$X$6:$AC$134,4,FALSE)),"")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ref="W235:W298" si="7">IF(E235="","",(ExchangeRate))</f>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x14ac:dyDescent="0.35">
      <c r="A236" s="1"/>
      <c r="B236" s="88" t="str">
        <f>IF(Table1[[#This Row],[Posting Date]]&lt;&gt;"",IF(Table1[[#This Row],[Reference Number]]=Q235,B235+1,1),"")</f>
        <v/>
      </c>
      <c r="C236" s="61"/>
      <c r="D236" s="61"/>
      <c r="E236" s="140"/>
      <c r="F236" s="143" t="str">
        <f>IFERROR(IF(VLOOKUP(Table1[[#This Row],[Budget Code Description]],Dimentions!$X$6:$AC$139,2,FALSE)="","",VLOOKUP(Table1[[#This Row],[Budget Code Description]],Dimentions!$X$6:$AC$139,2,FALSE)),"")</f>
        <v/>
      </c>
      <c r="G236" s="143"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Description]],Dimentions!$X$6:$AC$134,4,FALSE)="","",VLOOKUP(Table1[[#This Row],[Budget Code Description]],Dimentions!$X$6:$AC$134,4,FALSE)),"")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7"/>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x14ac:dyDescent="0.35">
      <c r="A237" s="1"/>
      <c r="B237" s="88" t="str">
        <f>IF(Table1[[#This Row],[Posting Date]]&lt;&gt;"",IF(Table1[[#This Row],[Reference Number]]=Q236,B236+1,1),"")</f>
        <v/>
      </c>
      <c r="C237" s="61"/>
      <c r="D237" s="61"/>
      <c r="E237" s="140"/>
      <c r="F237" s="143" t="str">
        <f>IFERROR(IF(VLOOKUP(Table1[[#This Row],[Budget Code Description]],Dimentions!$X$6:$AC$139,2,FALSE)="","",VLOOKUP(Table1[[#This Row],[Budget Code Description]],Dimentions!$X$6:$AC$139,2,FALSE)),"")</f>
        <v/>
      </c>
      <c r="G237" s="143"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Description]],Dimentions!$X$6:$AC$134,4,FALSE)="","",VLOOKUP(Table1[[#This Row],[Budget Code Description]],Dimentions!$X$6:$AC$134,4,FALSE)),"")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si="7"/>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x14ac:dyDescent="0.35">
      <c r="A238" s="1"/>
      <c r="B238" s="88" t="str">
        <f>IF(Table1[[#This Row],[Posting Date]]&lt;&gt;"",IF(Table1[[#This Row],[Reference Number]]=Q237,B237+1,1),"")</f>
        <v/>
      </c>
      <c r="C238" s="61"/>
      <c r="D238" s="61"/>
      <c r="E238" s="140"/>
      <c r="F238" s="143" t="str">
        <f>IFERROR(IF(VLOOKUP(Table1[[#This Row],[Budget Code Description]],Dimentions!$X$6:$AC$139,2,FALSE)="","",VLOOKUP(Table1[[#This Row],[Budget Code Description]],Dimentions!$X$6:$AC$139,2,FALSE)),"")</f>
        <v/>
      </c>
      <c r="G238" s="143"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Description]],Dimentions!$X$6:$AC$134,4,FALSE)="","",VLOOKUP(Table1[[#This Row],[Budget Code Description]],Dimentions!$X$6:$AC$134,4,FALSE)),"")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si="7"/>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x14ac:dyDescent="0.35">
      <c r="A239" s="1"/>
      <c r="B239" s="88" t="str">
        <f>IF(Table1[[#This Row],[Posting Date]]&lt;&gt;"",IF(Table1[[#This Row],[Reference Number]]=Q238,B238+1,1),"")</f>
        <v/>
      </c>
      <c r="C239" s="61"/>
      <c r="D239" s="61"/>
      <c r="E239" s="140"/>
      <c r="F239" s="143" t="str">
        <f>IFERROR(IF(VLOOKUP(Table1[[#This Row],[Budget Code Description]],Dimentions!$X$6:$AC$139,2,FALSE)="","",VLOOKUP(Table1[[#This Row],[Budget Code Description]],Dimentions!$X$6:$AC$139,2,FALSE)),"")</f>
        <v/>
      </c>
      <c r="G239" s="143"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Description]],Dimentions!$X$6:$AC$134,4,FALSE)="","",VLOOKUP(Table1[[#This Row],[Budget Code Description]],Dimentions!$X$6:$AC$134,4,FALSE)),"")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si="7"/>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x14ac:dyDescent="0.35">
      <c r="A240" s="1"/>
      <c r="B240" s="88" t="str">
        <f>IF(Table1[[#This Row],[Posting Date]]&lt;&gt;"",IF(Table1[[#This Row],[Reference Number]]=Q239,B239+1,1),"")</f>
        <v/>
      </c>
      <c r="C240" s="61"/>
      <c r="D240" s="61"/>
      <c r="E240" s="140"/>
      <c r="F240" s="143" t="str">
        <f>IFERROR(IF(VLOOKUP(Table1[[#This Row],[Budget Code Description]],Dimentions!$X$6:$AC$139,2,FALSE)="","",VLOOKUP(Table1[[#This Row],[Budget Code Description]],Dimentions!$X$6:$AC$139,2,FALSE)),"")</f>
        <v/>
      </c>
      <c r="G240" s="143"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Description]],Dimentions!$X$6:$AC$134,4,FALSE)="","",VLOOKUP(Table1[[#This Row],[Budget Code Description]],Dimentions!$X$6:$AC$134,4,FALSE)),"")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7"/>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x14ac:dyDescent="0.35">
      <c r="A241" s="1"/>
      <c r="B241" s="88" t="str">
        <f>IF(Table1[[#This Row],[Posting Date]]&lt;&gt;"",IF(Table1[[#This Row],[Reference Number]]=Q240,B240+1,1),"")</f>
        <v/>
      </c>
      <c r="C241" s="61"/>
      <c r="D241" s="61"/>
      <c r="E241" s="140"/>
      <c r="F241" s="143" t="str">
        <f>IFERROR(IF(VLOOKUP(Table1[[#This Row],[Budget Code Description]],Dimentions!$X$6:$AC$139,2,FALSE)="","",VLOOKUP(Table1[[#This Row],[Budget Code Description]],Dimentions!$X$6:$AC$139,2,FALSE)),"")</f>
        <v/>
      </c>
      <c r="G241" s="143"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Description]],Dimentions!$X$6:$AC$134,4,FALSE)="","",VLOOKUP(Table1[[#This Row],[Budget Code Description]],Dimentions!$X$6:$AC$134,4,FALSE)),"")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7"/>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x14ac:dyDescent="0.35">
      <c r="A242" s="1"/>
      <c r="B242" s="88" t="str">
        <f>IF(Table1[[#This Row],[Posting Date]]&lt;&gt;"",IF(Table1[[#This Row],[Reference Number]]=Q241,B241+1,1),"")</f>
        <v/>
      </c>
      <c r="C242" s="61"/>
      <c r="D242" s="61"/>
      <c r="E242" s="140"/>
      <c r="F242" s="143" t="str">
        <f>IFERROR(IF(VLOOKUP(Table1[[#This Row],[Budget Code Description]],Dimentions!$X$6:$AC$139,2,FALSE)="","",VLOOKUP(Table1[[#This Row],[Budget Code Description]],Dimentions!$X$6:$AC$139,2,FALSE)),"")</f>
        <v/>
      </c>
      <c r="G242" s="143"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Description]],Dimentions!$X$6:$AC$134,4,FALSE)="","",VLOOKUP(Table1[[#This Row],[Budget Code Description]],Dimentions!$X$6:$AC$134,4,FALSE)),"")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7"/>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x14ac:dyDescent="0.35">
      <c r="A243" s="1"/>
      <c r="B243" s="88" t="str">
        <f>IF(Table1[[#This Row],[Posting Date]]&lt;&gt;"",IF(Table1[[#This Row],[Reference Number]]=Q242,B242+1,1),"")</f>
        <v/>
      </c>
      <c r="C243" s="61"/>
      <c r="D243" s="61"/>
      <c r="E243" s="140"/>
      <c r="F243" s="143" t="str">
        <f>IFERROR(IF(VLOOKUP(Table1[[#This Row],[Budget Code Description]],Dimentions!$X$6:$AC$139,2,FALSE)="","",VLOOKUP(Table1[[#This Row],[Budget Code Description]],Dimentions!$X$6:$AC$139,2,FALSE)),"")</f>
        <v/>
      </c>
      <c r="G243" s="143"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Description]],Dimentions!$X$6:$AC$134,4,FALSE)="","",VLOOKUP(Table1[[#This Row],[Budget Code Description]],Dimentions!$X$6:$AC$134,4,FALSE)),"")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7"/>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x14ac:dyDescent="0.35">
      <c r="A244" s="1"/>
      <c r="B244" s="88" t="str">
        <f>IF(Table1[[#This Row],[Posting Date]]&lt;&gt;"",IF(Table1[[#This Row],[Reference Number]]=Q243,B243+1,1),"")</f>
        <v/>
      </c>
      <c r="C244" s="61"/>
      <c r="D244" s="61"/>
      <c r="E244" s="140"/>
      <c r="F244" s="143" t="str">
        <f>IFERROR(IF(VLOOKUP(Table1[[#This Row],[Budget Code Description]],Dimentions!$X$6:$AC$139,2,FALSE)="","",VLOOKUP(Table1[[#This Row],[Budget Code Description]],Dimentions!$X$6:$AC$139,2,FALSE)),"")</f>
        <v/>
      </c>
      <c r="G244" s="143"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Description]],Dimentions!$X$6:$AC$134,4,FALSE)="","",VLOOKUP(Table1[[#This Row],[Budget Code Description]],Dimentions!$X$6:$AC$134,4,FALSE)),"")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7"/>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x14ac:dyDescent="0.35">
      <c r="A245" s="1"/>
      <c r="B245" s="88" t="str">
        <f>IF(Table1[[#This Row],[Posting Date]]&lt;&gt;"",IF(Table1[[#This Row],[Reference Number]]=Q244,B244+1,1),"")</f>
        <v/>
      </c>
      <c r="C245" s="61"/>
      <c r="D245" s="61"/>
      <c r="E245" s="140"/>
      <c r="F245" s="143" t="str">
        <f>IFERROR(IF(VLOOKUP(Table1[[#This Row],[Budget Code Description]],Dimentions!$X$6:$AC$139,2,FALSE)="","",VLOOKUP(Table1[[#This Row],[Budget Code Description]],Dimentions!$X$6:$AC$139,2,FALSE)),"")</f>
        <v/>
      </c>
      <c r="G245" s="143"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Description]],Dimentions!$X$6:$AC$134,4,FALSE)="","",VLOOKUP(Table1[[#This Row],[Budget Code Description]],Dimentions!$X$6:$AC$134,4,FALSE)),"")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7"/>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x14ac:dyDescent="0.35">
      <c r="A246" s="1"/>
      <c r="B246" s="88" t="str">
        <f>IF(Table1[[#This Row],[Posting Date]]&lt;&gt;"",IF(Table1[[#This Row],[Reference Number]]=Q245,B245+1,1),"")</f>
        <v/>
      </c>
      <c r="C246" s="61"/>
      <c r="D246" s="61"/>
      <c r="E246" s="140"/>
      <c r="F246" s="143" t="str">
        <f>IFERROR(IF(VLOOKUP(Table1[[#This Row],[Budget Code Description]],Dimentions!$X$6:$AC$139,2,FALSE)="","",VLOOKUP(Table1[[#This Row],[Budget Code Description]],Dimentions!$X$6:$AC$139,2,FALSE)),"")</f>
        <v/>
      </c>
      <c r="G246" s="143"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Description]],Dimentions!$X$6:$AC$134,4,FALSE)="","",VLOOKUP(Table1[[#This Row],[Budget Code Description]],Dimentions!$X$6:$AC$134,4,FALSE)),"")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7"/>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x14ac:dyDescent="0.35">
      <c r="A247" s="1"/>
      <c r="B247" s="88" t="str">
        <f>IF(Table1[[#This Row],[Posting Date]]&lt;&gt;"",IF(Table1[[#This Row],[Reference Number]]=Q246,B246+1,1),"")</f>
        <v/>
      </c>
      <c r="C247" s="61"/>
      <c r="D247" s="61"/>
      <c r="E247" s="140"/>
      <c r="F247" s="143" t="str">
        <f>IFERROR(IF(VLOOKUP(Table1[[#This Row],[Budget Code Description]],Dimentions!$X$6:$AC$139,2,FALSE)="","",VLOOKUP(Table1[[#This Row],[Budget Code Description]],Dimentions!$X$6:$AC$139,2,FALSE)),"")</f>
        <v/>
      </c>
      <c r="G247" s="143"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Description]],Dimentions!$X$6:$AC$134,4,FALSE)="","",VLOOKUP(Table1[[#This Row],[Budget Code Description]],Dimentions!$X$6:$AC$134,4,FALSE)),"")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7"/>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x14ac:dyDescent="0.35">
      <c r="A248" s="1"/>
      <c r="B248" s="88" t="str">
        <f>IF(Table1[[#This Row],[Posting Date]]&lt;&gt;"",IF(Table1[[#This Row],[Reference Number]]=Q247,B247+1,1),"")</f>
        <v/>
      </c>
      <c r="C248" s="61"/>
      <c r="D248" s="61"/>
      <c r="E248" s="140"/>
      <c r="F248" s="143" t="str">
        <f>IFERROR(IF(VLOOKUP(Table1[[#This Row],[Budget Code Description]],Dimentions!$X$6:$AC$139,2,FALSE)="","",VLOOKUP(Table1[[#This Row],[Budget Code Description]],Dimentions!$X$6:$AC$139,2,FALSE)),"")</f>
        <v/>
      </c>
      <c r="G248" s="143"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Description]],Dimentions!$X$6:$AC$134,4,FALSE)="","",VLOOKUP(Table1[[#This Row],[Budget Code Description]],Dimentions!$X$6:$AC$134,4,FALSE)),"")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si="7"/>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x14ac:dyDescent="0.35">
      <c r="A249" s="1"/>
      <c r="B249" s="88" t="str">
        <f>IF(Table1[[#This Row],[Posting Date]]&lt;&gt;"",IF(Table1[[#This Row],[Reference Number]]=Q248,B248+1,1),"")</f>
        <v/>
      </c>
      <c r="C249" s="61"/>
      <c r="D249" s="61"/>
      <c r="E249" s="140"/>
      <c r="F249" s="143" t="str">
        <f>IFERROR(IF(VLOOKUP(Table1[[#This Row],[Budget Code Description]],Dimentions!$X$6:$AC$139,2,FALSE)="","",VLOOKUP(Table1[[#This Row],[Budget Code Description]],Dimentions!$X$6:$AC$139,2,FALSE)),"")</f>
        <v/>
      </c>
      <c r="G249" s="143"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Description]],Dimentions!$X$6:$AC$134,4,FALSE)="","",VLOOKUP(Table1[[#This Row],[Budget Code Description]],Dimentions!$X$6:$AC$134,4,FALSE)),"")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7"/>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x14ac:dyDescent="0.35">
      <c r="A250" s="1"/>
      <c r="B250" s="88" t="str">
        <f>IF(Table1[[#This Row],[Posting Date]]&lt;&gt;"",IF(Table1[[#This Row],[Reference Number]]=Q249,B249+1,1),"")</f>
        <v/>
      </c>
      <c r="C250" s="61"/>
      <c r="D250" s="61"/>
      <c r="E250" s="140"/>
      <c r="F250" s="143" t="str">
        <f>IFERROR(IF(VLOOKUP(Table1[[#This Row],[Budget Code Description]],Dimentions!$X$6:$AC$139,2,FALSE)="","",VLOOKUP(Table1[[#This Row],[Budget Code Description]],Dimentions!$X$6:$AC$139,2,FALSE)),"")</f>
        <v/>
      </c>
      <c r="G250" s="143"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Description]],Dimentions!$X$6:$AC$134,4,FALSE)="","",VLOOKUP(Table1[[#This Row],[Budget Code Description]],Dimentions!$X$6:$AC$134,4,FALSE)),"")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7"/>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x14ac:dyDescent="0.35">
      <c r="A251" s="1"/>
      <c r="B251" s="88" t="str">
        <f>IF(Table1[[#This Row],[Posting Date]]&lt;&gt;"",IF(Table1[[#This Row],[Reference Number]]=Q250,B250+1,1),"")</f>
        <v/>
      </c>
      <c r="C251" s="61"/>
      <c r="D251" s="61"/>
      <c r="E251" s="140"/>
      <c r="F251" s="143" t="str">
        <f>IFERROR(IF(VLOOKUP(Table1[[#This Row],[Budget Code Description]],Dimentions!$X$6:$AC$139,2,FALSE)="","",VLOOKUP(Table1[[#This Row],[Budget Code Description]],Dimentions!$X$6:$AC$139,2,FALSE)),"")</f>
        <v/>
      </c>
      <c r="G251" s="143"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Description]],Dimentions!$X$6:$AC$134,4,FALSE)="","",VLOOKUP(Table1[[#This Row],[Budget Code Description]],Dimentions!$X$6:$AC$134,4,FALSE)),"")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7"/>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x14ac:dyDescent="0.35">
      <c r="A252" s="1"/>
      <c r="B252" s="88" t="str">
        <f>IF(Table1[[#This Row],[Posting Date]]&lt;&gt;"",IF(Table1[[#This Row],[Reference Number]]=Q251,B251+1,1),"")</f>
        <v/>
      </c>
      <c r="C252" s="61"/>
      <c r="D252" s="61"/>
      <c r="E252" s="140"/>
      <c r="F252" s="143" t="str">
        <f>IFERROR(IF(VLOOKUP(Table1[[#This Row],[Budget Code Description]],Dimentions!$X$6:$AC$139,2,FALSE)="","",VLOOKUP(Table1[[#This Row],[Budget Code Description]],Dimentions!$X$6:$AC$139,2,FALSE)),"")</f>
        <v/>
      </c>
      <c r="G252" s="143"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Description]],Dimentions!$X$6:$AC$134,4,FALSE)="","",VLOOKUP(Table1[[#This Row],[Budget Code Description]],Dimentions!$X$6:$AC$134,4,FALSE)),"")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7"/>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x14ac:dyDescent="0.35">
      <c r="A253" s="1"/>
      <c r="B253" s="88" t="str">
        <f>IF(Table1[[#This Row],[Posting Date]]&lt;&gt;"",IF(Table1[[#This Row],[Reference Number]]=Q252,B252+1,1),"")</f>
        <v/>
      </c>
      <c r="C253" s="61"/>
      <c r="D253" s="61"/>
      <c r="E253" s="140"/>
      <c r="F253" s="143" t="str">
        <f>IFERROR(IF(VLOOKUP(Table1[[#This Row],[Budget Code Description]],Dimentions!$X$6:$AC$139,2,FALSE)="","",VLOOKUP(Table1[[#This Row],[Budget Code Description]],Dimentions!$X$6:$AC$139,2,FALSE)),"")</f>
        <v/>
      </c>
      <c r="G253" s="143"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Description]],Dimentions!$X$6:$AC$134,4,FALSE)="","",VLOOKUP(Table1[[#This Row],[Budget Code Description]],Dimentions!$X$6:$AC$134,4,FALSE)),"")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7"/>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x14ac:dyDescent="0.35">
      <c r="A254" s="1"/>
      <c r="B254" s="88" t="str">
        <f>IF(Table1[[#This Row],[Posting Date]]&lt;&gt;"",IF(Table1[[#This Row],[Reference Number]]=Q253,B253+1,1),"")</f>
        <v/>
      </c>
      <c r="C254" s="61"/>
      <c r="D254" s="61"/>
      <c r="E254" s="140"/>
      <c r="F254" s="143" t="str">
        <f>IFERROR(IF(VLOOKUP(Table1[[#This Row],[Budget Code Description]],Dimentions!$X$6:$AC$139,2,FALSE)="","",VLOOKUP(Table1[[#This Row],[Budget Code Description]],Dimentions!$X$6:$AC$139,2,FALSE)),"")</f>
        <v/>
      </c>
      <c r="G254" s="143"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Description]],Dimentions!$X$6:$AC$134,4,FALSE)="","",VLOOKUP(Table1[[#This Row],[Budget Code Description]],Dimentions!$X$6:$AC$134,4,FALSE)),"")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7"/>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x14ac:dyDescent="0.35">
      <c r="A255" s="1"/>
      <c r="B255" s="88" t="str">
        <f>IF(Table1[[#This Row],[Posting Date]]&lt;&gt;"",IF(Table1[[#This Row],[Reference Number]]=Q254,B254+1,1),"")</f>
        <v/>
      </c>
      <c r="C255" s="61"/>
      <c r="D255" s="61"/>
      <c r="E255" s="140"/>
      <c r="F255" s="143" t="str">
        <f>IFERROR(IF(VLOOKUP(Table1[[#This Row],[Budget Code Description]],Dimentions!$X$6:$AC$139,2,FALSE)="","",VLOOKUP(Table1[[#This Row],[Budget Code Description]],Dimentions!$X$6:$AC$139,2,FALSE)),"")</f>
        <v/>
      </c>
      <c r="G255" s="143"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Description]],Dimentions!$X$6:$AC$134,4,FALSE)="","",VLOOKUP(Table1[[#This Row],[Budget Code Description]],Dimentions!$X$6:$AC$134,4,FALSE)),"")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7"/>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x14ac:dyDescent="0.35">
      <c r="A256" s="1"/>
      <c r="B256" s="88" t="str">
        <f>IF(Table1[[#This Row],[Posting Date]]&lt;&gt;"",IF(Table1[[#This Row],[Reference Number]]=Q255,B255+1,1),"")</f>
        <v/>
      </c>
      <c r="C256" s="61"/>
      <c r="D256" s="61"/>
      <c r="E256" s="140"/>
      <c r="F256" s="143" t="str">
        <f>IFERROR(IF(VLOOKUP(Table1[[#This Row],[Budget Code Description]],Dimentions!$X$6:$AC$139,2,FALSE)="","",VLOOKUP(Table1[[#This Row],[Budget Code Description]],Dimentions!$X$6:$AC$139,2,FALSE)),"")</f>
        <v/>
      </c>
      <c r="G256" s="143"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Description]],Dimentions!$X$6:$AC$134,4,FALSE)="","",VLOOKUP(Table1[[#This Row],[Budget Code Description]],Dimentions!$X$6:$AC$134,4,FALSE)),"")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7"/>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x14ac:dyDescent="0.35">
      <c r="A257" s="1"/>
      <c r="B257" s="88" t="str">
        <f>IF(Table1[[#This Row],[Posting Date]]&lt;&gt;"",IF(Table1[[#This Row],[Reference Number]]=Q256,B256+1,1),"")</f>
        <v/>
      </c>
      <c r="C257" s="61"/>
      <c r="D257" s="61"/>
      <c r="E257" s="140"/>
      <c r="F257" s="143" t="str">
        <f>IFERROR(IF(VLOOKUP(Table1[[#This Row],[Budget Code Description]],Dimentions!$X$6:$AC$139,2,FALSE)="","",VLOOKUP(Table1[[#This Row],[Budget Code Description]],Dimentions!$X$6:$AC$139,2,FALSE)),"")</f>
        <v/>
      </c>
      <c r="G257" s="143"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Description]],Dimentions!$X$6:$AC$134,4,FALSE)="","",VLOOKUP(Table1[[#This Row],[Budget Code Description]],Dimentions!$X$6:$AC$134,4,FALSE)),"")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7"/>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x14ac:dyDescent="0.35">
      <c r="A258" s="1"/>
      <c r="B258" s="88" t="str">
        <f>IF(Table1[[#This Row],[Posting Date]]&lt;&gt;"",IF(Table1[[#This Row],[Reference Number]]=Q257,B257+1,1),"")</f>
        <v/>
      </c>
      <c r="C258" s="61"/>
      <c r="D258" s="61"/>
      <c r="E258" s="140"/>
      <c r="F258" s="143" t="str">
        <f>IFERROR(IF(VLOOKUP(Table1[[#This Row],[Budget Code Description]],Dimentions!$X$6:$AC$139,2,FALSE)="","",VLOOKUP(Table1[[#This Row],[Budget Code Description]],Dimentions!$X$6:$AC$139,2,FALSE)),"")</f>
        <v/>
      </c>
      <c r="G258" s="143"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Description]],Dimentions!$X$6:$AC$134,4,FALSE)="","",VLOOKUP(Table1[[#This Row],[Budget Code Description]],Dimentions!$X$6:$AC$134,4,FALSE)),"")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7"/>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x14ac:dyDescent="0.35">
      <c r="A259" s="1"/>
      <c r="B259" s="88" t="str">
        <f>IF(Table1[[#This Row],[Posting Date]]&lt;&gt;"",IF(Table1[[#This Row],[Reference Number]]=Q258,B258+1,1),"")</f>
        <v/>
      </c>
      <c r="C259" s="61"/>
      <c r="D259" s="61"/>
      <c r="E259" s="140"/>
      <c r="F259" s="143" t="str">
        <f>IFERROR(IF(VLOOKUP(Table1[[#This Row],[Budget Code Description]],Dimentions!$X$6:$AC$139,2,FALSE)="","",VLOOKUP(Table1[[#This Row],[Budget Code Description]],Dimentions!$X$6:$AC$139,2,FALSE)),"")</f>
        <v/>
      </c>
      <c r="G259" s="143"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Description]],Dimentions!$X$6:$AC$134,4,FALSE)="","",VLOOKUP(Table1[[#This Row],[Budget Code Description]],Dimentions!$X$6:$AC$134,4,FALSE)),"")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7"/>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x14ac:dyDescent="0.35">
      <c r="A260" s="1"/>
      <c r="B260" s="88" t="str">
        <f>IF(Table1[[#This Row],[Posting Date]]&lt;&gt;"",IF(Table1[[#This Row],[Reference Number]]=Q259,B259+1,1),"")</f>
        <v/>
      </c>
      <c r="C260" s="61"/>
      <c r="D260" s="61"/>
      <c r="E260" s="140"/>
      <c r="F260" s="143" t="str">
        <f>IFERROR(IF(VLOOKUP(Table1[[#This Row],[Budget Code Description]],Dimentions!$X$6:$AC$139,2,FALSE)="","",VLOOKUP(Table1[[#This Row],[Budget Code Description]],Dimentions!$X$6:$AC$139,2,FALSE)),"")</f>
        <v/>
      </c>
      <c r="G260" s="143"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Description]],Dimentions!$X$6:$AC$134,4,FALSE)="","",VLOOKUP(Table1[[#This Row],[Budget Code Description]],Dimentions!$X$6:$AC$134,4,FALSE)),"")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7"/>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x14ac:dyDescent="0.35">
      <c r="A261" s="1"/>
      <c r="B261" s="88" t="str">
        <f>IF(Table1[[#This Row],[Posting Date]]&lt;&gt;"",IF(Table1[[#This Row],[Reference Number]]=Q260,B260+1,1),"")</f>
        <v/>
      </c>
      <c r="C261" s="61"/>
      <c r="D261" s="61"/>
      <c r="E261" s="140"/>
      <c r="F261" s="143" t="str">
        <f>IFERROR(IF(VLOOKUP(Table1[[#This Row],[Budget Code Description]],Dimentions!$X$6:$AC$139,2,FALSE)="","",VLOOKUP(Table1[[#This Row],[Budget Code Description]],Dimentions!$X$6:$AC$139,2,FALSE)),"")</f>
        <v/>
      </c>
      <c r="G261" s="143"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Description]],Dimentions!$X$6:$AC$134,4,FALSE)="","",VLOOKUP(Table1[[#This Row],[Budget Code Description]],Dimentions!$X$6:$AC$134,4,FALSE)),"")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7"/>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x14ac:dyDescent="0.35">
      <c r="A262" s="1"/>
      <c r="B262" s="88" t="str">
        <f>IF(Table1[[#This Row],[Posting Date]]&lt;&gt;"",IF(Table1[[#This Row],[Reference Number]]=Q261,B261+1,1),"")</f>
        <v/>
      </c>
      <c r="C262" s="61"/>
      <c r="D262" s="61"/>
      <c r="E262" s="140"/>
      <c r="F262" s="143" t="str">
        <f>IFERROR(IF(VLOOKUP(Table1[[#This Row],[Budget Code Description]],Dimentions!$X$6:$AC$139,2,FALSE)="","",VLOOKUP(Table1[[#This Row],[Budget Code Description]],Dimentions!$X$6:$AC$139,2,FALSE)),"")</f>
        <v/>
      </c>
      <c r="G262" s="143"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Description]],Dimentions!$X$6:$AC$134,4,FALSE)="","",VLOOKUP(Table1[[#This Row],[Budget Code Description]],Dimentions!$X$6:$AC$134,4,FALSE)),"")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7"/>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x14ac:dyDescent="0.35">
      <c r="A263" s="1"/>
      <c r="B263" s="88" t="str">
        <f>IF(Table1[[#This Row],[Posting Date]]&lt;&gt;"",IF(Table1[[#This Row],[Reference Number]]=Q262,B262+1,1),"")</f>
        <v/>
      </c>
      <c r="C263" s="61"/>
      <c r="D263" s="61"/>
      <c r="E263" s="140"/>
      <c r="F263" s="143" t="str">
        <f>IFERROR(IF(VLOOKUP(Table1[[#This Row],[Budget Code Description]],Dimentions!$X$6:$AC$139,2,FALSE)="","",VLOOKUP(Table1[[#This Row],[Budget Code Description]],Dimentions!$X$6:$AC$139,2,FALSE)),"")</f>
        <v/>
      </c>
      <c r="G263" s="143"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Description]],Dimentions!$X$6:$AC$134,4,FALSE)="","",VLOOKUP(Table1[[#This Row],[Budget Code Description]],Dimentions!$X$6:$AC$134,4,FALSE)),"")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7"/>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x14ac:dyDescent="0.35">
      <c r="A264" s="1"/>
      <c r="B264" s="88" t="str">
        <f>IF(Table1[[#This Row],[Posting Date]]&lt;&gt;"",IF(Table1[[#This Row],[Reference Number]]=Q263,B263+1,1),"")</f>
        <v/>
      </c>
      <c r="C264" s="61"/>
      <c r="D264" s="61"/>
      <c r="E264" s="140"/>
      <c r="F264" s="143" t="str">
        <f>IFERROR(IF(VLOOKUP(Table1[[#This Row],[Budget Code Description]],Dimentions!$X$6:$AC$139,2,FALSE)="","",VLOOKUP(Table1[[#This Row],[Budget Code Description]],Dimentions!$X$6:$AC$139,2,FALSE)),"")</f>
        <v/>
      </c>
      <c r="G264" s="143"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Description]],Dimentions!$X$6:$AC$134,4,FALSE)="","",VLOOKUP(Table1[[#This Row],[Budget Code Description]],Dimentions!$X$6:$AC$134,4,FALSE)),"")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7"/>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x14ac:dyDescent="0.35">
      <c r="A265" s="1"/>
      <c r="B265" s="88" t="str">
        <f>IF(Table1[[#This Row],[Posting Date]]&lt;&gt;"",IF(Table1[[#This Row],[Reference Number]]=Q264,B264+1,1),"")</f>
        <v/>
      </c>
      <c r="C265" s="61"/>
      <c r="D265" s="61"/>
      <c r="E265" s="140"/>
      <c r="F265" s="143" t="str">
        <f>IFERROR(IF(VLOOKUP(Table1[[#This Row],[Budget Code Description]],Dimentions!$X$6:$AC$139,2,FALSE)="","",VLOOKUP(Table1[[#This Row],[Budget Code Description]],Dimentions!$X$6:$AC$139,2,FALSE)),"")</f>
        <v/>
      </c>
      <c r="G265" s="143"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Description]],Dimentions!$X$6:$AC$134,4,FALSE)="","",VLOOKUP(Table1[[#This Row],[Budget Code Description]],Dimentions!$X$6:$AC$134,4,FALSE)),"")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7"/>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x14ac:dyDescent="0.35">
      <c r="A266" s="1"/>
      <c r="B266" s="88" t="str">
        <f>IF(Table1[[#This Row],[Posting Date]]&lt;&gt;"",IF(Table1[[#This Row],[Reference Number]]=Q265,B265+1,1),"")</f>
        <v/>
      </c>
      <c r="C266" s="61"/>
      <c r="D266" s="61"/>
      <c r="E266" s="140"/>
      <c r="F266" s="143" t="str">
        <f>IFERROR(IF(VLOOKUP(Table1[[#This Row],[Budget Code Description]],Dimentions!$X$6:$AC$139,2,FALSE)="","",VLOOKUP(Table1[[#This Row],[Budget Code Description]],Dimentions!$X$6:$AC$139,2,FALSE)),"")</f>
        <v/>
      </c>
      <c r="G266" s="143"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Description]],Dimentions!$X$6:$AC$134,4,FALSE)="","",VLOOKUP(Table1[[#This Row],[Budget Code Description]],Dimentions!$X$6:$AC$134,4,FALSE)),"")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7"/>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x14ac:dyDescent="0.35">
      <c r="A267" s="1"/>
      <c r="B267" s="88" t="str">
        <f>IF(Table1[[#This Row],[Posting Date]]&lt;&gt;"",IF(Table1[[#This Row],[Reference Number]]=Q266,B266+1,1),"")</f>
        <v/>
      </c>
      <c r="C267" s="61"/>
      <c r="D267" s="61"/>
      <c r="E267" s="140"/>
      <c r="F267" s="143" t="str">
        <f>IFERROR(IF(VLOOKUP(Table1[[#This Row],[Budget Code Description]],Dimentions!$X$6:$AC$139,2,FALSE)="","",VLOOKUP(Table1[[#This Row],[Budget Code Description]],Dimentions!$X$6:$AC$139,2,FALSE)),"")</f>
        <v/>
      </c>
      <c r="G267" s="143"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Description]],Dimentions!$X$6:$AC$134,4,FALSE)="","",VLOOKUP(Table1[[#This Row],[Budget Code Description]],Dimentions!$X$6:$AC$134,4,FALSE)),"")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7"/>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x14ac:dyDescent="0.35">
      <c r="A268" s="1"/>
      <c r="B268" s="88" t="str">
        <f>IF(Table1[[#This Row],[Posting Date]]&lt;&gt;"",IF(Table1[[#This Row],[Reference Number]]=Q267,B267+1,1),"")</f>
        <v/>
      </c>
      <c r="C268" s="61"/>
      <c r="D268" s="61"/>
      <c r="E268" s="140"/>
      <c r="F268" s="143" t="str">
        <f>IFERROR(IF(VLOOKUP(Table1[[#This Row],[Budget Code Description]],Dimentions!$X$6:$AC$139,2,FALSE)="","",VLOOKUP(Table1[[#This Row],[Budget Code Description]],Dimentions!$X$6:$AC$139,2,FALSE)),"")</f>
        <v/>
      </c>
      <c r="G268" s="143"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Description]],Dimentions!$X$6:$AC$134,4,FALSE)="","",VLOOKUP(Table1[[#This Row],[Budget Code Description]],Dimentions!$X$6:$AC$134,4,FALSE)),"")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7"/>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x14ac:dyDescent="0.35">
      <c r="A269" s="1"/>
      <c r="B269" s="88" t="str">
        <f>IF(Table1[[#This Row],[Posting Date]]&lt;&gt;"",IF(Table1[[#This Row],[Reference Number]]=Q268,B268+1,1),"")</f>
        <v/>
      </c>
      <c r="C269" s="61"/>
      <c r="D269" s="61"/>
      <c r="E269" s="140"/>
      <c r="F269" s="143" t="str">
        <f>IFERROR(IF(VLOOKUP(Table1[[#This Row],[Budget Code Description]],Dimentions!$X$6:$AC$139,2,FALSE)="","",VLOOKUP(Table1[[#This Row],[Budget Code Description]],Dimentions!$X$6:$AC$139,2,FALSE)),"")</f>
        <v/>
      </c>
      <c r="G269" s="143"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Description]],Dimentions!$X$6:$AC$134,4,FALSE)="","",VLOOKUP(Table1[[#This Row],[Budget Code Description]],Dimentions!$X$6:$AC$134,4,FALSE)),"")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7"/>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x14ac:dyDescent="0.35">
      <c r="A270" s="1"/>
      <c r="B270" s="88" t="str">
        <f>IF(Table1[[#This Row],[Posting Date]]&lt;&gt;"",IF(Table1[[#This Row],[Reference Number]]=Q269,B269+1,1),"")</f>
        <v/>
      </c>
      <c r="C270" s="61"/>
      <c r="D270" s="61"/>
      <c r="E270" s="140"/>
      <c r="F270" s="143" t="str">
        <f>IFERROR(IF(VLOOKUP(Table1[[#This Row],[Budget Code Description]],Dimentions!$X$6:$AC$139,2,FALSE)="","",VLOOKUP(Table1[[#This Row],[Budget Code Description]],Dimentions!$X$6:$AC$139,2,FALSE)),"")</f>
        <v/>
      </c>
      <c r="G270" s="143"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Description]],Dimentions!$X$6:$AC$134,4,FALSE)="","",VLOOKUP(Table1[[#This Row],[Budget Code Description]],Dimentions!$X$6:$AC$134,4,FALSE)),"")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7"/>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x14ac:dyDescent="0.35">
      <c r="A271" s="1"/>
      <c r="B271" s="88" t="str">
        <f>IF(Table1[[#This Row],[Posting Date]]&lt;&gt;"",IF(Table1[[#This Row],[Reference Number]]=Q270,B270+1,1),"")</f>
        <v/>
      </c>
      <c r="C271" s="61"/>
      <c r="D271" s="61"/>
      <c r="E271" s="140"/>
      <c r="F271" s="143" t="str">
        <f>IFERROR(IF(VLOOKUP(Table1[[#This Row],[Budget Code Description]],Dimentions!$X$6:$AC$139,2,FALSE)="","",VLOOKUP(Table1[[#This Row],[Budget Code Description]],Dimentions!$X$6:$AC$139,2,FALSE)),"")</f>
        <v/>
      </c>
      <c r="G271" s="143"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Description]],Dimentions!$X$6:$AC$134,4,FALSE)="","",VLOOKUP(Table1[[#This Row],[Budget Code Description]],Dimentions!$X$6:$AC$134,4,FALSE)),"")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7"/>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x14ac:dyDescent="0.35">
      <c r="A272" s="1"/>
      <c r="B272" s="88" t="str">
        <f>IF(Table1[[#This Row],[Posting Date]]&lt;&gt;"",IF(Table1[[#This Row],[Reference Number]]=Q271,B271+1,1),"")</f>
        <v/>
      </c>
      <c r="C272" s="61"/>
      <c r="D272" s="61"/>
      <c r="E272" s="140"/>
      <c r="F272" s="143" t="str">
        <f>IFERROR(IF(VLOOKUP(Table1[[#This Row],[Budget Code Description]],Dimentions!$X$6:$AC$139,2,FALSE)="","",VLOOKUP(Table1[[#This Row],[Budget Code Description]],Dimentions!$X$6:$AC$139,2,FALSE)),"")</f>
        <v/>
      </c>
      <c r="G272" s="143"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Description]],Dimentions!$X$6:$AC$134,4,FALSE)="","",VLOOKUP(Table1[[#This Row],[Budget Code Description]],Dimentions!$X$6:$AC$134,4,FALSE)),"")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si="7"/>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x14ac:dyDescent="0.35">
      <c r="A273" s="1"/>
      <c r="B273" s="88" t="str">
        <f>IF(Table1[[#This Row],[Posting Date]]&lt;&gt;"",IF(Table1[[#This Row],[Reference Number]]=Q272,B272+1,1),"")</f>
        <v/>
      </c>
      <c r="C273" s="61"/>
      <c r="D273" s="61"/>
      <c r="E273" s="140"/>
      <c r="F273" s="143" t="str">
        <f>IFERROR(IF(VLOOKUP(Table1[[#This Row],[Budget Code Description]],Dimentions!$X$6:$AC$139,2,FALSE)="","",VLOOKUP(Table1[[#This Row],[Budget Code Description]],Dimentions!$X$6:$AC$139,2,FALSE)),"")</f>
        <v/>
      </c>
      <c r="G273" s="143"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Description]],Dimentions!$X$6:$AC$134,4,FALSE)="","",VLOOKUP(Table1[[#This Row],[Budget Code Description]],Dimentions!$X$6:$AC$134,4,FALSE)),"")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si="7"/>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x14ac:dyDescent="0.35">
      <c r="A274" s="1"/>
      <c r="B274" s="88" t="str">
        <f>IF(Table1[[#This Row],[Posting Date]]&lt;&gt;"",IF(Table1[[#This Row],[Reference Number]]=Q273,B273+1,1),"")</f>
        <v/>
      </c>
      <c r="C274" s="61"/>
      <c r="D274" s="61"/>
      <c r="E274" s="140"/>
      <c r="F274" s="143" t="str">
        <f>IFERROR(IF(VLOOKUP(Table1[[#This Row],[Budget Code Description]],Dimentions!$X$6:$AC$139,2,FALSE)="","",VLOOKUP(Table1[[#This Row],[Budget Code Description]],Dimentions!$X$6:$AC$139,2,FALSE)),"")</f>
        <v/>
      </c>
      <c r="G274" s="143"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Description]],Dimentions!$X$6:$AC$134,4,FALSE)="","",VLOOKUP(Table1[[#This Row],[Budget Code Description]],Dimentions!$X$6:$AC$134,4,FALSE)),"")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si="7"/>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x14ac:dyDescent="0.35">
      <c r="A275" s="1"/>
      <c r="B275" s="88" t="str">
        <f>IF(Table1[[#This Row],[Posting Date]]&lt;&gt;"",IF(Table1[[#This Row],[Reference Number]]=Q274,B274+1,1),"")</f>
        <v/>
      </c>
      <c r="C275" s="61"/>
      <c r="D275" s="61"/>
      <c r="E275" s="140"/>
      <c r="F275" s="143" t="str">
        <f>IFERROR(IF(VLOOKUP(Table1[[#This Row],[Budget Code Description]],Dimentions!$X$6:$AC$139,2,FALSE)="","",VLOOKUP(Table1[[#This Row],[Budget Code Description]],Dimentions!$X$6:$AC$139,2,FALSE)),"")</f>
        <v/>
      </c>
      <c r="G275" s="143"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Description]],Dimentions!$X$6:$AC$134,4,FALSE)="","",VLOOKUP(Table1[[#This Row],[Budget Code Description]],Dimentions!$X$6:$AC$134,4,FALSE)),"")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7"/>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x14ac:dyDescent="0.35">
      <c r="A276" s="1"/>
      <c r="B276" s="88" t="str">
        <f>IF(Table1[[#This Row],[Posting Date]]&lt;&gt;"",IF(Table1[[#This Row],[Reference Number]]=Q275,B275+1,1),"")</f>
        <v/>
      </c>
      <c r="C276" s="61"/>
      <c r="D276" s="61"/>
      <c r="E276" s="140"/>
      <c r="F276" s="143" t="str">
        <f>IFERROR(IF(VLOOKUP(Table1[[#This Row],[Budget Code Description]],Dimentions!$X$6:$AC$139,2,FALSE)="","",VLOOKUP(Table1[[#This Row],[Budget Code Description]],Dimentions!$X$6:$AC$139,2,FALSE)),"")</f>
        <v/>
      </c>
      <c r="G276" s="143"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Description]],Dimentions!$X$6:$AC$134,4,FALSE)="","",VLOOKUP(Table1[[#This Row],[Budget Code Description]],Dimentions!$X$6:$AC$134,4,FALSE)),"")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7"/>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x14ac:dyDescent="0.35">
      <c r="A277" s="1"/>
      <c r="B277" s="88" t="str">
        <f>IF(Table1[[#This Row],[Posting Date]]&lt;&gt;"",IF(Table1[[#This Row],[Reference Number]]=Q276,B276+1,1),"")</f>
        <v/>
      </c>
      <c r="C277" s="61"/>
      <c r="D277" s="61"/>
      <c r="E277" s="140"/>
      <c r="F277" s="143" t="str">
        <f>IFERROR(IF(VLOOKUP(Table1[[#This Row],[Budget Code Description]],Dimentions!$X$6:$AC$139,2,FALSE)="","",VLOOKUP(Table1[[#This Row],[Budget Code Description]],Dimentions!$X$6:$AC$139,2,FALSE)),"")</f>
        <v/>
      </c>
      <c r="G277" s="143"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Description]],Dimentions!$X$6:$AC$134,4,FALSE)="","",VLOOKUP(Table1[[#This Row],[Budget Code Description]],Dimentions!$X$6:$AC$134,4,FALSE)),"")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7"/>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x14ac:dyDescent="0.35">
      <c r="A278" s="1"/>
      <c r="B278" s="88" t="str">
        <f>IF(Table1[[#This Row],[Posting Date]]&lt;&gt;"",IF(Table1[[#This Row],[Reference Number]]=Q277,B277+1,1),"")</f>
        <v/>
      </c>
      <c r="C278" s="61"/>
      <c r="D278" s="61"/>
      <c r="E278" s="140"/>
      <c r="F278" s="143" t="str">
        <f>IFERROR(IF(VLOOKUP(Table1[[#This Row],[Budget Code Description]],Dimentions!$X$6:$AC$139,2,FALSE)="","",VLOOKUP(Table1[[#This Row],[Budget Code Description]],Dimentions!$X$6:$AC$139,2,FALSE)),"")</f>
        <v/>
      </c>
      <c r="G278" s="143"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Description]],Dimentions!$X$6:$AC$134,4,FALSE)="","",VLOOKUP(Table1[[#This Row],[Budget Code Description]],Dimentions!$X$6:$AC$134,4,FALSE)),"")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7"/>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x14ac:dyDescent="0.35">
      <c r="A279" s="1"/>
      <c r="B279" s="88" t="str">
        <f>IF(Table1[[#This Row],[Posting Date]]&lt;&gt;"",IF(Table1[[#This Row],[Reference Number]]=Q278,B278+1,1),"")</f>
        <v/>
      </c>
      <c r="C279" s="61"/>
      <c r="D279" s="61"/>
      <c r="E279" s="140"/>
      <c r="F279" s="143" t="str">
        <f>IFERROR(IF(VLOOKUP(Table1[[#This Row],[Budget Code Description]],Dimentions!$X$6:$AC$139,2,FALSE)="","",VLOOKUP(Table1[[#This Row],[Budget Code Description]],Dimentions!$X$6:$AC$139,2,FALSE)),"")</f>
        <v/>
      </c>
      <c r="G279" s="143"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Description]],Dimentions!$X$6:$AC$134,4,FALSE)="","",VLOOKUP(Table1[[#This Row],[Budget Code Description]],Dimentions!$X$6:$AC$134,4,FALSE)),"")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7"/>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x14ac:dyDescent="0.35">
      <c r="A280" s="1"/>
      <c r="B280" s="88" t="str">
        <f>IF(Table1[[#This Row],[Posting Date]]&lt;&gt;"",IF(Table1[[#This Row],[Reference Number]]=Q279,B279+1,1),"")</f>
        <v/>
      </c>
      <c r="C280" s="61"/>
      <c r="D280" s="61"/>
      <c r="E280" s="140"/>
      <c r="F280" s="143" t="str">
        <f>IFERROR(IF(VLOOKUP(Table1[[#This Row],[Budget Code Description]],Dimentions!$X$6:$AC$139,2,FALSE)="","",VLOOKUP(Table1[[#This Row],[Budget Code Description]],Dimentions!$X$6:$AC$139,2,FALSE)),"")</f>
        <v/>
      </c>
      <c r="G280" s="143"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Description]],Dimentions!$X$6:$AC$134,4,FALSE)="","",VLOOKUP(Table1[[#This Row],[Budget Code Description]],Dimentions!$X$6:$AC$134,4,FALSE)),"")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7"/>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x14ac:dyDescent="0.35">
      <c r="A281" s="1"/>
      <c r="B281" s="88" t="str">
        <f>IF(Table1[[#This Row],[Posting Date]]&lt;&gt;"",IF(Table1[[#This Row],[Reference Number]]=Q280,B280+1,1),"")</f>
        <v/>
      </c>
      <c r="C281" s="61"/>
      <c r="D281" s="61"/>
      <c r="E281" s="140"/>
      <c r="F281" s="143" t="str">
        <f>IFERROR(IF(VLOOKUP(Table1[[#This Row],[Budget Code Description]],Dimentions!$X$6:$AC$139,2,FALSE)="","",VLOOKUP(Table1[[#This Row],[Budget Code Description]],Dimentions!$X$6:$AC$139,2,FALSE)),"")</f>
        <v/>
      </c>
      <c r="G281" s="143"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Description]],Dimentions!$X$6:$AC$134,4,FALSE)="","",VLOOKUP(Table1[[#This Row],[Budget Code Description]],Dimentions!$X$6:$AC$134,4,FALSE)),"")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7"/>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x14ac:dyDescent="0.35">
      <c r="A282" s="1"/>
      <c r="B282" s="88" t="str">
        <f>IF(Table1[[#This Row],[Posting Date]]&lt;&gt;"",IF(Table1[[#This Row],[Reference Number]]=Q281,B281+1,1),"")</f>
        <v/>
      </c>
      <c r="C282" s="61"/>
      <c r="D282" s="61"/>
      <c r="E282" s="140"/>
      <c r="F282" s="143" t="str">
        <f>IFERROR(IF(VLOOKUP(Table1[[#This Row],[Budget Code Description]],Dimentions!$X$6:$AC$139,2,FALSE)="","",VLOOKUP(Table1[[#This Row],[Budget Code Description]],Dimentions!$X$6:$AC$139,2,FALSE)),"")</f>
        <v/>
      </c>
      <c r="G282" s="143"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Description]],Dimentions!$X$6:$AC$134,4,FALSE)="","",VLOOKUP(Table1[[#This Row],[Budget Code Description]],Dimentions!$X$6:$AC$134,4,FALSE)),"")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7"/>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x14ac:dyDescent="0.35">
      <c r="A283" s="1"/>
      <c r="B283" s="88" t="str">
        <f>IF(Table1[[#This Row],[Posting Date]]&lt;&gt;"",IF(Table1[[#This Row],[Reference Number]]=Q282,B282+1,1),"")</f>
        <v/>
      </c>
      <c r="C283" s="61"/>
      <c r="D283" s="61"/>
      <c r="E283" s="140"/>
      <c r="F283" s="143" t="str">
        <f>IFERROR(IF(VLOOKUP(Table1[[#This Row],[Budget Code Description]],Dimentions!$X$6:$AC$139,2,FALSE)="","",VLOOKUP(Table1[[#This Row],[Budget Code Description]],Dimentions!$X$6:$AC$139,2,FALSE)),"")</f>
        <v/>
      </c>
      <c r="G283" s="143"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Description]],Dimentions!$X$6:$AC$134,4,FALSE)="","",VLOOKUP(Table1[[#This Row],[Budget Code Description]],Dimentions!$X$6:$AC$134,4,FALSE)),"")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7"/>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x14ac:dyDescent="0.35">
      <c r="A284" s="1"/>
      <c r="B284" s="88" t="str">
        <f>IF(Table1[[#This Row],[Posting Date]]&lt;&gt;"",IF(Table1[[#This Row],[Reference Number]]=Q283,B283+1,1),"")</f>
        <v/>
      </c>
      <c r="C284" s="61"/>
      <c r="D284" s="61"/>
      <c r="E284" s="140"/>
      <c r="F284" s="143" t="str">
        <f>IFERROR(IF(VLOOKUP(Table1[[#This Row],[Budget Code Description]],Dimentions!$X$6:$AC$139,2,FALSE)="","",VLOOKUP(Table1[[#This Row],[Budget Code Description]],Dimentions!$X$6:$AC$139,2,FALSE)),"")</f>
        <v/>
      </c>
      <c r="G284" s="143"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Description]],Dimentions!$X$6:$AC$134,4,FALSE)="","",VLOOKUP(Table1[[#This Row],[Budget Code Description]],Dimentions!$X$6:$AC$134,4,FALSE)),"")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7"/>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x14ac:dyDescent="0.35">
      <c r="A285" s="1"/>
      <c r="B285" s="88" t="str">
        <f>IF(Table1[[#This Row],[Posting Date]]&lt;&gt;"",IF(Table1[[#This Row],[Reference Number]]=Q284,B284+1,1),"")</f>
        <v/>
      </c>
      <c r="C285" s="61"/>
      <c r="D285" s="61"/>
      <c r="E285" s="140"/>
      <c r="F285" s="143" t="str">
        <f>IFERROR(IF(VLOOKUP(Table1[[#This Row],[Budget Code Description]],Dimentions!$X$6:$AC$139,2,FALSE)="","",VLOOKUP(Table1[[#This Row],[Budget Code Description]],Dimentions!$X$6:$AC$139,2,FALSE)),"")</f>
        <v/>
      </c>
      <c r="G285" s="143"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Description]],Dimentions!$X$6:$AC$134,4,FALSE)="","",VLOOKUP(Table1[[#This Row],[Budget Code Description]],Dimentions!$X$6:$AC$134,4,FALSE)),"")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7"/>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x14ac:dyDescent="0.35">
      <c r="A286" s="1"/>
      <c r="B286" s="88" t="str">
        <f>IF(Table1[[#This Row],[Posting Date]]&lt;&gt;"",IF(Table1[[#This Row],[Reference Number]]=Q285,B285+1,1),"")</f>
        <v/>
      </c>
      <c r="C286" s="61"/>
      <c r="D286" s="61"/>
      <c r="E286" s="140"/>
      <c r="F286" s="143" t="str">
        <f>IFERROR(IF(VLOOKUP(Table1[[#This Row],[Budget Code Description]],Dimentions!$X$6:$AC$139,2,FALSE)="","",VLOOKUP(Table1[[#This Row],[Budget Code Description]],Dimentions!$X$6:$AC$139,2,FALSE)),"")</f>
        <v/>
      </c>
      <c r="G286" s="143"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Description]],Dimentions!$X$6:$AC$134,4,FALSE)="","",VLOOKUP(Table1[[#This Row],[Budget Code Description]],Dimentions!$X$6:$AC$134,4,FALSE)),"")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7"/>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x14ac:dyDescent="0.35">
      <c r="A287" s="1"/>
      <c r="B287" s="88" t="str">
        <f>IF(Table1[[#This Row],[Posting Date]]&lt;&gt;"",IF(Table1[[#This Row],[Reference Number]]=Q286,B286+1,1),"")</f>
        <v/>
      </c>
      <c r="C287" s="61"/>
      <c r="D287" s="61"/>
      <c r="E287" s="140"/>
      <c r="F287" s="143" t="str">
        <f>IFERROR(IF(VLOOKUP(Table1[[#This Row],[Budget Code Description]],Dimentions!$X$6:$AC$139,2,FALSE)="","",VLOOKUP(Table1[[#This Row],[Budget Code Description]],Dimentions!$X$6:$AC$139,2,FALSE)),"")</f>
        <v/>
      </c>
      <c r="G287" s="143"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Description]],Dimentions!$X$6:$AC$134,4,FALSE)="","",VLOOKUP(Table1[[#This Row],[Budget Code Description]],Dimentions!$X$6:$AC$134,4,FALSE)),"")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7"/>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x14ac:dyDescent="0.35">
      <c r="A288" s="1"/>
      <c r="B288" s="88" t="str">
        <f>IF(Table1[[#This Row],[Posting Date]]&lt;&gt;"",IF(Table1[[#This Row],[Reference Number]]=Q287,B287+1,1),"")</f>
        <v/>
      </c>
      <c r="C288" s="61"/>
      <c r="D288" s="61"/>
      <c r="E288" s="140"/>
      <c r="F288" s="143" t="str">
        <f>IFERROR(IF(VLOOKUP(Table1[[#This Row],[Budget Code Description]],Dimentions!$X$6:$AC$139,2,FALSE)="","",VLOOKUP(Table1[[#This Row],[Budget Code Description]],Dimentions!$X$6:$AC$139,2,FALSE)),"")</f>
        <v/>
      </c>
      <c r="G288" s="143"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Description]],Dimentions!$X$6:$AC$134,4,FALSE)="","",VLOOKUP(Table1[[#This Row],[Budget Code Description]],Dimentions!$X$6:$AC$134,4,FALSE)),"")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7"/>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x14ac:dyDescent="0.35">
      <c r="A289" s="1"/>
      <c r="B289" s="88" t="str">
        <f>IF(Table1[[#This Row],[Posting Date]]&lt;&gt;"",IF(Table1[[#This Row],[Reference Number]]=Q288,B288+1,1),"")</f>
        <v/>
      </c>
      <c r="C289" s="61"/>
      <c r="D289" s="61"/>
      <c r="E289" s="140"/>
      <c r="F289" s="143" t="str">
        <f>IFERROR(IF(VLOOKUP(Table1[[#This Row],[Budget Code Description]],Dimentions!$X$6:$AC$139,2,FALSE)="","",VLOOKUP(Table1[[#This Row],[Budget Code Description]],Dimentions!$X$6:$AC$139,2,FALSE)),"")</f>
        <v/>
      </c>
      <c r="G289" s="143"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Description]],Dimentions!$X$6:$AC$134,4,FALSE)="","",VLOOKUP(Table1[[#This Row],[Budget Code Description]],Dimentions!$X$6:$AC$134,4,FALSE)),"")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7"/>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x14ac:dyDescent="0.35">
      <c r="A290" s="1"/>
      <c r="B290" s="88" t="str">
        <f>IF(Table1[[#This Row],[Posting Date]]&lt;&gt;"",IF(Table1[[#This Row],[Reference Number]]=Q289,B289+1,1),"")</f>
        <v/>
      </c>
      <c r="C290" s="61"/>
      <c r="D290" s="61"/>
      <c r="E290" s="140"/>
      <c r="F290" s="143" t="str">
        <f>IFERROR(IF(VLOOKUP(Table1[[#This Row],[Budget Code Description]],Dimentions!$X$6:$AC$139,2,FALSE)="","",VLOOKUP(Table1[[#This Row],[Budget Code Description]],Dimentions!$X$6:$AC$139,2,FALSE)),"")</f>
        <v/>
      </c>
      <c r="G290" s="143"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Description]],Dimentions!$X$6:$AC$134,4,FALSE)="","",VLOOKUP(Table1[[#This Row],[Budget Code Description]],Dimentions!$X$6:$AC$134,4,FALSE)),"")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7"/>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x14ac:dyDescent="0.35">
      <c r="A291" s="1"/>
      <c r="B291" s="88" t="str">
        <f>IF(Table1[[#This Row],[Posting Date]]&lt;&gt;"",IF(Table1[[#This Row],[Reference Number]]=Q290,B290+1,1),"")</f>
        <v/>
      </c>
      <c r="C291" s="61"/>
      <c r="D291" s="61"/>
      <c r="E291" s="140"/>
      <c r="F291" s="143" t="str">
        <f>IFERROR(IF(VLOOKUP(Table1[[#This Row],[Budget Code Description]],Dimentions!$X$6:$AC$139,2,FALSE)="","",VLOOKUP(Table1[[#This Row],[Budget Code Description]],Dimentions!$X$6:$AC$139,2,FALSE)),"")</f>
        <v/>
      </c>
      <c r="G291" s="143"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Description]],Dimentions!$X$6:$AC$134,4,FALSE)="","",VLOOKUP(Table1[[#This Row],[Budget Code Description]],Dimentions!$X$6:$AC$134,4,FALSE)),"")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si="7"/>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x14ac:dyDescent="0.35">
      <c r="A292" s="1"/>
      <c r="B292" s="88" t="str">
        <f>IF(Table1[[#This Row],[Posting Date]]&lt;&gt;"",IF(Table1[[#This Row],[Reference Number]]=Q291,B291+1,1),"")</f>
        <v/>
      </c>
      <c r="C292" s="61"/>
      <c r="D292" s="61"/>
      <c r="E292" s="140"/>
      <c r="F292" s="143" t="str">
        <f>IFERROR(IF(VLOOKUP(Table1[[#This Row],[Budget Code Description]],Dimentions!$X$6:$AC$139,2,FALSE)="","",VLOOKUP(Table1[[#This Row],[Budget Code Description]],Dimentions!$X$6:$AC$139,2,FALSE)),"")</f>
        <v/>
      </c>
      <c r="G292" s="143"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Description]],Dimentions!$X$6:$AC$134,4,FALSE)="","",VLOOKUP(Table1[[#This Row],[Budget Code Description]],Dimentions!$X$6:$AC$134,4,FALSE)),"")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7"/>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x14ac:dyDescent="0.35">
      <c r="A293" s="1"/>
      <c r="B293" s="88" t="str">
        <f>IF(Table1[[#This Row],[Posting Date]]&lt;&gt;"",IF(Table1[[#This Row],[Reference Number]]=Q292,B292+1,1),"")</f>
        <v/>
      </c>
      <c r="C293" s="61"/>
      <c r="D293" s="61"/>
      <c r="E293" s="140"/>
      <c r="F293" s="143" t="str">
        <f>IFERROR(IF(VLOOKUP(Table1[[#This Row],[Budget Code Description]],Dimentions!$X$6:$AC$139,2,FALSE)="","",VLOOKUP(Table1[[#This Row],[Budget Code Description]],Dimentions!$X$6:$AC$139,2,FALSE)),"")</f>
        <v/>
      </c>
      <c r="G293" s="143"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Description]],Dimentions!$X$6:$AC$134,4,FALSE)="","",VLOOKUP(Table1[[#This Row],[Budget Code Description]],Dimentions!$X$6:$AC$134,4,FALSE)),"")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7"/>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x14ac:dyDescent="0.35">
      <c r="A294" s="1"/>
      <c r="B294" s="88" t="str">
        <f>IF(Table1[[#This Row],[Posting Date]]&lt;&gt;"",IF(Table1[[#This Row],[Reference Number]]=Q293,B293+1,1),"")</f>
        <v/>
      </c>
      <c r="C294" s="61"/>
      <c r="D294" s="61"/>
      <c r="E294" s="140"/>
      <c r="F294" s="143" t="str">
        <f>IFERROR(IF(VLOOKUP(Table1[[#This Row],[Budget Code Description]],Dimentions!$X$6:$AC$139,2,FALSE)="","",VLOOKUP(Table1[[#This Row],[Budget Code Description]],Dimentions!$X$6:$AC$139,2,FALSE)),"")</f>
        <v/>
      </c>
      <c r="G294" s="143"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Description]],Dimentions!$X$6:$AC$134,4,FALSE)="","",VLOOKUP(Table1[[#This Row],[Budget Code Description]],Dimentions!$X$6:$AC$134,4,FALSE)),"")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si="7"/>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x14ac:dyDescent="0.35">
      <c r="A295" s="1"/>
      <c r="B295" s="88" t="str">
        <f>IF(Table1[[#This Row],[Posting Date]]&lt;&gt;"",IF(Table1[[#This Row],[Reference Number]]=Q294,B294+1,1),"")</f>
        <v/>
      </c>
      <c r="C295" s="61"/>
      <c r="D295" s="61"/>
      <c r="E295" s="140"/>
      <c r="F295" s="143" t="str">
        <f>IFERROR(IF(VLOOKUP(Table1[[#This Row],[Budget Code Description]],Dimentions!$X$6:$AC$139,2,FALSE)="","",VLOOKUP(Table1[[#This Row],[Budget Code Description]],Dimentions!$X$6:$AC$139,2,FALSE)),"")</f>
        <v/>
      </c>
      <c r="G295" s="143"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Description]],Dimentions!$X$6:$AC$134,4,FALSE)="","",VLOOKUP(Table1[[#This Row],[Budget Code Description]],Dimentions!$X$6:$AC$134,4,FALSE)),"")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7"/>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x14ac:dyDescent="0.35">
      <c r="A296" s="1"/>
      <c r="B296" s="88" t="str">
        <f>IF(Table1[[#This Row],[Posting Date]]&lt;&gt;"",IF(Table1[[#This Row],[Reference Number]]=Q295,B295+1,1),"")</f>
        <v/>
      </c>
      <c r="C296" s="61"/>
      <c r="D296" s="61"/>
      <c r="E296" s="140"/>
      <c r="F296" s="143" t="str">
        <f>IFERROR(IF(VLOOKUP(Table1[[#This Row],[Budget Code Description]],Dimentions!$X$6:$AC$139,2,FALSE)="","",VLOOKUP(Table1[[#This Row],[Budget Code Description]],Dimentions!$X$6:$AC$139,2,FALSE)),"")</f>
        <v/>
      </c>
      <c r="G296" s="143"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Description]],Dimentions!$X$6:$AC$134,4,FALSE)="","",VLOOKUP(Table1[[#This Row],[Budget Code Description]],Dimentions!$X$6:$AC$134,4,FALSE)),"")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7"/>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x14ac:dyDescent="0.35">
      <c r="A297" s="1"/>
      <c r="B297" s="88" t="str">
        <f>IF(Table1[[#This Row],[Posting Date]]&lt;&gt;"",IF(Table1[[#This Row],[Reference Number]]=Q296,B296+1,1),"")</f>
        <v/>
      </c>
      <c r="C297" s="61"/>
      <c r="D297" s="61"/>
      <c r="E297" s="140"/>
      <c r="F297" s="143" t="str">
        <f>IFERROR(IF(VLOOKUP(Table1[[#This Row],[Budget Code Description]],Dimentions!$X$6:$AC$139,2,FALSE)="","",VLOOKUP(Table1[[#This Row],[Budget Code Description]],Dimentions!$X$6:$AC$139,2,FALSE)),"")</f>
        <v/>
      </c>
      <c r="G297" s="143"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Description]],Dimentions!$X$6:$AC$134,4,FALSE)="","",VLOOKUP(Table1[[#This Row],[Budget Code Description]],Dimentions!$X$6:$AC$134,4,FALSE)),"")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si="7"/>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x14ac:dyDescent="0.35">
      <c r="A298" s="1"/>
      <c r="B298" s="88" t="str">
        <f>IF(Table1[[#This Row],[Posting Date]]&lt;&gt;"",IF(Table1[[#This Row],[Reference Number]]=Q297,B297+1,1),"")</f>
        <v/>
      </c>
      <c r="C298" s="61"/>
      <c r="D298" s="61"/>
      <c r="E298" s="140"/>
      <c r="F298" s="143" t="str">
        <f>IFERROR(IF(VLOOKUP(Table1[[#This Row],[Budget Code Description]],Dimentions!$X$6:$AC$139,2,FALSE)="","",VLOOKUP(Table1[[#This Row],[Budget Code Description]],Dimentions!$X$6:$AC$139,2,FALSE)),"")</f>
        <v/>
      </c>
      <c r="G298" s="143"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Description]],Dimentions!$X$6:$AC$134,4,FALSE)="","",VLOOKUP(Table1[[#This Row],[Budget Code Description]],Dimentions!$X$6:$AC$134,4,FALSE)),"")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7"/>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x14ac:dyDescent="0.35">
      <c r="A299" s="1"/>
      <c r="B299" s="88" t="str">
        <f>IF(Table1[[#This Row],[Posting Date]]&lt;&gt;"",IF(Table1[[#This Row],[Reference Number]]=Q298,B298+1,1),"")</f>
        <v/>
      </c>
      <c r="C299" s="61"/>
      <c r="D299" s="61"/>
      <c r="E299" s="140"/>
      <c r="F299" s="143" t="str">
        <f>IFERROR(IF(VLOOKUP(Table1[[#This Row],[Budget Code Description]],Dimentions!$X$6:$AC$139,2,FALSE)="","",VLOOKUP(Table1[[#This Row],[Budget Code Description]],Dimentions!$X$6:$AC$139,2,FALSE)),"")</f>
        <v/>
      </c>
      <c r="G299" s="143"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Description]],Dimentions!$X$6:$AC$134,4,FALSE)="","",VLOOKUP(Table1[[#This Row],[Budget Code Description]],Dimentions!$X$6:$AC$134,4,FALSE)),"")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ref="W299:W362" si="8">IF(E299="","",(ExchangeRate))</f>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x14ac:dyDescent="0.35">
      <c r="A300" s="1"/>
      <c r="B300" s="88" t="str">
        <f>IF(Table1[[#This Row],[Posting Date]]&lt;&gt;"",IF(Table1[[#This Row],[Reference Number]]=Q299,B299+1,1),"")</f>
        <v/>
      </c>
      <c r="C300" s="61"/>
      <c r="D300" s="61"/>
      <c r="E300" s="140"/>
      <c r="F300" s="143" t="str">
        <f>IFERROR(IF(VLOOKUP(Table1[[#This Row],[Budget Code Description]],Dimentions!$X$6:$AC$139,2,FALSE)="","",VLOOKUP(Table1[[#This Row],[Budget Code Description]],Dimentions!$X$6:$AC$139,2,FALSE)),"")</f>
        <v/>
      </c>
      <c r="G300" s="143"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Description]],Dimentions!$X$6:$AC$134,4,FALSE)="","",VLOOKUP(Table1[[#This Row],[Budget Code Description]],Dimentions!$X$6:$AC$134,4,FALSE)),"")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8"/>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x14ac:dyDescent="0.35">
      <c r="A301" s="1"/>
      <c r="B301" s="88" t="str">
        <f>IF(Table1[[#This Row],[Posting Date]]&lt;&gt;"",IF(Table1[[#This Row],[Reference Number]]=Q300,B300+1,1),"")</f>
        <v/>
      </c>
      <c r="C301" s="61"/>
      <c r="D301" s="61"/>
      <c r="E301" s="140"/>
      <c r="F301" s="143" t="str">
        <f>IFERROR(IF(VLOOKUP(Table1[[#This Row],[Budget Code Description]],Dimentions!$X$6:$AC$139,2,FALSE)="","",VLOOKUP(Table1[[#This Row],[Budget Code Description]],Dimentions!$X$6:$AC$139,2,FALSE)),"")</f>
        <v/>
      </c>
      <c r="G301" s="143"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Description]],Dimentions!$X$6:$AC$134,4,FALSE)="","",VLOOKUP(Table1[[#This Row],[Budget Code Description]],Dimentions!$X$6:$AC$134,4,FALSE)),"")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si="8"/>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x14ac:dyDescent="0.35">
      <c r="A302" s="1"/>
      <c r="B302" s="88" t="str">
        <f>IF(Table1[[#This Row],[Posting Date]]&lt;&gt;"",IF(Table1[[#This Row],[Reference Number]]=Q301,B301+1,1),"")</f>
        <v/>
      </c>
      <c r="C302" s="61"/>
      <c r="D302" s="61"/>
      <c r="E302" s="140"/>
      <c r="F302" s="143" t="str">
        <f>IFERROR(IF(VLOOKUP(Table1[[#This Row],[Budget Code Description]],Dimentions!$X$6:$AC$139,2,FALSE)="","",VLOOKUP(Table1[[#This Row],[Budget Code Description]],Dimentions!$X$6:$AC$139,2,FALSE)),"")</f>
        <v/>
      </c>
      <c r="G302" s="143"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Description]],Dimentions!$X$6:$AC$134,4,FALSE)="","",VLOOKUP(Table1[[#This Row],[Budget Code Description]],Dimentions!$X$6:$AC$134,4,FALSE)),"")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si="8"/>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x14ac:dyDescent="0.35">
      <c r="A303" s="1"/>
      <c r="B303" s="88" t="str">
        <f>IF(Table1[[#This Row],[Posting Date]]&lt;&gt;"",IF(Table1[[#This Row],[Reference Number]]=Q302,B302+1,1),"")</f>
        <v/>
      </c>
      <c r="C303" s="61"/>
      <c r="D303" s="61"/>
      <c r="E303" s="140"/>
      <c r="F303" s="143" t="str">
        <f>IFERROR(IF(VLOOKUP(Table1[[#This Row],[Budget Code Description]],Dimentions!$X$6:$AC$139,2,FALSE)="","",VLOOKUP(Table1[[#This Row],[Budget Code Description]],Dimentions!$X$6:$AC$139,2,FALSE)),"")</f>
        <v/>
      </c>
      <c r="G303" s="143"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Description]],Dimentions!$X$6:$AC$134,4,FALSE)="","",VLOOKUP(Table1[[#This Row],[Budget Code Description]],Dimentions!$X$6:$AC$134,4,FALSE)),"")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si="8"/>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x14ac:dyDescent="0.35">
      <c r="A304" s="1"/>
      <c r="B304" s="88" t="str">
        <f>IF(Table1[[#This Row],[Posting Date]]&lt;&gt;"",IF(Table1[[#This Row],[Reference Number]]=Q303,B303+1,1),"")</f>
        <v/>
      </c>
      <c r="C304" s="61"/>
      <c r="D304" s="61"/>
      <c r="E304" s="140"/>
      <c r="F304" s="143" t="str">
        <f>IFERROR(IF(VLOOKUP(Table1[[#This Row],[Budget Code Description]],Dimentions!$X$6:$AC$139,2,FALSE)="","",VLOOKUP(Table1[[#This Row],[Budget Code Description]],Dimentions!$X$6:$AC$139,2,FALSE)),"")</f>
        <v/>
      </c>
      <c r="G304" s="143"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Description]],Dimentions!$X$6:$AC$134,4,FALSE)="","",VLOOKUP(Table1[[#This Row],[Budget Code Description]],Dimentions!$X$6:$AC$134,4,FALSE)),"")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8"/>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x14ac:dyDescent="0.35">
      <c r="A305" s="1"/>
      <c r="B305" s="88" t="str">
        <f>IF(Table1[[#This Row],[Posting Date]]&lt;&gt;"",IF(Table1[[#This Row],[Reference Number]]=Q304,B304+1,1),"")</f>
        <v/>
      </c>
      <c r="C305" s="61"/>
      <c r="D305" s="61"/>
      <c r="E305" s="140"/>
      <c r="F305" s="143" t="str">
        <f>IFERROR(IF(VLOOKUP(Table1[[#This Row],[Budget Code Description]],Dimentions!$X$6:$AC$139,2,FALSE)="","",VLOOKUP(Table1[[#This Row],[Budget Code Description]],Dimentions!$X$6:$AC$139,2,FALSE)),"")</f>
        <v/>
      </c>
      <c r="G305" s="143"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Description]],Dimentions!$X$6:$AC$134,4,FALSE)="","",VLOOKUP(Table1[[#This Row],[Budget Code Description]],Dimentions!$X$6:$AC$134,4,FALSE)),"")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8"/>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x14ac:dyDescent="0.35">
      <c r="A306" s="1"/>
      <c r="B306" s="88" t="str">
        <f>IF(Table1[[#This Row],[Posting Date]]&lt;&gt;"",IF(Table1[[#This Row],[Reference Number]]=Q305,B305+1,1),"")</f>
        <v/>
      </c>
      <c r="C306" s="61"/>
      <c r="D306" s="61"/>
      <c r="E306" s="140"/>
      <c r="F306" s="143" t="str">
        <f>IFERROR(IF(VLOOKUP(Table1[[#This Row],[Budget Code Description]],Dimentions!$X$6:$AC$139,2,FALSE)="","",VLOOKUP(Table1[[#This Row],[Budget Code Description]],Dimentions!$X$6:$AC$139,2,FALSE)),"")</f>
        <v/>
      </c>
      <c r="G306" s="143"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Description]],Dimentions!$X$6:$AC$134,4,FALSE)="","",VLOOKUP(Table1[[#This Row],[Budget Code Description]],Dimentions!$X$6:$AC$134,4,FALSE)),"")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8"/>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x14ac:dyDescent="0.35">
      <c r="A307" s="1"/>
      <c r="B307" s="88" t="str">
        <f>IF(Table1[[#This Row],[Posting Date]]&lt;&gt;"",IF(Table1[[#This Row],[Reference Number]]=Q306,B306+1,1),"")</f>
        <v/>
      </c>
      <c r="C307" s="61"/>
      <c r="D307" s="61"/>
      <c r="E307" s="140"/>
      <c r="F307" s="143" t="str">
        <f>IFERROR(IF(VLOOKUP(Table1[[#This Row],[Budget Code Description]],Dimentions!$X$6:$AC$139,2,FALSE)="","",VLOOKUP(Table1[[#This Row],[Budget Code Description]],Dimentions!$X$6:$AC$139,2,FALSE)),"")</f>
        <v/>
      </c>
      <c r="G307" s="143"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Description]],Dimentions!$X$6:$AC$134,4,FALSE)="","",VLOOKUP(Table1[[#This Row],[Budget Code Description]],Dimentions!$X$6:$AC$134,4,FALSE)),"")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8"/>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x14ac:dyDescent="0.35">
      <c r="A308" s="1"/>
      <c r="B308" s="88" t="str">
        <f>IF(Table1[[#This Row],[Posting Date]]&lt;&gt;"",IF(Table1[[#This Row],[Reference Number]]=Q307,B307+1,1),"")</f>
        <v/>
      </c>
      <c r="C308" s="61"/>
      <c r="D308" s="61"/>
      <c r="E308" s="140"/>
      <c r="F308" s="143" t="str">
        <f>IFERROR(IF(VLOOKUP(Table1[[#This Row],[Budget Code Description]],Dimentions!$X$6:$AC$139,2,FALSE)="","",VLOOKUP(Table1[[#This Row],[Budget Code Description]],Dimentions!$X$6:$AC$139,2,FALSE)),"")</f>
        <v/>
      </c>
      <c r="G308" s="143"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Description]],Dimentions!$X$6:$AC$134,4,FALSE)="","",VLOOKUP(Table1[[#This Row],[Budget Code Description]],Dimentions!$X$6:$AC$134,4,FALSE)),"")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8"/>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x14ac:dyDescent="0.35">
      <c r="A309" s="1"/>
      <c r="B309" s="88" t="str">
        <f>IF(Table1[[#This Row],[Posting Date]]&lt;&gt;"",IF(Table1[[#This Row],[Reference Number]]=Q308,B308+1,1),"")</f>
        <v/>
      </c>
      <c r="C309" s="61"/>
      <c r="D309" s="61"/>
      <c r="E309" s="140"/>
      <c r="F309" s="143" t="str">
        <f>IFERROR(IF(VLOOKUP(Table1[[#This Row],[Budget Code Description]],Dimentions!$X$6:$AC$139,2,FALSE)="","",VLOOKUP(Table1[[#This Row],[Budget Code Description]],Dimentions!$X$6:$AC$139,2,FALSE)),"")</f>
        <v/>
      </c>
      <c r="G309" s="143"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Description]],Dimentions!$X$6:$AC$134,4,FALSE)="","",VLOOKUP(Table1[[#This Row],[Budget Code Description]],Dimentions!$X$6:$AC$134,4,FALSE)),"")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8"/>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x14ac:dyDescent="0.35">
      <c r="A310" s="1"/>
      <c r="B310" s="88" t="str">
        <f>IF(Table1[[#This Row],[Posting Date]]&lt;&gt;"",IF(Table1[[#This Row],[Reference Number]]=Q309,B309+1,1),"")</f>
        <v/>
      </c>
      <c r="C310" s="61"/>
      <c r="D310" s="61"/>
      <c r="E310" s="140"/>
      <c r="F310" s="143" t="str">
        <f>IFERROR(IF(VLOOKUP(Table1[[#This Row],[Budget Code Description]],Dimentions!$X$6:$AC$139,2,FALSE)="","",VLOOKUP(Table1[[#This Row],[Budget Code Description]],Dimentions!$X$6:$AC$139,2,FALSE)),"")</f>
        <v/>
      </c>
      <c r="G310" s="143"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Description]],Dimentions!$X$6:$AC$134,4,FALSE)="","",VLOOKUP(Table1[[#This Row],[Budget Code Description]],Dimentions!$X$6:$AC$134,4,FALSE)),"")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8"/>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x14ac:dyDescent="0.35">
      <c r="A311" s="1"/>
      <c r="B311" s="88" t="str">
        <f>IF(Table1[[#This Row],[Posting Date]]&lt;&gt;"",IF(Table1[[#This Row],[Reference Number]]=Q310,B310+1,1),"")</f>
        <v/>
      </c>
      <c r="C311" s="61"/>
      <c r="D311" s="61"/>
      <c r="E311" s="140"/>
      <c r="F311" s="143" t="str">
        <f>IFERROR(IF(VLOOKUP(Table1[[#This Row],[Budget Code Description]],Dimentions!$X$6:$AC$139,2,FALSE)="","",VLOOKUP(Table1[[#This Row],[Budget Code Description]],Dimentions!$X$6:$AC$139,2,FALSE)),"")</f>
        <v/>
      </c>
      <c r="G311" s="143"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Description]],Dimentions!$X$6:$AC$134,4,FALSE)="","",VLOOKUP(Table1[[#This Row],[Budget Code Description]],Dimentions!$X$6:$AC$134,4,FALSE)),"")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8"/>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x14ac:dyDescent="0.35">
      <c r="A312" s="1"/>
      <c r="B312" s="88" t="str">
        <f>IF(Table1[[#This Row],[Posting Date]]&lt;&gt;"",IF(Table1[[#This Row],[Reference Number]]=Q311,B311+1,1),"")</f>
        <v/>
      </c>
      <c r="C312" s="61"/>
      <c r="D312" s="61"/>
      <c r="E312" s="140"/>
      <c r="F312" s="143" t="str">
        <f>IFERROR(IF(VLOOKUP(Table1[[#This Row],[Budget Code Description]],Dimentions!$X$6:$AC$139,2,FALSE)="","",VLOOKUP(Table1[[#This Row],[Budget Code Description]],Dimentions!$X$6:$AC$139,2,FALSE)),"")</f>
        <v/>
      </c>
      <c r="G312" s="143"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Description]],Dimentions!$X$6:$AC$134,4,FALSE)="","",VLOOKUP(Table1[[#This Row],[Budget Code Description]],Dimentions!$X$6:$AC$134,4,FALSE)),"")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si="8"/>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x14ac:dyDescent="0.35">
      <c r="A313" s="1"/>
      <c r="B313" s="88" t="str">
        <f>IF(Table1[[#This Row],[Posting Date]]&lt;&gt;"",IF(Table1[[#This Row],[Reference Number]]=Q312,B312+1,1),"")</f>
        <v/>
      </c>
      <c r="C313" s="61"/>
      <c r="D313" s="61"/>
      <c r="E313" s="140"/>
      <c r="F313" s="143" t="str">
        <f>IFERROR(IF(VLOOKUP(Table1[[#This Row],[Budget Code Description]],Dimentions!$X$6:$AC$139,2,FALSE)="","",VLOOKUP(Table1[[#This Row],[Budget Code Description]],Dimentions!$X$6:$AC$139,2,FALSE)),"")</f>
        <v/>
      </c>
      <c r="G313" s="143"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Description]],Dimentions!$X$6:$AC$134,4,FALSE)="","",VLOOKUP(Table1[[#This Row],[Budget Code Description]],Dimentions!$X$6:$AC$134,4,FALSE)),"")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8"/>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x14ac:dyDescent="0.35">
      <c r="A314" s="1"/>
      <c r="B314" s="88" t="str">
        <f>IF(Table1[[#This Row],[Posting Date]]&lt;&gt;"",IF(Table1[[#This Row],[Reference Number]]=Q313,B313+1,1),"")</f>
        <v/>
      </c>
      <c r="C314" s="61"/>
      <c r="D314" s="61"/>
      <c r="E314" s="140"/>
      <c r="F314" s="143" t="str">
        <f>IFERROR(IF(VLOOKUP(Table1[[#This Row],[Budget Code Description]],Dimentions!$X$6:$AC$139,2,FALSE)="","",VLOOKUP(Table1[[#This Row],[Budget Code Description]],Dimentions!$X$6:$AC$139,2,FALSE)),"")</f>
        <v/>
      </c>
      <c r="G314" s="143"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Description]],Dimentions!$X$6:$AC$134,4,FALSE)="","",VLOOKUP(Table1[[#This Row],[Budget Code Description]],Dimentions!$X$6:$AC$134,4,FALSE)),"")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8"/>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x14ac:dyDescent="0.35">
      <c r="A315" s="1"/>
      <c r="B315" s="88" t="str">
        <f>IF(Table1[[#This Row],[Posting Date]]&lt;&gt;"",IF(Table1[[#This Row],[Reference Number]]=Q314,B314+1,1),"")</f>
        <v/>
      </c>
      <c r="C315" s="61"/>
      <c r="D315" s="61"/>
      <c r="E315" s="140"/>
      <c r="F315" s="143" t="str">
        <f>IFERROR(IF(VLOOKUP(Table1[[#This Row],[Budget Code Description]],Dimentions!$X$6:$AC$139,2,FALSE)="","",VLOOKUP(Table1[[#This Row],[Budget Code Description]],Dimentions!$X$6:$AC$139,2,FALSE)),"")</f>
        <v/>
      </c>
      <c r="G315" s="143"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Description]],Dimentions!$X$6:$AC$134,4,FALSE)="","",VLOOKUP(Table1[[#This Row],[Budget Code Description]],Dimentions!$X$6:$AC$134,4,FALSE)),"")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8"/>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x14ac:dyDescent="0.35">
      <c r="A316" s="1"/>
      <c r="B316" s="88" t="str">
        <f>IF(Table1[[#This Row],[Posting Date]]&lt;&gt;"",IF(Table1[[#This Row],[Reference Number]]=Q315,B315+1,1),"")</f>
        <v/>
      </c>
      <c r="C316" s="61"/>
      <c r="D316" s="61"/>
      <c r="E316" s="140"/>
      <c r="F316" s="143" t="str">
        <f>IFERROR(IF(VLOOKUP(Table1[[#This Row],[Budget Code Description]],Dimentions!$X$6:$AC$139,2,FALSE)="","",VLOOKUP(Table1[[#This Row],[Budget Code Description]],Dimentions!$X$6:$AC$139,2,FALSE)),"")</f>
        <v/>
      </c>
      <c r="G316" s="143"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Description]],Dimentions!$X$6:$AC$134,4,FALSE)="","",VLOOKUP(Table1[[#This Row],[Budget Code Description]],Dimentions!$X$6:$AC$134,4,FALSE)),"")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8"/>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x14ac:dyDescent="0.35">
      <c r="A317" s="1"/>
      <c r="B317" s="88" t="str">
        <f>IF(Table1[[#This Row],[Posting Date]]&lt;&gt;"",IF(Table1[[#This Row],[Reference Number]]=Q316,B316+1,1),"")</f>
        <v/>
      </c>
      <c r="C317" s="61"/>
      <c r="D317" s="61"/>
      <c r="E317" s="140"/>
      <c r="F317" s="143" t="str">
        <f>IFERROR(IF(VLOOKUP(Table1[[#This Row],[Budget Code Description]],Dimentions!$X$6:$AC$139,2,FALSE)="","",VLOOKUP(Table1[[#This Row],[Budget Code Description]],Dimentions!$X$6:$AC$139,2,FALSE)),"")</f>
        <v/>
      </c>
      <c r="G317" s="143"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Description]],Dimentions!$X$6:$AC$134,4,FALSE)="","",VLOOKUP(Table1[[#This Row],[Budget Code Description]],Dimentions!$X$6:$AC$134,4,FALSE)),"")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8"/>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x14ac:dyDescent="0.35">
      <c r="A318" s="1"/>
      <c r="B318" s="88" t="str">
        <f>IF(Table1[[#This Row],[Posting Date]]&lt;&gt;"",IF(Table1[[#This Row],[Reference Number]]=Q317,B317+1,1),"")</f>
        <v/>
      </c>
      <c r="C318" s="61"/>
      <c r="D318" s="61"/>
      <c r="E318" s="140"/>
      <c r="F318" s="143" t="str">
        <f>IFERROR(IF(VLOOKUP(Table1[[#This Row],[Budget Code Description]],Dimentions!$X$6:$AC$139,2,FALSE)="","",VLOOKUP(Table1[[#This Row],[Budget Code Description]],Dimentions!$X$6:$AC$139,2,FALSE)),"")</f>
        <v/>
      </c>
      <c r="G318" s="143"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Description]],Dimentions!$X$6:$AC$134,4,FALSE)="","",VLOOKUP(Table1[[#This Row],[Budget Code Description]],Dimentions!$X$6:$AC$134,4,FALSE)),"")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8"/>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x14ac:dyDescent="0.35">
      <c r="A319" s="1"/>
      <c r="B319" s="88" t="str">
        <f>IF(Table1[[#This Row],[Posting Date]]&lt;&gt;"",IF(Table1[[#This Row],[Reference Number]]=Q318,B318+1,1),"")</f>
        <v/>
      </c>
      <c r="C319" s="61"/>
      <c r="D319" s="61"/>
      <c r="E319" s="140"/>
      <c r="F319" s="143" t="str">
        <f>IFERROR(IF(VLOOKUP(Table1[[#This Row],[Budget Code Description]],Dimentions!$X$6:$AC$139,2,FALSE)="","",VLOOKUP(Table1[[#This Row],[Budget Code Description]],Dimentions!$X$6:$AC$139,2,FALSE)),"")</f>
        <v/>
      </c>
      <c r="G319" s="143"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Description]],Dimentions!$X$6:$AC$134,4,FALSE)="","",VLOOKUP(Table1[[#This Row],[Budget Code Description]],Dimentions!$X$6:$AC$134,4,FALSE)),"")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8"/>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x14ac:dyDescent="0.35">
      <c r="A320" s="1"/>
      <c r="B320" s="88" t="str">
        <f>IF(Table1[[#This Row],[Posting Date]]&lt;&gt;"",IF(Table1[[#This Row],[Reference Number]]=Q319,B319+1,1),"")</f>
        <v/>
      </c>
      <c r="C320" s="61"/>
      <c r="D320" s="61"/>
      <c r="E320" s="140"/>
      <c r="F320" s="143" t="str">
        <f>IFERROR(IF(VLOOKUP(Table1[[#This Row],[Budget Code Description]],Dimentions!$X$6:$AC$139,2,FALSE)="","",VLOOKUP(Table1[[#This Row],[Budget Code Description]],Dimentions!$X$6:$AC$139,2,FALSE)),"")</f>
        <v/>
      </c>
      <c r="G320" s="143"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Description]],Dimentions!$X$6:$AC$134,4,FALSE)="","",VLOOKUP(Table1[[#This Row],[Budget Code Description]],Dimentions!$X$6:$AC$134,4,FALSE)),"")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8"/>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x14ac:dyDescent="0.35">
      <c r="A321" s="1"/>
      <c r="B321" s="88" t="str">
        <f>IF(Table1[[#This Row],[Posting Date]]&lt;&gt;"",IF(Table1[[#This Row],[Reference Number]]=Q320,B320+1,1),"")</f>
        <v/>
      </c>
      <c r="C321" s="61"/>
      <c r="D321" s="61"/>
      <c r="E321" s="140"/>
      <c r="F321" s="143" t="str">
        <f>IFERROR(IF(VLOOKUP(Table1[[#This Row],[Budget Code Description]],Dimentions!$X$6:$AC$139,2,FALSE)="","",VLOOKUP(Table1[[#This Row],[Budget Code Description]],Dimentions!$X$6:$AC$139,2,FALSE)),"")</f>
        <v/>
      </c>
      <c r="G321" s="143"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Description]],Dimentions!$X$6:$AC$134,4,FALSE)="","",VLOOKUP(Table1[[#This Row],[Budget Code Description]],Dimentions!$X$6:$AC$134,4,FALSE)),"")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8"/>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x14ac:dyDescent="0.35">
      <c r="A322" s="1"/>
      <c r="B322" s="88" t="str">
        <f>IF(Table1[[#This Row],[Posting Date]]&lt;&gt;"",IF(Table1[[#This Row],[Reference Number]]=Q321,B321+1,1),"")</f>
        <v/>
      </c>
      <c r="C322" s="61"/>
      <c r="D322" s="61"/>
      <c r="E322" s="140"/>
      <c r="F322" s="143" t="str">
        <f>IFERROR(IF(VLOOKUP(Table1[[#This Row],[Budget Code Description]],Dimentions!$X$6:$AC$139,2,FALSE)="","",VLOOKUP(Table1[[#This Row],[Budget Code Description]],Dimentions!$X$6:$AC$139,2,FALSE)),"")</f>
        <v/>
      </c>
      <c r="G322" s="143"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Description]],Dimentions!$X$6:$AC$134,4,FALSE)="","",VLOOKUP(Table1[[#This Row],[Budget Code Description]],Dimentions!$X$6:$AC$134,4,FALSE)),"")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8"/>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x14ac:dyDescent="0.35">
      <c r="A323" s="1"/>
      <c r="B323" s="88" t="str">
        <f>IF(Table1[[#This Row],[Posting Date]]&lt;&gt;"",IF(Table1[[#This Row],[Reference Number]]=Q322,B322+1,1),"")</f>
        <v/>
      </c>
      <c r="C323" s="61"/>
      <c r="D323" s="61"/>
      <c r="E323" s="140"/>
      <c r="F323" s="143" t="str">
        <f>IFERROR(IF(VLOOKUP(Table1[[#This Row],[Budget Code Description]],Dimentions!$X$6:$AC$139,2,FALSE)="","",VLOOKUP(Table1[[#This Row],[Budget Code Description]],Dimentions!$X$6:$AC$139,2,FALSE)),"")</f>
        <v/>
      </c>
      <c r="G323" s="143"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Description]],Dimentions!$X$6:$AC$134,4,FALSE)="","",VLOOKUP(Table1[[#This Row],[Budget Code Description]],Dimentions!$X$6:$AC$134,4,FALSE)),"")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8"/>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x14ac:dyDescent="0.35">
      <c r="A324" s="1"/>
      <c r="B324" s="88" t="str">
        <f>IF(Table1[[#This Row],[Posting Date]]&lt;&gt;"",IF(Table1[[#This Row],[Reference Number]]=Q323,B323+1,1),"")</f>
        <v/>
      </c>
      <c r="C324" s="61"/>
      <c r="D324" s="61"/>
      <c r="E324" s="140"/>
      <c r="F324" s="143" t="str">
        <f>IFERROR(IF(VLOOKUP(Table1[[#This Row],[Budget Code Description]],Dimentions!$X$6:$AC$139,2,FALSE)="","",VLOOKUP(Table1[[#This Row],[Budget Code Description]],Dimentions!$X$6:$AC$139,2,FALSE)),"")</f>
        <v/>
      </c>
      <c r="G324" s="143"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Description]],Dimentions!$X$6:$AC$134,4,FALSE)="","",VLOOKUP(Table1[[#This Row],[Budget Code Description]],Dimentions!$X$6:$AC$134,4,FALSE)),"")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8"/>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x14ac:dyDescent="0.35">
      <c r="A325" s="1"/>
      <c r="B325" s="88" t="str">
        <f>IF(Table1[[#This Row],[Posting Date]]&lt;&gt;"",IF(Table1[[#This Row],[Reference Number]]=Q324,B324+1,1),"")</f>
        <v/>
      </c>
      <c r="C325" s="61"/>
      <c r="D325" s="61"/>
      <c r="E325" s="140"/>
      <c r="F325" s="143" t="str">
        <f>IFERROR(IF(VLOOKUP(Table1[[#This Row],[Budget Code Description]],Dimentions!$X$6:$AC$139,2,FALSE)="","",VLOOKUP(Table1[[#This Row],[Budget Code Description]],Dimentions!$X$6:$AC$139,2,FALSE)),"")</f>
        <v/>
      </c>
      <c r="G325" s="143"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Description]],Dimentions!$X$6:$AC$134,4,FALSE)="","",VLOOKUP(Table1[[#This Row],[Budget Code Description]],Dimentions!$X$6:$AC$134,4,FALSE)),"")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8"/>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x14ac:dyDescent="0.35">
      <c r="A326" s="1"/>
      <c r="B326" s="88" t="str">
        <f>IF(Table1[[#This Row],[Posting Date]]&lt;&gt;"",IF(Table1[[#This Row],[Reference Number]]=Q325,B325+1,1),"")</f>
        <v/>
      </c>
      <c r="C326" s="61"/>
      <c r="D326" s="61"/>
      <c r="E326" s="140"/>
      <c r="F326" s="143" t="str">
        <f>IFERROR(IF(VLOOKUP(Table1[[#This Row],[Budget Code Description]],Dimentions!$X$6:$AC$139,2,FALSE)="","",VLOOKUP(Table1[[#This Row],[Budget Code Description]],Dimentions!$X$6:$AC$139,2,FALSE)),"")</f>
        <v/>
      </c>
      <c r="G326" s="143"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Description]],Dimentions!$X$6:$AC$134,4,FALSE)="","",VLOOKUP(Table1[[#This Row],[Budget Code Description]],Dimentions!$X$6:$AC$134,4,FALSE)),"")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8"/>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x14ac:dyDescent="0.35">
      <c r="A327" s="1"/>
      <c r="B327" s="88" t="str">
        <f>IF(Table1[[#This Row],[Posting Date]]&lt;&gt;"",IF(Table1[[#This Row],[Reference Number]]=Q326,B326+1,1),"")</f>
        <v/>
      </c>
      <c r="C327" s="61"/>
      <c r="D327" s="61"/>
      <c r="E327" s="140"/>
      <c r="F327" s="143" t="str">
        <f>IFERROR(IF(VLOOKUP(Table1[[#This Row],[Budget Code Description]],Dimentions!$X$6:$AC$139,2,FALSE)="","",VLOOKUP(Table1[[#This Row],[Budget Code Description]],Dimentions!$X$6:$AC$139,2,FALSE)),"")</f>
        <v/>
      </c>
      <c r="G327" s="143"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Description]],Dimentions!$X$6:$AC$134,4,FALSE)="","",VLOOKUP(Table1[[#This Row],[Budget Code Description]],Dimentions!$X$6:$AC$134,4,FALSE)),"")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8"/>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x14ac:dyDescent="0.35">
      <c r="A328" s="1"/>
      <c r="B328" s="88" t="str">
        <f>IF(Table1[[#This Row],[Posting Date]]&lt;&gt;"",IF(Table1[[#This Row],[Reference Number]]=Q327,B327+1,1),"")</f>
        <v/>
      </c>
      <c r="C328" s="61"/>
      <c r="D328" s="61"/>
      <c r="E328" s="140"/>
      <c r="F328" s="143" t="str">
        <f>IFERROR(IF(VLOOKUP(Table1[[#This Row],[Budget Code Description]],Dimentions!$X$6:$AC$139,2,FALSE)="","",VLOOKUP(Table1[[#This Row],[Budget Code Description]],Dimentions!$X$6:$AC$139,2,FALSE)),"")</f>
        <v/>
      </c>
      <c r="G328" s="143"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Description]],Dimentions!$X$6:$AC$134,4,FALSE)="","",VLOOKUP(Table1[[#This Row],[Budget Code Description]],Dimentions!$X$6:$AC$134,4,FALSE)),"")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8"/>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x14ac:dyDescent="0.35">
      <c r="A329" s="1"/>
      <c r="B329" s="88" t="str">
        <f>IF(Table1[[#This Row],[Posting Date]]&lt;&gt;"",IF(Table1[[#This Row],[Reference Number]]=Q328,B328+1,1),"")</f>
        <v/>
      </c>
      <c r="C329" s="61"/>
      <c r="D329" s="61"/>
      <c r="E329" s="140"/>
      <c r="F329" s="143" t="str">
        <f>IFERROR(IF(VLOOKUP(Table1[[#This Row],[Budget Code Description]],Dimentions!$X$6:$AC$139,2,FALSE)="","",VLOOKUP(Table1[[#This Row],[Budget Code Description]],Dimentions!$X$6:$AC$139,2,FALSE)),"")</f>
        <v/>
      </c>
      <c r="G329" s="143"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Description]],Dimentions!$X$6:$AC$134,4,FALSE)="","",VLOOKUP(Table1[[#This Row],[Budget Code Description]],Dimentions!$X$6:$AC$134,4,FALSE)),"")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8"/>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x14ac:dyDescent="0.35">
      <c r="A330" s="1"/>
      <c r="B330" s="88" t="str">
        <f>IF(Table1[[#This Row],[Posting Date]]&lt;&gt;"",IF(Table1[[#This Row],[Reference Number]]=Q329,B329+1,1),"")</f>
        <v/>
      </c>
      <c r="C330" s="61"/>
      <c r="D330" s="61"/>
      <c r="E330" s="140"/>
      <c r="F330" s="143" t="str">
        <f>IFERROR(IF(VLOOKUP(Table1[[#This Row],[Budget Code Description]],Dimentions!$X$6:$AC$139,2,FALSE)="","",VLOOKUP(Table1[[#This Row],[Budget Code Description]],Dimentions!$X$6:$AC$139,2,FALSE)),"")</f>
        <v/>
      </c>
      <c r="G330" s="143"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Description]],Dimentions!$X$6:$AC$134,4,FALSE)="","",VLOOKUP(Table1[[#This Row],[Budget Code Description]],Dimentions!$X$6:$AC$134,4,FALSE)),"")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8"/>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x14ac:dyDescent="0.35">
      <c r="A331" s="1"/>
      <c r="B331" s="88" t="str">
        <f>IF(Table1[[#This Row],[Posting Date]]&lt;&gt;"",IF(Table1[[#This Row],[Reference Number]]=Q330,B330+1,1),"")</f>
        <v/>
      </c>
      <c r="C331" s="61"/>
      <c r="D331" s="61"/>
      <c r="E331" s="140"/>
      <c r="F331" s="143" t="str">
        <f>IFERROR(IF(VLOOKUP(Table1[[#This Row],[Budget Code Description]],Dimentions!$X$6:$AC$139,2,FALSE)="","",VLOOKUP(Table1[[#This Row],[Budget Code Description]],Dimentions!$X$6:$AC$139,2,FALSE)),"")</f>
        <v/>
      </c>
      <c r="G331" s="143"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Description]],Dimentions!$X$6:$AC$134,4,FALSE)="","",VLOOKUP(Table1[[#This Row],[Budget Code Description]],Dimentions!$X$6:$AC$134,4,FALSE)),"")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8"/>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x14ac:dyDescent="0.35">
      <c r="A332" s="1"/>
      <c r="B332" s="88" t="str">
        <f>IF(Table1[[#This Row],[Posting Date]]&lt;&gt;"",IF(Table1[[#This Row],[Reference Number]]=Q331,B331+1,1),"")</f>
        <v/>
      </c>
      <c r="C332" s="61"/>
      <c r="D332" s="61"/>
      <c r="E332" s="140"/>
      <c r="F332" s="143" t="str">
        <f>IFERROR(IF(VLOOKUP(Table1[[#This Row],[Budget Code Description]],Dimentions!$X$6:$AC$139,2,FALSE)="","",VLOOKUP(Table1[[#This Row],[Budget Code Description]],Dimentions!$X$6:$AC$139,2,FALSE)),"")</f>
        <v/>
      </c>
      <c r="G332" s="143"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Description]],Dimentions!$X$6:$AC$134,4,FALSE)="","",VLOOKUP(Table1[[#This Row],[Budget Code Description]],Dimentions!$X$6:$AC$134,4,FALSE)),"")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8"/>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x14ac:dyDescent="0.35">
      <c r="A333" s="1"/>
      <c r="B333" s="88" t="str">
        <f>IF(Table1[[#This Row],[Posting Date]]&lt;&gt;"",IF(Table1[[#This Row],[Reference Number]]=Q332,B332+1,1),"")</f>
        <v/>
      </c>
      <c r="C333" s="61"/>
      <c r="D333" s="61"/>
      <c r="E333" s="140"/>
      <c r="F333" s="143" t="str">
        <f>IFERROR(IF(VLOOKUP(Table1[[#This Row],[Budget Code Description]],Dimentions!$X$6:$AC$139,2,FALSE)="","",VLOOKUP(Table1[[#This Row],[Budget Code Description]],Dimentions!$X$6:$AC$139,2,FALSE)),"")</f>
        <v/>
      </c>
      <c r="G333" s="143"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Description]],Dimentions!$X$6:$AC$134,4,FALSE)="","",VLOOKUP(Table1[[#This Row],[Budget Code Description]],Dimentions!$X$6:$AC$134,4,FALSE)),"")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8"/>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x14ac:dyDescent="0.35">
      <c r="A334" s="1"/>
      <c r="B334" s="88" t="str">
        <f>IF(Table1[[#This Row],[Posting Date]]&lt;&gt;"",IF(Table1[[#This Row],[Reference Number]]=Q333,B333+1,1),"")</f>
        <v/>
      </c>
      <c r="C334" s="61"/>
      <c r="D334" s="61"/>
      <c r="E334" s="140"/>
      <c r="F334" s="143" t="str">
        <f>IFERROR(IF(VLOOKUP(Table1[[#This Row],[Budget Code Description]],Dimentions!$X$6:$AC$139,2,FALSE)="","",VLOOKUP(Table1[[#This Row],[Budget Code Description]],Dimentions!$X$6:$AC$139,2,FALSE)),"")</f>
        <v/>
      </c>
      <c r="G334" s="143"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Description]],Dimentions!$X$6:$AC$134,4,FALSE)="","",VLOOKUP(Table1[[#This Row],[Budget Code Description]],Dimentions!$X$6:$AC$134,4,FALSE)),"")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8"/>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x14ac:dyDescent="0.35">
      <c r="A335" s="1"/>
      <c r="B335" s="88" t="str">
        <f>IF(Table1[[#This Row],[Posting Date]]&lt;&gt;"",IF(Table1[[#This Row],[Reference Number]]=Q334,B334+1,1),"")</f>
        <v/>
      </c>
      <c r="C335" s="61"/>
      <c r="D335" s="61"/>
      <c r="E335" s="140"/>
      <c r="F335" s="143" t="str">
        <f>IFERROR(IF(VLOOKUP(Table1[[#This Row],[Budget Code Description]],Dimentions!$X$6:$AC$139,2,FALSE)="","",VLOOKUP(Table1[[#This Row],[Budget Code Description]],Dimentions!$X$6:$AC$139,2,FALSE)),"")</f>
        <v/>
      </c>
      <c r="G335" s="143"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Description]],Dimentions!$X$6:$AC$134,4,FALSE)="","",VLOOKUP(Table1[[#This Row],[Budget Code Description]],Dimentions!$X$6:$AC$134,4,FALSE)),"")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8"/>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x14ac:dyDescent="0.35">
      <c r="A336" s="1"/>
      <c r="B336" s="88" t="str">
        <f>IF(Table1[[#This Row],[Posting Date]]&lt;&gt;"",IF(Table1[[#This Row],[Reference Number]]=Q335,B335+1,1),"")</f>
        <v/>
      </c>
      <c r="C336" s="61"/>
      <c r="D336" s="61"/>
      <c r="E336" s="140"/>
      <c r="F336" s="143" t="str">
        <f>IFERROR(IF(VLOOKUP(Table1[[#This Row],[Budget Code Description]],Dimentions!$X$6:$AC$139,2,FALSE)="","",VLOOKUP(Table1[[#This Row],[Budget Code Description]],Dimentions!$X$6:$AC$139,2,FALSE)),"")</f>
        <v/>
      </c>
      <c r="G336" s="143"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Description]],Dimentions!$X$6:$AC$134,4,FALSE)="","",VLOOKUP(Table1[[#This Row],[Budget Code Description]],Dimentions!$X$6:$AC$134,4,FALSE)),"")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si="8"/>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x14ac:dyDescent="0.35">
      <c r="A337" s="1"/>
      <c r="B337" s="88" t="str">
        <f>IF(Table1[[#This Row],[Posting Date]]&lt;&gt;"",IF(Table1[[#This Row],[Reference Number]]=Q336,B336+1,1),"")</f>
        <v/>
      </c>
      <c r="C337" s="61"/>
      <c r="D337" s="61"/>
      <c r="E337" s="140"/>
      <c r="F337" s="143" t="str">
        <f>IFERROR(IF(VLOOKUP(Table1[[#This Row],[Budget Code Description]],Dimentions!$X$6:$AC$139,2,FALSE)="","",VLOOKUP(Table1[[#This Row],[Budget Code Description]],Dimentions!$X$6:$AC$139,2,FALSE)),"")</f>
        <v/>
      </c>
      <c r="G337" s="143"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Description]],Dimentions!$X$6:$AC$134,4,FALSE)="","",VLOOKUP(Table1[[#This Row],[Budget Code Description]],Dimentions!$X$6:$AC$134,4,FALSE)),"")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si="8"/>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x14ac:dyDescent="0.35">
      <c r="A338" s="1"/>
      <c r="B338" s="88" t="str">
        <f>IF(Table1[[#This Row],[Posting Date]]&lt;&gt;"",IF(Table1[[#This Row],[Reference Number]]=Q337,B337+1,1),"")</f>
        <v/>
      </c>
      <c r="C338" s="61"/>
      <c r="D338" s="61"/>
      <c r="E338" s="140"/>
      <c r="F338" s="143" t="str">
        <f>IFERROR(IF(VLOOKUP(Table1[[#This Row],[Budget Code Description]],Dimentions!$X$6:$AC$139,2,FALSE)="","",VLOOKUP(Table1[[#This Row],[Budget Code Description]],Dimentions!$X$6:$AC$139,2,FALSE)),"")</f>
        <v/>
      </c>
      <c r="G338" s="143"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Description]],Dimentions!$X$6:$AC$134,4,FALSE)="","",VLOOKUP(Table1[[#This Row],[Budget Code Description]],Dimentions!$X$6:$AC$134,4,FALSE)),"")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si="8"/>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x14ac:dyDescent="0.35">
      <c r="A339" s="1"/>
      <c r="B339" s="88" t="str">
        <f>IF(Table1[[#This Row],[Posting Date]]&lt;&gt;"",IF(Table1[[#This Row],[Reference Number]]=Q338,B338+1,1),"")</f>
        <v/>
      </c>
      <c r="C339" s="61"/>
      <c r="D339" s="61"/>
      <c r="E339" s="140"/>
      <c r="F339" s="143" t="str">
        <f>IFERROR(IF(VLOOKUP(Table1[[#This Row],[Budget Code Description]],Dimentions!$X$6:$AC$139,2,FALSE)="","",VLOOKUP(Table1[[#This Row],[Budget Code Description]],Dimentions!$X$6:$AC$139,2,FALSE)),"")</f>
        <v/>
      </c>
      <c r="G339" s="143"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Description]],Dimentions!$X$6:$AC$134,4,FALSE)="","",VLOOKUP(Table1[[#This Row],[Budget Code Description]],Dimentions!$X$6:$AC$134,4,FALSE)),"")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8"/>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x14ac:dyDescent="0.35">
      <c r="A340" s="1"/>
      <c r="B340" s="88" t="str">
        <f>IF(Table1[[#This Row],[Posting Date]]&lt;&gt;"",IF(Table1[[#This Row],[Reference Number]]=Q339,B339+1,1),"")</f>
        <v/>
      </c>
      <c r="C340" s="61"/>
      <c r="D340" s="61"/>
      <c r="E340" s="140"/>
      <c r="F340" s="143" t="str">
        <f>IFERROR(IF(VLOOKUP(Table1[[#This Row],[Budget Code Description]],Dimentions!$X$6:$AC$139,2,FALSE)="","",VLOOKUP(Table1[[#This Row],[Budget Code Description]],Dimentions!$X$6:$AC$139,2,FALSE)),"")</f>
        <v/>
      </c>
      <c r="G340" s="143"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Description]],Dimentions!$X$6:$AC$134,4,FALSE)="","",VLOOKUP(Table1[[#This Row],[Budget Code Description]],Dimentions!$X$6:$AC$134,4,FALSE)),"")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8"/>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x14ac:dyDescent="0.35">
      <c r="A341" s="1"/>
      <c r="B341" s="88" t="str">
        <f>IF(Table1[[#This Row],[Posting Date]]&lt;&gt;"",IF(Table1[[#This Row],[Reference Number]]=Q340,B340+1,1),"")</f>
        <v/>
      </c>
      <c r="C341" s="61"/>
      <c r="D341" s="61"/>
      <c r="E341" s="140"/>
      <c r="F341" s="143" t="str">
        <f>IFERROR(IF(VLOOKUP(Table1[[#This Row],[Budget Code Description]],Dimentions!$X$6:$AC$139,2,FALSE)="","",VLOOKUP(Table1[[#This Row],[Budget Code Description]],Dimentions!$X$6:$AC$139,2,FALSE)),"")</f>
        <v/>
      </c>
      <c r="G341" s="143"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Description]],Dimentions!$X$6:$AC$134,4,FALSE)="","",VLOOKUP(Table1[[#This Row],[Budget Code Description]],Dimentions!$X$6:$AC$134,4,FALSE)),"")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8"/>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x14ac:dyDescent="0.35">
      <c r="A342" s="1"/>
      <c r="B342" s="88" t="str">
        <f>IF(Table1[[#This Row],[Posting Date]]&lt;&gt;"",IF(Table1[[#This Row],[Reference Number]]=Q341,B341+1,1),"")</f>
        <v/>
      </c>
      <c r="C342" s="61"/>
      <c r="D342" s="61"/>
      <c r="E342" s="140"/>
      <c r="F342" s="143" t="str">
        <f>IFERROR(IF(VLOOKUP(Table1[[#This Row],[Budget Code Description]],Dimentions!$X$6:$AC$139,2,FALSE)="","",VLOOKUP(Table1[[#This Row],[Budget Code Description]],Dimentions!$X$6:$AC$139,2,FALSE)),"")</f>
        <v/>
      </c>
      <c r="G342" s="143"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Description]],Dimentions!$X$6:$AC$134,4,FALSE)="","",VLOOKUP(Table1[[#This Row],[Budget Code Description]],Dimentions!$X$6:$AC$134,4,FALSE)),"")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8"/>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x14ac:dyDescent="0.35">
      <c r="A343" s="1"/>
      <c r="B343" s="88" t="str">
        <f>IF(Table1[[#This Row],[Posting Date]]&lt;&gt;"",IF(Table1[[#This Row],[Reference Number]]=Q342,B342+1,1),"")</f>
        <v/>
      </c>
      <c r="C343" s="61"/>
      <c r="D343" s="61"/>
      <c r="E343" s="140"/>
      <c r="F343" s="143" t="str">
        <f>IFERROR(IF(VLOOKUP(Table1[[#This Row],[Budget Code Description]],Dimentions!$X$6:$AC$139,2,FALSE)="","",VLOOKUP(Table1[[#This Row],[Budget Code Description]],Dimentions!$X$6:$AC$139,2,FALSE)),"")</f>
        <v/>
      </c>
      <c r="G343" s="143"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Description]],Dimentions!$X$6:$AC$134,4,FALSE)="","",VLOOKUP(Table1[[#This Row],[Budget Code Description]],Dimentions!$X$6:$AC$134,4,FALSE)),"")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8"/>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x14ac:dyDescent="0.35">
      <c r="A344" s="1"/>
      <c r="B344" s="88" t="str">
        <f>IF(Table1[[#This Row],[Posting Date]]&lt;&gt;"",IF(Table1[[#This Row],[Reference Number]]=Q343,B343+1,1),"")</f>
        <v/>
      </c>
      <c r="C344" s="61"/>
      <c r="D344" s="61"/>
      <c r="E344" s="140"/>
      <c r="F344" s="143" t="str">
        <f>IFERROR(IF(VLOOKUP(Table1[[#This Row],[Budget Code Description]],Dimentions!$X$6:$AC$139,2,FALSE)="","",VLOOKUP(Table1[[#This Row],[Budget Code Description]],Dimentions!$X$6:$AC$139,2,FALSE)),"")</f>
        <v/>
      </c>
      <c r="G344" s="143"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Description]],Dimentions!$X$6:$AC$134,4,FALSE)="","",VLOOKUP(Table1[[#This Row],[Budget Code Description]],Dimentions!$X$6:$AC$134,4,FALSE)),"")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8"/>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x14ac:dyDescent="0.35">
      <c r="A345" s="1"/>
      <c r="B345" s="88" t="str">
        <f>IF(Table1[[#This Row],[Posting Date]]&lt;&gt;"",IF(Table1[[#This Row],[Reference Number]]=Q344,B344+1,1),"")</f>
        <v/>
      </c>
      <c r="C345" s="61"/>
      <c r="D345" s="61"/>
      <c r="E345" s="140"/>
      <c r="F345" s="143" t="str">
        <f>IFERROR(IF(VLOOKUP(Table1[[#This Row],[Budget Code Description]],Dimentions!$X$6:$AC$139,2,FALSE)="","",VLOOKUP(Table1[[#This Row],[Budget Code Description]],Dimentions!$X$6:$AC$139,2,FALSE)),"")</f>
        <v/>
      </c>
      <c r="G345" s="143"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Description]],Dimentions!$X$6:$AC$134,4,FALSE)="","",VLOOKUP(Table1[[#This Row],[Budget Code Description]],Dimentions!$X$6:$AC$134,4,FALSE)),"")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8"/>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x14ac:dyDescent="0.35">
      <c r="A346" s="1"/>
      <c r="B346" s="88" t="str">
        <f>IF(Table1[[#This Row],[Posting Date]]&lt;&gt;"",IF(Table1[[#This Row],[Reference Number]]=Q345,B345+1,1),"")</f>
        <v/>
      </c>
      <c r="C346" s="61"/>
      <c r="D346" s="61"/>
      <c r="E346" s="140"/>
      <c r="F346" s="143" t="str">
        <f>IFERROR(IF(VLOOKUP(Table1[[#This Row],[Budget Code Description]],Dimentions!$X$6:$AC$139,2,FALSE)="","",VLOOKUP(Table1[[#This Row],[Budget Code Description]],Dimentions!$X$6:$AC$139,2,FALSE)),"")</f>
        <v/>
      </c>
      <c r="G346" s="143"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Description]],Dimentions!$X$6:$AC$134,4,FALSE)="","",VLOOKUP(Table1[[#This Row],[Budget Code Description]],Dimentions!$X$6:$AC$134,4,FALSE)),"")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8"/>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x14ac:dyDescent="0.35">
      <c r="A347" s="1"/>
      <c r="B347" s="88" t="str">
        <f>IF(Table1[[#This Row],[Posting Date]]&lt;&gt;"",IF(Table1[[#This Row],[Reference Number]]=Q346,B346+1,1),"")</f>
        <v/>
      </c>
      <c r="C347" s="61"/>
      <c r="D347" s="61"/>
      <c r="E347" s="140"/>
      <c r="F347" s="143" t="str">
        <f>IFERROR(IF(VLOOKUP(Table1[[#This Row],[Budget Code Description]],Dimentions!$X$6:$AC$139,2,FALSE)="","",VLOOKUP(Table1[[#This Row],[Budget Code Description]],Dimentions!$X$6:$AC$139,2,FALSE)),"")</f>
        <v/>
      </c>
      <c r="G347" s="143"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Description]],Dimentions!$X$6:$AC$134,4,FALSE)="","",VLOOKUP(Table1[[#This Row],[Budget Code Description]],Dimentions!$X$6:$AC$134,4,FALSE)),"")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8"/>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x14ac:dyDescent="0.35">
      <c r="A348" s="1"/>
      <c r="B348" s="88" t="str">
        <f>IF(Table1[[#This Row],[Posting Date]]&lt;&gt;"",IF(Table1[[#This Row],[Reference Number]]=Q347,B347+1,1),"")</f>
        <v/>
      </c>
      <c r="C348" s="61"/>
      <c r="D348" s="61"/>
      <c r="E348" s="140"/>
      <c r="F348" s="143" t="str">
        <f>IFERROR(IF(VLOOKUP(Table1[[#This Row],[Budget Code Description]],Dimentions!$X$6:$AC$139,2,FALSE)="","",VLOOKUP(Table1[[#This Row],[Budget Code Description]],Dimentions!$X$6:$AC$139,2,FALSE)),"")</f>
        <v/>
      </c>
      <c r="G348" s="143"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Description]],Dimentions!$X$6:$AC$134,4,FALSE)="","",VLOOKUP(Table1[[#This Row],[Budget Code Description]],Dimentions!$X$6:$AC$134,4,FALSE)),"")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8"/>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x14ac:dyDescent="0.35">
      <c r="A349" s="1"/>
      <c r="B349" s="88" t="str">
        <f>IF(Table1[[#This Row],[Posting Date]]&lt;&gt;"",IF(Table1[[#This Row],[Reference Number]]=Q348,B348+1,1),"")</f>
        <v/>
      </c>
      <c r="C349" s="61"/>
      <c r="D349" s="61"/>
      <c r="E349" s="140"/>
      <c r="F349" s="143" t="str">
        <f>IFERROR(IF(VLOOKUP(Table1[[#This Row],[Budget Code Description]],Dimentions!$X$6:$AC$139,2,FALSE)="","",VLOOKUP(Table1[[#This Row],[Budget Code Description]],Dimentions!$X$6:$AC$139,2,FALSE)),"")</f>
        <v/>
      </c>
      <c r="G349" s="143"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Description]],Dimentions!$X$6:$AC$134,4,FALSE)="","",VLOOKUP(Table1[[#This Row],[Budget Code Description]],Dimentions!$X$6:$AC$134,4,FALSE)),"")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8"/>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x14ac:dyDescent="0.35">
      <c r="A350" s="1"/>
      <c r="B350" s="88" t="str">
        <f>IF(Table1[[#This Row],[Posting Date]]&lt;&gt;"",IF(Table1[[#This Row],[Reference Number]]=Q349,B349+1,1),"")</f>
        <v/>
      </c>
      <c r="C350" s="61"/>
      <c r="D350" s="61"/>
      <c r="E350" s="140"/>
      <c r="F350" s="143" t="str">
        <f>IFERROR(IF(VLOOKUP(Table1[[#This Row],[Budget Code Description]],Dimentions!$X$6:$AC$139,2,FALSE)="","",VLOOKUP(Table1[[#This Row],[Budget Code Description]],Dimentions!$X$6:$AC$139,2,FALSE)),"")</f>
        <v/>
      </c>
      <c r="G350" s="143"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Description]],Dimentions!$X$6:$AC$134,4,FALSE)="","",VLOOKUP(Table1[[#This Row],[Budget Code Description]],Dimentions!$X$6:$AC$134,4,FALSE)),"")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8"/>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x14ac:dyDescent="0.35">
      <c r="A351" s="1"/>
      <c r="B351" s="88" t="str">
        <f>IF(Table1[[#This Row],[Posting Date]]&lt;&gt;"",IF(Table1[[#This Row],[Reference Number]]=Q350,B350+1,1),"")</f>
        <v/>
      </c>
      <c r="C351" s="61"/>
      <c r="D351" s="61"/>
      <c r="E351" s="140"/>
      <c r="F351" s="143" t="str">
        <f>IFERROR(IF(VLOOKUP(Table1[[#This Row],[Budget Code Description]],Dimentions!$X$6:$AC$139,2,FALSE)="","",VLOOKUP(Table1[[#This Row],[Budget Code Description]],Dimentions!$X$6:$AC$139,2,FALSE)),"")</f>
        <v/>
      </c>
      <c r="G351" s="143"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Description]],Dimentions!$X$6:$AC$134,4,FALSE)="","",VLOOKUP(Table1[[#This Row],[Budget Code Description]],Dimentions!$X$6:$AC$134,4,FALSE)),"")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8"/>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x14ac:dyDescent="0.35">
      <c r="A352" s="1"/>
      <c r="B352" s="88" t="str">
        <f>IF(Table1[[#This Row],[Posting Date]]&lt;&gt;"",IF(Table1[[#This Row],[Reference Number]]=Q351,B351+1,1),"")</f>
        <v/>
      </c>
      <c r="C352" s="61"/>
      <c r="D352" s="61"/>
      <c r="E352" s="140"/>
      <c r="F352" s="143" t="str">
        <f>IFERROR(IF(VLOOKUP(Table1[[#This Row],[Budget Code Description]],Dimentions!$X$6:$AC$139,2,FALSE)="","",VLOOKUP(Table1[[#This Row],[Budget Code Description]],Dimentions!$X$6:$AC$139,2,FALSE)),"")</f>
        <v/>
      </c>
      <c r="G352" s="143"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Description]],Dimentions!$X$6:$AC$134,4,FALSE)="","",VLOOKUP(Table1[[#This Row],[Budget Code Description]],Dimentions!$X$6:$AC$134,4,FALSE)),"")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8"/>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x14ac:dyDescent="0.35">
      <c r="A353" s="1"/>
      <c r="B353" s="88" t="str">
        <f>IF(Table1[[#This Row],[Posting Date]]&lt;&gt;"",IF(Table1[[#This Row],[Reference Number]]=Q352,B352+1,1),"")</f>
        <v/>
      </c>
      <c r="C353" s="61"/>
      <c r="D353" s="61"/>
      <c r="E353" s="140"/>
      <c r="F353" s="143" t="str">
        <f>IFERROR(IF(VLOOKUP(Table1[[#This Row],[Budget Code Description]],Dimentions!$X$6:$AC$139,2,FALSE)="","",VLOOKUP(Table1[[#This Row],[Budget Code Description]],Dimentions!$X$6:$AC$139,2,FALSE)),"")</f>
        <v/>
      </c>
      <c r="G353" s="143"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Description]],Dimentions!$X$6:$AC$134,4,FALSE)="","",VLOOKUP(Table1[[#This Row],[Budget Code Description]],Dimentions!$X$6:$AC$134,4,FALSE)),"")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8"/>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x14ac:dyDescent="0.35">
      <c r="A354" s="1"/>
      <c r="B354" s="88" t="str">
        <f>IF(Table1[[#This Row],[Posting Date]]&lt;&gt;"",IF(Table1[[#This Row],[Reference Number]]=Q353,B353+1,1),"")</f>
        <v/>
      </c>
      <c r="C354" s="61"/>
      <c r="D354" s="61"/>
      <c r="E354" s="140"/>
      <c r="F354" s="143" t="str">
        <f>IFERROR(IF(VLOOKUP(Table1[[#This Row],[Budget Code Description]],Dimentions!$X$6:$AC$139,2,FALSE)="","",VLOOKUP(Table1[[#This Row],[Budget Code Description]],Dimentions!$X$6:$AC$139,2,FALSE)),"")</f>
        <v/>
      </c>
      <c r="G354" s="143"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Description]],Dimentions!$X$6:$AC$134,4,FALSE)="","",VLOOKUP(Table1[[#This Row],[Budget Code Description]],Dimentions!$X$6:$AC$134,4,FALSE)),"")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8"/>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x14ac:dyDescent="0.35">
      <c r="A355" s="1"/>
      <c r="B355" s="88" t="str">
        <f>IF(Table1[[#This Row],[Posting Date]]&lt;&gt;"",IF(Table1[[#This Row],[Reference Number]]=Q354,B354+1,1),"")</f>
        <v/>
      </c>
      <c r="C355" s="61"/>
      <c r="D355" s="61"/>
      <c r="E355" s="140"/>
      <c r="F355" s="143" t="str">
        <f>IFERROR(IF(VLOOKUP(Table1[[#This Row],[Budget Code Description]],Dimentions!$X$6:$AC$139,2,FALSE)="","",VLOOKUP(Table1[[#This Row],[Budget Code Description]],Dimentions!$X$6:$AC$139,2,FALSE)),"")</f>
        <v/>
      </c>
      <c r="G355" s="143"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Description]],Dimentions!$X$6:$AC$134,4,FALSE)="","",VLOOKUP(Table1[[#This Row],[Budget Code Description]],Dimentions!$X$6:$AC$134,4,FALSE)),"")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si="8"/>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x14ac:dyDescent="0.35">
      <c r="A356" s="1"/>
      <c r="B356" s="88" t="str">
        <f>IF(Table1[[#This Row],[Posting Date]]&lt;&gt;"",IF(Table1[[#This Row],[Reference Number]]=Q355,B355+1,1),"")</f>
        <v/>
      </c>
      <c r="C356" s="61"/>
      <c r="D356" s="61"/>
      <c r="E356" s="140"/>
      <c r="F356" s="143" t="str">
        <f>IFERROR(IF(VLOOKUP(Table1[[#This Row],[Budget Code Description]],Dimentions!$X$6:$AC$139,2,FALSE)="","",VLOOKUP(Table1[[#This Row],[Budget Code Description]],Dimentions!$X$6:$AC$139,2,FALSE)),"")</f>
        <v/>
      </c>
      <c r="G356" s="143"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Description]],Dimentions!$X$6:$AC$134,4,FALSE)="","",VLOOKUP(Table1[[#This Row],[Budget Code Description]],Dimentions!$X$6:$AC$134,4,FALSE)),"")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8"/>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x14ac:dyDescent="0.35">
      <c r="A357" s="1"/>
      <c r="B357" s="88" t="str">
        <f>IF(Table1[[#This Row],[Posting Date]]&lt;&gt;"",IF(Table1[[#This Row],[Reference Number]]=Q356,B356+1,1),"")</f>
        <v/>
      </c>
      <c r="C357" s="61"/>
      <c r="D357" s="61"/>
      <c r="E357" s="140"/>
      <c r="F357" s="143" t="str">
        <f>IFERROR(IF(VLOOKUP(Table1[[#This Row],[Budget Code Description]],Dimentions!$X$6:$AC$139,2,FALSE)="","",VLOOKUP(Table1[[#This Row],[Budget Code Description]],Dimentions!$X$6:$AC$139,2,FALSE)),"")</f>
        <v/>
      </c>
      <c r="G357" s="143"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Description]],Dimentions!$X$6:$AC$134,4,FALSE)="","",VLOOKUP(Table1[[#This Row],[Budget Code Description]],Dimentions!$X$6:$AC$134,4,FALSE)),"")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8"/>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x14ac:dyDescent="0.35">
      <c r="A358" s="1"/>
      <c r="B358" s="88" t="str">
        <f>IF(Table1[[#This Row],[Posting Date]]&lt;&gt;"",IF(Table1[[#This Row],[Reference Number]]=Q357,B357+1,1),"")</f>
        <v/>
      </c>
      <c r="C358" s="61"/>
      <c r="D358" s="61"/>
      <c r="E358" s="140"/>
      <c r="F358" s="143" t="str">
        <f>IFERROR(IF(VLOOKUP(Table1[[#This Row],[Budget Code Description]],Dimentions!$X$6:$AC$139,2,FALSE)="","",VLOOKUP(Table1[[#This Row],[Budget Code Description]],Dimentions!$X$6:$AC$139,2,FALSE)),"")</f>
        <v/>
      </c>
      <c r="G358" s="143"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Description]],Dimentions!$X$6:$AC$134,4,FALSE)="","",VLOOKUP(Table1[[#This Row],[Budget Code Description]],Dimentions!$X$6:$AC$134,4,FALSE)),"")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si="8"/>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x14ac:dyDescent="0.35">
      <c r="A359" s="1"/>
      <c r="B359" s="88" t="str">
        <f>IF(Table1[[#This Row],[Posting Date]]&lt;&gt;"",IF(Table1[[#This Row],[Reference Number]]=Q358,B358+1,1),"")</f>
        <v/>
      </c>
      <c r="C359" s="61"/>
      <c r="D359" s="61"/>
      <c r="E359" s="140"/>
      <c r="F359" s="143" t="str">
        <f>IFERROR(IF(VLOOKUP(Table1[[#This Row],[Budget Code Description]],Dimentions!$X$6:$AC$139,2,FALSE)="","",VLOOKUP(Table1[[#This Row],[Budget Code Description]],Dimentions!$X$6:$AC$139,2,FALSE)),"")</f>
        <v/>
      </c>
      <c r="G359" s="143"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Description]],Dimentions!$X$6:$AC$134,4,FALSE)="","",VLOOKUP(Table1[[#This Row],[Budget Code Description]],Dimentions!$X$6:$AC$134,4,FALSE)),"")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8"/>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x14ac:dyDescent="0.35">
      <c r="A360" s="1"/>
      <c r="B360" s="88" t="str">
        <f>IF(Table1[[#This Row],[Posting Date]]&lt;&gt;"",IF(Table1[[#This Row],[Reference Number]]=Q359,B359+1,1),"")</f>
        <v/>
      </c>
      <c r="C360" s="61"/>
      <c r="D360" s="61"/>
      <c r="E360" s="140"/>
      <c r="F360" s="143" t="str">
        <f>IFERROR(IF(VLOOKUP(Table1[[#This Row],[Budget Code Description]],Dimentions!$X$6:$AC$139,2,FALSE)="","",VLOOKUP(Table1[[#This Row],[Budget Code Description]],Dimentions!$X$6:$AC$139,2,FALSE)),"")</f>
        <v/>
      </c>
      <c r="G360" s="143"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Description]],Dimentions!$X$6:$AC$134,4,FALSE)="","",VLOOKUP(Table1[[#This Row],[Budget Code Description]],Dimentions!$X$6:$AC$134,4,FALSE)),"")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8"/>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x14ac:dyDescent="0.35">
      <c r="A361" s="1"/>
      <c r="B361" s="88" t="str">
        <f>IF(Table1[[#This Row],[Posting Date]]&lt;&gt;"",IF(Table1[[#This Row],[Reference Number]]=Q360,B360+1,1),"")</f>
        <v/>
      </c>
      <c r="C361" s="61"/>
      <c r="D361" s="61"/>
      <c r="E361" s="140"/>
      <c r="F361" s="143" t="str">
        <f>IFERROR(IF(VLOOKUP(Table1[[#This Row],[Budget Code Description]],Dimentions!$X$6:$AC$139,2,FALSE)="","",VLOOKUP(Table1[[#This Row],[Budget Code Description]],Dimentions!$X$6:$AC$139,2,FALSE)),"")</f>
        <v/>
      </c>
      <c r="G361" s="143"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Description]],Dimentions!$X$6:$AC$134,4,FALSE)="","",VLOOKUP(Table1[[#This Row],[Budget Code Description]],Dimentions!$X$6:$AC$134,4,FALSE)),"")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si="8"/>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x14ac:dyDescent="0.35">
      <c r="A362" s="1"/>
      <c r="B362" s="88" t="str">
        <f>IF(Table1[[#This Row],[Posting Date]]&lt;&gt;"",IF(Table1[[#This Row],[Reference Number]]=Q361,B361+1,1),"")</f>
        <v/>
      </c>
      <c r="C362" s="61"/>
      <c r="D362" s="61"/>
      <c r="E362" s="140"/>
      <c r="F362" s="143" t="str">
        <f>IFERROR(IF(VLOOKUP(Table1[[#This Row],[Budget Code Description]],Dimentions!$X$6:$AC$139,2,FALSE)="","",VLOOKUP(Table1[[#This Row],[Budget Code Description]],Dimentions!$X$6:$AC$139,2,FALSE)),"")</f>
        <v/>
      </c>
      <c r="G362" s="143"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Description]],Dimentions!$X$6:$AC$134,4,FALSE)="","",VLOOKUP(Table1[[#This Row],[Budget Code Description]],Dimentions!$X$6:$AC$134,4,FALSE)),"")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8"/>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x14ac:dyDescent="0.35">
      <c r="A363" s="1"/>
      <c r="B363" s="88" t="str">
        <f>IF(Table1[[#This Row],[Posting Date]]&lt;&gt;"",IF(Table1[[#This Row],[Reference Number]]=Q362,B362+1,1),"")</f>
        <v/>
      </c>
      <c r="C363" s="61"/>
      <c r="D363" s="61"/>
      <c r="E363" s="140"/>
      <c r="F363" s="143" t="str">
        <f>IFERROR(IF(VLOOKUP(Table1[[#This Row],[Budget Code Description]],Dimentions!$X$6:$AC$139,2,FALSE)="","",VLOOKUP(Table1[[#This Row],[Budget Code Description]],Dimentions!$X$6:$AC$139,2,FALSE)),"")</f>
        <v/>
      </c>
      <c r="G363" s="143"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Description]],Dimentions!$X$6:$AC$134,4,FALSE)="","",VLOOKUP(Table1[[#This Row],[Budget Code Description]],Dimentions!$X$6:$AC$134,4,FALSE)),"")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ref="W363:W426" si="9">IF(E363="","",(ExchangeRate))</f>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x14ac:dyDescent="0.35">
      <c r="A364" s="1"/>
      <c r="B364" s="88" t="str">
        <f>IF(Table1[[#This Row],[Posting Date]]&lt;&gt;"",IF(Table1[[#This Row],[Reference Number]]=Q363,B363+1,1),"")</f>
        <v/>
      </c>
      <c r="C364" s="61"/>
      <c r="D364" s="61"/>
      <c r="E364" s="140"/>
      <c r="F364" s="143" t="str">
        <f>IFERROR(IF(VLOOKUP(Table1[[#This Row],[Budget Code Description]],Dimentions!$X$6:$AC$139,2,FALSE)="","",VLOOKUP(Table1[[#This Row],[Budget Code Description]],Dimentions!$X$6:$AC$139,2,FALSE)),"")</f>
        <v/>
      </c>
      <c r="G364" s="143"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Description]],Dimentions!$X$6:$AC$134,4,FALSE)="","",VLOOKUP(Table1[[#This Row],[Budget Code Description]],Dimentions!$X$6:$AC$134,4,FALSE)),"")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9"/>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x14ac:dyDescent="0.35">
      <c r="A365" s="1"/>
      <c r="B365" s="88" t="str">
        <f>IF(Table1[[#This Row],[Posting Date]]&lt;&gt;"",IF(Table1[[#This Row],[Reference Number]]=Q364,B364+1,1),"")</f>
        <v/>
      </c>
      <c r="C365" s="61"/>
      <c r="D365" s="61"/>
      <c r="E365" s="140"/>
      <c r="F365" s="143" t="str">
        <f>IFERROR(IF(VLOOKUP(Table1[[#This Row],[Budget Code Description]],Dimentions!$X$6:$AC$139,2,FALSE)="","",VLOOKUP(Table1[[#This Row],[Budget Code Description]],Dimentions!$X$6:$AC$139,2,FALSE)),"")</f>
        <v/>
      </c>
      <c r="G365" s="143"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Description]],Dimentions!$X$6:$AC$134,4,FALSE)="","",VLOOKUP(Table1[[#This Row],[Budget Code Description]],Dimentions!$X$6:$AC$134,4,FALSE)),"")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si="9"/>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x14ac:dyDescent="0.35">
      <c r="A366" s="1"/>
      <c r="B366" s="88" t="str">
        <f>IF(Table1[[#This Row],[Posting Date]]&lt;&gt;"",IF(Table1[[#This Row],[Reference Number]]=Q365,B365+1,1),"")</f>
        <v/>
      </c>
      <c r="C366" s="61"/>
      <c r="D366" s="61"/>
      <c r="E366" s="140"/>
      <c r="F366" s="143" t="str">
        <f>IFERROR(IF(VLOOKUP(Table1[[#This Row],[Budget Code Description]],Dimentions!$X$6:$AC$139,2,FALSE)="","",VLOOKUP(Table1[[#This Row],[Budget Code Description]],Dimentions!$X$6:$AC$139,2,FALSE)),"")</f>
        <v/>
      </c>
      <c r="G366" s="143"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Description]],Dimentions!$X$6:$AC$134,4,FALSE)="","",VLOOKUP(Table1[[#This Row],[Budget Code Description]],Dimentions!$X$6:$AC$134,4,FALSE)),"")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si="9"/>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x14ac:dyDescent="0.35">
      <c r="A367" s="1"/>
      <c r="B367" s="88" t="str">
        <f>IF(Table1[[#This Row],[Posting Date]]&lt;&gt;"",IF(Table1[[#This Row],[Reference Number]]=Q366,B366+1,1),"")</f>
        <v/>
      </c>
      <c r="C367" s="61"/>
      <c r="D367" s="61"/>
      <c r="E367" s="140"/>
      <c r="F367" s="143" t="str">
        <f>IFERROR(IF(VLOOKUP(Table1[[#This Row],[Budget Code Description]],Dimentions!$X$6:$AC$139,2,FALSE)="","",VLOOKUP(Table1[[#This Row],[Budget Code Description]],Dimentions!$X$6:$AC$139,2,FALSE)),"")</f>
        <v/>
      </c>
      <c r="G367" s="143"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Description]],Dimentions!$X$6:$AC$134,4,FALSE)="","",VLOOKUP(Table1[[#This Row],[Budget Code Description]],Dimentions!$X$6:$AC$134,4,FALSE)),"")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si="9"/>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x14ac:dyDescent="0.35">
      <c r="A368" s="1"/>
      <c r="B368" s="88" t="str">
        <f>IF(Table1[[#This Row],[Posting Date]]&lt;&gt;"",IF(Table1[[#This Row],[Reference Number]]=Q367,B367+1,1),"")</f>
        <v/>
      </c>
      <c r="C368" s="61"/>
      <c r="D368" s="61"/>
      <c r="E368" s="140"/>
      <c r="F368" s="143" t="str">
        <f>IFERROR(IF(VLOOKUP(Table1[[#This Row],[Budget Code Description]],Dimentions!$X$6:$AC$139,2,FALSE)="","",VLOOKUP(Table1[[#This Row],[Budget Code Description]],Dimentions!$X$6:$AC$139,2,FALSE)),"")</f>
        <v/>
      </c>
      <c r="G368" s="143"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Description]],Dimentions!$X$6:$AC$134,4,FALSE)="","",VLOOKUP(Table1[[#This Row],[Budget Code Description]],Dimentions!$X$6:$AC$134,4,FALSE)),"")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9"/>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x14ac:dyDescent="0.35">
      <c r="A369" s="1"/>
      <c r="B369" s="88" t="str">
        <f>IF(Table1[[#This Row],[Posting Date]]&lt;&gt;"",IF(Table1[[#This Row],[Reference Number]]=Q368,B368+1,1),"")</f>
        <v/>
      </c>
      <c r="C369" s="61"/>
      <c r="D369" s="61"/>
      <c r="E369" s="140"/>
      <c r="F369" s="143" t="str">
        <f>IFERROR(IF(VLOOKUP(Table1[[#This Row],[Budget Code Description]],Dimentions!$X$6:$AC$139,2,FALSE)="","",VLOOKUP(Table1[[#This Row],[Budget Code Description]],Dimentions!$X$6:$AC$139,2,FALSE)),"")</f>
        <v/>
      </c>
      <c r="G369" s="143"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Description]],Dimentions!$X$6:$AC$134,4,FALSE)="","",VLOOKUP(Table1[[#This Row],[Budget Code Description]],Dimentions!$X$6:$AC$134,4,FALSE)),"")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9"/>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x14ac:dyDescent="0.35">
      <c r="A370" s="1"/>
      <c r="B370" s="88" t="str">
        <f>IF(Table1[[#This Row],[Posting Date]]&lt;&gt;"",IF(Table1[[#This Row],[Reference Number]]=Q369,B369+1,1),"")</f>
        <v/>
      </c>
      <c r="C370" s="61"/>
      <c r="D370" s="61"/>
      <c r="E370" s="140"/>
      <c r="F370" s="143" t="str">
        <f>IFERROR(IF(VLOOKUP(Table1[[#This Row],[Budget Code Description]],Dimentions!$X$6:$AC$139,2,FALSE)="","",VLOOKUP(Table1[[#This Row],[Budget Code Description]],Dimentions!$X$6:$AC$139,2,FALSE)),"")</f>
        <v/>
      </c>
      <c r="G370" s="143"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Description]],Dimentions!$X$6:$AC$134,4,FALSE)="","",VLOOKUP(Table1[[#This Row],[Budget Code Description]],Dimentions!$X$6:$AC$134,4,FALSE)),"")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9"/>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x14ac:dyDescent="0.35">
      <c r="A371" s="1"/>
      <c r="B371" s="88" t="str">
        <f>IF(Table1[[#This Row],[Posting Date]]&lt;&gt;"",IF(Table1[[#This Row],[Reference Number]]=Q370,B370+1,1),"")</f>
        <v/>
      </c>
      <c r="C371" s="61"/>
      <c r="D371" s="61"/>
      <c r="E371" s="140"/>
      <c r="F371" s="143" t="str">
        <f>IFERROR(IF(VLOOKUP(Table1[[#This Row],[Budget Code Description]],Dimentions!$X$6:$AC$139,2,FALSE)="","",VLOOKUP(Table1[[#This Row],[Budget Code Description]],Dimentions!$X$6:$AC$139,2,FALSE)),"")</f>
        <v/>
      </c>
      <c r="G371" s="143"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Description]],Dimentions!$X$6:$AC$134,4,FALSE)="","",VLOOKUP(Table1[[#This Row],[Budget Code Description]],Dimentions!$X$6:$AC$134,4,FALSE)),"")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9"/>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x14ac:dyDescent="0.35">
      <c r="A372" s="1"/>
      <c r="B372" s="88" t="str">
        <f>IF(Table1[[#This Row],[Posting Date]]&lt;&gt;"",IF(Table1[[#This Row],[Reference Number]]=Q371,B371+1,1),"")</f>
        <v/>
      </c>
      <c r="C372" s="61"/>
      <c r="D372" s="61"/>
      <c r="E372" s="140"/>
      <c r="F372" s="143" t="str">
        <f>IFERROR(IF(VLOOKUP(Table1[[#This Row],[Budget Code Description]],Dimentions!$X$6:$AC$139,2,FALSE)="","",VLOOKUP(Table1[[#This Row],[Budget Code Description]],Dimentions!$X$6:$AC$139,2,FALSE)),"")</f>
        <v/>
      </c>
      <c r="G372" s="143"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Description]],Dimentions!$X$6:$AC$134,4,FALSE)="","",VLOOKUP(Table1[[#This Row],[Budget Code Description]],Dimentions!$X$6:$AC$134,4,FALSE)),"")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9"/>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x14ac:dyDescent="0.35">
      <c r="A373" s="1"/>
      <c r="B373" s="88" t="str">
        <f>IF(Table1[[#This Row],[Posting Date]]&lt;&gt;"",IF(Table1[[#This Row],[Reference Number]]=Q372,B372+1,1),"")</f>
        <v/>
      </c>
      <c r="C373" s="61"/>
      <c r="D373" s="61"/>
      <c r="E373" s="140"/>
      <c r="F373" s="143" t="str">
        <f>IFERROR(IF(VLOOKUP(Table1[[#This Row],[Budget Code Description]],Dimentions!$X$6:$AC$139,2,FALSE)="","",VLOOKUP(Table1[[#This Row],[Budget Code Description]],Dimentions!$X$6:$AC$139,2,FALSE)),"")</f>
        <v/>
      </c>
      <c r="G373" s="143"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Description]],Dimentions!$X$6:$AC$134,4,FALSE)="","",VLOOKUP(Table1[[#This Row],[Budget Code Description]],Dimentions!$X$6:$AC$134,4,FALSE)),"")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9"/>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x14ac:dyDescent="0.35">
      <c r="A374" s="1"/>
      <c r="B374" s="88" t="str">
        <f>IF(Table1[[#This Row],[Posting Date]]&lt;&gt;"",IF(Table1[[#This Row],[Reference Number]]=Q373,B373+1,1),"")</f>
        <v/>
      </c>
      <c r="C374" s="61"/>
      <c r="D374" s="61"/>
      <c r="E374" s="140"/>
      <c r="F374" s="143" t="str">
        <f>IFERROR(IF(VLOOKUP(Table1[[#This Row],[Budget Code Description]],Dimentions!$X$6:$AC$139,2,FALSE)="","",VLOOKUP(Table1[[#This Row],[Budget Code Description]],Dimentions!$X$6:$AC$139,2,FALSE)),"")</f>
        <v/>
      </c>
      <c r="G374" s="143"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Description]],Dimentions!$X$6:$AC$134,4,FALSE)="","",VLOOKUP(Table1[[#This Row],[Budget Code Description]],Dimentions!$X$6:$AC$134,4,FALSE)),"")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9"/>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x14ac:dyDescent="0.35">
      <c r="A375" s="1"/>
      <c r="B375" s="88" t="str">
        <f>IF(Table1[[#This Row],[Posting Date]]&lt;&gt;"",IF(Table1[[#This Row],[Reference Number]]=Q374,B374+1,1),"")</f>
        <v/>
      </c>
      <c r="C375" s="61"/>
      <c r="D375" s="61"/>
      <c r="E375" s="140"/>
      <c r="F375" s="143" t="str">
        <f>IFERROR(IF(VLOOKUP(Table1[[#This Row],[Budget Code Description]],Dimentions!$X$6:$AC$139,2,FALSE)="","",VLOOKUP(Table1[[#This Row],[Budget Code Description]],Dimentions!$X$6:$AC$139,2,FALSE)),"")</f>
        <v/>
      </c>
      <c r="G375" s="143"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Description]],Dimentions!$X$6:$AC$134,4,FALSE)="","",VLOOKUP(Table1[[#This Row],[Budget Code Description]],Dimentions!$X$6:$AC$134,4,FALSE)),"")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9"/>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x14ac:dyDescent="0.35">
      <c r="A376" s="1"/>
      <c r="B376" s="88" t="str">
        <f>IF(Table1[[#This Row],[Posting Date]]&lt;&gt;"",IF(Table1[[#This Row],[Reference Number]]=Q375,B375+1,1),"")</f>
        <v/>
      </c>
      <c r="C376" s="61"/>
      <c r="D376" s="61"/>
      <c r="E376" s="140"/>
      <c r="F376" s="143" t="str">
        <f>IFERROR(IF(VLOOKUP(Table1[[#This Row],[Budget Code Description]],Dimentions!$X$6:$AC$139,2,FALSE)="","",VLOOKUP(Table1[[#This Row],[Budget Code Description]],Dimentions!$X$6:$AC$139,2,FALSE)),"")</f>
        <v/>
      </c>
      <c r="G376" s="143"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Description]],Dimentions!$X$6:$AC$134,4,FALSE)="","",VLOOKUP(Table1[[#This Row],[Budget Code Description]],Dimentions!$X$6:$AC$134,4,FALSE)),"")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si="9"/>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x14ac:dyDescent="0.35">
      <c r="A377" s="1"/>
      <c r="B377" s="88" t="str">
        <f>IF(Table1[[#This Row],[Posting Date]]&lt;&gt;"",IF(Table1[[#This Row],[Reference Number]]=Q376,B376+1,1),"")</f>
        <v/>
      </c>
      <c r="C377" s="61"/>
      <c r="D377" s="61"/>
      <c r="E377" s="140"/>
      <c r="F377" s="143" t="str">
        <f>IFERROR(IF(VLOOKUP(Table1[[#This Row],[Budget Code Description]],Dimentions!$X$6:$AC$139,2,FALSE)="","",VLOOKUP(Table1[[#This Row],[Budget Code Description]],Dimentions!$X$6:$AC$139,2,FALSE)),"")</f>
        <v/>
      </c>
      <c r="G377" s="143"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Description]],Dimentions!$X$6:$AC$134,4,FALSE)="","",VLOOKUP(Table1[[#This Row],[Budget Code Description]],Dimentions!$X$6:$AC$134,4,FALSE)),"")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9"/>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x14ac:dyDescent="0.35">
      <c r="A378" s="1"/>
      <c r="B378" s="88" t="str">
        <f>IF(Table1[[#This Row],[Posting Date]]&lt;&gt;"",IF(Table1[[#This Row],[Reference Number]]=Q377,B377+1,1),"")</f>
        <v/>
      </c>
      <c r="C378" s="61"/>
      <c r="D378" s="61"/>
      <c r="E378" s="140"/>
      <c r="F378" s="143" t="str">
        <f>IFERROR(IF(VLOOKUP(Table1[[#This Row],[Budget Code Description]],Dimentions!$X$6:$AC$139,2,FALSE)="","",VLOOKUP(Table1[[#This Row],[Budget Code Description]],Dimentions!$X$6:$AC$139,2,FALSE)),"")</f>
        <v/>
      </c>
      <c r="G378" s="143"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Description]],Dimentions!$X$6:$AC$134,4,FALSE)="","",VLOOKUP(Table1[[#This Row],[Budget Code Description]],Dimentions!$X$6:$AC$134,4,FALSE)),"")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9"/>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x14ac:dyDescent="0.35">
      <c r="A379" s="1"/>
      <c r="B379" s="88" t="str">
        <f>IF(Table1[[#This Row],[Posting Date]]&lt;&gt;"",IF(Table1[[#This Row],[Reference Number]]=Q378,B378+1,1),"")</f>
        <v/>
      </c>
      <c r="C379" s="61"/>
      <c r="D379" s="61"/>
      <c r="E379" s="140"/>
      <c r="F379" s="143" t="str">
        <f>IFERROR(IF(VLOOKUP(Table1[[#This Row],[Budget Code Description]],Dimentions!$X$6:$AC$139,2,FALSE)="","",VLOOKUP(Table1[[#This Row],[Budget Code Description]],Dimentions!$X$6:$AC$139,2,FALSE)),"")</f>
        <v/>
      </c>
      <c r="G379" s="143"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Description]],Dimentions!$X$6:$AC$134,4,FALSE)="","",VLOOKUP(Table1[[#This Row],[Budget Code Description]],Dimentions!$X$6:$AC$134,4,FALSE)),"")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9"/>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x14ac:dyDescent="0.35">
      <c r="A380" s="1"/>
      <c r="B380" s="88" t="str">
        <f>IF(Table1[[#This Row],[Posting Date]]&lt;&gt;"",IF(Table1[[#This Row],[Reference Number]]=Q379,B379+1,1),"")</f>
        <v/>
      </c>
      <c r="C380" s="61"/>
      <c r="D380" s="61"/>
      <c r="E380" s="140"/>
      <c r="F380" s="143" t="str">
        <f>IFERROR(IF(VLOOKUP(Table1[[#This Row],[Budget Code Description]],Dimentions!$X$6:$AC$139,2,FALSE)="","",VLOOKUP(Table1[[#This Row],[Budget Code Description]],Dimentions!$X$6:$AC$139,2,FALSE)),"")</f>
        <v/>
      </c>
      <c r="G380" s="143"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Description]],Dimentions!$X$6:$AC$134,4,FALSE)="","",VLOOKUP(Table1[[#This Row],[Budget Code Description]],Dimentions!$X$6:$AC$134,4,FALSE)),"")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9"/>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x14ac:dyDescent="0.35">
      <c r="A381" s="1"/>
      <c r="B381" s="88" t="str">
        <f>IF(Table1[[#This Row],[Posting Date]]&lt;&gt;"",IF(Table1[[#This Row],[Reference Number]]=Q380,B380+1,1),"")</f>
        <v/>
      </c>
      <c r="C381" s="61"/>
      <c r="D381" s="61"/>
      <c r="E381" s="140"/>
      <c r="F381" s="143" t="str">
        <f>IFERROR(IF(VLOOKUP(Table1[[#This Row],[Budget Code Description]],Dimentions!$X$6:$AC$139,2,FALSE)="","",VLOOKUP(Table1[[#This Row],[Budget Code Description]],Dimentions!$X$6:$AC$139,2,FALSE)),"")</f>
        <v/>
      </c>
      <c r="G381" s="143"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Description]],Dimentions!$X$6:$AC$134,4,FALSE)="","",VLOOKUP(Table1[[#This Row],[Budget Code Description]],Dimentions!$X$6:$AC$134,4,FALSE)),"")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9"/>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x14ac:dyDescent="0.35">
      <c r="A382" s="1"/>
      <c r="B382" s="88" t="str">
        <f>IF(Table1[[#This Row],[Posting Date]]&lt;&gt;"",IF(Table1[[#This Row],[Reference Number]]=Q381,B381+1,1),"")</f>
        <v/>
      </c>
      <c r="C382" s="61"/>
      <c r="D382" s="61"/>
      <c r="E382" s="140"/>
      <c r="F382" s="143" t="str">
        <f>IFERROR(IF(VLOOKUP(Table1[[#This Row],[Budget Code Description]],Dimentions!$X$6:$AC$139,2,FALSE)="","",VLOOKUP(Table1[[#This Row],[Budget Code Description]],Dimentions!$X$6:$AC$139,2,FALSE)),"")</f>
        <v/>
      </c>
      <c r="G382" s="143"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Description]],Dimentions!$X$6:$AC$134,4,FALSE)="","",VLOOKUP(Table1[[#This Row],[Budget Code Description]],Dimentions!$X$6:$AC$134,4,FALSE)),"")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9"/>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x14ac:dyDescent="0.35">
      <c r="A383" s="1"/>
      <c r="B383" s="88" t="str">
        <f>IF(Table1[[#This Row],[Posting Date]]&lt;&gt;"",IF(Table1[[#This Row],[Reference Number]]=Q382,B382+1,1),"")</f>
        <v/>
      </c>
      <c r="C383" s="61"/>
      <c r="D383" s="61"/>
      <c r="E383" s="140"/>
      <c r="F383" s="143" t="str">
        <f>IFERROR(IF(VLOOKUP(Table1[[#This Row],[Budget Code Description]],Dimentions!$X$6:$AC$139,2,FALSE)="","",VLOOKUP(Table1[[#This Row],[Budget Code Description]],Dimentions!$X$6:$AC$139,2,FALSE)),"")</f>
        <v/>
      </c>
      <c r="G383" s="143"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Description]],Dimentions!$X$6:$AC$134,4,FALSE)="","",VLOOKUP(Table1[[#This Row],[Budget Code Description]],Dimentions!$X$6:$AC$134,4,FALSE)),"")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9"/>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x14ac:dyDescent="0.35">
      <c r="A384" s="1"/>
      <c r="B384" s="88" t="str">
        <f>IF(Table1[[#This Row],[Posting Date]]&lt;&gt;"",IF(Table1[[#This Row],[Reference Number]]=Q383,B383+1,1),"")</f>
        <v/>
      </c>
      <c r="C384" s="61"/>
      <c r="D384" s="61"/>
      <c r="E384" s="140"/>
      <c r="F384" s="143" t="str">
        <f>IFERROR(IF(VLOOKUP(Table1[[#This Row],[Budget Code Description]],Dimentions!$X$6:$AC$139,2,FALSE)="","",VLOOKUP(Table1[[#This Row],[Budget Code Description]],Dimentions!$X$6:$AC$139,2,FALSE)),"")</f>
        <v/>
      </c>
      <c r="G384" s="143"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Description]],Dimentions!$X$6:$AC$134,4,FALSE)="","",VLOOKUP(Table1[[#This Row],[Budget Code Description]],Dimentions!$X$6:$AC$134,4,FALSE)),"")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9"/>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x14ac:dyDescent="0.35">
      <c r="A385" s="1"/>
      <c r="B385" s="88" t="str">
        <f>IF(Table1[[#This Row],[Posting Date]]&lt;&gt;"",IF(Table1[[#This Row],[Reference Number]]=Q384,B384+1,1),"")</f>
        <v/>
      </c>
      <c r="C385" s="61"/>
      <c r="D385" s="61"/>
      <c r="E385" s="140"/>
      <c r="F385" s="143" t="str">
        <f>IFERROR(IF(VLOOKUP(Table1[[#This Row],[Budget Code Description]],Dimentions!$X$6:$AC$139,2,FALSE)="","",VLOOKUP(Table1[[#This Row],[Budget Code Description]],Dimentions!$X$6:$AC$139,2,FALSE)),"")</f>
        <v/>
      </c>
      <c r="G385" s="143"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Description]],Dimentions!$X$6:$AC$134,4,FALSE)="","",VLOOKUP(Table1[[#This Row],[Budget Code Description]],Dimentions!$X$6:$AC$134,4,FALSE)),"")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9"/>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x14ac:dyDescent="0.35">
      <c r="A386" s="1"/>
      <c r="B386" s="88" t="str">
        <f>IF(Table1[[#This Row],[Posting Date]]&lt;&gt;"",IF(Table1[[#This Row],[Reference Number]]=Q385,B385+1,1),"")</f>
        <v/>
      </c>
      <c r="C386" s="61"/>
      <c r="D386" s="61"/>
      <c r="E386" s="140"/>
      <c r="F386" s="143" t="str">
        <f>IFERROR(IF(VLOOKUP(Table1[[#This Row],[Budget Code Description]],Dimentions!$X$6:$AC$139,2,FALSE)="","",VLOOKUP(Table1[[#This Row],[Budget Code Description]],Dimentions!$X$6:$AC$139,2,FALSE)),"")</f>
        <v/>
      </c>
      <c r="G386" s="143"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Description]],Dimentions!$X$6:$AC$134,4,FALSE)="","",VLOOKUP(Table1[[#This Row],[Budget Code Description]],Dimentions!$X$6:$AC$134,4,FALSE)),"")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9"/>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x14ac:dyDescent="0.35">
      <c r="A387" s="1"/>
      <c r="B387" s="88" t="str">
        <f>IF(Table1[[#This Row],[Posting Date]]&lt;&gt;"",IF(Table1[[#This Row],[Reference Number]]=Q386,B386+1,1),"")</f>
        <v/>
      </c>
      <c r="C387" s="61"/>
      <c r="D387" s="61"/>
      <c r="E387" s="140"/>
      <c r="F387" s="143" t="str">
        <f>IFERROR(IF(VLOOKUP(Table1[[#This Row],[Budget Code Description]],Dimentions!$X$6:$AC$139,2,FALSE)="","",VLOOKUP(Table1[[#This Row],[Budget Code Description]],Dimentions!$X$6:$AC$139,2,FALSE)),"")</f>
        <v/>
      </c>
      <c r="G387" s="143"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Description]],Dimentions!$X$6:$AC$134,4,FALSE)="","",VLOOKUP(Table1[[#This Row],[Budget Code Description]],Dimentions!$X$6:$AC$134,4,FALSE)),"")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9"/>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x14ac:dyDescent="0.35">
      <c r="A388" s="1"/>
      <c r="B388" s="88" t="str">
        <f>IF(Table1[[#This Row],[Posting Date]]&lt;&gt;"",IF(Table1[[#This Row],[Reference Number]]=Q387,B387+1,1),"")</f>
        <v/>
      </c>
      <c r="C388" s="61"/>
      <c r="D388" s="61"/>
      <c r="E388" s="140"/>
      <c r="F388" s="143" t="str">
        <f>IFERROR(IF(VLOOKUP(Table1[[#This Row],[Budget Code Description]],Dimentions!$X$6:$AC$139,2,FALSE)="","",VLOOKUP(Table1[[#This Row],[Budget Code Description]],Dimentions!$X$6:$AC$139,2,FALSE)),"")</f>
        <v/>
      </c>
      <c r="G388" s="143"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Description]],Dimentions!$X$6:$AC$134,4,FALSE)="","",VLOOKUP(Table1[[#This Row],[Budget Code Description]],Dimentions!$X$6:$AC$134,4,FALSE)),"")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9"/>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x14ac:dyDescent="0.35">
      <c r="A389" s="1"/>
      <c r="B389" s="88" t="str">
        <f>IF(Table1[[#This Row],[Posting Date]]&lt;&gt;"",IF(Table1[[#This Row],[Reference Number]]=Q388,B388+1,1),"")</f>
        <v/>
      </c>
      <c r="C389" s="61"/>
      <c r="D389" s="61"/>
      <c r="E389" s="140"/>
      <c r="F389" s="143" t="str">
        <f>IFERROR(IF(VLOOKUP(Table1[[#This Row],[Budget Code Description]],Dimentions!$X$6:$AC$139,2,FALSE)="","",VLOOKUP(Table1[[#This Row],[Budget Code Description]],Dimentions!$X$6:$AC$139,2,FALSE)),"")</f>
        <v/>
      </c>
      <c r="G389" s="143"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Description]],Dimentions!$X$6:$AC$134,4,FALSE)="","",VLOOKUP(Table1[[#This Row],[Budget Code Description]],Dimentions!$X$6:$AC$134,4,FALSE)),"")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9"/>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x14ac:dyDescent="0.35">
      <c r="A390" s="1"/>
      <c r="B390" s="88" t="str">
        <f>IF(Table1[[#This Row],[Posting Date]]&lt;&gt;"",IF(Table1[[#This Row],[Reference Number]]=Q389,B389+1,1),"")</f>
        <v/>
      </c>
      <c r="C390" s="61"/>
      <c r="D390" s="61"/>
      <c r="E390" s="140"/>
      <c r="F390" s="143" t="str">
        <f>IFERROR(IF(VLOOKUP(Table1[[#This Row],[Budget Code Description]],Dimentions!$X$6:$AC$139,2,FALSE)="","",VLOOKUP(Table1[[#This Row],[Budget Code Description]],Dimentions!$X$6:$AC$139,2,FALSE)),"")</f>
        <v/>
      </c>
      <c r="G390" s="143"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Description]],Dimentions!$X$6:$AC$134,4,FALSE)="","",VLOOKUP(Table1[[#This Row],[Budget Code Description]],Dimentions!$X$6:$AC$134,4,FALSE)),"")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9"/>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x14ac:dyDescent="0.35">
      <c r="A391" s="1"/>
      <c r="B391" s="88" t="str">
        <f>IF(Table1[[#This Row],[Posting Date]]&lt;&gt;"",IF(Table1[[#This Row],[Reference Number]]=Q390,B390+1,1),"")</f>
        <v/>
      </c>
      <c r="C391" s="61"/>
      <c r="D391" s="61"/>
      <c r="E391" s="140"/>
      <c r="F391" s="143" t="str">
        <f>IFERROR(IF(VLOOKUP(Table1[[#This Row],[Budget Code Description]],Dimentions!$X$6:$AC$139,2,FALSE)="","",VLOOKUP(Table1[[#This Row],[Budget Code Description]],Dimentions!$X$6:$AC$139,2,FALSE)),"")</f>
        <v/>
      </c>
      <c r="G391" s="143"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Description]],Dimentions!$X$6:$AC$134,4,FALSE)="","",VLOOKUP(Table1[[#This Row],[Budget Code Description]],Dimentions!$X$6:$AC$134,4,FALSE)),"")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9"/>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x14ac:dyDescent="0.35">
      <c r="A392" s="1"/>
      <c r="B392" s="88" t="str">
        <f>IF(Table1[[#This Row],[Posting Date]]&lt;&gt;"",IF(Table1[[#This Row],[Reference Number]]=Q391,B391+1,1),"")</f>
        <v/>
      </c>
      <c r="C392" s="61"/>
      <c r="D392" s="61"/>
      <c r="E392" s="140"/>
      <c r="F392" s="143" t="str">
        <f>IFERROR(IF(VLOOKUP(Table1[[#This Row],[Budget Code Description]],Dimentions!$X$6:$AC$139,2,FALSE)="","",VLOOKUP(Table1[[#This Row],[Budget Code Description]],Dimentions!$X$6:$AC$139,2,FALSE)),"")</f>
        <v/>
      </c>
      <c r="G392" s="143"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Description]],Dimentions!$X$6:$AC$134,4,FALSE)="","",VLOOKUP(Table1[[#This Row],[Budget Code Description]],Dimentions!$X$6:$AC$134,4,FALSE)),"")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9"/>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x14ac:dyDescent="0.35">
      <c r="A393" s="1"/>
      <c r="B393" s="88" t="str">
        <f>IF(Table1[[#This Row],[Posting Date]]&lt;&gt;"",IF(Table1[[#This Row],[Reference Number]]=Q392,B392+1,1),"")</f>
        <v/>
      </c>
      <c r="C393" s="61"/>
      <c r="D393" s="61"/>
      <c r="E393" s="140"/>
      <c r="F393" s="143" t="str">
        <f>IFERROR(IF(VLOOKUP(Table1[[#This Row],[Budget Code Description]],Dimentions!$X$6:$AC$139,2,FALSE)="","",VLOOKUP(Table1[[#This Row],[Budget Code Description]],Dimentions!$X$6:$AC$139,2,FALSE)),"")</f>
        <v/>
      </c>
      <c r="G393" s="143"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Description]],Dimentions!$X$6:$AC$134,4,FALSE)="","",VLOOKUP(Table1[[#This Row],[Budget Code Description]],Dimentions!$X$6:$AC$134,4,FALSE)),"")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9"/>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x14ac:dyDescent="0.35">
      <c r="A394" s="1"/>
      <c r="B394" s="88" t="str">
        <f>IF(Table1[[#This Row],[Posting Date]]&lt;&gt;"",IF(Table1[[#This Row],[Reference Number]]=Q393,B393+1,1),"")</f>
        <v/>
      </c>
      <c r="C394" s="61"/>
      <c r="D394" s="61"/>
      <c r="E394" s="140"/>
      <c r="F394" s="143" t="str">
        <f>IFERROR(IF(VLOOKUP(Table1[[#This Row],[Budget Code Description]],Dimentions!$X$6:$AC$139,2,FALSE)="","",VLOOKUP(Table1[[#This Row],[Budget Code Description]],Dimentions!$X$6:$AC$139,2,FALSE)),"")</f>
        <v/>
      </c>
      <c r="G394" s="143"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Description]],Dimentions!$X$6:$AC$134,4,FALSE)="","",VLOOKUP(Table1[[#This Row],[Budget Code Description]],Dimentions!$X$6:$AC$134,4,FALSE)),"")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9"/>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x14ac:dyDescent="0.35">
      <c r="A395" s="1"/>
      <c r="B395" s="88" t="str">
        <f>IF(Table1[[#This Row],[Posting Date]]&lt;&gt;"",IF(Table1[[#This Row],[Reference Number]]=Q394,B394+1,1),"")</f>
        <v/>
      </c>
      <c r="C395" s="61"/>
      <c r="D395" s="61"/>
      <c r="E395" s="140"/>
      <c r="F395" s="143" t="str">
        <f>IFERROR(IF(VLOOKUP(Table1[[#This Row],[Budget Code Description]],Dimentions!$X$6:$AC$139,2,FALSE)="","",VLOOKUP(Table1[[#This Row],[Budget Code Description]],Dimentions!$X$6:$AC$139,2,FALSE)),"")</f>
        <v/>
      </c>
      <c r="G395" s="143"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Description]],Dimentions!$X$6:$AC$134,4,FALSE)="","",VLOOKUP(Table1[[#This Row],[Budget Code Description]],Dimentions!$X$6:$AC$134,4,FALSE)),"")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9"/>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x14ac:dyDescent="0.35">
      <c r="A396" s="1"/>
      <c r="B396" s="88" t="str">
        <f>IF(Table1[[#This Row],[Posting Date]]&lt;&gt;"",IF(Table1[[#This Row],[Reference Number]]=Q395,B395+1,1),"")</f>
        <v/>
      </c>
      <c r="C396" s="61"/>
      <c r="D396" s="61"/>
      <c r="E396" s="140"/>
      <c r="F396" s="143" t="str">
        <f>IFERROR(IF(VLOOKUP(Table1[[#This Row],[Budget Code Description]],Dimentions!$X$6:$AC$139,2,FALSE)="","",VLOOKUP(Table1[[#This Row],[Budget Code Description]],Dimentions!$X$6:$AC$139,2,FALSE)),"")</f>
        <v/>
      </c>
      <c r="G396" s="143"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Description]],Dimentions!$X$6:$AC$134,4,FALSE)="","",VLOOKUP(Table1[[#This Row],[Budget Code Description]],Dimentions!$X$6:$AC$134,4,FALSE)),"")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9"/>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x14ac:dyDescent="0.35">
      <c r="A397" s="1"/>
      <c r="B397" s="88" t="str">
        <f>IF(Table1[[#This Row],[Posting Date]]&lt;&gt;"",IF(Table1[[#This Row],[Reference Number]]=Q396,B396+1,1),"")</f>
        <v/>
      </c>
      <c r="C397" s="61"/>
      <c r="D397" s="61"/>
      <c r="E397" s="140"/>
      <c r="F397" s="143" t="str">
        <f>IFERROR(IF(VLOOKUP(Table1[[#This Row],[Budget Code Description]],Dimentions!$X$6:$AC$139,2,FALSE)="","",VLOOKUP(Table1[[#This Row],[Budget Code Description]],Dimentions!$X$6:$AC$139,2,FALSE)),"")</f>
        <v/>
      </c>
      <c r="G397" s="143"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Description]],Dimentions!$X$6:$AC$134,4,FALSE)="","",VLOOKUP(Table1[[#This Row],[Budget Code Description]],Dimentions!$X$6:$AC$134,4,FALSE)),"")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9"/>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x14ac:dyDescent="0.35">
      <c r="A398" s="1"/>
      <c r="B398" s="88" t="str">
        <f>IF(Table1[[#This Row],[Posting Date]]&lt;&gt;"",IF(Table1[[#This Row],[Reference Number]]=Q397,B397+1,1),"")</f>
        <v/>
      </c>
      <c r="C398" s="61"/>
      <c r="D398" s="61"/>
      <c r="E398" s="140"/>
      <c r="F398" s="143" t="str">
        <f>IFERROR(IF(VLOOKUP(Table1[[#This Row],[Budget Code Description]],Dimentions!$X$6:$AC$139,2,FALSE)="","",VLOOKUP(Table1[[#This Row],[Budget Code Description]],Dimentions!$X$6:$AC$139,2,FALSE)),"")</f>
        <v/>
      </c>
      <c r="G398" s="143"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Description]],Dimentions!$X$6:$AC$134,4,FALSE)="","",VLOOKUP(Table1[[#This Row],[Budget Code Description]],Dimentions!$X$6:$AC$134,4,FALSE)),"")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9"/>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x14ac:dyDescent="0.35">
      <c r="A399" s="1"/>
      <c r="B399" s="88" t="str">
        <f>IF(Table1[[#This Row],[Posting Date]]&lt;&gt;"",IF(Table1[[#This Row],[Reference Number]]=Q398,B398+1,1),"")</f>
        <v/>
      </c>
      <c r="C399" s="61"/>
      <c r="D399" s="61"/>
      <c r="E399" s="140"/>
      <c r="F399" s="143" t="str">
        <f>IFERROR(IF(VLOOKUP(Table1[[#This Row],[Budget Code Description]],Dimentions!$X$6:$AC$139,2,FALSE)="","",VLOOKUP(Table1[[#This Row],[Budget Code Description]],Dimentions!$X$6:$AC$139,2,FALSE)),"")</f>
        <v/>
      </c>
      <c r="G399" s="143"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Description]],Dimentions!$X$6:$AC$134,4,FALSE)="","",VLOOKUP(Table1[[#This Row],[Budget Code Description]],Dimentions!$X$6:$AC$134,4,FALSE)),"")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9"/>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x14ac:dyDescent="0.35">
      <c r="A400" s="1"/>
      <c r="B400" s="88" t="str">
        <f>IF(Table1[[#This Row],[Posting Date]]&lt;&gt;"",IF(Table1[[#This Row],[Reference Number]]=Q399,B399+1,1),"")</f>
        <v/>
      </c>
      <c r="C400" s="61"/>
      <c r="D400" s="61"/>
      <c r="E400" s="140"/>
      <c r="F400" s="143" t="str">
        <f>IFERROR(IF(VLOOKUP(Table1[[#This Row],[Budget Code Description]],Dimentions!$X$6:$AC$139,2,FALSE)="","",VLOOKUP(Table1[[#This Row],[Budget Code Description]],Dimentions!$X$6:$AC$139,2,FALSE)),"")</f>
        <v/>
      </c>
      <c r="G400" s="143"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Description]],Dimentions!$X$6:$AC$134,4,FALSE)="","",VLOOKUP(Table1[[#This Row],[Budget Code Description]],Dimentions!$X$6:$AC$134,4,FALSE)),"")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si="9"/>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x14ac:dyDescent="0.35">
      <c r="A401" s="1"/>
      <c r="B401" s="88" t="str">
        <f>IF(Table1[[#This Row],[Posting Date]]&lt;&gt;"",IF(Table1[[#This Row],[Reference Number]]=Q400,B400+1,1),"")</f>
        <v/>
      </c>
      <c r="C401" s="61"/>
      <c r="D401" s="61"/>
      <c r="E401" s="140"/>
      <c r="F401" s="143" t="str">
        <f>IFERROR(IF(VLOOKUP(Table1[[#This Row],[Budget Code Description]],Dimentions!$X$6:$AC$139,2,FALSE)="","",VLOOKUP(Table1[[#This Row],[Budget Code Description]],Dimentions!$X$6:$AC$139,2,FALSE)),"")</f>
        <v/>
      </c>
      <c r="G401" s="143"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Description]],Dimentions!$X$6:$AC$134,4,FALSE)="","",VLOOKUP(Table1[[#This Row],[Budget Code Description]],Dimentions!$X$6:$AC$134,4,FALSE)),"")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si="9"/>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x14ac:dyDescent="0.35">
      <c r="A402" s="1"/>
      <c r="B402" s="88" t="str">
        <f>IF(Table1[[#This Row],[Posting Date]]&lt;&gt;"",IF(Table1[[#This Row],[Reference Number]]=Q401,B401+1,1),"")</f>
        <v/>
      </c>
      <c r="C402" s="61"/>
      <c r="D402" s="61"/>
      <c r="E402" s="140"/>
      <c r="F402" s="143" t="str">
        <f>IFERROR(IF(VLOOKUP(Table1[[#This Row],[Budget Code Description]],Dimentions!$X$6:$AC$139,2,FALSE)="","",VLOOKUP(Table1[[#This Row],[Budget Code Description]],Dimentions!$X$6:$AC$139,2,FALSE)),"")</f>
        <v/>
      </c>
      <c r="G402" s="143"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Description]],Dimentions!$X$6:$AC$134,4,FALSE)="","",VLOOKUP(Table1[[#This Row],[Budget Code Description]],Dimentions!$X$6:$AC$134,4,FALSE)),"")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si="9"/>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x14ac:dyDescent="0.35">
      <c r="A403" s="1"/>
      <c r="B403" s="88" t="str">
        <f>IF(Table1[[#This Row],[Posting Date]]&lt;&gt;"",IF(Table1[[#This Row],[Reference Number]]=Q402,B402+1,1),"")</f>
        <v/>
      </c>
      <c r="C403" s="61"/>
      <c r="D403" s="61"/>
      <c r="E403" s="140"/>
      <c r="F403" s="143" t="str">
        <f>IFERROR(IF(VLOOKUP(Table1[[#This Row],[Budget Code Description]],Dimentions!$X$6:$AC$139,2,FALSE)="","",VLOOKUP(Table1[[#This Row],[Budget Code Description]],Dimentions!$X$6:$AC$139,2,FALSE)),"")</f>
        <v/>
      </c>
      <c r="G403" s="143"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Description]],Dimentions!$X$6:$AC$134,4,FALSE)="","",VLOOKUP(Table1[[#This Row],[Budget Code Description]],Dimentions!$X$6:$AC$134,4,FALSE)),"")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9"/>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x14ac:dyDescent="0.35">
      <c r="A404" s="1"/>
      <c r="B404" s="88" t="str">
        <f>IF(Table1[[#This Row],[Posting Date]]&lt;&gt;"",IF(Table1[[#This Row],[Reference Number]]=Q403,B403+1,1),"")</f>
        <v/>
      </c>
      <c r="C404" s="61"/>
      <c r="D404" s="61"/>
      <c r="E404" s="140"/>
      <c r="F404" s="143" t="str">
        <f>IFERROR(IF(VLOOKUP(Table1[[#This Row],[Budget Code Description]],Dimentions!$X$6:$AC$139,2,FALSE)="","",VLOOKUP(Table1[[#This Row],[Budget Code Description]],Dimentions!$X$6:$AC$139,2,FALSE)),"")</f>
        <v/>
      </c>
      <c r="G404" s="143"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Description]],Dimentions!$X$6:$AC$134,4,FALSE)="","",VLOOKUP(Table1[[#This Row],[Budget Code Description]],Dimentions!$X$6:$AC$134,4,FALSE)),"")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9"/>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x14ac:dyDescent="0.35">
      <c r="A405" s="1"/>
      <c r="B405" s="88" t="str">
        <f>IF(Table1[[#This Row],[Posting Date]]&lt;&gt;"",IF(Table1[[#This Row],[Reference Number]]=Q404,B404+1,1),"")</f>
        <v/>
      </c>
      <c r="C405" s="61"/>
      <c r="D405" s="61"/>
      <c r="E405" s="140"/>
      <c r="F405" s="143" t="str">
        <f>IFERROR(IF(VLOOKUP(Table1[[#This Row],[Budget Code Description]],Dimentions!$X$6:$AC$139,2,FALSE)="","",VLOOKUP(Table1[[#This Row],[Budget Code Description]],Dimentions!$X$6:$AC$139,2,FALSE)),"")</f>
        <v/>
      </c>
      <c r="G405" s="143"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Description]],Dimentions!$X$6:$AC$134,4,FALSE)="","",VLOOKUP(Table1[[#This Row],[Budget Code Description]],Dimentions!$X$6:$AC$134,4,FALSE)),"")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9"/>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x14ac:dyDescent="0.35">
      <c r="A406" s="1"/>
      <c r="B406" s="88" t="str">
        <f>IF(Table1[[#This Row],[Posting Date]]&lt;&gt;"",IF(Table1[[#This Row],[Reference Number]]=Q405,B405+1,1),"")</f>
        <v/>
      </c>
      <c r="C406" s="61"/>
      <c r="D406" s="61"/>
      <c r="E406" s="140"/>
      <c r="F406" s="143" t="str">
        <f>IFERROR(IF(VLOOKUP(Table1[[#This Row],[Budget Code Description]],Dimentions!$X$6:$AC$139,2,FALSE)="","",VLOOKUP(Table1[[#This Row],[Budget Code Description]],Dimentions!$X$6:$AC$139,2,FALSE)),"")</f>
        <v/>
      </c>
      <c r="G406" s="143"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Description]],Dimentions!$X$6:$AC$134,4,FALSE)="","",VLOOKUP(Table1[[#This Row],[Budget Code Description]],Dimentions!$X$6:$AC$134,4,FALSE)),"")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9"/>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x14ac:dyDescent="0.35">
      <c r="A407" s="1"/>
      <c r="B407" s="88" t="str">
        <f>IF(Table1[[#This Row],[Posting Date]]&lt;&gt;"",IF(Table1[[#This Row],[Reference Number]]=Q406,B406+1,1),"")</f>
        <v/>
      </c>
      <c r="C407" s="61"/>
      <c r="D407" s="61"/>
      <c r="E407" s="140"/>
      <c r="F407" s="143" t="str">
        <f>IFERROR(IF(VLOOKUP(Table1[[#This Row],[Budget Code Description]],Dimentions!$X$6:$AC$139,2,FALSE)="","",VLOOKUP(Table1[[#This Row],[Budget Code Description]],Dimentions!$X$6:$AC$139,2,FALSE)),"")</f>
        <v/>
      </c>
      <c r="G407" s="143"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Description]],Dimentions!$X$6:$AC$134,4,FALSE)="","",VLOOKUP(Table1[[#This Row],[Budget Code Description]],Dimentions!$X$6:$AC$134,4,FALSE)),"")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9"/>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x14ac:dyDescent="0.35">
      <c r="A408" s="1"/>
      <c r="B408" s="88" t="str">
        <f>IF(Table1[[#This Row],[Posting Date]]&lt;&gt;"",IF(Table1[[#This Row],[Reference Number]]=Q407,B407+1,1),"")</f>
        <v/>
      </c>
      <c r="C408" s="61"/>
      <c r="D408" s="61"/>
      <c r="E408" s="140"/>
      <c r="F408" s="143" t="str">
        <f>IFERROR(IF(VLOOKUP(Table1[[#This Row],[Budget Code Description]],Dimentions!$X$6:$AC$139,2,FALSE)="","",VLOOKUP(Table1[[#This Row],[Budget Code Description]],Dimentions!$X$6:$AC$139,2,FALSE)),"")</f>
        <v/>
      </c>
      <c r="G408" s="143"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Description]],Dimentions!$X$6:$AC$134,4,FALSE)="","",VLOOKUP(Table1[[#This Row],[Budget Code Description]],Dimentions!$X$6:$AC$134,4,FALSE)),"")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9"/>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x14ac:dyDescent="0.35">
      <c r="A409" s="1"/>
      <c r="B409" s="88" t="str">
        <f>IF(Table1[[#This Row],[Posting Date]]&lt;&gt;"",IF(Table1[[#This Row],[Reference Number]]=Q408,B408+1,1),"")</f>
        <v/>
      </c>
      <c r="C409" s="61"/>
      <c r="D409" s="61"/>
      <c r="E409" s="140"/>
      <c r="F409" s="143" t="str">
        <f>IFERROR(IF(VLOOKUP(Table1[[#This Row],[Budget Code Description]],Dimentions!$X$6:$AC$139,2,FALSE)="","",VLOOKUP(Table1[[#This Row],[Budget Code Description]],Dimentions!$X$6:$AC$139,2,FALSE)),"")</f>
        <v/>
      </c>
      <c r="G409" s="143"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Description]],Dimentions!$X$6:$AC$134,4,FALSE)="","",VLOOKUP(Table1[[#This Row],[Budget Code Description]],Dimentions!$X$6:$AC$134,4,FALSE)),"")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9"/>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x14ac:dyDescent="0.35">
      <c r="A410" s="1"/>
      <c r="B410" s="88" t="str">
        <f>IF(Table1[[#This Row],[Posting Date]]&lt;&gt;"",IF(Table1[[#This Row],[Reference Number]]=Q409,B409+1,1),"")</f>
        <v/>
      </c>
      <c r="C410" s="61"/>
      <c r="D410" s="61"/>
      <c r="E410" s="140"/>
      <c r="F410" s="143" t="str">
        <f>IFERROR(IF(VLOOKUP(Table1[[#This Row],[Budget Code Description]],Dimentions!$X$6:$AC$139,2,FALSE)="","",VLOOKUP(Table1[[#This Row],[Budget Code Description]],Dimentions!$X$6:$AC$139,2,FALSE)),"")</f>
        <v/>
      </c>
      <c r="G410" s="143"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Description]],Dimentions!$X$6:$AC$134,4,FALSE)="","",VLOOKUP(Table1[[#This Row],[Budget Code Description]],Dimentions!$X$6:$AC$134,4,FALSE)),"")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9"/>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x14ac:dyDescent="0.35">
      <c r="A411" s="1"/>
      <c r="B411" s="88" t="str">
        <f>IF(Table1[[#This Row],[Posting Date]]&lt;&gt;"",IF(Table1[[#This Row],[Reference Number]]=Q410,B410+1,1),"")</f>
        <v/>
      </c>
      <c r="C411" s="61"/>
      <c r="D411" s="61"/>
      <c r="E411" s="140"/>
      <c r="F411" s="143" t="str">
        <f>IFERROR(IF(VLOOKUP(Table1[[#This Row],[Budget Code Description]],Dimentions!$X$6:$AC$139,2,FALSE)="","",VLOOKUP(Table1[[#This Row],[Budget Code Description]],Dimentions!$X$6:$AC$139,2,FALSE)),"")</f>
        <v/>
      </c>
      <c r="G411" s="143"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Description]],Dimentions!$X$6:$AC$134,4,FALSE)="","",VLOOKUP(Table1[[#This Row],[Budget Code Description]],Dimentions!$X$6:$AC$134,4,FALSE)),"")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9"/>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x14ac:dyDescent="0.35">
      <c r="A412" s="1"/>
      <c r="B412" s="88" t="str">
        <f>IF(Table1[[#This Row],[Posting Date]]&lt;&gt;"",IF(Table1[[#This Row],[Reference Number]]=Q411,B411+1,1),"")</f>
        <v/>
      </c>
      <c r="C412" s="61"/>
      <c r="D412" s="61"/>
      <c r="E412" s="140"/>
      <c r="F412" s="143" t="str">
        <f>IFERROR(IF(VLOOKUP(Table1[[#This Row],[Budget Code Description]],Dimentions!$X$6:$AC$139,2,FALSE)="","",VLOOKUP(Table1[[#This Row],[Budget Code Description]],Dimentions!$X$6:$AC$139,2,FALSE)),"")</f>
        <v/>
      </c>
      <c r="G412" s="143"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Description]],Dimentions!$X$6:$AC$134,4,FALSE)="","",VLOOKUP(Table1[[#This Row],[Budget Code Description]],Dimentions!$X$6:$AC$134,4,FALSE)),"")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9"/>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x14ac:dyDescent="0.35">
      <c r="A413" s="1"/>
      <c r="B413" s="88" t="str">
        <f>IF(Table1[[#This Row],[Posting Date]]&lt;&gt;"",IF(Table1[[#This Row],[Reference Number]]=Q412,B412+1,1),"")</f>
        <v/>
      </c>
      <c r="C413" s="61"/>
      <c r="D413" s="61"/>
      <c r="E413" s="140"/>
      <c r="F413" s="143" t="str">
        <f>IFERROR(IF(VLOOKUP(Table1[[#This Row],[Budget Code Description]],Dimentions!$X$6:$AC$139,2,FALSE)="","",VLOOKUP(Table1[[#This Row],[Budget Code Description]],Dimentions!$X$6:$AC$139,2,FALSE)),"")</f>
        <v/>
      </c>
      <c r="G413" s="143"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Description]],Dimentions!$X$6:$AC$134,4,FALSE)="","",VLOOKUP(Table1[[#This Row],[Budget Code Description]],Dimentions!$X$6:$AC$134,4,FALSE)),"")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9"/>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x14ac:dyDescent="0.35">
      <c r="A414" s="1"/>
      <c r="B414" s="88" t="str">
        <f>IF(Table1[[#This Row],[Posting Date]]&lt;&gt;"",IF(Table1[[#This Row],[Reference Number]]=Q413,B413+1,1),"")</f>
        <v/>
      </c>
      <c r="C414" s="61"/>
      <c r="D414" s="61"/>
      <c r="E414" s="140"/>
      <c r="F414" s="143" t="str">
        <f>IFERROR(IF(VLOOKUP(Table1[[#This Row],[Budget Code Description]],Dimentions!$X$6:$AC$139,2,FALSE)="","",VLOOKUP(Table1[[#This Row],[Budget Code Description]],Dimentions!$X$6:$AC$139,2,FALSE)),"")</f>
        <v/>
      </c>
      <c r="G414" s="143"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Description]],Dimentions!$X$6:$AC$134,4,FALSE)="","",VLOOKUP(Table1[[#This Row],[Budget Code Description]],Dimentions!$X$6:$AC$134,4,FALSE)),"")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9"/>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x14ac:dyDescent="0.35">
      <c r="A415" s="1"/>
      <c r="B415" s="88" t="str">
        <f>IF(Table1[[#This Row],[Posting Date]]&lt;&gt;"",IF(Table1[[#This Row],[Reference Number]]=Q414,B414+1,1),"")</f>
        <v/>
      </c>
      <c r="C415" s="61"/>
      <c r="D415" s="61"/>
      <c r="E415" s="140"/>
      <c r="F415" s="143" t="str">
        <f>IFERROR(IF(VLOOKUP(Table1[[#This Row],[Budget Code Description]],Dimentions!$X$6:$AC$139,2,FALSE)="","",VLOOKUP(Table1[[#This Row],[Budget Code Description]],Dimentions!$X$6:$AC$139,2,FALSE)),"")</f>
        <v/>
      </c>
      <c r="G415" s="143"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Description]],Dimentions!$X$6:$AC$134,4,FALSE)="","",VLOOKUP(Table1[[#This Row],[Budget Code Description]],Dimentions!$X$6:$AC$134,4,FALSE)),"")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9"/>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x14ac:dyDescent="0.35">
      <c r="A416" s="1"/>
      <c r="B416" s="88" t="str">
        <f>IF(Table1[[#This Row],[Posting Date]]&lt;&gt;"",IF(Table1[[#This Row],[Reference Number]]=Q415,B415+1,1),"")</f>
        <v/>
      </c>
      <c r="C416" s="61"/>
      <c r="D416" s="61"/>
      <c r="E416" s="140"/>
      <c r="F416" s="143" t="str">
        <f>IFERROR(IF(VLOOKUP(Table1[[#This Row],[Budget Code Description]],Dimentions!$X$6:$AC$139,2,FALSE)="","",VLOOKUP(Table1[[#This Row],[Budget Code Description]],Dimentions!$X$6:$AC$139,2,FALSE)),"")</f>
        <v/>
      </c>
      <c r="G416" s="143"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Description]],Dimentions!$X$6:$AC$134,4,FALSE)="","",VLOOKUP(Table1[[#This Row],[Budget Code Description]],Dimentions!$X$6:$AC$134,4,FALSE)),"")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9"/>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x14ac:dyDescent="0.35">
      <c r="A417" s="1"/>
      <c r="B417" s="88" t="str">
        <f>IF(Table1[[#This Row],[Posting Date]]&lt;&gt;"",IF(Table1[[#This Row],[Reference Number]]=Q416,B416+1,1),"")</f>
        <v/>
      </c>
      <c r="C417" s="61"/>
      <c r="D417" s="61"/>
      <c r="E417" s="140"/>
      <c r="F417" s="143" t="str">
        <f>IFERROR(IF(VLOOKUP(Table1[[#This Row],[Budget Code Description]],Dimentions!$X$6:$AC$139,2,FALSE)="","",VLOOKUP(Table1[[#This Row],[Budget Code Description]],Dimentions!$X$6:$AC$139,2,FALSE)),"")</f>
        <v/>
      </c>
      <c r="G417" s="143"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Description]],Dimentions!$X$6:$AC$134,4,FALSE)="","",VLOOKUP(Table1[[#This Row],[Budget Code Description]],Dimentions!$X$6:$AC$134,4,FALSE)),"")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9"/>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x14ac:dyDescent="0.35">
      <c r="A418" s="1"/>
      <c r="B418" s="88" t="str">
        <f>IF(Table1[[#This Row],[Posting Date]]&lt;&gt;"",IF(Table1[[#This Row],[Reference Number]]=Q417,B417+1,1),"")</f>
        <v/>
      </c>
      <c r="C418" s="61"/>
      <c r="D418" s="61"/>
      <c r="E418" s="140"/>
      <c r="F418" s="143" t="str">
        <f>IFERROR(IF(VLOOKUP(Table1[[#This Row],[Budget Code Description]],Dimentions!$X$6:$AC$139,2,FALSE)="","",VLOOKUP(Table1[[#This Row],[Budget Code Description]],Dimentions!$X$6:$AC$139,2,FALSE)),"")</f>
        <v/>
      </c>
      <c r="G418" s="143"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Description]],Dimentions!$X$6:$AC$134,4,FALSE)="","",VLOOKUP(Table1[[#This Row],[Budget Code Description]],Dimentions!$X$6:$AC$134,4,FALSE)),"")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9"/>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x14ac:dyDescent="0.35">
      <c r="A419" s="1"/>
      <c r="B419" s="88" t="str">
        <f>IF(Table1[[#This Row],[Posting Date]]&lt;&gt;"",IF(Table1[[#This Row],[Reference Number]]=Q418,B418+1,1),"")</f>
        <v/>
      </c>
      <c r="C419" s="61"/>
      <c r="D419" s="61"/>
      <c r="E419" s="140"/>
      <c r="F419" s="143" t="str">
        <f>IFERROR(IF(VLOOKUP(Table1[[#This Row],[Budget Code Description]],Dimentions!$X$6:$AC$139,2,FALSE)="","",VLOOKUP(Table1[[#This Row],[Budget Code Description]],Dimentions!$X$6:$AC$139,2,FALSE)),"")</f>
        <v/>
      </c>
      <c r="G419" s="143"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Description]],Dimentions!$X$6:$AC$134,4,FALSE)="","",VLOOKUP(Table1[[#This Row],[Budget Code Description]],Dimentions!$X$6:$AC$134,4,FALSE)),"")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si="9"/>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x14ac:dyDescent="0.35">
      <c r="A420" s="1"/>
      <c r="B420" s="88" t="str">
        <f>IF(Table1[[#This Row],[Posting Date]]&lt;&gt;"",IF(Table1[[#This Row],[Reference Number]]=Q419,B419+1,1),"")</f>
        <v/>
      </c>
      <c r="C420" s="61"/>
      <c r="D420" s="61"/>
      <c r="E420" s="140"/>
      <c r="F420" s="143" t="str">
        <f>IFERROR(IF(VLOOKUP(Table1[[#This Row],[Budget Code Description]],Dimentions!$X$6:$AC$139,2,FALSE)="","",VLOOKUP(Table1[[#This Row],[Budget Code Description]],Dimentions!$X$6:$AC$139,2,FALSE)),"")</f>
        <v/>
      </c>
      <c r="G420" s="143"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Description]],Dimentions!$X$6:$AC$134,4,FALSE)="","",VLOOKUP(Table1[[#This Row],[Budget Code Description]],Dimentions!$X$6:$AC$134,4,FALSE)),"")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9"/>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x14ac:dyDescent="0.35">
      <c r="A421" s="1"/>
      <c r="B421" s="88" t="str">
        <f>IF(Table1[[#This Row],[Posting Date]]&lt;&gt;"",IF(Table1[[#This Row],[Reference Number]]=Q420,B420+1,1),"")</f>
        <v/>
      </c>
      <c r="C421" s="61"/>
      <c r="D421" s="61"/>
      <c r="E421" s="140"/>
      <c r="F421" s="143" t="str">
        <f>IFERROR(IF(VLOOKUP(Table1[[#This Row],[Budget Code Description]],Dimentions!$X$6:$AC$139,2,FALSE)="","",VLOOKUP(Table1[[#This Row],[Budget Code Description]],Dimentions!$X$6:$AC$139,2,FALSE)),"")</f>
        <v/>
      </c>
      <c r="G421" s="143"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Description]],Dimentions!$X$6:$AC$134,4,FALSE)="","",VLOOKUP(Table1[[#This Row],[Budget Code Description]],Dimentions!$X$6:$AC$134,4,FALSE)),"")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9"/>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x14ac:dyDescent="0.35">
      <c r="A422" s="1"/>
      <c r="B422" s="88" t="str">
        <f>IF(Table1[[#This Row],[Posting Date]]&lt;&gt;"",IF(Table1[[#This Row],[Reference Number]]=Q421,B421+1,1),"")</f>
        <v/>
      </c>
      <c r="C422" s="61"/>
      <c r="D422" s="61"/>
      <c r="E422" s="140"/>
      <c r="F422" s="143" t="str">
        <f>IFERROR(IF(VLOOKUP(Table1[[#This Row],[Budget Code Description]],Dimentions!$X$6:$AC$139,2,FALSE)="","",VLOOKUP(Table1[[#This Row],[Budget Code Description]],Dimentions!$X$6:$AC$139,2,FALSE)),"")</f>
        <v/>
      </c>
      <c r="G422" s="143"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Description]],Dimentions!$X$6:$AC$134,4,FALSE)="","",VLOOKUP(Table1[[#This Row],[Budget Code Description]],Dimentions!$X$6:$AC$134,4,FALSE)),"")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si="9"/>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x14ac:dyDescent="0.35">
      <c r="A423" s="1"/>
      <c r="B423" s="88" t="str">
        <f>IF(Table1[[#This Row],[Posting Date]]&lt;&gt;"",IF(Table1[[#This Row],[Reference Number]]=Q422,B422+1,1),"")</f>
        <v/>
      </c>
      <c r="C423" s="61"/>
      <c r="D423" s="61"/>
      <c r="E423" s="140"/>
      <c r="F423" s="143" t="str">
        <f>IFERROR(IF(VLOOKUP(Table1[[#This Row],[Budget Code Description]],Dimentions!$X$6:$AC$139,2,FALSE)="","",VLOOKUP(Table1[[#This Row],[Budget Code Description]],Dimentions!$X$6:$AC$139,2,FALSE)),"")</f>
        <v/>
      </c>
      <c r="G423" s="143"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Description]],Dimentions!$X$6:$AC$134,4,FALSE)="","",VLOOKUP(Table1[[#This Row],[Budget Code Description]],Dimentions!$X$6:$AC$134,4,FALSE)),"")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9"/>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x14ac:dyDescent="0.35">
      <c r="A424" s="1"/>
      <c r="B424" s="88" t="str">
        <f>IF(Table1[[#This Row],[Posting Date]]&lt;&gt;"",IF(Table1[[#This Row],[Reference Number]]=Q423,B423+1,1),"")</f>
        <v/>
      </c>
      <c r="C424" s="61"/>
      <c r="D424" s="61"/>
      <c r="E424" s="140"/>
      <c r="F424" s="143" t="str">
        <f>IFERROR(IF(VLOOKUP(Table1[[#This Row],[Budget Code Description]],Dimentions!$X$6:$AC$139,2,FALSE)="","",VLOOKUP(Table1[[#This Row],[Budget Code Description]],Dimentions!$X$6:$AC$139,2,FALSE)),"")</f>
        <v/>
      </c>
      <c r="G424" s="143"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Description]],Dimentions!$X$6:$AC$134,4,FALSE)="","",VLOOKUP(Table1[[#This Row],[Budget Code Description]],Dimentions!$X$6:$AC$134,4,FALSE)),"")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9"/>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x14ac:dyDescent="0.35">
      <c r="A425" s="1"/>
      <c r="B425" s="88" t="str">
        <f>IF(Table1[[#This Row],[Posting Date]]&lt;&gt;"",IF(Table1[[#This Row],[Reference Number]]=Q424,B424+1,1),"")</f>
        <v/>
      </c>
      <c r="C425" s="61"/>
      <c r="D425" s="61"/>
      <c r="E425" s="140"/>
      <c r="F425" s="143" t="str">
        <f>IFERROR(IF(VLOOKUP(Table1[[#This Row],[Budget Code Description]],Dimentions!$X$6:$AC$139,2,FALSE)="","",VLOOKUP(Table1[[#This Row],[Budget Code Description]],Dimentions!$X$6:$AC$139,2,FALSE)),"")</f>
        <v/>
      </c>
      <c r="G425" s="143"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Description]],Dimentions!$X$6:$AC$134,4,FALSE)="","",VLOOKUP(Table1[[#This Row],[Budget Code Description]],Dimentions!$X$6:$AC$134,4,FALSE)),"")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si="9"/>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x14ac:dyDescent="0.35">
      <c r="A426" s="1"/>
      <c r="B426" s="88" t="str">
        <f>IF(Table1[[#This Row],[Posting Date]]&lt;&gt;"",IF(Table1[[#This Row],[Reference Number]]=Q425,B425+1,1),"")</f>
        <v/>
      </c>
      <c r="C426" s="61"/>
      <c r="D426" s="61"/>
      <c r="E426" s="140"/>
      <c r="F426" s="143" t="str">
        <f>IFERROR(IF(VLOOKUP(Table1[[#This Row],[Budget Code Description]],Dimentions!$X$6:$AC$139,2,FALSE)="","",VLOOKUP(Table1[[#This Row],[Budget Code Description]],Dimentions!$X$6:$AC$139,2,FALSE)),"")</f>
        <v/>
      </c>
      <c r="G426" s="143"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Description]],Dimentions!$X$6:$AC$134,4,FALSE)="","",VLOOKUP(Table1[[#This Row],[Budget Code Description]],Dimentions!$X$6:$AC$134,4,FALSE)),"")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9"/>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x14ac:dyDescent="0.35">
      <c r="A427" s="1"/>
      <c r="B427" s="88" t="str">
        <f>IF(Table1[[#This Row],[Posting Date]]&lt;&gt;"",IF(Table1[[#This Row],[Reference Number]]=Q426,B426+1,1),"")</f>
        <v/>
      </c>
      <c r="C427" s="61"/>
      <c r="D427" s="61"/>
      <c r="E427" s="140"/>
      <c r="F427" s="143" t="str">
        <f>IFERROR(IF(VLOOKUP(Table1[[#This Row],[Budget Code Description]],Dimentions!$X$6:$AC$139,2,FALSE)="","",VLOOKUP(Table1[[#This Row],[Budget Code Description]],Dimentions!$X$6:$AC$139,2,FALSE)),"")</f>
        <v/>
      </c>
      <c r="G427" s="143"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Description]],Dimentions!$X$6:$AC$134,4,FALSE)="","",VLOOKUP(Table1[[#This Row],[Budget Code Description]],Dimentions!$X$6:$AC$134,4,FALSE)),"")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ref="W427:W490" si="10">IF(E427="","",(ExchangeRate))</f>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x14ac:dyDescent="0.35">
      <c r="A428" s="1"/>
      <c r="B428" s="88" t="str">
        <f>IF(Table1[[#This Row],[Posting Date]]&lt;&gt;"",IF(Table1[[#This Row],[Reference Number]]=Q427,B427+1,1),"")</f>
        <v/>
      </c>
      <c r="C428" s="61"/>
      <c r="D428" s="61"/>
      <c r="E428" s="140"/>
      <c r="F428" s="143" t="str">
        <f>IFERROR(IF(VLOOKUP(Table1[[#This Row],[Budget Code Description]],Dimentions!$X$6:$AC$139,2,FALSE)="","",VLOOKUP(Table1[[#This Row],[Budget Code Description]],Dimentions!$X$6:$AC$139,2,FALSE)),"")</f>
        <v/>
      </c>
      <c r="G428" s="143"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Description]],Dimentions!$X$6:$AC$134,4,FALSE)="","",VLOOKUP(Table1[[#This Row],[Budget Code Description]],Dimentions!$X$6:$AC$134,4,FALSE)),"")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10"/>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x14ac:dyDescent="0.35">
      <c r="A429" s="1"/>
      <c r="B429" s="88" t="str">
        <f>IF(Table1[[#This Row],[Posting Date]]&lt;&gt;"",IF(Table1[[#This Row],[Reference Number]]=Q428,B428+1,1),"")</f>
        <v/>
      </c>
      <c r="C429" s="61"/>
      <c r="D429" s="61"/>
      <c r="E429" s="140"/>
      <c r="F429" s="143" t="str">
        <f>IFERROR(IF(VLOOKUP(Table1[[#This Row],[Budget Code Description]],Dimentions!$X$6:$AC$139,2,FALSE)="","",VLOOKUP(Table1[[#This Row],[Budget Code Description]],Dimentions!$X$6:$AC$139,2,FALSE)),"")</f>
        <v/>
      </c>
      <c r="G429" s="143"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Description]],Dimentions!$X$6:$AC$134,4,FALSE)="","",VLOOKUP(Table1[[#This Row],[Budget Code Description]],Dimentions!$X$6:$AC$134,4,FALSE)),"")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si="10"/>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x14ac:dyDescent="0.35">
      <c r="A430" s="1"/>
      <c r="B430" s="88" t="str">
        <f>IF(Table1[[#This Row],[Posting Date]]&lt;&gt;"",IF(Table1[[#This Row],[Reference Number]]=Q429,B429+1,1),"")</f>
        <v/>
      </c>
      <c r="C430" s="61"/>
      <c r="D430" s="61"/>
      <c r="E430" s="140"/>
      <c r="F430" s="143" t="str">
        <f>IFERROR(IF(VLOOKUP(Table1[[#This Row],[Budget Code Description]],Dimentions!$X$6:$AC$139,2,FALSE)="","",VLOOKUP(Table1[[#This Row],[Budget Code Description]],Dimentions!$X$6:$AC$139,2,FALSE)),"")</f>
        <v/>
      </c>
      <c r="G430" s="143"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Description]],Dimentions!$X$6:$AC$134,4,FALSE)="","",VLOOKUP(Table1[[#This Row],[Budget Code Description]],Dimentions!$X$6:$AC$134,4,FALSE)),"")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si="10"/>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x14ac:dyDescent="0.35">
      <c r="A431" s="1"/>
      <c r="B431" s="88" t="str">
        <f>IF(Table1[[#This Row],[Posting Date]]&lt;&gt;"",IF(Table1[[#This Row],[Reference Number]]=Q430,B430+1,1),"")</f>
        <v/>
      </c>
      <c r="C431" s="61"/>
      <c r="D431" s="61"/>
      <c r="E431" s="140"/>
      <c r="F431" s="143" t="str">
        <f>IFERROR(IF(VLOOKUP(Table1[[#This Row],[Budget Code Description]],Dimentions!$X$6:$AC$139,2,FALSE)="","",VLOOKUP(Table1[[#This Row],[Budget Code Description]],Dimentions!$X$6:$AC$139,2,FALSE)),"")</f>
        <v/>
      </c>
      <c r="G431" s="143"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Description]],Dimentions!$X$6:$AC$134,4,FALSE)="","",VLOOKUP(Table1[[#This Row],[Budget Code Description]],Dimentions!$X$6:$AC$134,4,FALSE)),"")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si="10"/>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x14ac:dyDescent="0.35">
      <c r="A432" s="1"/>
      <c r="B432" s="88" t="str">
        <f>IF(Table1[[#This Row],[Posting Date]]&lt;&gt;"",IF(Table1[[#This Row],[Reference Number]]=Q431,B431+1,1),"")</f>
        <v/>
      </c>
      <c r="C432" s="61"/>
      <c r="D432" s="61"/>
      <c r="E432" s="140"/>
      <c r="F432" s="143" t="str">
        <f>IFERROR(IF(VLOOKUP(Table1[[#This Row],[Budget Code Description]],Dimentions!$X$6:$AC$139,2,FALSE)="","",VLOOKUP(Table1[[#This Row],[Budget Code Description]],Dimentions!$X$6:$AC$139,2,FALSE)),"")</f>
        <v/>
      </c>
      <c r="G432" s="143"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Description]],Dimentions!$X$6:$AC$134,4,FALSE)="","",VLOOKUP(Table1[[#This Row],[Budget Code Description]],Dimentions!$X$6:$AC$134,4,FALSE)),"")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10"/>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x14ac:dyDescent="0.35">
      <c r="A433" s="1"/>
      <c r="B433" s="88" t="str">
        <f>IF(Table1[[#This Row],[Posting Date]]&lt;&gt;"",IF(Table1[[#This Row],[Reference Number]]=Q432,B432+1,1),"")</f>
        <v/>
      </c>
      <c r="C433" s="61"/>
      <c r="D433" s="61"/>
      <c r="E433" s="140"/>
      <c r="F433" s="143" t="str">
        <f>IFERROR(IF(VLOOKUP(Table1[[#This Row],[Budget Code Description]],Dimentions!$X$6:$AC$139,2,FALSE)="","",VLOOKUP(Table1[[#This Row],[Budget Code Description]],Dimentions!$X$6:$AC$139,2,FALSE)),"")</f>
        <v/>
      </c>
      <c r="G433" s="143"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Description]],Dimentions!$X$6:$AC$134,4,FALSE)="","",VLOOKUP(Table1[[#This Row],[Budget Code Description]],Dimentions!$X$6:$AC$134,4,FALSE)),"")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10"/>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x14ac:dyDescent="0.35">
      <c r="A434" s="1"/>
      <c r="B434" s="88" t="str">
        <f>IF(Table1[[#This Row],[Posting Date]]&lt;&gt;"",IF(Table1[[#This Row],[Reference Number]]=Q433,B433+1,1),"")</f>
        <v/>
      </c>
      <c r="C434" s="61"/>
      <c r="D434" s="61"/>
      <c r="E434" s="140"/>
      <c r="F434" s="143" t="str">
        <f>IFERROR(IF(VLOOKUP(Table1[[#This Row],[Budget Code Description]],Dimentions!$X$6:$AC$139,2,FALSE)="","",VLOOKUP(Table1[[#This Row],[Budget Code Description]],Dimentions!$X$6:$AC$139,2,FALSE)),"")</f>
        <v/>
      </c>
      <c r="G434" s="143"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Description]],Dimentions!$X$6:$AC$134,4,FALSE)="","",VLOOKUP(Table1[[#This Row],[Budget Code Description]],Dimentions!$X$6:$AC$134,4,FALSE)),"")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10"/>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x14ac:dyDescent="0.35">
      <c r="A435" s="1"/>
      <c r="B435" s="88" t="str">
        <f>IF(Table1[[#This Row],[Posting Date]]&lt;&gt;"",IF(Table1[[#This Row],[Reference Number]]=Q434,B434+1,1),"")</f>
        <v/>
      </c>
      <c r="C435" s="61"/>
      <c r="D435" s="61"/>
      <c r="E435" s="140"/>
      <c r="F435" s="143" t="str">
        <f>IFERROR(IF(VLOOKUP(Table1[[#This Row],[Budget Code Description]],Dimentions!$X$6:$AC$139,2,FALSE)="","",VLOOKUP(Table1[[#This Row],[Budget Code Description]],Dimentions!$X$6:$AC$139,2,FALSE)),"")</f>
        <v/>
      </c>
      <c r="G435" s="143"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Description]],Dimentions!$X$6:$AC$134,4,FALSE)="","",VLOOKUP(Table1[[#This Row],[Budget Code Description]],Dimentions!$X$6:$AC$134,4,FALSE)),"")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10"/>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x14ac:dyDescent="0.35">
      <c r="A436" s="1"/>
      <c r="B436" s="88" t="str">
        <f>IF(Table1[[#This Row],[Posting Date]]&lt;&gt;"",IF(Table1[[#This Row],[Reference Number]]=Q435,B435+1,1),"")</f>
        <v/>
      </c>
      <c r="C436" s="61"/>
      <c r="D436" s="61"/>
      <c r="E436" s="140"/>
      <c r="F436" s="143" t="str">
        <f>IFERROR(IF(VLOOKUP(Table1[[#This Row],[Budget Code Description]],Dimentions!$X$6:$AC$139,2,FALSE)="","",VLOOKUP(Table1[[#This Row],[Budget Code Description]],Dimentions!$X$6:$AC$139,2,FALSE)),"")</f>
        <v/>
      </c>
      <c r="G436" s="143"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Description]],Dimentions!$X$6:$AC$134,4,FALSE)="","",VLOOKUP(Table1[[#This Row],[Budget Code Description]],Dimentions!$X$6:$AC$134,4,FALSE)),"")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10"/>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x14ac:dyDescent="0.35">
      <c r="A437" s="1"/>
      <c r="B437" s="88" t="str">
        <f>IF(Table1[[#This Row],[Posting Date]]&lt;&gt;"",IF(Table1[[#This Row],[Reference Number]]=Q436,B436+1,1),"")</f>
        <v/>
      </c>
      <c r="C437" s="61"/>
      <c r="D437" s="61"/>
      <c r="E437" s="140"/>
      <c r="F437" s="143" t="str">
        <f>IFERROR(IF(VLOOKUP(Table1[[#This Row],[Budget Code Description]],Dimentions!$X$6:$AC$139,2,FALSE)="","",VLOOKUP(Table1[[#This Row],[Budget Code Description]],Dimentions!$X$6:$AC$139,2,FALSE)),"")</f>
        <v/>
      </c>
      <c r="G437" s="143"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Description]],Dimentions!$X$6:$AC$134,4,FALSE)="","",VLOOKUP(Table1[[#This Row],[Budget Code Description]],Dimentions!$X$6:$AC$134,4,FALSE)),"")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10"/>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x14ac:dyDescent="0.35">
      <c r="A438" s="1"/>
      <c r="B438" s="88" t="str">
        <f>IF(Table1[[#This Row],[Posting Date]]&lt;&gt;"",IF(Table1[[#This Row],[Reference Number]]=Q437,B437+1,1),"")</f>
        <v/>
      </c>
      <c r="C438" s="61"/>
      <c r="D438" s="61"/>
      <c r="E438" s="140"/>
      <c r="F438" s="143" t="str">
        <f>IFERROR(IF(VLOOKUP(Table1[[#This Row],[Budget Code Description]],Dimentions!$X$6:$AC$139,2,FALSE)="","",VLOOKUP(Table1[[#This Row],[Budget Code Description]],Dimentions!$X$6:$AC$139,2,FALSE)),"")</f>
        <v/>
      </c>
      <c r="G438" s="143"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Description]],Dimentions!$X$6:$AC$134,4,FALSE)="","",VLOOKUP(Table1[[#This Row],[Budget Code Description]],Dimentions!$X$6:$AC$134,4,FALSE)),"")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10"/>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x14ac:dyDescent="0.35">
      <c r="A439" s="1"/>
      <c r="B439" s="88" t="str">
        <f>IF(Table1[[#This Row],[Posting Date]]&lt;&gt;"",IF(Table1[[#This Row],[Reference Number]]=Q438,B438+1,1),"")</f>
        <v/>
      </c>
      <c r="C439" s="61"/>
      <c r="D439" s="61"/>
      <c r="E439" s="140"/>
      <c r="F439" s="143" t="str">
        <f>IFERROR(IF(VLOOKUP(Table1[[#This Row],[Budget Code Description]],Dimentions!$X$6:$AC$139,2,FALSE)="","",VLOOKUP(Table1[[#This Row],[Budget Code Description]],Dimentions!$X$6:$AC$139,2,FALSE)),"")</f>
        <v/>
      </c>
      <c r="G439" s="143"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Description]],Dimentions!$X$6:$AC$134,4,FALSE)="","",VLOOKUP(Table1[[#This Row],[Budget Code Description]],Dimentions!$X$6:$AC$134,4,FALSE)),"")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10"/>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x14ac:dyDescent="0.35">
      <c r="A440" s="1"/>
      <c r="B440" s="88" t="str">
        <f>IF(Table1[[#This Row],[Posting Date]]&lt;&gt;"",IF(Table1[[#This Row],[Reference Number]]=Q439,B439+1,1),"")</f>
        <v/>
      </c>
      <c r="C440" s="61"/>
      <c r="D440" s="61"/>
      <c r="E440" s="140"/>
      <c r="F440" s="143" t="str">
        <f>IFERROR(IF(VLOOKUP(Table1[[#This Row],[Budget Code Description]],Dimentions!$X$6:$AC$139,2,FALSE)="","",VLOOKUP(Table1[[#This Row],[Budget Code Description]],Dimentions!$X$6:$AC$139,2,FALSE)),"")</f>
        <v/>
      </c>
      <c r="G440" s="143"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Description]],Dimentions!$X$6:$AC$134,4,FALSE)="","",VLOOKUP(Table1[[#This Row],[Budget Code Description]],Dimentions!$X$6:$AC$134,4,FALSE)),"")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si="10"/>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x14ac:dyDescent="0.35">
      <c r="A441" s="1"/>
      <c r="B441" s="88" t="str">
        <f>IF(Table1[[#This Row],[Posting Date]]&lt;&gt;"",IF(Table1[[#This Row],[Reference Number]]=Q440,B440+1,1),"")</f>
        <v/>
      </c>
      <c r="C441" s="61"/>
      <c r="D441" s="61"/>
      <c r="E441" s="140"/>
      <c r="F441" s="143" t="str">
        <f>IFERROR(IF(VLOOKUP(Table1[[#This Row],[Budget Code Description]],Dimentions!$X$6:$AC$139,2,FALSE)="","",VLOOKUP(Table1[[#This Row],[Budget Code Description]],Dimentions!$X$6:$AC$139,2,FALSE)),"")</f>
        <v/>
      </c>
      <c r="G441" s="143"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Description]],Dimentions!$X$6:$AC$134,4,FALSE)="","",VLOOKUP(Table1[[#This Row],[Budget Code Description]],Dimentions!$X$6:$AC$134,4,FALSE)),"")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10"/>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x14ac:dyDescent="0.35">
      <c r="A442" s="1"/>
      <c r="B442" s="88" t="str">
        <f>IF(Table1[[#This Row],[Posting Date]]&lt;&gt;"",IF(Table1[[#This Row],[Reference Number]]=Q441,B441+1,1),"")</f>
        <v/>
      </c>
      <c r="C442" s="61"/>
      <c r="D442" s="61"/>
      <c r="E442" s="140"/>
      <c r="F442" s="143" t="str">
        <f>IFERROR(IF(VLOOKUP(Table1[[#This Row],[Budget Code Description]],Dimentions!$X$6:$AC$139,2,FALSE)="","",VLOOKUP(Table1[[#This Row],[Budget Code Description]],Dimentions!$X$6:$AC$139,2,FALSE)),"")</f>
        <v/>
      </c>
      <c r="G442" s="143"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Description]],Dimentions!$X$6:$AC$134,4,FALSE)="","",VLOOKUP(Table1[[#This Row],[Budget Code Description]],Dimentions!$X$6:$AC$134,4,FALSE)),"")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10"/>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x14ac:dyDescent="0.35">
      <c r="A443" s="1"/>
      <c r="B443" s="88" t="str">
        <f>IF(Table1[[#This Row],[Posting Date]]&lt;&gt;"",IF(Table1[[#This Row],[Reference Number]]=Q442,B442+1,1),"")</f>
        <v/>
      </c>
      <c r="C443" s="61"/>
      <c r="D443" s="61"/>
      <c r="E443" s="140"/>
      <c r="F443" s="143" t="str">
        <f>IFERROR(IF(VLOOKUP(Table1[[#This Row],[Budget Code Description]],Dimentions!$X$6:$AC$139,2,FALSE)="","",VLOOKUP(Table1[[#This Row],[Budget Code Description]],Dimentions!$X$6:$AC$139,2,FALSE)),"")</f>
        <v/>
      </c>
      <c r="G443" s="143"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Description]],Dimentions!$X$6:$AC$134,4,FALSE)="","",VLOOKUP(Table1[[#This Row],[Budget Code Description]],Dimentions!$X$6:$AC$134,4,FALSE)),"")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10"/>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x14ac:dyDescent="0.35">
      <c r="A444" s="1"/>
      <c r="B444" s="88" t="str">
        <f>IF(Table1[[#This Row],[Posting Date]]&lt;&gt;"",IF(Table1[[#This Row],[Reference Number]]=Q443,B443+1,1),"")</f>
        <v/>
      </c>
      <c r="C444" s="61"/>
      <c r="D444" s="61"/>
      <c r="E444" s="140"/>
      <c r="F444" s="143" t="str">
        <f>IFERROR(IF(VLOOKUP(Table1[[#This Row],[Budget Code Description]],Dimentions!$X$6:$AC$139,2,FALSE)="","",VLOOKUP(Table1[[#This Row],[Budget Code Description]],Dimentions!$X$6:$AC$139,2,FALSE)),"")</f>
        <v/>
      </c>
      <c r="G444" s="143"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Description]],Dimentions!$X$6:$AC$134,4,FALSE)="","",VLOOKUP(Table1[[#This Row],[Budget Code Description]],Dimentions!$X$6:$AC$134,4,FALSE)),"")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10"/>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x14ac:dyDescent="0.35">
      <c r="A445" s="1"/>
      <c r="B445" s="88" t="str">
        <f>IF(Table1[[#This Row],[Posting Date]]&lt;&gt;"",IF(Table1[[#This Row],[Reference Number]]=Q444,B444+1,1),"")</f>
        <v/>
      </c>
      <c r="C445" s="61"/>
      <c r="D445" s="61"/>
      <c r="E445" s="140"/>
      <c r="F445" s="143" t="str">
        <f>IFERROR(IF(VLOOKUP(Table1[[#This Row],[Budget Code Description]],Dimentions!$X$6:$AC$139,2,FALSE)="","",VLOOKUP(Table1[[#This Row],[Budget Code Description]],Dimentions!$X$6:$AC$139,2,FALSE)),"")</f>
        <v/>
      </c>
      <c r="G445" s="143"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Description]],Dimentions!$X$6:$AC$134,4,FALSE)="","",VLOOKUP(Table1[[#This Row],[Budget Code Description]],Dimentions!$X$6:$AC$134,4,FALSE)),"")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10"/>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x14ac:dyDescent="0.35">
      <c r="A446" s="1"/>
      <c r="B446" s="88" t="str">
        <f>IF(Table1[[#This Row],[Posting Date]]&lt;&gt;"",IF(Table1[[#This Row],[Reference Number]]=Q445,B445+1,1),"")</f>
        <v/>
      </c>
      <c r="C446" s="61"/>
      <c r="D446" s="61"/>
      <c r="E446" s="140"/>
      <c r="F446" s="143" t="str">
        <f>IFERROR(IF(VLOOKUP(Table1[[#This Row],[Budget Code Description]],Dimentions!$X$6:$AC$139,2,FALSE)="","",VLOOKUP(Table1[[#This Row],[Budget Code Description]],Dimentions!$X$6:$AC$139,2,FALSE)),"")</f>
        <v/>
      </c>
      <c r="G446" s="143"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Description]],Dimentions!$X$6:$AC$134,4,FALSE)="","",VLOOKUP(Table1[[#This Row],[Budget Code Description]],Dimentions!$X$6:$AC$134,4,FALSE)),"")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10"/>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x14ac:dyDescent="0.35">
      <c r="A447" s="1"/>
      <c r="B447" s="88" t="str">
        <f>IF(Table1[[#This Row],[Posting Date]]&lt;&gt;"",IF(Table1[[#This Row],[Reference Number]]=Q446,B446+1,1),"")</f>
        <v/>
      </c>
      <c r="C447" s="61"/>
      <c r="D447" s="61"/>
      <c r="E447" s="140"/>
      <c r="F447" s="143" t="str">
        <f>IFERROR(IF(VLOOKUP(Table1[[#This Row],[Budget Code Description]],Dimentions!$X$6:$AC$139,2,FALSE)="","",VLOOKUP(Table1[[#This Row],[Budget Code Description]],Dimentions!$X$6:$AC$139,2,FALSE)),"")</f>
        <v/>
      </c>
      <c r="G447" s="143"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Description]],Dimentions!$X$6:$AC$134,4,FALSE)="","",VLOOKUP(Table1[[#This Row],[Budget Code Description]],Dimentions!$X$6:$AC$134,4,FALSE)),"")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10"/>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x14ac:dyDescent="0.35">
      <c r="A448" s="1"/>
      <c r="B448" s="88" t="str">
        <f>IF(Table1[[#This Row],[Posting Date]]&lt;&gt;"",IF(Table1[[#This Row],[Reference Number]]=Q447,B447+1,1),"")</f>
        <v/>
      </c>
      <c r="C448" s="61"/>
      <c r="D448" s="61"/>
      <c r="E448" s="140"/>
      <c r="F448" s="143" t="str">
        <f>IFERROR(IF(VLOOKUP(Table1[[#This Row],[Budget Code Description]],Dimentions!$X$6:$AC$139,2,FALSE)="","",VLOOKUP(Table1[[#This Row],[Budget Code Description]],Dimentions!$X$6:$AC$139,2,FALSE)),"")</f>
        <v/>
      </c>
      <c r="G448" s="143"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Description]],Dimentions!$X$6:$AC$134,4,FALSE)="","",VLOOKUP(Table1[[#This Row],[Budget Code Description]],Dimentions!$X$6:$AC$134,4,FALSE)),"")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10"/>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x14ac:dyDescent="0.35">
      <c r="A449" s="1"/>
      <c r="B449" s="88" t="str">
        <f>IF(Table1[[#This Row],[Posting Date]]&lt;&gt;"",IF(Table1[[#This Row],[Reference Number]]=Q448,B448+1,1),"")</f>
        <v/>
      </c>
      <c r="C449" s="61"/>
      <c r="D449" s="61"/>
      <c r="E449" s="140"/>
      <c r="F449" s="143" t="str">
        <f>IFERROR(IF(VLOOKUP(Table1[[#This Row],[Budget Code Description]],Dimentions!$X$6:$AC$139,2,FALSE)="","",VLOOKUP(Table1[[#This Row],[Budget Code Description]],Dimentions!$X$6:$AC$139,2,FALSE)),"")</f>
        <v/>
      </c>
      <c r="G449" s="143"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Description]],Dimentions!$X$6:$AC$134,4,FALSE)="","",VLOOKUP(Table1[[#This Row],[Budget Code Description]],Dimentions!$X$6:$AC$134,4,FALSE)),"")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10"/>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x14ac:dyDescent="0.35">
      <c r="A450" s="1"/>
      <c r="B450" s="88" t="str">
        <f>IF(Table1[[#This Row],[Posting Date]]&lt;&gt;"",IF(Table1[[#This Row],[Reference Number]]=Q449,B449+1,1),"")</f>
        <v/>
      </c>
      <c r="C450" s="61"/>
      <c r="D450" s="61"/>
      <c r="E450" s="140"/>
      <c r="F450" s="143" t="str">
        <f>IFERROR(IF(VLOOKUP(Table1[[#This Row],[Budget Code Description]],Dimentions!$X$6:$AC$139,2,FALSE)="","",VLOOKUP(Table1[[#This Row],[Budget Code Description]],Dimentions!$X$6:$AC$139,2,FALSE)),"")</f>
        <v/>
      </c>
      <c r="G450" s="143"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Description]],Dimentions!$X$6:$AC$134,4,FALSE)="","",VLOOKUP(Table1[[#This Row],[Budget Code Description]],Dimentions!$X$6:$AC$134,4,FALSE)),"")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10"/>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x14ac:dyDescent="0.35">
      <c r="A451" s="1"/>
      <c r="B451" s="88" t="str">
        <f>IF(Table1[[#This Row],[Posting Date]]&lt;&gt;"",IF(Table1[[#This Row],[Reference Number]]=Q450,B450+1,1),"")</f>
        <v/>
      </c>
      <c r="C451" s="61"/>
      <c r="D451" s="61"/>
      <c r="E451" s="140"/>
      <c r="F451" s="143" t="str">
        <f>IFERROR(IF(VLOOKUP(Table1[[#This Row],[Budget Code Description]],Dimentions!$X$6:$AC$139,2,FALSE)="","",VLOOKUP(Table1[[#This Row],[Budget Code Description]],Dimentions!$X$6:$AC$139,2,FALSE)),"")</f>
        <v/>
      </c>
      <c r="G451" s="143"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Description]],Dimentions!$X$6:$AC$134,4,FALSE)="","",VLOOKUP(Table1[[#This Row],[Budget Code Description]],Dimentions!$X$6:$AC$134,4,FALSE)),"")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10"/>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x14ac:dyDescent="0.35">
      <c r="A452" s="1"/>
      <c r="B452" s="88" t="str">
        <f>IF(Table1[[#This Row],[Posting Date]]&lt;&gt;"",IF(Table1[[#This Row],[Reference Number]]=Q451,B451+1,1),"")</f>
        <v/>
      </c>
      <c r="C452" s="61"/>
      <c r="D452" s="61"/>
      <c r="E452" s="140"/>
      <c r="F452" s="143" t="str">
        <f>IFERROR(IF(VLOOKUP(Table1[[#This Row],[Budget Code Description]],Dimentions!$X$6:$AC$139,2,FALSE)="","",VLOOKUP(Table1[[#This Row],[Budget Code Description]],Dimentions!$X$6:$AC$139,2,FALSE)),"")</f>
        <v/>
      </c>
      <c r="G452" s="143"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Description]],Dimentions!$X$6:$AC$134,4,FALSE)="","",VLOOKUP(Table1[[#This Row],[Budget Code Description]],Dimentions!$X$6:$AC$134,4,FALSE)),"")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10"/>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x14ac:dyDescent="0.35">
      <c r="A453" s="1"/>
      <c r="B453" s="88" t="str">
        <f>IF(Table1[[#This Row],[Posting Date]]&lt;&gt;"",IF(Table1[[#This Row],[Reference Number]]=Q452,B452+1,1),"")</f>
        <v/>
      </c>
      <c r="C453" s="61"/>
      <c r="D453" s="61"/>
      <c r="E453" s="140"/>
      <c r="F453" s="143" t="str">
        <f>IFERROR(IF(VLOOKUP(Table1[[#This Row],[Budget Code Description]],Dimentions!$X$6:$AC$139,2,FALSE)="","",VLOOKUP(Table1[[#This Row],[Budget Code Description]],Dimentions!$X$6:$AC$139,2,FALSE)),"")</f>
        <v/>
      </c>
      <c r="G453" s="143"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Description]],Dimentions!$X$6:$AC$134,4,FALSE)="","",VLOOKUP(Table1[[#This Row],[Budget Code Description]],Dimentions!$X$6:$AC$134,4,FALSE)),"")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10"/>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x14ac:dyDescent="0.35">
      <c r="A454" s="1"/>
      <c r="B454" s="88" t="str">
        <f>IF(Table1[[#This Row],[Posting Date]]&lt;&gt;"",IF(Table1[[#This Row],[Reference Number]]=Q453,B453+1,1),"")</f>
        <v/>
      </c>
      <c r="C454" s="61"/>
      <c r="D454" s="61"/>
      <c r="E454" s="140"/>
      <c r="F454" s="143" t="str">
        <f>IFERROR(IF(VLOOKUP(Table1[[#This Row],[Budget Code Description]],Dimentions!$X$6:$AC$139,2,FALSE)="","",VLOOKUP(Table1[[#This Row],[Budget Code Description]],Dimentions!$X$6:$AC$139,2,FALSE)),"")</f>
        <v/>
      </c>
      <c r="G454" s="143"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Description]],Dimentions!$X$6:$AC$134,4,FALSE)="","",VLOOKUP(Table1[[#This Row],[Budget Code Description]],Dimentions!$X$6:$AC$134,4,FALSE)),"")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10"/>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x14ac:dyDescent="0.35">
      <c r="A455" s="1"/>
      <c r="B455" s="88" t="str">
        <f>IF(Table1[[#This Row],[Posting Date]]&lt;&gt;"",IF(Table1[[#This Row],[Reference Number]]=Q454,B454+1,1),"")</f>
        <v/>
      </c>
      <c r="C455" s="61"/>
      <c r="D455" s="61"/>
      <c r="E455" s="140"/>
      <c r="F455" s="143" t="str">
        <f>IFERROR(IF(VLOOKUP(Table1[[#This Row],[Budget Code Description]],Dimentions!$X$6:$AC$139,2,FALSE)="","",VLOOKUP(Table1[[#This Row],[Budget Code Description]],Dimentions!$X$6:$AC$139,2,FALSE)),"")</f>
        <v/>
      </c>
      <c r="G455" s="143"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Description]],Dimentions!$X$6:$AC$134,4,FALSE)="","",VLOOKUP(Table1[[#This Row],[Budget Code Description]],Dimentions!$X$6:$AC$134,4,FALSE)),"")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10"/>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x14ac:dyDescent="0.35">
      <c r="A456" s="1"/>
      <c r="B456" s="88" t="str">
        <f>IF(Table1[[#This Row],[Posting Date]]&lt;&gt;"",IF(Table1[[#This Row],[Reference Number]]=Q455,B455+1,1),"")</f>
        <v/>
      </c>
      <c r="C456" s="61"/>
      <c r="D456" s="61"/>
      <c r="E456" s="140"/>
      <c r="F456" s="143" t="str">
        <f>IFERROR(IF(VLOOKUP(Table1[[#This Row],[Budget Code Description]],Dimentions!$X$6:$AC$139,2,FALSE)="","",VLOOKUP(Table1[[#This Row],[Budget Code Description]],Dimentions!$X$6:$AC$139,2,FALSE)),"")</f>
        <v/>
      </c>
      <c r="G456" s="143"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Description]],Dimentions!$X$6:$AC$134,4,FALSE)="","",VLOOKUP(Table1[[#This Row],[Budget Code Description]],Dimentions!$X$6:$AC$134,4,FALSE)),"")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10"/>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x14ac:dyDescent="0.35">
      <c r="A457" s="1"/>
      <c r="B457" s="88" t="str">
        <f>IF(Table1[[#This Row],[Posting Date]]&lt;&gt;"",IF(Table1[[#This Row],[Reference Number]]=Q456,B456+1,1),"")</f>
        <v/>
      </c>
      <c r="C457" s="61"/>
      <c r="D457" s="61"/>
      <c r="E457" s="140"/>
      <c r="F457" s="143" t="str">
        <f>IFERROR(IF(VLOOKUP(Table1[[#This Row],[Budget Code Description]],Dimentions!$X$6:$AC$139,2,FALSE)="","",VLOOKUP(Table1[[#This Row],[Budget Code Description]],Dimentions!$X$6:$AC$139,2,FALSE)),"")</f>
        <v/>
      </c>
      <c r="G457" s="143"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Description]],Dimentions!$X$6:$AC$134,4,FALSE)="","",VLOOKUP(Table1[[#This Row],[Budget Code Description]],Dimentions!$X$6:$AC$134,4,FALSE)),"")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10"/>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x14ac:dyDescent="0.35">
      <c r="A458" s="1"/>
      <c r="B458" s="88" t="str">
        <f>IF(Table1[[#This Row],[Posting Date]]&lt;&gt;"",IF(Table1[[#This Row],[Reference Number]]=Q457,B457+1,1),"")</f>
        <v/>
      </c>
      <c r="C458" s="61"/>
      <c r="D458" s="61"/>
      <c r="E458" s="140"/>
      <c r="F458" s="143" t="str">
        <f>IFERROR(IF(VLOOKUP(Table1[[#This Row],[Budget Code Description]],Dimentions!$X$6:$AC$139,2,FALSE)="","",VLOOKUP(Table1[[#This Row],[Budget Code Description]],Dimentions!$X$6:$AC$139,2,FALSE)),"")</f>
        <v/>
      </c>
      <c r="G458" s="143"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Description]],Dimentions!$X$6:$AC$134,4,FALSE)="","",VLOOKUP(Table1[[#This Row],[Budget Code Description]],Dimentions!$X$6:$AC$134,4,FALSE)),"")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10"/>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x14ac:dyDescent="0.35">
      <c r="A459" s="1"/>
      <c r="B459" s="88" t="str">
        <f>IF(Table1[[#This Row],[Posting Date]]&lt;&gt;"",IF(Table1[[#This Row],[Reference Number]]=Q458,B458+1,1),"")</f>
        <v/>
      </c>
      <c r="C459" s="61"/>
      <c r="D459" s="61"/>
      <c r="E459" s="140"/>
      <c r="F459" s="143" t="str">
        <f>IFERROR(IF(VLOOKUP(Table1[[#This Row],[Budget Code Description]],Dimentions!$X$6:$AC$139,2,FALSE)="","",VLOOKUP(Table1[[#This Row],[Budget Code Description]],Dimentions!$X$6:$AC$139,2,FALSE)),"")</f>
        <v/>
      </c>
      <c r="G459" s="143"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Description]],Dimentions!$X$6:$AC$134,4,FALSE)="","",VLOOKUP(Table1[[#This Row],[Budget Code Description]],Dimentions!$X$6:$AC$134,4,FALSE)),"")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10"/>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x14ac:dyDescent="0.35">
      <c r="A460" s="1"/>
      <c r="B460" s="88" t="str">
        <f>IF(Table1[[#This Row],[Posting Date]]&lt;&gt;"",IF(Table1[[#This Row],[Reference Number]]=Q459,B459+1,1),"")</f>
        <v/>
      </c>
      <c r="C460" s="61"/>
      <c r="D460" s="61"/>
      <c r="E460" s="140"/>
      <c r="F460" s="143" t="str">
        <f>IFERROR(IF(VLOOKUP(Table1[[#This Row],[Budget Code Description]],Dimentions!$X$6:$AC$139,2,FALSE)="","",VLOOKUP(Table1[[#This Row],[Budget Code Description]],Dimentions!$X$6:$AC$139,2,FALSE)),"")</f>
        <v/>
      </c>
      <c r="G460" s="143"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Description]],Dimentions!$X$6:$AC$134,4,FALSE)="","",VLOOKUP(Table1[[#This Row],[Budget Code Description]],Dimentions!$X$6:$AC$134,4,FALSE)),"")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10"/>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x14ac:dyDescent="0.35">
      <c r="A461" s="1"/>
      <c r="B461" s="88" t="str">
        <f>IF(Table1[[#This Row],[Posting Date]]&lt;&gt;"",IF(Table1[[#This Row],[Reference Number]]=Q460,B460+1,1),"")</f>
        <v/>
      </c>
      <c r="C461" s="61"/>
      <c r="D461" s="61"/>
      <c r="E461" s="140"/>
      <c r="F461" s="143" t="str">
        <f>IFERROR(IF(VLOOKUP(Table1[[#This Row],[Budget Code Description]],Dimentions!$X$6:$AC$139,2,FALSE)="","",VLOOKUP(Table1[[#This Row],[Budget Code Description]],Dimentions!$X$6:$AC$139,2,FALSE)),"")</f>
        <v/>
      </c>
      <c r="G461" s="143"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Description]],Dimentions!$X$6:$AC$134,4,FALSE)="","",VLOOKUP(Table1[[#This Row],[Budget Code Description]],Dimentions!$X$6:$AC$134,4,FALSE)),"")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10"/>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x14ac:dyDescent="0.35">
      <c r="A462" s="1"/>
      <c r="B462" s="88" t="str">
        <f>IF(Table1[[#This Row],[Posting Date]]&lt;&gt;"",IF(Table1[[#This Row],[Reference Number]]=Q461,B461+1,1),"")</f>
        <v/>
      </c>
      <c r="C462" s="61"/>
      <c r="D462" s="61"/>
      <c r="E462" s="140"/>
      <c r="F462" s="143" t="str">
        <f>IFERROR(IF(VLOOKUP(Table1[[#This Row],[Budget Code Description]],Dimentions!$X$6:$AC$139,2,FALSE)="","",VLOOKUP(Table1[[#This Row],[Budget Code Description]],Dimentions!$X$6:$AC$139,2,FALSE)),"")</f>
        <v/>
      </c>
      <c r="G462" s="143"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Description]],Dimentions!$X$6:$AC$134,4,FALSE)="","",VLOOKUP(Table1[[#This Row],[Budget Code Description]],Dimentions!$X$6:$AC$134,4,FALSE)),"")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10"/>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x14ac:dyDescent="0.35">
      <c r="A463" s="1"/>
      <c r="B463" s="88" t="str">
        <f>IF(Table1[[#This Row],[Posting Date]]&lt;&gt;"",IF(Table1[[#This Row],[Reference Number]]=Q462,B462+1,1),"")</f>
        <v/>
      </c>
      <c r="C463" s="61"/>
      <c r="D463" s="61"/>
      <c r="E463" s="140"/>
      <c r="F463" s="143" t="str">
        <f>IFERROR(IF(VLOOKUP(Table1[[#This Row],[Budget Code Description]],Dimentions!$X$6:$AC$139,2,FALSE)="","",VLOOKUP(Table1[[#This Row],[Budget Code Description]],Dimentions!$X$6:$AC$139,2,FALSE)),"")</f>
        <v/>
      </c>
      <c r="G463" s="143"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Description]],Dimentions!$X$6:$AC$134,4,FALSE)="","",VLOOKUP(Table1[[#This Row],[Budget Code Description]],Dimentions!$X$6:$AC$134,4,FALSE)),"")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10"/>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x14ac:dyDescent="0.35">
      <c r="A464" s="1"/>
      <c r="B464" s="88" t="str">
        <f>IF(Table1[[#This Row],[Posting Date]]&lt;&gt;"",IF(Table1[[#This Row],[Reference Number]]=Q463,B463+1,1),"")</f>
        <v/>
      </c>
      <c r="C464" s="61"/>
      <c r="D464" s="61"/>
      <c r="E464" s="140"/>
      <c r="F464" s="143" t="str">
        <f>IFERROR(IF(VLOOKUP(Table1[[#This Row],[Budget Code Description]],Dimentions!$X$6:$AC$139,2,FALSE)="","",VLOOKUP(Table1[[#This Row],[Budget Code Description]],Dimentions!$X$6:$AC$139,2,FALSE)),"")</f>
        <v/>
      </c>
      <c r="G464" s="143"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Description]],Dimentions!$X$6:$AC$134,4,FALSE)="","",VLOOKUP(Table1[[#This Row],[Budget Code Description]],Dimentions!$X$6:$AC$134,4,FALSE)),"")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si="10"/>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x14ac:dyDescent="0.35">
      <c r="A465" s="1"/>
      <c r="B465" s="88" t="str">
        <f>IF(Table1[[#This Row],[Posting Date]]&lt;&gt;"",IF(Table1[[#This Row],[Reference Number]]=Q464,B464+1,1),"")</f>
        <v/>
      </c>
      <c r="C465" s="61"/>
      <c r="D465" s="61"/>
      <c r="E465" s="140"/>
      <c r="F465" s="143" t="str">
        <f>IFERROR(IF(VLOOKUP(Table1[[#This Row],[Budget Code Description]],Dimentions!$X$6:$AC$139,2,FALSE)="","",VLOOKUP(Table1[[#This Row],[Budget Code Description]],Dimentions!$X$6:$AC$139,2,FALSE)),"")</f>
        <v/>
      </c>
      <c r="G465" s="143"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Description]],Dimentions!$X$6:$AC$134,4,FALSE)="","",VLOOKUP(Table1[[#This Row],[Budget Code Description]],Dimentions!$X$6:$AC$134,4,FALSE)),"")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si="10"/>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x14ac:dyDescent="0.35">
      <c r="A466" s="1"/>
      <c r="B466" s="88" t="str">
        <f>IF(Table1[[#This Row],[Posting Date]]&lt;&gt;"",IF(Table1[[#This Row],[Reference Number]]=Q465,B465+1,1),"")</f>
        <v/>
      </c>
      <c r="C466" s="61"/>
      <c r="D466" s="61"/>
      <c r="E466" s="140"/>
      <c r="F466" s="143" t="str">
        <f>IFERROR(IF(VLOOKUP(Table1[[#This Row],[Budget Code Description]],Dimentions!$X$6:$AC$139,2,FALSE)="","",VLOOKUP(Table1[[#This Row],[Budget Code Description]],Dimentions!$X$6:$AC$139,2,FALSE)),"")</f>
        <v/>
      </c>
      <c r="G466" s="143"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Description]],Dimentions!$X$6:$AC$134,4,FALSE)="","",VLOOKUP(Table1[[#This Row],[Budget Code Description]],Dimentions!$X$6:$AC$134,4,FALSE)),"")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si="10"/>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x14ac:dyDescent="0.35">
      <c r="A467" s="1"/>
      <c r="B467" s="88" t="str">
        <f>IF(Table1[[#This Row],[Posting Date]]&lt;&gt;"",IF(Table1[[#This Row],[Reference Number]]=Q466,B466+1,1),"")</f>
        <v/>
      </c>
      <c r="C467" s="61"/>
      <c r="D467" s="61"/>
      <c r="E467" s="140"/>
      <c r="F467" s="143" t="str">
        <f>IFERROR(IF(VLOOKUP(Table1[[#This Row],[Budget Code Description]],Dimentions!$X$6:$AC$139,2,FALSE)="","",VLOOKUP(Table1[[#This Row],[Budget Code Description]],Dimentions!$X$6:$AC$139,2,FALSE)),"")</f>
        <v/>
      </c>
      <c r="G467" s="143"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Description]],Dimentions!$X$6:$AC$134,4,FALSE)="","",VLOOKUP(Table1[[#This Row],[Budget Code Description]],Dimentions!$X$6:$AC$134,4,FALSE)),"")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10"/>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x14ac:dyDescent="0.35">
      <c r="A468" s="1"/>
      <c r="B468" s="88" t="str">
        <f>IF(Table1[[#This Row],[Posting Date]]&lt;&gt;"",IF(Table1[[#This Row],[Reference Number]]=Q467,B467+1,1),"")</f>
        <v/>
      </c>
      <c r="C468" s="61"/>
      <c r="D468" s="61"/>
      <c r="E468" s="140"/>
      <c r="F468" s="143" t="str">
        <f>IFERROR(IF(VLOOKUP(Table1[[#This Row],[Budget Code Description]],Dimentions!$X$6:$AC$139,2,FALSE)="","",VLOOKUP(Table1[[#This Row],[Budget Code Description]],Dimentions!$X$6:$AC$139,2,FALSE)),"")</f>
        <v/>
      </c>
      <c r="G468" s="143"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Description]],Dimentions!$X$6:$AC$134,4,FALSE)="","",VLOOKUP(Table1[[#This Row],[Budget Code Description]],Dimentions!$X$6:$AC$134,4,FALSE)),"")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10"/>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x14ac:dyDescent="0.35">
      <c r="A469" s="1"/>
      <c r="B469" s="88" t="str">
        <f>IF(Table1[[#This Row],[Posting Date]]&lt;&gt;"",IF(Table1[[#This Row],[Reference Number]]=Q468,B468+1,1),"")</f>
        <v/>
      </c>
      <c r="C469" s="61"/>
      <c r="D469" s="61"/>
      <c r="E469" s="140"/>
      <c r="F469" s="143" t="str">
        <f>IFERROR(IF(VLOOKUP(Table1[[#This Row],[Budget Code Description]],Dimentions!$X$6:$AC$139,2,FALSE)="","",VLOOKUP(Table1[[#This Row],[Budget Code Description]],Dimentions!$X$6:$AC$139,2,FALSE)),"")</f>
        <v/>
      </c>
      <c r="G469" s="143"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Description]],Dimentions!$X$6:$AC$134,4,FALSE)="","",VLOOKUP(Table1[[#This Row],[Budget Code Description]],Dimentions!$X$6:$AC$134,4,FALSE)),"")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10"/>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x14ac:dyDescent="0.35">
      <c r="A470" s="1"/>
      <c r="B470" s="88" t="str">
        <f>IF(Table1[[#This Row],[Posting Date]]&lt;&gt;"",IF(Table1[[#This Row],[Reference Number]]=Q469,B469+1,1),"")</f>
        <v/>
      </c>
      <c r="C470" s="61"/>
      <c r="D470" s="61"/>
      <c r="E470" s="140"/>
      <c r="F470" s="143" t="str">
        <f>IFERROR(IF(VLOOKUP(Table1[[#This Row],[Budget Code Description]],Dimentions!$X$6:$AC$139,2,FALSE)="","",VLOOKUP(Table1[[#This Row],[Budget Code Description]],Dimentions!$X$6:$AC$139,2,FALSE)),"")</f>
        <v/>
      </c>
      <c r="G470" s="143"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Description]],Dimentions!$X$6:$AC$134,4,FALSE)="","",VLOOKUP(Table1[[#This Row],[Budget Code Description]],Dimentions!$X$6:$AC$134,4,FALSE)),"")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10"/>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x14ac:dyDescent="0.35">
      <c r="A471" s="1"/>
      <c r="B471" s="88" t="str">
        <f>IF(Table1[[#This Row],[Posting Date]]&lt;&gt;"",IF(Table1[[#This Row],[Reference Number]]=Q470,B470+1,1),"")</f>
        <v/>
      </c>
      <c r="C471" s="61"/>
      <c r="D471" s="61"/>
      <c r="E471" s="140"/>
      <c r="F471" s="143" t="str">
        <f>IFERROR(IF(VLOOKUP(Table1[[#This Row],[Budget Code Description]],Dimentions!$X$6:$AC$139,2,FALSE)="","",VLOOKUP(Table1[[#This Row],[Budget Code Description]],Dimentions!$X$6:$AC$139,2,FALSE)),"")</f>
        <v/>
      </c>
      <c r="G471" s="143"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Description]],Dimentions!$X$6:$AC$134,4,FALSE)="","",VLOOKUP(Table1[[#This Row],[Budget Code Description]],Dimentions!$X$6:$AC$134,4,FALSE)),"")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10"/>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x14ac:dyDescent="0.35">
      <c r="A472" s="1"/>
      <c r="B472" s="88" t="str">
        <f>IF(Table1[[#This Row],[Posting Date]]&lt;&gt;"",IF(Table1[[#This Row],[Reference Number]]=Q471,B471+1,1),"")</f>
        <v/>
      </c>
      <c r="C472" s="61"/>
      <c r="D472" s="61"/>
      <c r="E472" s="140"/>
      <c r="F472" s="143" t="str">
        <f>IFERROR(IF(VLOOKUP(Table1[[#This Row],[Budget Code Description]],Dimentions!$X$6:$AC$139,2,FALSE)="","",VLOOKUP(Table1[[#This Row],[Budget Code Description]],Dimentions!$X$6:$AC$139,2,FALSE)),"")</f>
        <v/>
      </c>
      <c r="G472" s="143"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Description]],Dimentions!$X$6:$AC$134,4,FALSE)="","",VLOOKUP(Table1[[#This Row],[Budget Code Description]],Dimentions!$X$6:$AC$134,4,FALSE)),"")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10"/>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x14ac:dyDescent="0.35">
      <c r="A473" s="1"/>
      <c r="B473" s="88" t="str">
        <f>IF(Table1[[#This Row],[Posting Date]]&lt;&gt;"",IF(Table1[[#This Row],[Reference Number]]=Q472,B472+1,1),"")</f>
        <v/>
      </c>
      <c r="C473" s="61"/>
      <c r="D473" s="61"/>
      <c r="E473" s="140"/>
      <c r="F473" s="143" t="str">
        <f>IFERROR(IF(VLOOKUP(Table1[[#This Row],[Budget Code Description]],Dimentions!$X$6:$AC$139,2,FALSE)="","",VLOOKUP(Table1[[#This Row],[Budget Code Description]],Dimentions!$X$6:$AC$139,2,FALSE)),"")</f>
        <v/>
      </c>
      <c r="G473" s="143"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Description]],Dimentions!$X$6:$AC$134,4,FALSE)="","",VLOOKUP(Table1[[#This Row],[Budget Code Description]],Dimentions!$X$6:$AC$134,4,FALSE)),"")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10"/>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x14ac:dyDescent="0.35">
      <c r="A474" s="1"/>
      <c r="B474" s="88" t="str">
        <f>IF(Table1[[#This Row],[Posting Date]]&lt;&gt;"",IF(Table1[[#This Row],[Reference Number]]=Q473,B473+1,1),"")</f>
        <v/>
      </c>
      <c r="C474" s="61"/>
      <c r="D474" s="61"/>
      <c r="E474" s="140"/>
      <c r="F474" s="143" t="str">
        <f>IFERROR(IF(VLOOKUP(Table1[[#This Row],[Budget Code Description]],Dimentions!$X$6:$AC$139,2,FALSE)="","",VLOOKUP(Table1[[#This Row],[Budget Code Description]],Dimentions!$X$6:$AC$139,2,FALSE)),"")</f>
        <v/>
      </c>
      <c r="G474" s="143"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Description]],Dimentions!$X$6:$AC$134,4,FALSE)="","",VLOOKUP(Table1[[#This Row],[Budget Code Description]],Dimentions!$X$6:$AC$134,4,FALSE)),"")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10"/>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x14ac:dyDescent="0.35">
      <c r="A475" s="1"/>
      <c r="B475" s="88" t="str">
        <f>IF(Table1[[#This Row],[Posting Date]]&lt;&gt;"",IF(Table1[[#This Row],[Reference Number]]=Q474,B474+1,1),"")</f>
        <v/>
      </c>
      <c r="C475" s="61"/>
      <c r="D475" s="61"/>
      <c r="E475" s="140"/>
      <c r="F475" s="143" t="str">
        <f>IFERROR(IF(VLOOKUP(Table1[[#This Row],[Budget Code Description]],Dimentions!$X$6:$AC$139,2,FALSE)="","",VLOOKUP(Table1[[#This Row],[Budget Code Description]],Dimentions!$X$6:$AC$139,2,FALSE)),"")</f>
        <v/>
      </c>
      <c r="G475" s="143"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Description]],Dimentions!$X$6:$AC$134,4,FALSE)="","",VLOOKUP(Table1[[#This Row],[Budget Code Description]],Dimentions!$X$6:$AC$134,4,FALSE)),"")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10"/>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x14ac:dyDescent="0.35">
      <c r="A476" s="1"/>
      <c r="B476" s="88" t="str">
        <f>IF(Table1[[#This Row],[Posting Date]]&lt;&gt;"",IF(Table1[[#This Row],[Reference Number]]=Q475,B475+1,1),"")</f>
        <v/>
      </c>
      <c r="C476" s="61"/>
      <c r="D476" s="61"/>
      <c r="E476" s="140"/>
      <c r="F476" s="143" t="str">
        <f>IFERROR(IF(VLOOKUP(Table1[[#This Row],[Budget Code Description]],Dimentions!$X$6:$AC$139,2,FALSE)="","",VLOOKUP(Table1[[#This Row],[Budget Code Description]],Dimentions!$X$6:$AC$139,2,FALSE)),"")</f>
        <v/>
      </c>
      <c r="G476" s="143"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Description]],Dimentions!$X$6:$AC$134,4,FALSE)="","",VLOOKUP(Table1[[#This Row],[Budget Code Description]],Dimentions!$X$6:$AC$134,4,FALSE)),"")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10"/>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x14ac:dyDescent="0.35">
      <c r="A477" s="1"/>
      <c r="B477" s="88" t="str">
        <f>IF(Table1[[#This Row],[Posting Date]]&lt;&gt;"",IF(Table1[[#This Row],[Reference Number]]=Q476,B476+1,1),"")</f>
        <v/>
      </c>
      <c r="C477" s="61"/>
      <c r="D477" s="61"/>
      <c r="E477" s="140"/>
      <c r="F477" s="143" t="str">
        <f>IFERROR(IF(VLOOKUP(Table1[[#This Row],[Budget Code Description]],Dimentions!$X$6:$AC$139,2,FALSE)="","",VLOOKUP(Table1[[#This Row],[Budget Code Description]],Dimentions!$X$6:$AC$139,2,FALSE)),"")</f>
        <v/>
      </c>
      <c r="G477" s="143"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Description]],Dimentions!$X$6:$AC$134,4,FALSE)="","",VLOOKUP(Table1[[#This Row],[Budget Code Description]],Dimentions!$X$6:$AC$134,4,FALSE)),"")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10"/>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x14ac:dyDescent="0.35">
      <c r="A478" s="1"/>
      <c r="B478" s="88" t="str">
        <f>IF(Table1[[#This Row],[Posting Date]]&lt;&gt;"",IF(Table1[[#This Row],[Reference Number]]=Q477,B477+1,1),"")</f>
        <v/>
      </c>
      <c r="C478" s="61"/>
      <c r="D478" s="61"/>
      <c r="E478" s="140"/>
      <c r="F478" s="143" t="str">
        <f>IFERROR(IF(VLOOKUP(Table1[[#This Row],[Budget Code Description]],Dimentions!$X$6:$AC$139,2,FALSE)="","",VLOOKUP(Table1[[#This Row],[Budget Code Description]],Dimentions!$X$6:$AC$139,2,FALSE)),"")</f>
        <v/>
      </c>
      <c r="G478" s="143"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Description]],Dimentions!$X$6:$AC$134,4,FALSE)="","",VLOOKUP(Table1[[#This Row],[Budget Code Description]],Dimentions!$X$6:$AC$134,4,FALSE)),"")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10"/>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x14ac:dyDescent="0.35">
      <c r="A479" s="1"/>
      <c r="B479" s="88" t="str">
        <f>IF(Table1[[#This Row],[Posting Date]]&lt;&gt;"",IF(Table1[[#This Row],[Reference Number]]=Q478,B478+1,1),"")</f>
        <v/>
      </c>
      <c r="C479" s="61"/>
      <c r="D479" s="61"/>
      <c r="E479" s="140"/>
      <c r="F479" s="143" t="str">
        <f>IFERROR(IF(VLOOKUP(Table1[[#This Row],[Budget Code Description]],Dimentions!$X$6:$AC$139,2,FALSE)="","",VLOOKUP(Table1[[#This Row],[Budget Code Description]],Dimentions!$X$6:$AC$139,2,FALSE)),"")</f>
        <v/>
      </c>
      <c r="G479" s="143"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Description]],Dimentions!$X$6:$AC$134,4,FALSE)="","",VLOOKUP(Table1[[#This Row],[Budget Code Description]],Dimentions!$X$6:$AC$134,4,FALSE)),"")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10"/>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x14ac:dyDescent="0.35">
      <c r="A480" s="1"/>
      <c r="B480" s="88" t="str">
        <f>IF(Table1[[#This Row],[Posting Date]]&lt;&gt;"",IF(Table1[[#This Row],[Reference Number]]=Q479,B479+1,1),"")</f>
        <v/>
      </c>
      <c r="C480" s="61"/>
      <c r="D480" s="61"/>
      <c r="E480" s="140"/>
      <c r="F480" s="143" t="str">
        <f>IFERROR(IF(VLOOKUP(Table1[[#This Row],[Budget Code Description]],Dimentions!$X$6:$AC$139,2,FALSE)="","",VLOOKUP(Table1[[#This Row],[Budget Code Description]],Dimentions!$X$6:$AC$139,2,FALSE)),"")</f>
        <v/>
      </c>
      <c r="G480" s="143"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Description]],Dimentions!$X$6:$AC$134,4,FALSE)="","",VLOOKUP(Table1[[#This Row],[Budget Code Description]],Dimentions!$X$6:$AC$134,4,FALSE)),"")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10"/>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x14ac:dyDescent="0.35">
      <c r="A481" s="1"/>
      <c r="B481" s="88" t="str">
        <f>IF(Table1[[#This Row],[Posting Date]]&lt;&gt;"",IF(Table1[[#This Row],[Reference Number]]=Q480,B480+1,1),"")</f>
        <v/>
      </c>
      <c r="C481" s="61"/>
      <c r="D481" s="61"/>
      <c r="E481" s="140"/>
      <c r="F481" s="143" t="str">
        <f>IFERROR(IF(VLOOKUP(Table1[[#This Row],[Budget Code Description]],Dimentions!$X$6:$AC$139,2,FALSE)="","",VLOOKUP(Table1[[#This Row],[Budget Code Description]],Dimentions!$X$6:$AC$139,2,FALSE)),"")</f>
        <v/>
      </c>
      <c r="G481" s="143"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Description]],Dimentions!$X$6:$AC$134,4,FALSE)="","",VLOOKUP(Table1[[#This Row],[Budget Code Description]],Dimentions!$X$6:$AC$134,4,FALSE)),"")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10"/>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x14ac:dyDescent="0.35">
      <c r="A482" s="1"/>
      <c r="B482" s="88" t="str">
        <f>IF(Table1[[#This Row],[Posting Date]]&lt;&gt;"",IF(Table1[[#This Row],[Reference Number]]=Q481,B481+1,1),"")</f>
        <v/>
      </c>
      <c r="C482" s="61"/>
      <c r="D482" s="61"/>
      <c r="E482" s="140"/>
      <c r="F482" s="143" t="str">
        <f>IFERROR(IF(VLOOKUP(Table1[[#This Row],[Budget Code Description]],Dimentions!$X$6:$AC$139,2,FALSE)="","",VLOOKUP(Table1[[#This Row],[Budget Code Description]],Dimentions!$X$6:$AC$139,2,FALSE)),"")</f>
        <v/>
      </c>
      <c r="G482" s="143"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Description]],Dimentions!$X$6:$AC$134,4,FALSE)="","",VLOOKUP(Table1[[#This Row],[Budget Code Description]],Dimentions!$X$6:$AC$134,4,FALSE)),"")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10"/>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x14ac:dyDescent="0.35">
      <c r="A483" s="1"/>
      <c r="B483" s="88" t="str">
        <f>IF(Table1[[#This Row],[Posting Date]]&lt;&gt;"",IF(Table1[[#This Row],[Reference Number]]=Q482,B482+1,1),"")</f>
        <v/>
      </c>
      <c r="C483" s="61"/>
      <c r="D483" s="61"/>
      <c r="E483" s="140"/>
      <c r="F483" s="143" t="str">
        <f>IFERROR(IF(VLOOKUP(Table1[[#This Row],[Budget Code Description]],Dimentions!$X$6:$AC$139,2,FALSE)="","",VLOOKUP(Table1[[#This Row],[Budget Code Description]],Dimentions!$X$6:$AC$139,2,FALSE)),"")</f>
        <v/>
      </c>
      <c r="G483" s="143"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Description]],Dimentions!$X$6:$AC$134,4,FALSE)="","",VLOOKUP(Table1[[#This Row],[Budget Code Description]],Dimentions!$X$6:$AC$134,4,FALSE)),"")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si="10"/>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x14ac:dyDescent="0.35">
      <c r="A484" s="1"/>
      <c r="B484" s="88" t="str">
        <f>IF(Table1[[#This Row],[Posting Date]]&lt;&gt;"",IF(Table1[[#This Row],[Reference Number]]=Q483,B483+1,1),"")</f>
        <v/>
      </c>
      <c r="C484" s="61"/>
      <c r="D484" s="61"/>
      <c r="E484" s="140"/>
      <c r="F484" s="143" t="str">
        <f>IFERROR(IF(VLOOKUP(Table1[[#This Row],[Budget Code Description]],Dimentions!$X$6:$AC$139,2,FALSE)="","",VLOOKUP(Table1[[#This Row],[Budget Code Description]],Dimentions!$X$6:$AC$139,2,FALSE)),"")</f>
        <v/>
      </c>
      <c r="G484" s="143"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Description]],Dimentions!$X$6:$AC$134,4,FALSE)="","",VLOOKUP(Table1[[#This Row],[Budget Code Description]],Dimentions!$X$6:$AC$134,4,FALSE)),"")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10"/>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x14ac:dyDescent="0.35">
      <c r="A485" s="1"/>
      <c r="B485" s="88" t="str">
        <f>IF(Table1[[#This Row],[Posting Date]]&lt;&gt;"",IF(Table1[[#This Row],[Reference Number]]=Q484,B484+1,1),"")</f>
        <v/>
      </c>
      <c r="C485" s="61"/>
      <c r="D485" s="61"/>
      <c r="E485" s="140"/>
      <c r="F485" s="143" t="str">
        <f>IFERROR(IF(VLOOKUP(Table1[[#This Row],[Budget Code Description]],Dimentions!$X$6:$AC$139,2,FALSE)="","",VLOOKUP(Table1[[#This Row],[Budget Code Description]],Dimentions!$X$6:$AC$139,2,FALSE)),"")</f>
        <v/>
      </c>
      <c r="G485" s="143"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Description]],Dimentions!$X$6:$AC$134,4,FALSE)="","",VLOOKUP(Table1[[#This Row],[Budget Code Description]],Dimentions!$X$6:$AC$134,4,FALSE)),"")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10"/>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x14ac:dyDescent="0.35">
      <c r="A486" s="1"/>
      <c r="B486" s="88" t="str">
        <f>IF(Table1[[#This Row],[Posting Date]]&lt;&gt;"",IF(Table1[[#This Row],[Reference Number]]=Q485,B485+1,1),"")</f>
        <v/>
      </c>
      <c r="C486" s="61"/>
      <c r="D486" s="61"/>
      <c r="E486" s="140"/>
      <c r="F486" s="143" t="str">
        <f>IFERROR(IF(VLOOKUP(Table1[[#This Row],[Budget Code Description]],Dimentions!$X$6:$AC$139,2,FALSE)="","",VLOOKUP(Table1[[#This Row],[Budget Code Description]],Dimentions!$X$6:$AC$139,2,FALSE)),"")</f>
        <v/>
      </c>
      <c r="G486" s="143"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Description]],Dimentions!$X$6:$AC$134,4,FALSE)="","",VLOOKUP(Table1[[#This Row],[Budget Code Description]],Dimentions!$X$6:$AC$134,4,FALSE)),"")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si="10"/>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x14ac:dyDescent="0.35">
      <c r="A487" s="1"/>
      <c r="B487" s="88" t="str">
        <f>IF(Table1[[#This Row],[Posting Date]]&lt;&gt;"",IF(Table1[[#This Row],[Reference Number]]=Q486,B486+1,1),"")</f>
        <v/>
      </c>
      <c r="C487" s="61"/>
      <c r="D487" s="61"/>
      <c r="E487" s="140"/>
      <c r="F487" s="143" t="str">
        <f>IFERROR(IF(VLOOKUP(Table1[[#This Row],[Budget Code Description]],Dimentions!$X$6:$AC$139,2,FALSE)="","",VLOOKUP(Table1[[#This Row],[Budget Code Description]],Dimentions!$X$6:$AC$139,2,FALSE)),"")</f>
        <v/>
      </c>
      <c r="G487" s="143"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Description]],Dimentions!$X$6:$AC$134,4,FALSE)="","",VLOOKUP(Table1[[#This Row],[Budget Code Description]],Dimentions!$X$6:$AC$134,4,FALSE)),"")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10"/>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x14ac:dyDescent="0.35">
      <c r="A488" s="1"/>
      <c r="B488" s="88" t="str">
        <f>IF(Table1[[#This Row],[Posting Date]]&lt;&gt;"",IF(Table1[[#This Row],[Reference Number]]=Q487,B487+1,1),"")</f>
        <v/>
      </c>
      <c r="C488" s="61"/>
      <c r="D488" s="61"/>
      <c r="E488" s="140"/>
      <c r="F488" s="143" t="str">
        <f>IFERROR(IF(VLOOKUP(Table1[[#This Row],[Budget Code Description]],Dimentions!$X$6:$AC$139,2,FALSE)="","",VLOOKUP(Table1[[#This Row],[Budget Code Description]],Dimentions!$X$6:$AC$139,2,FALSE)),"")</f>
        <v/>
      </c>
      <c r="G488" s="143"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Description]],Dimentions!$X$6:$AC$134,4,FALSE)="","",VLOOKUP(Table1[[#This Row],[Budget Code Description]],Dimentions!$X$6:$AC$134,4,FALSE)),"")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10"/>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x14ac:dyDescent="0.35">
      <c r="A489" s="1"/>
      <c r="B489" s="88" t="str">
        <f>IF(Table1[[#This Row],[Posting Date]]&lt;&gt;"",IF(Table1[[#This Row],[Reference Number]]=Q488,B488+1,1),"")</f>
        <v/>
      </c>
      <c r="C489" s="61"/>
      <c r="D489" s="61"/>
      <c r="E489" s="140"/>
      <c r="F489" s="143" t="str">
        <f>IFERROR(IF(VLOOKUP(Table1[[#This Row],[Budget Code Description]],Dimentions!$X$6:$AC$139,2,FALSE)="","",VLOOKUP(Table1[[#This Row],[Budget Code Description]],Dimentions!$X$6:$AC$139,2,FALSE)),"")</f>
        <v/>
      </c>
      <c r="G489" s="143"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Description]],Dimentions!$X$6:$AC$134,4,FALSE)="","",VLOOKUP(Table1[[#This Row],[Budget Code Description]],Dimentions!$X$6:$AC$134,4,FALSE)),"")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si="10"/>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x14ac:dyDescent="0.35">
      <c r="A490" s="1"/>
      <c r="B490" s="88" t="str">
        <f>IF(Table1[[#This Row],[Posting Date]]&lt;&gt;"",IF(Table1[[#This Row],[Reference Number]]=Q489,B489+1,1),"")</f>
        <v/>
      </c>
      <c r="C490" s="61"/>
      <c r="D490" s="61"/>
      <c r="E490" s="140"/>
      <c r="F490" s="143" t="str">
        <f>IFERROR(IF(VLOOKUP(Table1[[#This Row],[Budget Code Description]],Dimentions!$X$6:$AC$139,2,FALSE)="","",VLOOKUP(Table1[[#This Row],[Budget Code Description]],Dimentions!$X$6:$AC$139,2,FALSE)),"")</f>
        <v/>
      </c>
      <c r="G490" s="143"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Description]],Dimentions!$X$6:$AC$134,4,FALSE)="","",VLOOKUP(Table1[[#This Row],[Budget Code Description]],Dimentions!$X$6:$AC$134,4,FALSE)),"")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10"/>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x14ac:dyDescent="0.35">
      <c r="A491" s="1"/>
      <c r="B491" s="88" t="str">
        <f>IF(Table1[[#This Row],[Posting Date]]&lt;&gt;"",IF(Table1[[#This Row],[Reference Number]]=Q490,B490+1,1),"")</f>
        <v/>
      </c>
      <c r="C491" s="61"/>
      <c r="D491" s="61"/>
      <c r="E491" s="140"/>
      <c r="F491" s="143" t="str">
        <f>IFERROR(IF(VLOOKUP(Table1[[#This Row],[Budget Code Description]],Dimentions!$X$6:$AC$139,2,FALSE)="","",VLOOKUP(Table1[[#This Row],[Budget Code Description]],Dimentions!$X$6:$AC$139,2,FALSE)),"")</f>
        <v/>
      </c>
      <c r="G491" s="143"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Description]],Dimentions!$X$6:$AC$134,4,FALSE)="","",VLOOKUP(Table1[[#This Row],[Budget Code Description]],Dimentions!$X$6:$AC$134,4,FALSE)),"")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ref="W491:W554" si="11">IF(E491="","",(ExchangeRate))</f>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x14ac:dyDescent="0.35">
      <c r="A492" s="1"/>
      <c r="B492" s="88" t="str">
        <f>IF(Table1[[#This Row],[Posting Date]]&lt;&gt;"",IF(Table1[[#This Row],[Reference Number]]=Q491,B491+1,1),"")</f>
        <v/>
      </c>
      <c r="C492" s="61"/>
      <c r="D492" s="61"/>
      <c r="E492" s="140"/>
      <c r="F492" s="143" t="str">
        <f>IFERROR(IF(VLOOKUP(Table1[[#This Row],[Budget Code Description]],Dimentions!$X$6:$AC$139,2,FALSE)="","",VLOOKUP(Table1[[#This Row],[Budget Code Description]],Dimentions!$X$6:$AC$139,2,FALSE)),"")</f>
        <v/>
      </c>
      <c r="G492" s="143"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Description]],Dimentions!$X$6:$AC$134,4,FALSE)="","",VLOOKUP(Table1[[#This Row],[Budget Code Description]],Dimentions!$X$6:$AC$134,4,FALSE)),"")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11"/>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x14ac:dyDescent="0.35">
      <c r="A493" s="1"/>
      <c r="B493" s="88" t="str">
        <f>IF(Table1[[#This Row],[Posting Date]]&lt;&gt;"",IF(Table1[[#This Row],[Reference Number]]=Q492,B492+1,1),"")</f>
        <v/>
      </c>
      <c r="C493" s="61"/>
      <c r="D493" s="61"/>
      <c r="E493" s="140"/>
      <c r="F493" s="143" t="str">
        <f>IFERROR(IF(VLOOKUP(Table1[[#This Row],[Budget Code Description]],Dimentions!$X$6:$AC$139,2,FALSE)="","",VLOOKUP(Table1[[#This Row],[Budget Code Description]],Dimentions!$X$6:$AC$139,2,FALSE)),"")</f>
        <v/>
      </c>
      <c r="G493" s="143"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Description]],Dimentions!$X$6:$AC$134,4,FALSE)="","",VLOOKUP(Table1[[#This Row],[Budget Code Description]],Dimentions!$X$6:$AC$134,4,FALSE)),"")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si="11"/>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x14ac:dyDescent="0.35">
      <c r="A494" s="1"/>
      <c r="B494" s="88" t="str">
        <f>IF(Table1[[#This Row],[Posting Date]]&lt;&gt;"",IF(Table1[[#This Row],[Reference Number]]=Q493,B493+1,1),"")</f>
        <v/>
      </c>
      <c r="C494" s="61"/>
      <c r="D494" s="61"/>
      <c r="E494" s="140"/>
      <c r="F494" s="143" t="str">
        <f>IFERROR(IF(VLOOKUP(Table1[[#This Row],[Budget Code Description]],Dimentions!$X$6:$AC$139,2,FALSE)="","",VLOOKUP(Table1[[#This Row],[Budget Code Description]],Dimentions!$X$6:$AC$139,2,FALSE)),"")</f>
        <v/>
      </c>
      <c r="G494" s="143"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Description]],Dimentions!$X$6:$AC$134,4,FALSE)="","",VLOOKUP(Table1[[#This Row],[Budget Code Description]],Dimentions!$X$6:$AC$134,4,FALSE)),"")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si="11"/>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x14ac:dyDescent="0.35">
      <c r="A495" s="1"/>
      <c r="B495" s="88" t="str">
        <f>IF(Table1[[#This Row],[Posting Date]]&lt;&gt;"",IF(Table1[[#This Row],[Reference Number]]=Q494,B494+1,1),"")</f>
        <v/>
      </c>
      <c r="C495" s="61"/>
      <c r="D495" s="61"/>
      <c r="E495" s="140"/>
      <c r="F495" s="143" t="str">
        <f>IFERROR(IF(VLOOKUP(Table1[[#This Row],[Budget Code Description]],Dimentions!$X$6:$AC$139,2,FALSE)="","",VLOOKUP(Table1[[#This Row],[Budget Code Description]],Dimentions!$X$6:$AC$139,2,FALSE)),"")</f>
        <v/>
      </c>
      <c r="G495" s="143"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Description]],Dimentions!$X$6:$AC$134,4,FALSE)="","",VLOOKUP(Table1[[#This Row],[Budget Code Description]],Dimentions!$X$6:$AC$134,4,FALSE)),"")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si="11"/>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x14ac:dyDescent="0.35">
      <c r="A496" s="1"/>
      <c r="B496" s="88" t="str">
        <f>IF(Table1[[#This Row],[Posting Date]]&lt;&gt;"",IF(Table1[[#This Row],[Reference Number]]=Q495,B495+1,1),"")</f>
        <v/>
      </c>
      <c r="C496" s="61"/>
      <c r="D496" s="61"/>
      <c r="E496" s="140"/>
      <c r="F496" s="143" t="str">
        <f>IFERROR(IF(VLOOKUP(Table1[[#This Row],[Budget Code Description]],Dimentions!$X$6:$AC$139,2,FALSE)="","",VLOOKUP(Table1[[#This Row],[Budget Code Description]],Dimentions!$X$6:$AC$139,2,FALSE)),"")</f>
        <v/>
      </c>
      <c r="G496" s="143"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Description]],Dimentions!$X$6:$AC$134,4,FALSE)="","",VLOOKUP(Table1[[#This Row],[Budget Code Description]],Dimentions!$X$6:$AC$134,4,FALSE)),"")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11"/>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x14ac:dyDescent="0.35">
      <c r="A497" s="1"/>
      <c r="B497" s="88" t="str">
        <f>IF(Table1[[#This Row],[Posting Date]]&lt;&gt;"",IF(Table1[[#This Row],[Reference Number]]=Q496,B496+1,1),"")</f>
        <v/>
      </c>
      <c r="C497" s="61"/>
      <c r="D497" s="61"/>
      <c r="E497" s="140"/>
      <c r="F497" s="143" t="str">
        <f>IFERROR(IF(VLOOKUP(Table1[[#This Row],[Budget Code Description]],Dimentions!$X$6:$AC$139,2,FALSE)="","",VLOOKUP(Table1[[#This Row],[Budget Code Description]],Dimentions!$X$6:$AC$139,2,FALSE)),"")</f>
        <v/>
      </c>
      <c r="G497" s="143"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Description]],Dimentions!$X$6:$AC$134,4,FALSE)="","",VLOOKUP(Table1[[#This Row],[Budget Code Description]],Dimentions!$X$6:$AC$134,4,FALSE)),"")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11"/>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x14ac:dyDescent="0.35">
      <c r="A498" s="1"/>
      <c r="B498" s="88" t="str">
        <f>IF(Table1[[#This Row],[Posting Date]]&lt;&gt;"",IF(Table1[[#This Row],[Reference Number]]=Q497,B497+1,1),"")</f>
        <v/>
      </c>
      <c r="C498" s="61"/>
      <c r="D498" s="61"/>
      <c r="E498" s="140"/>
      <c r="F498" s="143" t="str">
        <f>IFERROR(IF(VLOOKUP(Table1[[#This Row],[Budget Code Description]],Dimentions!$X$6:$AC$139,2,FALSE)="","",VLOOKUP(Table1[[#This Row],[Budget Code Description]],Dimentions!$X$6:$AC$139,2,FALSE)),"")</f>
        <v/>
      </c>
      <c r="G498" s="143"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Description]],Dimentions!$X$6:$AC$134,4,FALSE)="","",VLOOKUP(Table1[[#This Row],[Budget Code Description]],Dimentions!$X$6:$AC$134,4,FALSE)),"")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11"/>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x14ac:dyDescent="0.35">
      <c r="A499" s="1"/>
      <c r="B499" s="88" t="str">
        <f>IF(Table1[[#This Row],[Posting Date]]&lt;&gt;"",IF(Table1[[#This Row],[Reference Number]]=Q498,B498+1,1),"")</f>
        <v/>
      </c>
      <c r="C499" s="61"/>
      <c r="D499" s="61"/>
      <c r="E499" s="140"/>
      <c r="F499" s="143" t="str">
        <f>IFERROR(IF(VLOOKUP(Table1[[#This Row],[Budget Code Description]],Dimentions!$X$6:$AC$139,2,FALSE)="","",VLOOKUP(Table1[[#This Row],[Budget Code Description]],Dimentions!$X$6:$AC$139,2,FALSE)),"")</f>
        <v/>
      </c>
      <c r="G499" s="143"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Description]],Dimentions!$X$6:$AC$134,4,FALSE)="","",VLOOKUP(Table1[[#This Row],[Budget Code Description]],Dimentions!$X$6:$AC$134,4,FALSE)),"")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11"/>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x14ac:dyDescent="0.35">
      <c r="A500" s="1"/>
      <c r="B500" s="88" t="str">
        <f>IF(Table1[[#This Row],[Posting Date]]&lt;&gt;"",IF(Table1[[#This Row],[Reference Number]]=Q499,B499+1,1),"")</f>
        <v/>
      </c>
      <c r="C500" s="61"/>
      <c r="D500" s="61"/>
      <c r="E500" s="140"/>
      <c r="F500" s="143" t="str">
        <f>IFERROR(IF(VLOOKUP(Table1[[#This Row],[Budget Code Description]],Dimentions!$X$6:$AC$139,2,FALSE)="","",VLOOKUP(Table1[[#This Row],[Budget Code Description]],Dimentions!$X$6:$AC$139,2,FALSE)),"")</f>
        <v/>
      </c>
      <c r="G500" s="143"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Description]],Dimentions!$X$6:$AC$134,4,FALSE)="","",VLOOKUP(Table1[[#This Row],[Budget Code Description]],Dimentions!$X$6:$AC$134,4,FALSE)),"")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11"/>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x14ac:dyDescent="0.35">
      <c r="A501" s="1"/>
      <c r="B501" s="88" t="str">
        <f>IF(Table1[[#This Row],[Posting Date]]&lt;&gt;"",IF(Table1[[#This Row],[Reference Number]]=Q500,B500+1,1),"")</f>
        <v/>
      </c>
      <c r="C501" s="61"/>
      <c r="D501" s="61"/>
      <c r="E501" s="140"/>
      <c r="F501" s="143" t="str">
        <f>IFERROR(IF(VLOOKUP(Table1[[#This Row],[Budget Code Description]],Dimentions!$X$6:$AC$139,2,FALSE)="","",VLOOKUP(Table1[[#This Row],[Budget Code Description]],Dimentions!$X$6:$AC$139,2,FALSE)),"")</f>
        <v/>
      </c>
      <c r="G501" s="143"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Description]],Dimentions!$X$6:$AC$134,4,FALSE)="","",VLOOKUP(Table1[[#This Row],[Budget Code Description]],Dimentions!$X$6:$AC$134,4,FALSE)),"")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11"/>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x14ac:dyDescent="0.35">
      <c r="A502" s="1"/>
      <c r="B502" s="88" t="str">
        <f>IF(Table1[[#This Row],[Posting Date]]&lt;&gt;"",IF(Table1[[#This Row],[Reference Number]]=Q501,B501+1,1),"")</f>
        <v/>
      </c>
      <c r="C502" s="61"/>
      <c r="D502" s="61"/>
      <c r="E502" s="140"/>
      <c r="F502" s="143" t="str">
        <f>IFERROR(IF(VLOOKUP(Table1[[#This Row],[Budget Code Description]],Dimentions!$X$6:$AC$139,2,FALSE)="","",VLOOKUP(Table1[[#This Row],[Budget Code Description]],Dimentions!$X$6:$AC$139,2,FALSE)),"")</f>
        <v/>
      </c>
      <c r="G502" s="143"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Description]],Dimentions!$X$6:$AC$134,4,FALSE)="","",VLOOKUP(Table1[[#This Row],[Budget Code Description]],Dimentions!$X$6:$AC$134,4,FALSE)),"")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11"/>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x14ac:dyDescent="0.35">
      <c r="A503" s="1"/>
      <c r="B503" s="88" t="str">
        <f>IF(Table1[[#This Row],[Posting Date]]&lt;&gt;"",IF(Table1[[#This Row],[Reference Number]]=Q502,B502+1,1),"")</f>
        <v/>
      </c>
      <c r="C503" s="61"/>
      <c r="D503" s="61"/>
      <c r="E503" s="140"/>
      <c r="F503" s="143" t="str">
        <f>IFERROR(IF(VLOOKUP(Table1[[#This Row],[Budget Code Description]],Dimentions!$X$6:$AC$139,2,FALSE)="","",VLOOKUP(Table1[[#This Row],[Budget Code Description]],Dimentions!$X$6:$AC$139,2,FALSE)),"")</f>
        <v/>
      </c>
      <c r="G503" s="143"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Description]],Dimentions!$X$6:$AC$134,4,FALSE)="","",VLOOKUP(Table1[[#This Row],[Budget Code Description]],Dimentions!$X$6:$AC$134,4,FALSE)),"")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11"/>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x14ac:dyDescent="0.35">
      <c r="A504" s="1"/>
      <c r="B504" s="88" t="str">
        <f>IF(Table1[[#This Row],[Posting Date]]&lt;&gt;"",IF(Table1[[#This Row],[Reference Number]]=Q503,B503+1,1),"")</f>
        <v/>
      </c>
      <c r="C504" s="61"/>
      <c r="D504" s="61"/>
      <c r="E504" s="140"/>
      <c r="F504" s="143" t="str">
        <f>IFERROR(IF(VLOOKUP(Table1[[#This Row],[Budget Code Description]],Dimentions!$X$6:$AC$139,2,FALSE)="","",VLOOKUP(Table1[[#This Row],[Budget Code Description]],Dimentions!$X$6:$AC$139,2,FALSE)),"")</f>
        <v/>
      </c>
      <c r="G504" s="143"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Description]],Dimentions!$X$6:$AC$134,4,FALSE)="","",VLOOKUP(Table1[[#This Row],[Budget Code Description]],Dimentions!$X$6:$AC$134,4,FALSE)),"")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si="11"/>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x14ac:dyDescent="0.35">
      <c r="A505" s="1"/>
      <c r="B505" s="88" t="str">
        <f>IF(Table1[[#This Row],[Posting Date]]&lt;&gt;"",IF(Table1[[#This Row],[Reference Number]]=Q504,B504+1,1),"")</f>
        <v/>
      </c>
      <c r="C505" s="61"/>
      <c r="D505" s="61"/>
      <c r="E505" s="140"/>
      <c r="F505" s="143" t="str">
        <f>IFERROR(IF(VLOOKUP(Table1[[#This Row],[Budget Code Description]],Dimentions!$X$6:$AC$139,2,FALSE)="","",VLOOKUP(Table1[[#This Row],[Budget Code Description]],Dimentions!$X$6:$AC$139,2,FALSE)),"")</f>
        <v/>
      </c>
      <c r="G505" s="143"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Description]],Dimentions!$X$6:$AC$134,4,FALSE)="","",VLOOKUP(Table1[[#This Row],[Budget Code Description]],Dimentions!$X$6:$AC$134,4,FALSE)),"")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11"/>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x14ac:dyDescent="0.35">
      <c r="A506" s="1"/>
      <c r="B506" s="88" t="str">
        <f>IF(Table1[[#This Row],[Posting Date]]&lt;&gt;"",IF(Table1[[#This Row],[Reference Number]]=Q505,B505+1,1),"")</f>
        <v/>
      </c>
      <c r="C506" s="61"/>
      <c r="D506" s="61"/>
      <c r="E506" s="140"/>
      <c r="F506" s="143" t="str">
        <f>IFERROR(IF(VLOOKUP(Table1[[#This Row],[Budget Code Description]],Dimentions!$X$6:$AC$139,2,FALSE)="","",VLOOKUP(Table1[[#This Row],[Budget Code Description]],Dimentions!$X$6:$AC$139,2,FALSE)),"")</f>
        <v/>
      </c>
      <c r="G506" s="143"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Description]],Dimentions!$X$6:$AC$134,4,FALSE)="","",VLOOKUP(Table1[[#This Row],[Budget Code Description]],Dimentions!$X$6:$AC$134,4,FALSE)),"")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11"/>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x14ac:dyDescent="0.35">
      <c r="A507" s="1"/>
      <c r="B507" s="88" t="str">
        <f>IF(Table1[[#This Row],[Posting Date]]&lt;&gt;"",IF(Table1[[#This Row],[Reference Number]]=Q506,B506+1,1),"")</f>
        <v/>
      </c>
      <c r="C507" s="61"/>
      <c r="D507" s="61"/>
      <c r="E507" s="140"/>
      <c r="F507" s="143" t="str">
        <f>IFERROR(IF(VLOOKUP(Table1[[#This Row],[Budget Code Description]],Dimentions!$X$6:$AC$139,2,FALSE)="","",VLOOKUP(Table1[[#This Row],[Budget Code Description]],Dimentions!$X$6:$AC$139,2,FALSE)),"")</f>
        <v/>
      </c>
      <c r="G507" s="143"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Description]],Dimentions!$X$6:$AC$134,4,FALSE)="","",VLOOKUP(Table1[[#This Row],[Budget Code Description]],Dimentions!$X$6:$AC$134,4,FALSE)),"")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11"/>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x14ac:dyDescent="0.35">
      <c r="A508" s="1"/>
      <c r="B508" s="88" t="str">
        <f>IF(Table1[[#This Row],[Posting Date]]&lt;&gt;"",IF(Table1[[#This Row],[Reference Number]]=Q507,B507+1,1),"")</f>
        <v/>
      </c>
      <c r="C508" s="61"/>
      <c r="D508" s="61"/>
      <c r="E508" s="140"/>
      <c r="F508" s="143" t="str">
        <f>IFERROR(IF(VLOOKUP(Table1[[#This Row],[Budget Code Description]],Dimentions!$X$6:$AC$139,2,FALSE)="","",VLOOKUP(Table1[[#This Row],[Budget Code Description]],Dimentions!$X$6:$AC$139,2,FALSE)),"")</f>
        <v/>
      </c>
      <c r="G508" s="143"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Description]],Dimentions!$X$6:$AC$134,4,FALSE)="","",VLOOKUP(Table1[[#This Row],[Budget Code Description]],Dimentions!$X$6:$AC$134,4,FALSE)),"")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11"/>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x14ac:dyDescent="0.35">
      <c r="A509" s="1"/>
      <c r="B509" s="88" t="str">
        <f>IF(Table1[[#This Row],[Posting Date]]&lt;&gt;"",IF(Table1[[#This Row],[Reference Number]]=Q508,B508+1,1),"")</f>
        <v/>
      </c>
      <c r="C509" s="61"/>
      <c r="D509" s="61"/>
      <c r="E509" s="140"/>
      <c r="F509" s="143" t="str">
        <f>IFERROR(IF(VLOOKUP(Table1[[#This Row],[Budget Code Description]],Dimentions!$X$6:$AC$139,2,FALSE)="","",VLOOKUP(Table1[[#This Row],[Budget Code Description]],Dimentions!$X$6:$AC$139,2,FALSE)),"")</f>
        <v/>
      </c>
      <c r="G509" s="143"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Description]],Dimentions!$X$6:$AC$134,4,FALSE)="","",VLOOKUP(Table1[[#This Row],[Budget Code Description]],Dimentions!$X$6:$AC$134,4,FALSE)),"")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11"/>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x14ac:dyDescent="0.35">
      <c r="A510" s="1"/>
      <c r="B510" s="88" t="str">
        <f>IF(Table1[[#This Row],[Posting Date]]&lt;&gt;"",IF(Table1[[#This Row],[Reference Number]]=Q509,B509+1,1),"")</f>
        <v/>
      </c>
      <c r="C510" s="61"/>
      <c r="D510" s="61"/>
      <c r="E510" s="140"/>
      <c r="F510" s="143" t="str">
        <f>IFERROR(IF(VLOOKUP(Table1[[#This Row],[Budget Code Description]],Dimentions!$X$6:$AC$139,2,FALSE)="","",VLOOKUP(Table1[[#This Row],[Budget Code Description]],Dimentions!$X$6:$AC$139,2,FALSE)),"")</f>
        <v/>
      </c>
      <c r="G510" s="143"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Description]],Dimentions!$X$6:$AC$134,4,FALSE)="","",VLOOKUP(Table1[[#This Row],[Budget Code Description]],Dimentions!$X$6:$AC$134,4,FALSE)),"")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11"/>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x14ac:dyDescent="0.35">
      <c r="A511" s="1"/>
      <c r="B511" s="88" t="str">
        <f>IF(Table1[[#This Row],[Posting Date]]&lt;&gt;"",IF(Table1[[#This Row],[Reference Number]]=Q510,B510+1,1),"")</f>
        <v/>
      </c>
      <c r="C511" s="61"/>
      <c r="D511" s="61"/>
      <c r="E511" s="140"/>
      <c r="F511" s="143" t="str">
        <f>IFERROR(IF(VLOOKUP(Table1[[#This Row],[Budget Code Description]],Dimentions!$X$6:$AC$139,2,FALSE)="","",VLOOKUP(Table1[[#This Row],[Budget Code Description]],Dimentions!$X$6:$AC$139,2,FALSE)),"")</f>
        <v/>
      </c>
      <c r="G511" s="143"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Description]],Dimentions!$X$6:$AC$134,4,FALSE)="","",VLOOKUP(Table1[[#This Row],[Budget Code Description]],Dimentions!$X$6:$AC$134,4,FALSE)),"")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11"/>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x14ac:dyDescent="0.35">
      <c r="A512" s="1"/>
      <c r="B512" s="88" t="str">
        <f>IF(Table1[[#This Row],[Posting Date]]&lt;&gt;"",IF(Table1[[#This Row],[Reference Number]]=Q511,B511+1,1),"")</f>
        <v/>
      </c>
      <c r="C512" s="61"/>
      <c r="D512" s="61"/>
      <c r="E512" s="140"/>
      <c r="F512" s="143" t="str">
        <f>IFERROR(IF(VLOOKUP(Table1[[#This Row],[Budget Code Description]],Dimentions!$X$6:$AC$139,2,FALSE)="","",VLOOKUP(Table1[[#This Row],[Budget Code Description]],Dimentions!$X$6:$AC$139,2,FALSE)),"")</f>
        <v/>
      </c>
      <c r="G512" s="143"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Description]],Dimentions!$X$6:$AC$134,4,FALSE)="","",VLOOKUP(Table1[[#This Row],[Budget Code Description]],Dimentions!$X$6:$AC$134,4,FALSE)),"")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11"/>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x14ac:dyDescent="0.35">
      <c r="A513" s="1"/>
      <c r="B513" s="88" t="str">
        <f>IF(Table1[[#This Row],[Posting Date]]&lt;&gt;"",IF(Table1[[#This Row],[Reference Number]]=Q512,B512+1,1),"")</f>
        <v/>
      </c>
      <c r="C513" s="61"/>
      <c r="D513" s="61"/>
      <c r="E513" s="140"/>
      <c r="F513" s="143" t="str">
        <f>IFERROR(IF(VLOOKUP(Table1[[#This Row],[Budget Code Description]],Dimentions!$X$6:$AC$139,2,FALSE)="","",VLOOKUP(Table1[[#This Row],[Budget Code Description]],Dimentions!$X$6:$AC$139,2,FALSE)),"")</f>
        <v/>
      </c>
      <c r="G513" s="143"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Description]],Dimentions!$X$6:$AC$134,4,FALSE)="","",VLOOKUP(Table1[[#This Row],[Budget Code Description]],Dimentions!$X$6:$AC$134,4,FALSE)),"")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11"/>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x14ac:dyDescent="0.35">
      <c r="A514" s="1"/>
      <c r="B514" s="88" t="str">
        <f>IF(Table1[[#This Row],[Posting Date]]&lt;&gt;"",IF(Table1[[#This Row],[Reference Number]]=Q513,B513+1,1),"")</f>
        <v/>
      </c>
      <c r="C514" s="61"/>
      <c r="D514" s="61"/>
      <c r="E514" s="140"/>
      <c r="F514" s="143" t="str">
        <f>IFERROR(IF(VLOOKUP(Table1[[#This Row],[Budget Code Description]],Dimentions!$X$6:$AC$139,2,FALSE)="","",VLOOKUP(Table1[[#This Row],[Budget Code Description]],Dimentions!$X$6:$AC$139,2,FALSE)),"")</f>
        <v/>
      </c>
      <c r="G514" s="143"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Description]],Dimentions!$X$6:$AC$134,4,FALSE)="","",VLOOKUP(Table1[[#This Row],[Budget Code Description]],Dimentions!$X$6:$AC$134,4,FALSE)),"")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11"/>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x14ac:dyDescent="0.35">
      <c r="A515" s="1"/>
      <c r="B515" s="88" t="str">
        <f>IF(Table1[[#This Row],[Posting Date]]&lt;&gt;"",IF(Table1[[#This Row],[Reference Number]]=Q514,B514+1,1),"")</f>
        <v/>
      </c>
      <c r="C515" s="61"/>
      <c r="D515" s="61"/>
      <c r="E515" s="140"/>
      <c r="F515" s="143" t="str">
        <f>IFERROR(IF(VLOOKUP(Table1[[#This Row],[Budget Code Description]],Dimentions!$X$6:$AC$139,2,FALSE)="","",VLOOKUP(Table1[[#This Row],[Budget Code Description]],Dimentions!$X$6:$AC$139,2,FALSE)),"")</f>
        <v/>
      </c>
      <c r="G515" s="143"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Description]],Dimentions!$X$6:$AC$134,4,FALSE)="","",VLOOKUP(Table1[[#This Row],[Budget Code Description]],Dimentions!$X$6:$AC$134,4,FALSE)),"")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11"/>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x14ac:dyDescent="0.35">
      <c r="A516" s="1"/>
      <c r="B516" s="88" t="str">
        <f>IF(Table1[[#This Row],[Posting Date]]&lt;&gt;"",IF(Table1[[#This Row],[Reference Number]]=Q515,B515+1,1),"")</f>
        <v/>
      </c>
      <c r="C516" s="61"/>
      <c r="D516" s="61"/>
      <c r="E516" s="140"/>
      <c r="F516" s="143" t="str">
        <f>IFERROR(IF(VLOOKUP(Table1[[#This Row],[Budget Code Description]],Dimentions!$X$6:$AC$139,2,FALSE)="","",VLOOKUP(Table1[[#This Row],[Budget Code Description]],Dimentions!$X$6:$AC$139,2,FALSE)),"")</f>
        <v/>
      </c>
      <c r="G516" s="143"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Description]],Dimentions!$X$6:$AC$134,4,FALSE)="","",VLOOKUP(Table1[[#This Row],[Budget Code Description]],Dimentions!$X$6:$AC$134,4,FALSE)),"")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11"/>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x14ac:dyDescent="0.35">
      <c r="A517" s="1"/>
      <c r="B517" s="88" t="str">
        <f>IF(Table1[[#This Row],[Posting Date]]&lt;&gt;"",IF(Table1[[#This Row],[Reference Number]]=Q516,B516+1,1),"")</f>
        <v/>
      </c>
      <c r="C517" s="61"/>
      <c r="D517" s="61"/>
      <c r="E517" s="140"/>
      <c r="F517" s="143" t="str">
        <f>IFERROR(IF(VLOOKUP(Table1[[#This Row],[Budget Code Description]],Dimentions!$X$6:$AC$139,2,FALSE)="","",VLOOKUP(Table1[[#This Row],[Budget Code Description]],Dimentions!$X$6:$AC$139,2,FALSE)),"")</f>
        <v/>
      </c>
      <c r="G517" s="143"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Description]],Dimentions!$X$6:$AC$134,4,FALSE)="","",VLOOKUP(Table1[[#This Row],[Budget Code Description]],Dimentions!$X$6:$AC$134,4,FALSE)),"")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11"/>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x14ac:dyDescent="0.35">
      <c r="A518" s="1"/>
      <c r="B518" s="88" t="str">
        <f>IF(Table1[[#This Row],[Posting Date]]&lt;&gt;"",IF(Table1[[#This Row],[Reference Number]]=Q517,B517+1,1),"")</f>
        <v/>
      </c>
      <c r="C518" s="61"/>
      <c r="D518" s="61"/>
      <c r="E518" s="140"/>
      <c r="F518" s="143" t="str">
        <f>IFERROR(IF(VLOOKUP(Table1[[#This Row],[Budget Code Description]],Dimentions!$X$6:$AC$139,2,FALSE)="","",VLOOKUP(Table1[[#This Row],[Budget Code Description]],Dimentions!$X$6:$AC$139,2,FALSE)),"")</f>
        <v/>
      </c>
      <c r="G518" s="143"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Description]],Dimentions!$X$6:$AC$134,4,FALSE)="","",VLOOKUP(Table1[[#This Row],[Budget Code Description]],Dimentions!$X$6:$AC$134,4,FALSE)),"")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11"/>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x14ac:dyDescent="0.35">
      <c r="A519" s="1"/>
      <c r="B519" s="88" t="str">
        <f>IF(Table1[[#This Row],[Posting Date]]&lt;&gt;"",IF(Table1[[#This Row],[Reference Number]]=Q518,B518+1,1),"")</f>
        <v/>
      </c>
      <c r="C519" s="61"/>
      <c r="D519" s="61"/>
      <c r="E519" s="140"/>
      <c r="F519" s="143" t="str">
        <f>IFERROR(IF(VLOOKUP(Table1[[#This Row],[Budget Code Description]],Dimentions!$X$6:$AC$139,2,FALSE)="","",VLOOKUP(Table1[[#This Row],[Budget Code Description]],Dimentions!$X$6:$AC$139,2,FALSE)),"")</f>
        <v/>
      </c>
      <c r="G519" s="143"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Description]],Dimentions!$X$6:$AC$134,4,FALSE)="","",VLOOKUP(Table1[[#This Row],[Budget Code Description]],Dimentions!$X$6:$AC$134,4,FALSE)),"")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11"/>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x14ac:dyDescent="0.35">
      <c r="A520" s="1"/>
      <c r="B520" s="88" t="str">
        <f>IF(Table1[[#This Row],[Posting Date]]&lt;&gt;"",IF(Table1[[#This Row],[Reference Number]]=Q519,B519+1,1),"")</f>
        <v/>
      </c>
      <c r="C520" s="61"/>
      <c r="D520" s="61"/>
      <c r="E520" s="140"/>
      <c r="F520" s="143" t="str">
        <f>IFERROR(IF(VLOOKUP(Table1[[#This Row],[Budget Code Description]],Dimentions!$X$6:$AC$139,2,FALSE)="","",VLOOKUP(Table1[[#This Row],[Budget Code Description]],Dimentions!$X$6:$AC$139,2,FALSE)),"")</f>
        <v/>
      </c>
      <c r="G520" s="143"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Description]],Dimentions!$X$6:$AC$134,4,FALSE)="","",VLOOKUP(Table1[[#This Row],[Budget Code Description]],Dimentions!$X$6:$AC$134,4,FALSE)),"")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11"/>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x14ac:dyDescent="0.35">
      <c r="A521" s="1"/>
      <c r="B521" s="88" t="str">
        <f>IF(Table1[[#This Row],[Posting Date]]&lt;&gt;"",IF(Table1[[#This Row],[Reference Number]]=Q520,B520+1,1),"")</f>
        <v/>
      </c>
      <c r="C521" s="61"/>
      <c r="D521" s="61"/>
      <c r="E521" s="140"/>
      <c r="F521" s="143" t="str">
        <f>IFERROR(IF(VLOOKUP(Table1[[#This Row],[Budget Code Description]],Dimentions!$X$6:$AC$139,2,FALSE)="","",VLOOKUP(Table1[[#This Row],[Budget Code Description]],Dimentions!$X$6:$AC$139,2,FALSE)),"")</f>
        <v/>
      </c>
      <c r="G521" s="143"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Description]],Dimentions!$X$6:$AC$134,4,FALSE)="","",VLOOKUP(Table1[[#This Row],[Budget Code Description]],Dimentions!$X$6:$AC$134,4,FALSE)),"")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11"/>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x14ac:dyDescent="0.35">
      <c r="A522" s="1"/>
      <c r="B522" s="88" t="str">
        <f>IF(Table1[[#This Row],[Posting Date]]&lt;&gt;"",IF(Table1[[#This Row],[Reference Number]]=Q521,B521+1,1),"")</f>
        <v/>
      </c>
      <c r="C522" s="61"/>
      <c r="D522" s="61"/>
      <c r="E522" s="140"/>
      <c r="F522" s="143" t="str">
        <f>IFERROR(IF(VLOOKUP(Table1[[#This Row],[Budget Code Description]],Dimentions!$X$6:$AC$139,2,FALSE)="","",VLOOKUP(Table1[[#This Row],[Budget Code Description]],Dimentions!$X$6:$AC$139,2,FALSE)),"")</f>
        <v/>
      </c>
      <c r="G522" s="143"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Description]],Dimentions!$X$6:$AC$134,4,FALSE)="","",VLOOKUP(Table1[[#This Row],[Budget Code Description]],Dimentions!$X$6:$AC$134,4,FALSE)),"")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11"/>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x14ac:dyDescent="0.35">
      <c r="A523" s="1"/>
      <c r="B523" s="88" t="str">
        <f>IF(Table1[[#This Row],[Posting Date]]&lt;&gt;"",IF(Table1[[#This Row],[Reference Number]]=Q522,B522+1,1),"")</f>
        <v/>
      </c>
      <c r="C523" s="61"/>
      <c r="D523" s="61"/>
      <c r="E523" s="140"/>
      <c r="F523" s="143" t="str">
        <f>IFERROR(IF(VLOOKUP(Table1[[#This Row],[Budget Code Description]],Dimentions!$X$6:$AC$139,2,FALSE)="","",VLOOKUP(Table1[[#This Row],[Budget Code Description]],Dimentions!$X$6:$AC$139,2,FALSE)),"")</f>
        <v/>
      </c>
      <c r="G523" s="143"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Description]],Dimentions!$X$6:$AC$134,4,FALSE)="","",VLOOKUP(Table1[[#This Row],[Budget Code Description]],Dimentions!$X$6:$AC$134,4,FALSE)),"")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11"/>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x14ac:dyDescent="0.35">
      <c r="A524" s="1"/>
      <c r="B524" s="88" t="str">
        <f>IF(Table1[[#This Row],[Posting Date]]&lt;&gt;"",IF(Table1[[#This Row],[Reference Number]]=Q523,B523+1,1),"")</f>
        <v/>
      </c>
      <c r="C524" s="61"/>
      <c r="D524" s="61"/>
      <c r="E524" s="140"/>
      <c r="F524" s="143" t="str">
        <f>IFERROR(IF(VLOOKUP(Table1[[#This Row],[Budget Code Description]],Dimentions!$X$6:$AC$139,2,FALSE)="","",VLOOKUP(Table1[[#This Row],[Budget Code Description]],Dimentions!$X$6:$AC$139,2,FALSE)),"")</f>
        <v/>
      </c>
      <c r="G524" s="143"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Description]],Dimentions!$X$6:$AC$134,4,FALSE)="","",VLOOKUP(Table1[[#This Row],[Budget Code Description]],Dimentions!$X$6:$AC$134,4,FALSE)),"")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11"/>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x14ac:dyDescent="0.35">
      <c r="A525" s="1"/>
      <c r="B525" s="88" t="str">
        <f>IF(Table1[[#This Row],[Posting Date]]&lt;&gt;"",IF(Table1[[#This Row],[Reference Number]]=Q524,B524+1,1),"")</f>
        <v/>
      </c>
      <c r="C525" s="61"/>
      <c r="D525" s="61"/>
      <c r="E525" s="140"/>
      <c r="F525" s="143" t="str">
        <f>IFERROR(IF(VLOOKUP(Table1[[#This Row],[Budget Code Description]],Dimentions!$X$6:$AC$139,2,FALSE)="","",VLOOKUP(Table1[[#This Row],[Budget Code Description]],Dimentions!$X$6:$AC$139,2,FALSE)),"")</f>
        <v/>
      </c>
      <c r="G525" s="143"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Description]],Dimentions!$X$6:$AC$134,4,FALSE)="","",VLOOKUP(Table1[[#This Row],[Budget Code Description]],Dimentions!$X$6:$AC$134,4,FALSE)),"")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11"/>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x14ac:dyDescent="0.35">
      <c r="A526" s="1"/>
      <c r="B526" s="88" t="str">
        <f>IF(Table1[[#This Row],[Posting Date]]&lt;&gt;"",IF(Table1[[#This Row],[Reference Number]]=Q525,B525+1,1),"")</f>
        <v/>
      </c>
      <c r="C526" s="61"/>
      <c r="D526" s="61"/>
      <c r="E526" s="140"/>
      <c r="F526" s="143" t="str">
        <f>IFERROR(IF(VLOOKUP(Table1[[#This Row],[Budget Code Description]],Dimentions!$X$6:$AC$139,2,FALSE)="","",VLOOKUP(Table1[[#This Row],[Budget Code Description]],Dimentions!$X$6:$AC$139,2,FALSE)),"")</f>
        <v/>
      </c>
      <c r="G526" s="143"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Description]],Dimentions!$X$6:$AC$134,4,FALSE)="","",VLOOKUP(Table1[[#This Row],[Budget Code Description]],Dimentions!$X$6:$AC$134,4,FALSE)),"")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11"/>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x14ac:dyDescent="0.35">
      <c r="A527" s="1"/>
      <c r="B527" s="88" t="str">
        <f>IF(Table1[[#This Row],[Posting Date]]&lt;&gt;"",IF(Table1[[#This Row],[Reference Number]]=Q526,B526+1,1),"")</f>
        <v/>
      </c>
      <c r="C527" s="61"/>
      <c r="D527" s="61"/>
      <c r="E527" s="140"/>
      <c r="F527" s="143" t="str">
        <f>IFERROR(IF(VLOOKUP(Table1[[#This Row],[Budget Code Description]],Dimentions!$X$6:$AC$139,2,FALSE)="","",VLOOKUP(Table1[[#This Row],[Budget Code Description]],Dimentions!$X$6:$AC$139,2,FALSE)),"")</f>
        <v/>
      </c>
      <c r="G527" s="143"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Description]],Dimentions!$X$6:$AC$134,4,FALSE)="","",VLOOKUP(Table1[[#This Row],[Budget Code Description]],Dimentions!$X$6:$AC$134,4,FALSE)),"")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11"/>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x14ac:dyDescent="0.35">
      <c r="A528" s="1"/>
      <c r="B528" s="88" t="str">
        <f>IF(Table1[[#This Row],[Posting Date]]&lt;&gt;"",IF(Table1[[#This Row],[Reference Number]]=Q527,B527+1,1),"")</f>
        <v/>
      </c>
      <c r="C528" s="61"/>
      <c r="D528" s="61"/>
      <c r="E528" s="140"/>
      <c r="F528" s="143" t="str">
        <f>IFERROR(IF(VLOOKUP(Table1[[#This Row],[Budget Code Description]],Dimentions!$X$6:$AC$139,2,FALSE)="","",VLOOKUP(Table1[[#This Row],[Budget Code Description]],Dimentions!$X$6:$AC$139,2,FALSE)),"")</f>
        <v/>
      </c>
      <c r="G528" s="143"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Description]],Dimentions!$X$6:$AC$134,4,FALSE)="","",VLOOKUP(Table1[[#This Row],[Budget Code Description]],Dimentions!$X$6:$AC$134,4,FALSE)),"")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si="11"/>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x14ac:dyDescent="0.35">
      <c r="A529" s="1"/>
      <c r="B529" s="88" t="str">
        <f>IF(Table1[[#This Row],[Posting Date]]&lt;&gt;"",IF(Table1[[#This Row],[Reference Number]]=Q528,B528+1,1),"")</f>
        <v/>
      </c>
      <c r="C529" s="61"/>
      <c r="D529" s="61"/>
      <c r="E529" s="140"/>
      <c r="F529" s="143" t="str">
        <f>IFERROR(IF(VLOOKUP(Table1[[#This Row],[Budget Code Description]],Dimentions!$X$6:$AC$139,2,FALSE)="","",VLOOKUP(Table1[[#This Row],[Budget Code Description]],Dimentions!$X$6:$AC$139,2,FALSE)),"")</f>
        <v/>
      </c>
      <c r="G529" s="143"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Description]],Dimentions!$X$6:$AC$134,4,FALSE)="","",VLOOKUP(Table1[[#This Row],[Budget Code Description]],Dimentions!$X$6:$AC$134,4,FALSE)),"")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si="11"/>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x14ac:dyDescent="0.35">
      <c r="A530" s="1"/>
      <c r="B530" s="88" t="str">
        <f>IF(Table1[[#This Row],[Posting Date]]&lt;&gt;"",IF(Table1[[#This Row],[Reference Number]]=Q529,B529+1,1),"")</f>
        <v/>
      </c>
      <c r="C530" s="61"/>
      <c r="D530" s="61"/>
      <c r="E530" s="140"/>
      <c r="F530" s="143" t="str">
        <f>IFERROR(IF(VLOOKUP(Table1[[#This Row],[Budget Code Description]],Dimentions!$X$6:$AC$139,2,FALSE)="","",VLOOKUP(Table1[[#This Row],[Budget Code Description]],Dimentions!$X$6:$AC$139,2,FALSE)),"")</f>
        <v/>
      </c>
      <c r="G530" s="143"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Description]],Dimentions!$X$6:$AC$134,4,FALSE)="","",VLOOKUP(Table1[[#This Row],[Budget Code Description]],Dimentions!$X$6:$AC$134,4,FALSE)),"")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si="11"/>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x14ac:dyDescent="0.35">
      <c r="A531" s="1"/>
      <c r="B531" s="88" t="str">
        <f>IF(Table1[[#This Row],[Posting Date]]&lt;&gt;"",IF(Table1[[#This Row],[Reference Number]]=Q530,B530+1,1),"")</f>
        <v/>
      </c>
      <c r="C531" s="61"/>
      <c r="D531" s="61"/>
      <c r="E531" s="140"/>
      <c r="F531" s="143" t="str">
        <f>IFERROR(IF(VLOOKUP(Table1[[#This Row],[Budget Code Description]],Dimentions!$X$6:$AC$139,2,FALSE)="","",VLOOKUP(Table1[[#This Row],[Budget Code Description]],Dimentions!$X$6:$AC$139,2,FALSE)),"")</f>
        <v/>
      </c>
      <c r="G531" s="143"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Description]],Dimentions!$X$6:$AC$134,4,FALSE)="","",VLOOKUP(Table1[[#This Row],[Budget Code Description]],Dimentions!$X$6:$AC$134,4,FALSE)),"")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11"/>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x14ac:dyDescent="0.35">
      <c r="A532" s="1"/>
      <c r="B532" s="88" t="str">
        <f>IF(Table1[[#This Row],[Posting Date]]&lt;&gt;"",IF(Table1[[#This Row],[Reference Number]]=Q531,B531+1,1),"")</f>
        <v/>
      </c>
      <c r="C532" s="61"/>
      <c r="D532" s="61"/>
      <c r="E532" s="140"/>
      <c r="F532" s="143" t="str">
        <f>IFERROR(IF(VLOOKUP(Table1[[#This Row],[Budget Code Description]],Dimentions!$X$6:$AC$139,2,FALSE)="","",VLOOKUP(Table1[[#This Row],[Budget Code Description]],Dimentions!$X$6:$AC$139,2,FALSE)),"")</f>
        <v/>
      </c>
      <c r="G532" s="143"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Description]],Dimentions!$X$6:$AC$134,4,FALSE)="","",VLOOKUP(Table1[[#This Row],[Budget Code Description]],Dimentions!$X$6:$AC$134,4,FALSE)),"")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11"/>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x14ac:dyDescent="0.35">
      <c r="A533" s="1"/>
      <c r="B533" s="88" t="str">
        <f>IF(Table1[[#This Row],[Posting Date]]&lt;&gt;"",IF(Table1[[#This Row],[Reference Number]]=Q532,B532+1,1),"")</f>
        <v/>
      </c>
      <c r="C533" s="61"/>
      <c r="D533" s="61"/>
      <c r="E533" s="140"/>
      <c r="F533" s="143" t="str">
        <f>IFERROR(IF(VLOOKUP(Table1[[#This Row],[Budget Code Description]],Dimentions!$X$6:$AC$139,2,FALSE)="","",VLOOKUP(Table1[[#This Row],[Budget Code Description]],Dimentions!$X$6:$AC$139,2,FALSE)),"")</f>
        <v/>
      </c>
      <c r="G533" s="143"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Description]],Dimentions!$X$6:$AC$134,4,FALSE)="","",VLOOKUP(Table1[[#This Row],[Budget Code Description]],Dimentions!$X$6:$AC$134,4,FALSE)),"")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11"/>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x14ac:dyDescent="0.35">
      <c r="A534" s="1"/>
      <c r="B534" s="88" t="str">
        <f>IF(Table1[[#This Row],[Posting Date]]&lt;&gt;"",IF(Table1[[#This Row],[Reference Number]]=Q533,B533+1,1),"")</f>
        <v/>
      </c>
      <c r="C534" s="61"/>
      <c r="D534" s="61"/>
      <c r="E534" s="140"/>
      <c r="F534" s="143" t="str">
        <f>IFERROR(IF(VLOOKUP(Table1[[#This Row],[Budget Code Description]],Dimentions!$X$6:$AC$139,2,FALSE)="","",VLOOKUP(Table1[[#This Row],[Budget Code Description]],Dimentions!$X$6:$AC$139,2,FALSE)),"")</f>
        <v/>
      </c>
      <c r="G534" s="143"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Description]],Dimentions!$X$6:$AC$134,4,FALSE)="","",VLOOKUP(Table1[[#This Row],[Budget Code Description]],Dimentions!$X$6:$AC$134,4,FALSE)),"")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11"/>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x14ac:dyDescent="0.35">
      <c r="A535" s="1"/>
      <c r="B535" s="88" t="str">
        <f>IF(Table1[[#This Row],[Posting Date]]&lt;&gt;"",IF(Table1[[#This Row],[Reference Number]]=Q534,B534+1,1),"")</f>
        <v/>
      </c>
      <c r="C535" s="61"/>
      <c r="D535" s="61"/>
      <c r="E535" s="140"/>
      <c r="F535" s="143" t="str">
        <f>IFERROR(IF(VLOOKUP(Table1[[#This Row],[Budget Code Description]],Dimentions!$X$6:$AC$139,2,FALSE)="","",VLOOKUP(Table1[[#This Row],[Budget Code Description]],Dimentions!$X$6:$AC$139,2,FALSE)),"")</f>
        <v/>
      </c>
      <c r="G535" s="143"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Description]],Dimentions!$X$6:$AC$134,4,FALSE)="","",VLOOKUP(Table1[[#This Row],[Budget Code Description]],Dimentions!$X$6:$AC$134,4,FALSE)),"")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11"/>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x14ac:dyDescent="0.35">
      <c r="A536" s="1"/>
      <c r="B536" s="88" t="str">
        <f>IF(Table1[[#This Row],[Posting Date]]&lt;&gt;"",IF(Table1[[#This Row],[Reference Number]]=Q535,B535+1,1),"")</f>
        <v/>
      </c>
      <c r="C536" s="61"/>
      <c r="D536" s="61"/>
      <c r="E536" s="140"/>
      <c r="F536" s="143" t="str">
        <f>IFERROR(IF(VLOOKUP(Table1[[#This Row],[Budget Code Description]],Dimentions!$X$6:$AC$139,2,FALSE)="","",VLOOKUP(Table1[[#This Row],[Budget Code Description]],Dimentions!$X$6:$AC$139,2,FALSE)),"")</f>
        <v/>
      </c>
      <c r="G536" s="143"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Description]],Dimentions!$X$6:$AC$134,4,FALSE)="","",VLOOKUP(Table1[[#This Row],[Budget Code Description]],Dimentions!$X$6:$AC$134,4,FALSE)),"")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11"/>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x14ac:dyDescent="0.35">
      <c r="A537" s="1"/>
      <c r="B537" s="88" t="str">
        <f>IF(Table1[[#This Row],[Posting Date]]&lt;&gt;"",IF(Table1[[#This Row],[Reference Number]]=Q536,B536+1,1),"")</f>
        <v/>
      </c>
      <c r="C537" s="61"/>
      <c r="D537" s="61"/>
      <c r="E537" s="140"/>
      <c r="F537" s="143" t="str">
        <f>IFERROR(IF(VLOOKUP(Table1[[#This Row],[Budget Code Description]],Dimentions!$X$6:$AC$139,2,FALSE)="","",VLOOKUP(Table1[[#This Row],[Budget Code Description]],Dimentions!$X$6:$AC$139,2,FALSE)),"")</f>
        <v/>
      </c>
      <c r="G537" s="143"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Description]],Dimentions!$X$6:$AC$134,4,FALSE)="","",VLOOKUP(Table1[[#This Row],[Budget Code Description]],Dimentions!$X$6:$AC$134,4,FALSE)),"")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11"/>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x14ac:dyDescent="0.35">
      <c r="A538" s="1"/>
      <c r="B538" s="88" t="str">
        <f>IF(Table1[[#This Row],[Posting Date]]&lt;&gt;"",IF(Table1[[#This Row],[Reference Number]]=Q537,B537+1,1),"")</f>
        <v/>
      </c>
      <c r="C538" s="61"/>
      <c r="D538" s="61"/>
      <c r="E538" s="140"/>
      <c r="F538" s="143" t="str">
        <f>IFERROR(IF(VLOOKUP(Table1[[#This Row],[Budget Code Description]],Dimentions!$X$6:$AC$139,2,FALSE)="","",VLOOKUP(Table1[[#This Row],[Budget Code Description]],Dimentions!$X$6:$AC$139,2,FALSE)),"")</f>
        <v/>
      </c>
      <c r="G538" s="143"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Description]],Dimentions!$X$6:$AC$134,4,FALSE)="","",VLOOKUP(Table1[[#This Row],[Budget Code Description]],Dimentions!$X$6:$AC$134,4,FALSE)),"")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11"/>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x14ac:dyDescent="0.35">
      <c r="A539" s="1"/>
      <c r="B539" s="88" t="str">
        <f>IF(Table1[[#This Row],[Posting Date]]&lt;&gt;"",IF(Table1[[#This Row],[Reference Number]]=Q538,B538+1,1),"")</f>
        <v/>
      </c>
      <c r="C539" s="61"/>
      <c r="D539" s="61"/>
      <c r="E539" s="140"/>
      <c r="F539" s="143" t="str">
        <f>IFERROR(IF(VLOOKUP(Table1[[#This Row],[Budget Code Description]],Dimentions!$X$6:$AC$139,2,FALSE)="","",VLOOKUP(Table1[[#This Row],[Budget Code Description]],Dimentions!$X$6:$AC$139,2,FALSE)),"")</f>
        <v/>
      </c>
      <c r="G539" s="143"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Description]],Dimentions!$X$6:$AC$134,4,FALSE)="","",VLOOKUP(Table1[[#This Row],[Budget Code Description]],Dimentions!$X$6:$AC$134,4,FALSE)),"")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11"/>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x14ac:dyDescent="0.35">
      <c r="A540" s="1"/>
      <c r="B540" s="88" t="str">
        <f>IF(Table1[[#This Row],[Posting Date]]&lt;&gt;"",IF(Table1[[#This Row],[Reference Number]]=Q539,B539+1,1),"")</f>
        <v/>
      </c>
      <c r="C540" s="61"/>
      <c r="D540" s="61"/>
      <c r="E540" s="140"/>
      <c r="F540" s="143" t="str">
        <f>IFERROR(IF(VLOOKUP(Table1[[#This Row],[Budget Code Description]],Dimentions!$X$6:$AC$139,2,FALSE)="","",VLOOKUP(Table1[[#This Row],[Budget Code Description]],Dimentions!$X$6:$AC$139,2,FALSE)),"")</f>
        <v/>
      </c>
      <c r="G540" s="143"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Description]],Dimentions!$X$6:$AC$134,4,FALSE)="","",VLOOKUP(Table1[[#This Row],[Budget Code Description]],Dimentions!$X$6:$AC$134,4,FALSE)),"")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11"/>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x14ac:dyDescent="0.35">
      <c r="A541" s="1"/>
      <c r="B541" s="88" t="str">
        <f>IF(Table1[[#This Row],[Posting Date]]&lt;&gt;"",IF(Table1[[#This Row],[Reference Number]]=Q540,B540+1,1),"")</f>
        <v/>
      </c>
      <c r="C541" s="61"/>
      <c r="D541" s="61"/>
      <c r="E541" s="140"/>
      <c r="F541" s="143" t="str">
        <f>IFERROR(IF(VLOOKUP(Table1[[#This Row],[Budget Code Description]],Dimentions!$X$6:$AC$139,2,FALSE)="","",VLOOKUP(Table1[[#This Row],[Budget Code Description]],Dimentions!$X$6:$AC$139,2,FALSE)),"")</f>
        <v/>
      </c>
      <c r="G541" s="143"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Description]],Dimentions!$X$6:$AC$134,4,FALSE)="","",VLOOKUP(Table1[[#This Row],[Budget Code Description]],Dimentions!$X$6:$AC$134,4,FALSE)),"")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11"/>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x14ac:dyDescent="0.35">
      <c r="A542" s="1"/>
      <c r="B542" s="88" t="str">
        <f>IF(Table1[[#This Row],[Posting Date]]&lt;&gt;"",IF(Table1[[#This Row],[Reference Number]]=Q541,B541+1,1),"")</f>
        <v/>
      </c>
      <c r="C542" s="61"/>
      <c r="D542" s="61"/>
      <c r="E542" s="140"/>
      <c r="F542" s="143" t="str">
        <f>IFERROR(IF(VLOOKUP(Table1[[#This Row],[Budget Code Description]],Dimentions!$X$6:$AC$139,2,FALSE)="","",VLOOKUP(Table1[[#This Row],[Budget Code Description]],Dimentions!$X$6:$AC$139,2,FALSE)),"")</f>
        <v/>
      </c>
      <c r="G542" s="143"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Description]],Dimentions!$X$6:$AC$134,4,FALSE)="","",VLOOKUP(Table1[[#This Row],[Budget Code Description]],Dimentions!$X$6:$AC$134,4,FALSE)),"")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11"/>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x14ac:dyDescent="0.35">
      <c r="A543" s="1"/>
      <c r="B543" s="88" t="str">
        <f>IF(Table1[[#This Row],[Posting Date]]&lt;&gt;"",IF(Table1[[#This Row],[Reference Number]]=Q542,B542+1,1),"")</f>
        <v/>
      </c>
      <c r="C543" s="61"/>
      <c r="D543" s="61"/>
      <c r="E543" s="140"/>
      <c r="F543" s="143" t="str">
        <f>IFERROR(IF(VLOOKUP(Table1[[#This Row],[Budget Code Description]],Dimentions!$X$6:$AC$139,2,FALSE)="","",VLOOKUP(Table1[[#This Row],[Budget Code Description]],Dimentions!$X$6:$AC$139,2,FALSE)),"")</f>
        <v/>
      </c>
      <c r="G543" s="143"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Description]],Dimentions!$X$6:$AC$134,4,FALSE)="","",VLOOKUP(Table1[[#This Row],[Budget Code Description]],Dimentions!$X$6:$AC$134,4,FALSE)),"")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11"/>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x14ac:dyDescent="0.35">
      <c r="A544" s="1"/>
      <c r="B544" s="88" t="str">
        <f>IF(Table1[[#This Row],[Posting Date]]&lt;&gt;"",IF(Table1[[#This Row],[Reference Number]]=Q543,B543+1,1),"")</f>
        <v/>
      </c>
      <c r="C544" s="61"/>
      <c r="D544" s="61"/>
      <c r="E544" s="140"/>
      <c r="F544" s="143" t="str">
        <f>IFERROR(IF(VLOOKUP(Table1[[#This Row],[Budget Code Description]],Dimentions!$X$6:$AC$139,2,FALSE)="","",VLOOKUP(Table1[[#This Row],[Budget Code Description]],Dimentions!$X$6:$AC$139,2,FALSE)),"")</f>
        <v/>
      </c>
      <c r="G544" s="143"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Description]],Dimentions!$X$6:$AC$134,4,FALSE)="","",VLOOKUP(Table1[[#This Row],[Budget Code Description]],Dimentions!$X$6:$AC$134,4,FALSE)),"")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11"/>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x14ac:dyDescent="0.35">
      <c r="A545" s="1"/>
      <c r="B545" s="88" t="str">
        <f>IF(Table1[[#This Row],[Posting Date]]&lt;&gt;"",IF(Table1[[#This Row],[Reference Number]]=Q544,B544+1,1),"")</f>
        <v/>
      </c>
      <c r="C545" s="61"/>
      <c r="D545" s="61"/>
      <c r="E545" s="140"/>
      <c r="F545" s="143" t="str">
        <f>IFERROR(IF(VLOOKUP(Table1[[#This Row],[Budget Code Description]],Dimentions!$X$6:$AC$139,2,FALSE)="","",VLOOKUP(Table1[[#This Row],[Budget Code Description]],Dimentions!$X$6:$AC$139,2,FALSE)),"")</f>
        <v/>
      </c>
      <c r="G545" s="143"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Description]],Dimentions!$X$6:$AC$134,4,FALSE)="","",VLOOKUP(Table1[[#This Row],[Budget Code Description]],Dimentions!$X$6:$AC$134,4,FALSE)),"")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11"/>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x14ac:dyDescent="0.35">
      <c r="A546" s="1"/>
      <c r="B546" s="88" t="str">
        <f>IF(Table1[[#This Row],[Posting Date]]&lt;&gt;"",IF(Table1[[#This Row],[Reference Number]]=Q545,B545+1,1),"")</f>
        <v/>
      </c>
      <c r="C546" s="61"/>
      <c r="D546" s="61"/>
      <c r="E546" s="140"/>
      <c r="F546" s="143" t="str">
        <f>IFERROR(IF(VLOOKUP(Table1[[#This Row],[Budget Code Description]],Dimentions!$X$6:$AC$139,2,FALSE)="","",VLOOKUP(Table1[[#This Row],[Budget Code Description]],Dimentions!$X$6:$AC$139,2,FALSE)),"")</f>
        <v/>
      </c>
      <c r="G546" s="143"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Description]],Dimentions!$X$6:$AC$134,4,FALSE)="","",VLOOKUP(Table1[[#This Row],[Budget Code Description]],Dimentions!$X$6:$AC$134,4,FALSE)),"")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11"/>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x14ac:dyDescent="0.35">
      <c r="A547" s="1"/>
      <c r="B547" s="88" t="str">
        <f>IF(Table1[[#This Row],[Posting Date]]&lt;&gt;"",IF(Table1[[#This Row],[Reference Number]]=Q546,B546+1,1),"")</f>
        <v/>
      </c>
      <c r="C547" s="61"/>
      <c r="D547" s="61"/>
      <c r="E547" s="140"/>
      <c r="F547" s="143" t="str">
        <f>IFERROR(IF(VLOOKUP(Table1[[#This Row],[Budget Code Description]],Dimentions!$X$6:$AC$139,2,FALSE)="","",VLOOKUP(Table1[[#This Row],[Budget Code Description]],Dimentions!$X$6:$AC$139,2,FALSE)),"")</f>
        <v/>
      </c>
      <c r="G547" s="143"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Description]],Dimentions!$X$6:$AC$134,4,FALSE)="","",VLOOKUP(Table1[[#This Row],[Budget Code Description]],Dimentions!$X$6:$AC$134,4,FALSE)),"")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si="11"/>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x14ac:dyDescent="0.35">
      <c r="A548" s="1"/>
      <c r="B548" s="88" t="str">
        <f>IF(Table1[[#This Row],[Posting Date]]&lt;&gt;"",IF(Table1[[#This Row],[Reference Number]]=Q547,B547+1,1),"")</f>
        <v/>
      </c>
      <c r="C548" s="61"/>
      <c r="D548" s="61"/>
      <c r="E548" s="140"/>
      <c r="F548" s="143" t="str">
        <f>IFERROR(IF(VLOOKUP(Table1[[#This Row],[Budget Code Description]],Dimentions!$X$6:$AC$139,2,FALSE)="","",VLOOKUP(Table1[[#This Row],[Budget Code Description]],Dimentions!$X$6:$AC$139,2,FALSE)),"")</f>
        <v/>
      </c>
      <c r="G548" s="143"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Description]],Dimentions!$X$6:$AC$134,4,FALSE)="","",VLOOKUP(Table1[[#This Row],[Budget Code Description]],Dimentions!$X$6:$AC$134,4,FALSE)),"")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11"/>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x14ac:dyDescent="0.35">
      <c r="A549" s="1"/>
      <c r="B549" s="88" t="str">
        <f>IF(Table1[[#This Row],[Posting Date]]&lt;&gt;"",IF(Table1[[#This Row],[Reference Number]]=Q548,B548+1,1),"")</f>
        <v/>
      </c>
      <c r="C549" s="61"/>
      <c r="D549" s="61"/>
      <c r="E549" s="140"/>
      <c r="F549" s="143" t="str">
        <f>IFERROR(IF(VLOOKUP(Table1[[#This Row],[Budget Code Description]],Dimentions!$X$6:$AC$139,2,FALSE)="","",VLOOKUP(Table1[[#This Row],[Budget Code Description]],Dimentions!$X$6:$AC$139,2,FALSE)),"")</f>
        <v/>
      </c>
      <c r="G549" s="143"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Description]],Dimentions!$X$6:$AC$134,4,FALSE)="","",VLOOKUP(Table1[[#This Row],[Budget Code Description]],Dimentions!$X$6:$AC$134,4,FALSE)),"")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11"/>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x14ac:dyDescent="0.35">
      <c r="A550" s="1"/>
      <c r="B550" s="88" t="str">
        <f>IF(Table1[[#This Row],[Posting Date]]&lt;&gt;"",IF(Table1[[#This Row],[Reference Number]]=Q549,B549+1,1),"")</f>
        <v/>
      </c>
      <c r="C550" s="61"/>
      <c r="D550" s="61"/>
      <c r="E550" s="140"/>
      <c r="F550" s="143" t="str">
        <f>IFERROR(IF(VLOOKUP(Table1[[#This Row],[Budget Code Description]],Dimentions!$X$6:$AC$139,2,FALSE)="","",VLOOKUP(Table1[[#This Row],[Budget Code Description]],Dimentions!$X$6:$AC$139,2,FALSE)),"")</f>
        <v/>
      </c>
      <c r="G550" s="143"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Description]],Dimentions!$X$6:$AC$134,4,FALSE)="","",VLOOKUP(Table1[[#This Row],[Budget Code Description]],Dimentions!$X$6:$AC$134,4,FALSE)),"")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si="11"/>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x14ac:dyDescent="0.35">
      <c r="A551" s="1"/>
      <c r="B551" s="88" t="str">
        <f>IF(Table1[[#This Row],[Posting Date]]&lt;&gt;"",IF(Table1[[#This Row],[Reference Number]]=Q550,B550+1,1),"")</f>
        <v/>
      </c>
      <c r="C551" s="61"/>
      <c r="D551" s="61"/>
      <c r="E551" s="140"/>
      <c r="F551" s="143" t="str">
        <f>IFERROR(IF(VLOOKUP(Table1[[#This Row],[Budget Code Description]],Dimentions!$X$6:$AC$139,2,FALSE)="","",VLOOKUP(Table1[[#This Row],[Budget Code Description]],Dimentions!$X$6:$AC$139,2,FALSE)),"")</f>
        <v/>
      </c>
      <c r="G551" s="143"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Description]],Dimentions!$X$6:$AC$134,4,FALSE)="","",VLOOKUP(Table1[[#This Row],[Budget Code Description]],Dimentions!$X$6:$AC$134,4,FALSE)),"")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11"/>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x14ac:dyDescent="0.35">
      <c r="A552" s="1"/>
      <c r="B552" s="88" t="str">
        <f>IF(Table1[[#This Row],[Posting Date]]&lt;&gt;"",IF(Table1[[#This Row],[Reference Number]]=Q551,B551+1,1),"")</f>
        <v/>
      </c>
      <c r="C552" s="61"/>
      <c r="D552" s="61"/>
      <c r="E552" s="140"/>
      <c r="F552" s="143" t="str">
        <f>IFERROR(IF(VLOOKUP(Table1[[#This Row],[Budget Code Description]],Dimentions!$X$6:$AC$139,2,FALSE)="","",VLOOKUP(Table1[[#This Row],[Budget Code Description]],Dimentions!$X$6:$AC$139,2,FALSE)),"")</f>
        <v/>
      </c>
      <c r="G552" s="143"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Description]],Dimentions!$X$6:$AC$134,4,FALSE)="","",VLOOKUP(Table1[[#This Row],[Budget Code Description]],Dimentions!$X$6:$AC$134,4,FALSE)),"")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11"/>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x14ac:dyDescent="0.35">
      <c r="A553" s="1"/>
      <c r="B553" s="88" t="str">
        <f>IF(Table1[[#This Row],[Posting Date]]&lt;&gt;"",IF(Table1[[#This Row],[Reference Number]]=Q552,B552+1,1),"")</f>
        <v/>
      </c>
      <c r="C553" s="61"/>
      <c r="D553" s="61"/>
      <c r="E553" s="140"/>
      <c r="F553" s="143" t="str">
        <f>IFERROR(IF(VLOOKUP(Table1[[#This Row],[Budget Code Description]],Dimentions!$X$6:$AC$139,2,FALSE)="","",VLOOKUP(Table1[[#This Row],[Budget Code Description]],Dimentions!$X$6:$AC$139,2,FALSE)),"")</f>
        <v/>
      </c>
      <c r="G553" s="143"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Description]],Dimentions!$X$6:$AC$134,4,FALSE)="","",VLOOKUP(Table1[[#This Row],[Budget Code Description]],Dimentions!$X$6:$AC$134,4,FALSE)),"")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si="11"/>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x14ac:dyDescent="0.35">
      <c r="A554" s="1"/>
      <c r="B554" s="88" t="str">
        <f>IF(Table1[[#This Row],[Posting Date]]&lt;&gt;"",IF(Table1[[#This Row],[Reference Number]]=Q553,B553+1,1),"")</f>
        <v/>
      </c>
      <c r="C554" s="61"/>
      <c r="D554" s="61"/>
      <c r="E554" s="140"/>
      <c r="F554" s="143" t="str">
        <f>IFERROR(IF(VLOOKUP(Table1[[#This Row],[Budget Code Description]],Dimentions!$X$6:$AC$139,2,FALSE)="","",VLOOKUP(Table1[[#This Row],[Budget Code Description]],Dimentions!$X$6:$AC$139,2,FALSE)),"")</f>
        <v/>
      </c>
      <c r="G554" s="143"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Description]],Dimentions!$X$6:$AC$134,4,FALSE)="","",VLOOKUP(Table1[[#This Row],[Budget Code Description]],Dimentions!$X$6:$AC$134,4,FALSE)),"")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11"/>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x14ac:dyDescent="0.35">
      <c r="A555" s="1"/>
      <c r="B555" s="88" t="str">
        <f>IF(Table1[[#This Row],[Posting Date]]&lt;&gt;"",IF(Table1[[#This Row],[Reference Number]]=Q554,B554+1,1),"")</f>
        <v/>
      </c>
      <c r="C555" s="61"/>
      <c r="D555" s="61"/>
      <c r="E555" s="140"/>
      <c r="F555" s="143" t="str">
        <f>IFERROR(IF(VLOOKUP(Table1[[#This Row],[Budget Code Description]],Dimentions!$X$6:$AC$139,2,FALSE)="","",VLOOKUP(Table1[[#This Row],[Budget Code Description]],Dimentions!$X$6:$AC$139,2,FALSE)),"")</f>
        <v/>
      </c>
      <c r="G555" s="143"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Description]],Dimentions!$X$6:$AC$134,4,FALSE)="","",VLOOKUP(Table1[[#This Row],[Budget Code Description]],Dimentions!$X$6:$AC$134,4,FALSE)),"")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ref="W555:W618" si="12">IF(E555="","",(ExchangeRate))</f>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x14ac:dyDescent="0.35">
      <c r="A556" s="1"/>
      <c r="B556" s="88" t="str">
        <f>IF(Table1[[#This Row],[Posting Date]]&lt;&gt;"",IF(Table1[[#This Row],[Reference Number]]=Q555,B555+1,1),"")</f>
        <v/>
      </c>
      <c r="C556" s="61"/>
      <c r="D556" s="61"/>
      <c r="E556" s="140"/>
      <c r="F556" s="143" t="str">
        <f>IFERROR(IF(VLOOKUP(Table1[[#This Row],[Budget Code Description]],Dimentions!$X$6:$AC$139,2,FALSE)="","",VLOOKUP(Table1[[#This Row],[Budget Code Description]],Dimentions!$X$6:$AC$139,2,FALSE)),"")</f>
        <v/>
      </c>
      <c r="G556" s="143"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Description]],Dimentions!$X$6:$AC$134,4,FALSE)="","",VLOOKUP(Table1[[#This Row],[Budget Code Description]],Dimentions!$X$6:$AC$134,4,FALSE)),"")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12"/>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x14ac:dyDescent="0.35">
      <c r="A557" s="1"/>
      <c r="B557" s="88" t="str">
        <f>IF(Table1[[#This Row],[Posting Date]]&lt;&gt;"",IF(Table1[[#This Row],[Reference Number]]=Q556,B556+1,1),"")</f>
        <v/>
      </c>
      <c r="C557" s="61"/>
      <c r="D557" s="61"/>
      <c r="E557" s="140"/>
      <c r="F557" s="143" t="str">
        <f>IFERROR(IF(VLOOKUP(Table1[[#This Row],[Budget Code Description]],Dimentions!$X$6:$AC$139,2,FALSE)="","",VLOOKUP(Table1[[#This Row],[Budget Code Description]],Dimentions!$X$6:$AC$139,2,FALSE)),"")</f>
        <v/>
      </c>
      <c r="G557" s="143"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Description]],Dimentions!$X$6:$AC$134,4,FALSE)="","",VLOOKUP(Table1[[#This Row],[Budget Code Description]],Dimentions!$X$6:$AC$134,4,FALSE)),"")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si="12"/>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x14ac:dyDescent="0.35">
      <c r="A558" s="1"/>
      <c r="B558" s="88" t="str">
        <f>IF(Table1[[#This Row],[Posting Date]]&lt;&gt;"",IF(Table1[[#This Row],[Reference Number]]=Q557,B557+1,1),"")</f>
        <v/>
      </c>
      <c r="C558" s="61"/>
      <c r="D558" s="61"/>
      <c r="E558" s="140"/>
      <c r="F558" s="143" t="str">
        <f>IFERROR(IF(VLOOKUP(Table1[[#This Row],[Budget Code Description]],Dimentions!$X$6:$AC$139,2,FALSE)="","",VLOOKUP(Table1[[#This Row],[Budget Code Description]],Dimentions!$X$6:$AC$139,2,FALSE)),"")</f>
        <v/>
      </c>
      <c r="G558" s="143"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Description]],Dimentions!$X$6:$AC$134,4,FALSE)="","",VLOOKUP(Table1[[#This Row],[Budget Code Description]],Dimentions!$X$6:$AC$134,4,FALSE)),"")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si="12"/>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x14ac:dyDescent="0.35">
      <c r="A559" s="1"/>
      <c r="B559" s="88" t="str">
        <f>IF(Table1[[#This Row],[Posting Date]]&lt;&gt;"",IF(Table1[[#This Row],[Reference Number]]=Q558,B558+1,1),"")</f>
        <v/>
      </c>
      <c r="C559" s="61"/>
      <c r="D559" s="61"/>
      <c r="E559" s="140"/>
      <c r="F559" s="143" t="str">
        <f>IFERROR(IF(VLOOKUP(Table1[[#This Row],[Budget Code Description]],Dimentions!$X$6:$AC$139,2,FALSE)="","",VLOOKUP(Table1[[#This Row],[Budget Code Description]],Dimentions!$X$6:$AC$139,2,FALSE)),"")</f>
        <v/>
      </c>
      <c r="G559" s="143"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Description]],Dimentions!$X$6:$AC$134,4,FALSE)="","",VLOOKUP(Table1[[#This Row],[Budget Code Description]],Dimentions!$X$6:$AC$134,4,FALSE)),"")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si="12"/>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x14ac:dyDescent="0.35">
      <c r="A560" s="1"/>
      <c r="B560" s="88" t="str">
        <f>IF(Table1[[#This Row],[Posting Date]]&lt;&gt;"",IF(Table1[[#This Row],[Reference Number]]=Q559,B559+1,1),"")</f>
        <v/>
      </c>
      <c r="C560" s="61"/>
      <c r="D560" s="61"/>
      <c r="E560" s="140"/>
      <c r="F560" s="143" t="str">
        <f>IFERROR(IF(VLOOKUP(Table1[[#This Row],[Budget Code Description]],Dimentions!$X$6:$AC$139,2,FALSE)="","",VLOOKUP(Table1[[#This Row],[Budget Code Description]],Dimentions!$X$6:$AC$139,2,FALSE)),"")</f>
        <v/>
      </c>
      <c r="G560" s="143"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Description]],Dimentions!$X$6:$AC$134,4,FALSE)="","",VLOOKUP(Table1[[#This Row],[Budget Code Description]],Dimentions!$X$6:$AC$134,4,FALSE)),"")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12"/>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x14ac:dyDescent="0.35">
      <c r="A561" s="1"/>
      <c r="B561" s="88" t="str">
        <f>IF(Table1[[#This Row],[Posting Date]]&lt;&gt;"",IF(Table1[[#This Row],[Reference Number]]=Q560,B560+1,1),"")</f>
        <v/>
      </c>
      <c r="C561" s="61"/>
      <c r="D561" s="61"/>
      <c r="E561" s="140"/>
      <c r="F561" s="143" t="str">
        <f>IFERROR(IF(VLOOKUP(Table1[[#This Row],[Budget Code Description]],Dimentions!$X$6:$AC$139,2,FALSE)="","",VLOOKUP(Table1[[#This Row],[Budget Code Description]],Dimentions!$X$6:$AC$139,2,FALSE)),"")</f>
        <v/>
      </c>
      <c r="G561" s="143"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Description]],Dimentions!$X$6:$AC$134,4,FALSE)="","",VLOOKUP(Table1[[#This Row],[Budget Code Description]],Dimentions!$X$6:$AC$134,4,FALSE)),"")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12"/>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x14ac:dyDescent="0.35">
      <c r="A562" s="1"/>
      <c r="B562" s="88" t="str">
        <f>IF(Table1[[#This Row],[Posting Date]]&lt;&gt;"",IF(Table1[[#This Row],[Reference Number]]=Q561,B561+1,1),"")</f>
        <v/>
      </c>
      <c r="C562" s="61"/>
      <c r="D562" s="61"/>
      <c r="E562" s="140"/>
      <c r="F562" s="143" t="str">
        <f>IFERROR(IF(VLOOKUP(Table1[[#This Row],[Budget Code Description]],Dimentions!$X$6:$AC$139,2,FALSE)="","",VLOOKUP(Table1[[#This Row],[Budget Code Description]],Dimentions!$X$6:$AC$139,2,FALSE)),"")</f>
        <v/>
      </c>
      <c r="G562" s="143"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Description]],Dimentions!$X$6:$AC$134,4,FALSE)="","",VLOOKUP(Table1[[#This Row],[Budget Code Description]],Dimentions!$X$6:$AC$134,4,FALSE)),"")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12"/>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x14ac:dyDescent="0.35">
      <c r="A563" s="1"/>
      <c r="B563" s="88" t="str">
        <f>IF(Table1[[#This Row],[Posting Date]]&lt;&gt;"",IF(Table1[[#This Row],[Reference Number]]=Q562,B562+1,1),"")</f>
        <v/>
      </c>
      <c r="C563" s="61"/>
      <c r="D563" s="61"/>
      <c r="E563" s="140"/>
      <c r="F563" s="143" t="str">
        <f>IFERROR(IF(VLOOKUP(Table1[[#This Row],[Budget Code Description]],Dimentions!$X$6:$AC$139,2,FALSE)="","",VLOOKUP(Table1[[#This Row],[Budget Code Description]],Dimentions!$X$6:$AC$139,2,FALSE)),"")</f>
        <v/>
      </c>
      <c r="G563" s="143"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Description]],Dimentions!$X$6:$AC$134,4,FALSE)="","",VLOOKUP(Table1[[#This Row],[Budget Code Description]],Dimentions!$X$6:$AC$134,4,FALSE)),"")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12"/>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x14ac:dyDescent="0.35">
      <c r="A564" s="1"/>
      <c r="B564" s="88" t="str">
        <f>IF(Table1[[#This Row],[Posting Date]]&lt;&gt;"",IF(Table1[[#This Row],[Reference Number]]=Q563,B563+1,1),"")</f>
        <v/>
      </c>
      <c r="C564" s="61"/>
      <c r="D564" s="61"/>
      <c r="E564" s="140"/>
      <c r="F564" s="143" t="str">
        <f>IFERROR(IF(VLOOKUP(Table1[[#This Row],[Budget Code Description]],Dimentions!$X$6:$AC$139,2,FALSE)="","",VLOOKUP(Table1[[#This Row],[Budget Code Description]],Dimentions!$X$6:$AC$139,2,FALSE)),"")</f>
        <v/>
      </c>
      <c r="G564" s="143"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Description]],Dimentions!$X$6:$AC$134,4,FALSE)="","",VLOOKUP(Table1[[#This Row],[Budget Code Description]],Dimentions!$X$6:$AC$134,4,FALSE)),"")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12"/>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x14ac:dyDescent="0.35">
      <c r="A565" s="1"/>
      <c r="B565" s="88" t="str">
        <f>IF(Table1[[#This Row],[Posting Date]]&lt;&gt;"",IF(Table1[[#This Row],[Reference Number]]=Q564,B564+1,1),"")</f>
        <v/>
      </c>
      <c r="C565" s="61"/>
      <c r="D565" s="61"/>
      <c r="E565" s="140"/>
      <c r="F565" s="143" t="str">
        <f>IFERROR(IF(VLOOKUP(Table1[[#This Row],[Budget Code Description]],Dimentions!$X$6:$AC$139,2,FALSE)="","",VLOOKUP(Table1[[#This Row],[Budget Code Description]],Dimentions!$X$6:$AC$139,2,FALSE)),"")</f>
        <v/>
      </c>
      <c r="G565" s="143"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Description]],Dimentions!$X$6:$AC$134,4,FALSE)="","",VLOOKUP(Table1[[#This Row],[Budget Code Description]],Dimentions!$X$6:$AC$134,4,FALSE)),"")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12"/>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x14ac:dyDescent="0.35">
      <c r="A566" s="1"/>
      <c r="B566" s="88" t="str">
        <f>IF(Table1[[#This Row],[Posting Date]]&lt;&gt;"",IF(Table1[[#This Row],[Reference Number]]=Q565,B565+1,1),"")</f>
        <v/>
      </c>
      <c r="C566" s="61"/>
      <c r="D566" s="61"/>
      <c r="E566" s="140"/>
      <c r="F566" s="143" t="str">
        <f>IFERROR(IF(VLOOKUP(Table1[[#This Row],[Budget Code Description]],Dimentions!$X$6:$AC$139,2,FALSE)="","",VLOOKUP(Table1[[#This Row],[Budget Code Description]],Dimentions!$X$6:$AC$139,2,FALSE)),"")</f>
        <v/>
      </c>
      <c r="G566" s="143"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Description]],Dimentions!$X$6:$AC$134,4,FALSE)="","",VLOOKUP(Table1[[#This Row],[Budget Code Description]],Dimentions!$X$6:$AC$134,4,FALSE)),"")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12"/>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x14ac:dyDescent="0.35">
      <c r="A567" s="1"/>
      <c r="B567" s="88" t="str">
        <f>IF(Table1[[#This Row],[Posting Date]]&lt;&gt;"",IF(Table1[[#This Row],[Reference Number]]=Q566,B566+1,1),"")</f>
        <v/>
      </c>
      <c r="C567" s="61"/>
      <c r="D567" s="61"/>
      <c r="E567" s="140"/>
      <c r="F567" s="143" t="str">
        <f>IFERROR(IF(VLOOKUP(Table1[[#This Row],[Budget Code Description]],Dimentions!$X$6:$AC$139,2,FALSE)="","",VLOOKUP(Table1[[#This Row],[Budget Code Description]],Dimentions!$X$6:$AC$139,2,FALSE)),"")</f>
        <v/>
      </c>
      <c r="G567" s="143"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Description]],Dimentions!$X$6:$AC$134,4,FALSE)="","",VLOOKUP(Table1[[#This Row],[Budget Code Description]],Dimentions!$X$6:$AC$134,4,FALSE)),"")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12"/>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x14ac:dyDescent="0.35">
      <c r="A568" s="1"/>
      <c r="B568" s="88" t="str">
        <f>IF(Table1[[#This Row],[Posting Date]]&lt;&gt;"",IF(Table1[[#This Row],[Reference Number]]=Q567,B567+1,1),"")</f>
        <v/>
      </c>
      <c r="C568" s="61"/>
      <c r="D568" s="61"/>
      <c r="E568" s="140"/>
      <c r="F568" s="143" t="str">
        <f>IFERROR(IF(VLOOKUP(Table1[[#This Row],[Budget Code Description]],Dimentions!$X$6:$AC$139,2,FALSE)="","",VLOOKUP(Table1[[#This Row],[Budget Code Description]],Dimentions!$X$6:$AC$139,2,FALSE)),"")</f>
        <v/>
      </c>
      <c r="G568" s="143"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Description]],Dimentions!$X$6:$AC$134,4,FALSE)="","",VLOOKUP(Table1[[#This Row],[Budget Code Description]],Dimentions!$X$6:$AC$134,4,FALSE)),"")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si="12"/>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x14ac:dyDescent="0.35">
      <c r="A569" s="1"/>
      <c r="B569" s="88" t="str">
        <f>IF(Table1[[#This Row],[Posting Date]]&lt;&gt;"",IF(Table1[[#This Row],[Reference Number]]=Q568,B568+1,1),"")</f>
        <v/>
      </c>
      <c r="C569" s="61"/>
      <c r="D569" s="61"/>
      <c r="E569" s="140"/>
      <c r="F569" s="143" t="str">
        <f>IFERROR(IF(VLOOKUP(Table1[[#This Row],[Budget Code Description]],Dimentions!$X$6:$AC$139,2,FALSE)="","",VLOOKUP(Table1[[#This Row],[Budget Code Description]],Dimentions!$X$6:$AC$139,2,FALSE)),"")</f>
        <v/>
      </c>
      <c r="G569" s="143"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Description]],Dimentions!$X$6:$AC$134,4,FALSE)="","",VLOOKUP(Table1[[#This Row],[Budget Code Description]],Dimentions!$X$6:$AC$134,4,FALSE)),"")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12"/>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x14ac:dyDescent="0.35">
      <c r="A570" s="1"/>
      <c r="B570" s="88" t="str">
        <f>IF(Table1[[#This Row],[Posting Date]]&lt;&gt;"",IF(Table1[[#This Row],[Reference Number]]=Q569,B569+1,1),"")</f>
        <v/>
      </c>
      <c r="C570" s="61"/>
      <c r="D570" s="61"/>
      <c r="E570" s="140"/>
      <c r="F570" s="143" t="str">
        <f>IFERROR(IF(VLOOKUP(Table1[[#This Row],[Budget Code Description]],Dimentions!$X$6:$AC$139,2,FALSE)="","",VLOOKUP(Table1[[#This Row],[Budget Code Description]],Dimentions!$X$6:$AC$139,2,FALSE)),"")</f>
        <v/>
      </c>
      <c r="G570" s="143"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Description]],Dimentions!$X$6:$AC$134,4,FALSE)="","",VLOOKUP(Table1[[#This Row],[Budget Code Description]],Dimentions!$X$6:$AC$134,4,FALSE)),"")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12"/>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x14ac:dyDescent="0.35">
      <c r="A571" s="1"/>
      <c r="B571" s="88" t="str">
        <f>IF(Table1[[#This Row],[Posting Date]]&lt;&gt;"",IF(Table1[[#This Row],[Reference Number]]=Q570,B570+1,1),"")</f>
        <v/>
      </c>
      <c r="C571" s="61"/>
      <c r="D571" s="61"/>
      <c r="E571" s="140"/>
      <c r="F571" s="143" t="str">
        <f>IFERROR(IF(VLOOKUP(Table1[[#This Row],[Budget Code Description]],Dimentions!$X$6:$AC$139,2,FALSE)="","",VLOOKUP(Table1[[#This Row],[Budget Code Description]],Dimentions!$X$6:$AC$139,2,FALSE)),"")</f>
        <v/>
      </c>
      <c r="G571" s="143"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Description]],Dimentions!$X$6:$AC$134,4,FALSE)="","",VLOOKUP(Table1[[#This Row],[Budget Code Description]],Dimentions!$X$6:$AC$134,4,FALSE)),"")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12"/>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x14ac:dyDescent="0.35">
      <c r="A572" s="1"/>
      <c r="B572" s="88" t="str">
        <f>IF(Table1[[#This Row],[Posting Date]]&lt;&gt;"",IF(Table1[[#This Row],[Reference Number]]=Q571,B571+1,1),"")</f>
        <v/>
      </c>
      <c r="C572" s="61"/>
      <c r="D572" s="61"/>
      <c r="E572" s="140"/>
      <c r="F572" s="143" t="str">
        <f>IFERROR(IF(VLOOKUP(Table1[[#This Row],[Budget Code Description]],Dimentions!$X$6:$AC$139,2,FALSE)="","",VLOOKUP(Table1[[#This Row],[Budget Code Description]],Dimentions!$X$6:$AC$139,2,FALSE)),"")</f>
        <v/>
      </c>
      <c r="G572" s="143"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Description]],Dimentions!$X$6:$AC$134,4,FALSE)="","",VLOOKUP(Table1[[#This Row],[Budget Code Description]],Dimentions!$X$6:$AC$134,4,FALSE)),"")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12"/>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x14ac:dyDescent="0.35">
      <c r="A573" s="1"/>
      <c r="B573" s="88" t="str">
        <f>IF(Table1[[#This Row],[Posting Date]]&lt;&gt;"",IF(Table1[[#This Row],[Reference Number]]=Q572,B572+1,1),"")</f>
        <v/>
      </c>
      <c r="C573" s="61"/>
      <c r="D573" s="61"/>
      <c r="E573" s="140"/>
      <c r="F573" s="143" t="str">
        <f>IFERROR(IF(VLOOKUP(Table1[[#This Row],[Budget Code Description]],Dimentions!$X$6:$AC$139,2,FALSE)="","",VLOOKUP(Table1[[#This Row],[Budget Code Description]],Dimentions!$X$6:$AC$139,2,FALSE)),"")</f>
        <v/>
      </c>
      <c r="G573" s="143"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Description]],Dimentions!$X$6:$AC$134,4,FALSE)="","",VLOOKUP(Table1[[#This Row],[Budget Code Description]],Dimentions!$X$6:$AC$134,4,FALSE)),"")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12"/>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x14ac:dyDescent="0.35">
      <c r="A574" s="1"/>
      <c r="B574" s="88" t="str">
        <f>IF(Table1[[#This Row],[Posting Date]]&lt;&gt;"",IF(Table1[[#This Row],[Reference Number]]=Q573,B573+1,1),"")</f>
        <v/>
      </c>
      <c r="C574" s="61"/>
      <c r="D574" s="61"/>
      <c r="E574" s="140"/>
      <c r="F574" s="143" t="str">
        <f>IFERROR(IF(VLOOKUP(Table1[[#This Row],[Budget Code Description]],Dimentions!$X$6:$AC$139,2,FALSE)="","",VLOOKUP(Table1[[#This Row],[Budget Code Description]],Dimentions!$X$6:$AC$139,2,FALSE)),"")</f>
        <v/>
      </c>
      <c r="G574" s="143"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Description]],Dimentions!$X$6:$AC$134,4,FALSE)="","",VLOOKUP(Table1[[#This Row],[Budget Code Description]],Dimentions!$X$6:$AC$134,4,FALSE)),"")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12"/>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x14ac:dyDescent="0.35">
      <c r="A575" s="1"/>
      <c r="B575" s="88" t="str">
        <f>IF(Table1[[#This Row],[Posting Date]]&lt;&gt;"",IF(Table1[[#This Row],[Reference Number]]=Q574,B574+1,1),"")</f>
        <v/>
      </c>
      <c r="C575" s="61"/>
      <c r="D575" s="61"/>
      <c r="E575" s="140"/>
      <c r="F575" s="143" t="str">
        <f>IFERROR(IF(VLOOKUP(Table1[[#This Row],[Budget Code Description]],Dimentions!$X$6:$AC$139,2,FALSE)="","",VLOOKUP(Table1[[#This Row],[Budget Code Description]],Dimentions!$X$6:$AC$139,2,FALSE)),"")</f>
        <v/>
      </c>
      <c r="G575" s="143"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Description]],Dimentions!$X$6:$AC$134,4,FALSE)="","",VLOOKUP(Table1[[#This Row],[Budget Code Description]],Dimentions!$X$6:$AC$134,4,FALSE)),"")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12"/>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x14ac:dyDescent="0.35">
      <c r="A576" s="1"/>
      <c r="B576" s="88" t="str">
        <f>IF(Table1[[#This Row],[Posting Date]]&lt;&gt;"",IF(Table1[[#This Row],[Reference Number]]=Q575,B575+1,1),"")</f>
        <v/>
      </c>
      <c r="C576" s="61"/>
      <c r="D576" s="61"/>
      <c r="E576" s="140"/>
      <c r="F576" s="143" t="str">
        <f>IFERROR(IF(VLOOKUP(Table1[[#This Row],[Budget Code Description]],Dimentions!$X$6:$AC$139,2,FALSE)="","",VLOOKUP(Table1[[#This Row],[Budget Code Description]],Dimentions!$X$6:$AC$139,2,FALSE)),"")</f>
        <v/>
      </c>
      <c r="G576" s="143"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Description]],Dimentions!$X$6:$AC$134,4,FALSE)="","",VLOOKUP(Table1[[#This Row],[Budget Code Description]],Dimentions!$X$6:$AC$134,4,FALSE)),"")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12"/>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x14ac:dyDescent="0.35">
      <c r="A577" s="1"/>
      <c r="B577" s="88" t="str">
        <f>IF(Table1[[#This Row],[Posting Date]]&lt;&gt;"",IF(Table1[[#This Row],[Reference Number]]=Q576,B576+1,1),"")</f>
        <v/>
      </c>
      <c r="C577" s="61"/>
      <c r="D577" s="61"/>
      <c r="E577" s="140"/>
      <c r="F577" s="143" t="str">
        <f>IFERROR(IF(VLOOKUP(Table1[[#This Row],[Budget Code Description]],Dimentions!$X$6:$AC$139,2,FALSE)="","",VLOOKUP(Table1[[#This Row],[Budget Code Description]],Dimentions!$X$6:$AC$139,2,FALSE)),"")</f>
        <v/>
      </c>
      <c r="G577" s="143"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Description]],Dimentions!$X$6:$AC$134,4,FALSE)="","",VLOOKUP(Table1[[#This Row],[Budget Code Description]],Dimentions!$X$6:$AC$134,4,FALSE)),"")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12"/>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x14ac:dyDescent="0.35">
      <c r="A578" s="1"/>
      <c r="B578" s="88" t="str">
        <f>IF(Table1[[#This Row],[Posting Date]]&lt;&gt;"",IF(Table1[[#This Row],[Reference Number]]=Q577,B577+1,1),"")</f>
        <v/>
      </c>
      <c r="C578" s="61"/>
      <c r="D578" s="61"/>
      <c r="E578" s="140"/>
      <c r="F578" s="143" t="str">
        <f>IFERROR(IF(VLOOKUP(Table1[[#This Row],[Budget Code Description]],Dimentions!$X$6:$AC$139,2,FALSE)="","",VLOOKUP(Table1[[#This Row],[Budget Code Description]],Dimentions!$X$6:$AC$139,2,FALSE)),"")</f>
        <v/>
      </c>
      <c r="G578" s="143"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Description]],Dimentions!$X$6:$AC$134,4,FALSE)="","",VLOOKUP(Table1[[#This Row],[Budget Code Description]],Dimentions!$X$6:$AC$134,4,FALSE)),"")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12"/>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x14ac:dyDescent="0.35">
      <c r="A579" s="1"/>
      <c r="B579" s="88" t="str">
        <f>IF(Table1[[#This Row],[Posting Date]]&lt;&gt;"",IF(Table1[[#This Row],[Reference Number]]=Q578,B578+1,1),"")</f>
        <v/>
      </c>
      <c r="C579" s="61"/>
      <c r="D579" s="61"/>
      <c r="E579" s="140"/>
      <c r="F579" s="143" t="str">
        <f>IFERROR(IF(VLOOKUP(Table1[[#This Row],[Budget Code Description]],Dimentions!$X$6:$AC$139,2,FALSE)="","",VLOOKUP(Table1[[#This Row],[Budget Code Description]],Dimentions!$X$6:$AC$139,2,FALSE)),"")</f>
        <v/>
      </c>
      <c r="G579" s="143"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Description]],Dimentions!$X$6:$AC$134,4,FALSE)="","",VLOOKUP(Table1[[#This Row],[Budget Code Description]],Dimentions!$X$6:$AC$134,4,FALSE)),"")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12"/>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x14ac:dyDescent="0.35">
      <c r="A580" s="1"/>
      <c r="B580" s="88" t="str">
        <f>IF(Table1[[#This Row],[Posting Date]]&lt;&gt;"",IF(Table1[[#This Row],[Reference Number]]=Q579,B579+1,1),"")</f>
        <v/>
      </c>
      <c r="C580" s="61"/>
      <c r="D580" s="61"/>
      <c r="E580" s="140"/>
      <c r="F580" s="143" t="str">
        <f>IFERROR(IF(VLOOKUP(Table1[[#This Row],[Budget Code Description]],Dimentions!$X$6:$AC$139,2,FALSE)="","",VLOOKUP(Table1[[#This Row],[Budget Code Description]],Dimentions!$X$6:$AC$139,2,FALSE)),"")</f>
        <v/>
      </c>
      <c r="G580" s="143"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Description]],Dimentions!$X$6:$AC$134,4,FALSE)="","",VLOOKUP(Table1[[#This Row],[Budget Code Description]],Dimentions!$X$6:$AC$134,4,FALSE)),"")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12"/>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x14ac:dyDescent="0.35">
      <c r="A581" s="1"/>
      <c r="B581" s="88" t="str">
        <f>IF(Table1[[#This Row],[Posting Date]]&lt;&gt;"",IF(Table1[[#This Row],[Reference Number]]=Q580,B580+1,1),"")</f>
        <v/>
      </c>
      <c r="C581" s="61"/>
      <c r="D581" s="61"/>
      <c r="E581" s="140"/>
      <c r="F581" s="143" t="str">
        <f>IFERROR(IF(VLOOKUP(Table1[[#This Row],[Budget Code Description]],Dimentions!$X$6:$AC$139,2,FALSE)="","",VLOOKUP(Table1[[#This Row],[Budget Code Description]],Dimentions!$X$6:$AC$139,2,FALSE)),"")</f>
        <v/>
      </c>
      <c r="G581" s="143"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Description]],Dimentions!$X$6:$AC$134,4,FALSE)="","",VLOOKUP(Table1[[#This Row],[Budget Code Description]],Dimentions!$X$6:$AC$134,4,FALSE)),"")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12"/>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x14ac:dyDescent="0.35">
      <c r="A582" s="1"/>
      <c r="B582" s="88" t="str">
        <f>IF(Table1[[#This Row],[Posting Date]]&lt;&gt;"",IF(Table1[[#This Row],[Reference Number]]=Q581,B581+1,1),"")</f>
        <v/>
      </c>
      <c r="C582" s="61"/>
      <c r="D582" s="61"/>
      <c r="E582" s="140"/>
      <c r="F582" s="143" t="str">
        <f>IFERROR(IF(VLOOKUP(Table1[[#This Row],[Budget Code Description]],Dimentions!$X$6:$AC$139,2,FALSE)="","",VLOOKUP(Table1[[#This Row],[Budget Code Description]],Dimentions!$X$6:$AC$139,2,FALSE)),"")</f>
        <v/>
      </c>
      <c r="G582" s="143"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Description]],Dimentions!$X$6:$AC$134,4,FALSE)="","",VLOOKUP(Table1[[#This Row],[Budget Code Description]],Dimentions!$X$6:$AC$134,4,FALSE)),"")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12"/>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x14ac:dyDescent="0.35">
      <c r="A583" s="1"/>
      <c r="B583" s="88" t="str">
        <f>IF(Table1[[#This Row],[Posting Date]]&lt;&gt;"",IF(Table1[[#This Row],[Reference Number]]=Q582,B582+1,1),"")</f>
        <v/>
      </c>
      <c r="C583" s="61"/>
      <c r="D583" s="61"/>
      <c r="E583" s="140"/>
      <c r="F583" s="143" t="str">
        <f>IFERROR(IF(VLOOKUP(Table1[[#This Row],[Budget Code Description]],Dimentions!$X$6:$AC$139,2,FALSE)="","",VLOOKUP(Table1[[#This Row],[Budget Code Description]],Dimentions!$X$6:$AC$139,2,FALSE)),"")</f>
        <v/>
      </c>
      <c r="G583" s="143"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Description]],Dimentions!$X$6:$AC$134,4,FALSE)="","",VLOOKUP(Table1[[#This Row],[Budget Code Description]],Dimentions!$X$6:$AC$134,4,FALSE)),"")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12"/>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x14ac:dyDescent="0.35">
      <c r="A584" s="1"/>
      <c r="B584" s="88" t="str">
        <f>IF(Table1[[#This Row],[Posting Date]]&lt;&gt;"",IF(Table1[[#This Row],[Reference Number]]=Q583,B583+1,1),"")</f>
        <v/>
      </c>
      <c r="C584" s="61"/>
      <c r="D584" s="61"/>
      <c r="E584" s="140"/>
      <c r="F584" s="143" t="str">
        <f>IFERROR(IF(VLOOKUP(Table1[[#This Row],[Budget Code Description]],Dimentions!$X$6:$AC$139,2,FALSE)="","",VLOOKUP(Table1[[#This Row],[Budget Code Description]],Dimentions!$X$6:$AC$139,2,FALSE)),"")</f>
        <v/>
      </c>
      <c r="G584" s="143"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Description]],Dimentions!$X$6:$AC$134,4,FALSE)="","",VLOOKUP(Table1[[#This Row],[Budget Code Description]],Dimentions!$X$6:$AC$134,4,FALSE)),"")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12"/>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x14ac:dyDescent="0.35">
      <c r="A585" s="1"/>
      <c r="B585" s="88" t="str">
        <f>IF(Table1[[#This Row],[Posting Date]]&lt;&gt;"",IF(Table1[[#This Row],[Reference Number]]=Q584,B584+1,1),"")</f>
        <v/>
      </c>
      <c r="C585" s="61"/>
      <c r="D585" s="61"/>
      <c r="E585" s="140"/>
      <c r="F585" s="143" t="str">
        <f>IFERROR(IF(VLOOKUP(Table1[[#This Row],[Budget Code Description]],Dimentions!$X$6:$AC$139,2,FALSE)="","",VLOOKUP(Table1[[#This Row],[Budget Code Description]],Dimentions!$X$6:$AC$139,2,FALSE)),"")</f>
        <v/>
      </c>
      <c r="G585" s="143"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Description]],Dimentions!$X$6:$AC$134,4,FALSE)="","",VLOOKUP(Table1[[#This Row],[Budget Code Description]],Dimentions!$X$6:$AC$134,4,FALSE)),"")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12"/>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x14ac:dyDescent="0.35">
      <c r="A586" s="1"/>
      <c r="B586" s="88" t="str">
        <f>IF(Table1[[#This Row],[Posting Date]]&lt;&gt;"",IF(Table1[[#This Row],[Reference Number]]=Q585,B585+1,1),"")</f>
        <v/>
      </c>
      <c r="C586" s="61"/>
      <c r="D586" s="61"/>
      <c r="E586" s="140"/>
      <c r="F586" s="143" t="str">
        <f>IFERROR(IF(VLOOKUP(Table1[[#This Row],[Budget Code Description]],Dimentions!$X$6:$AC$139,2,FALSE)="","",VLOOKUP(Table1[[#This Row],[Budget Code Description]],Dimentions!$X$6:$AC$139,2,FALSE)),"")</f>
        <v/>
      </c>
      <c r="G586" s="143"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Description]],Dimentions!$X$6:$AC$134,4,FALSE)="","",VLOOKUP(Table1[[#This Row],[Budget Code Description]],Dimentions!$X$6:$AC$134,4,FALSE)),"")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12"/>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x14ac:dyDescent="0.35">
      <c r="A587" s="1"/>
      <c r="B587" s="88" t="str">
        <f>IF(Table1[[#This Row],[Posting Date]]&lt;&gt;"",IF(Table1[[#This Row],[Reference Number]]=Q586,B586+1,1),"")</f>
        <v/>
      </c>
      <c r="C587" s="61"/>
      <c r="D587" s="61"/>
      <c r="E587" s="140"/>
      <c r="F587" s="143" t="str">
        <f>IFERROR(IF(VLOOKUP(Table1[[#This Row],[Budget Code Description]],Dimentions!$X$6:$AC$139,2,FALSE)="","",VLOOKUP(Table1[[#This Row],[Budget Code Description]],Dimentions!$X$6:$AC$139,2,FALSE)),"")</f>
        <v/>
      </c>
      <c r="G587" s="143"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Description]],Dimentions!$X$6:$AC$134,4,FALSE)="","",VLOOKUP(Table1[[#This Row],[Budget Code Description]],Dimentions!$X$6:$AC$134,4,FALSE)),"")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12"/>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x14ac:dyDescent="0.35">
      <c r="A588" s="1"/>
      <c r="B588" s="88" t="str">
        <f>IF(Table1[[#This Row],[Posting Date]]&lt;&gt;"",IF(Table1[[#This Row],[Reference Number]]=Q587,B587+1,1),"")</f>
        <v/>
      </c>
      <c r="C588" s="61"/>
      <c r="D588" s="61"/>
      <c r="E588" s="140"/>
      <c r="F588" s="143" t="str">
        <f>IFERROR(IF(VLOOKUP(Table1[[#This Row],[Budget Code Description]],Dimentions!$X$6:$AC$139,2,FALSE)="","",VLOOKUP(Table1[[#This Row],[Budget Code Description]],Dimentions!$X$6:$AC$139,2,FALSE)),"")</f>
        <v/>
      </c>
      <c r="G588" s="143"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Description]],Dimentions!$X$6:$AC$134,4,FALSE)="","",VLOOKUP(Table1[[#This Row],[Budget Code Description]],Dimentions!$X$6:$AC$134,4,FALSE)),"")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12"/>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x14ac:dyDescent="0.35">
      <c r="A589" s="1"/>
      <c r="B589" s="88" t="str">
        <f>IF(Table1[[#This Row],[Posting Date]]&lt;&gt;"",IF(Table1[[#This Row],[Reference Number]]=Q588,B588+1,1),"")</f>
        <v/>
      </c>
      <c r="C589" s="61"/>
      <c r="D589" s="61"/>
      <c r="E589" s="140"/>
      <c r="F589" s="143" t="str">
        <f>IFERROR(IF(VLOOKUP(Table1[[#This Row],[Budget Code Description]],Dimentions!$X$6:$AC$139,2,FALSE)="","",VLOOKUP(Table1[[#This Row],[Budget Code Description]],Dimentions!$X$6:$AC$139,2,FALSE)),"")</f>
        <v/>
      </c>
      <c r="G589" s="143"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Description]],Dimentions!$X$6:$AC$134,4,FALSE)="","",VLOOKUP(Table1[[#This Row],[Budget Code Description]],Dimentions!$X$6:$AC$134,4,FALSE)),"")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12"/>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x14ac:dyDescent="0.35">
      <c r="A590" s="1"/>
      <c r="B590" s="88" t="str">
        <f>IF(Table1[[#This Row],[Posting Date]]&lt;&gt;"",IF(Table1[[#This Row],[Reference Number]]=Q589,B589+1,1),"")</f>
        <v/>
      </c>
      <c r="C590" s="61"/>
      <c r="D590" s="61"/>
      <c r="E590" s="140"/>
      <c r="F590" s="143" t="str">
        <f>IFERROR(IF(VLOOKUP(Table1[[#This Row],[Budget Code Description]],Dimentions!$X$6:$AC$139,2,FALSE)="","",VLOOKUP(Table1[[#This Row],[Budget Code Description]],Dimentions!$X$6:$AC$139,2,FALSE)),"")</f>
        <v/>
      </c>
      <c r="G590" s="143"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Description]],Dimentions!$X$6:$AC$134,4,FALSE)="","",VLOOKUP(Table1[[#This Row],[Budget Code Description]],Dimentions!$X$6:$AC$134,4,FALSE)),"")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12"/>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x14ac:dyDescent="0.35">
      <c r="A591" s="1"/>
      <c r="B591" s="88" t="str">
        <f>IF(Table1[[#This Row],[Posting Date]]&lt;&gt;"",IF(Table1[[#This Row],[Reference Number]]=Q590,B590+1,1),"")</f>
        <v/>
      </c>
      <c r="C591" s="61"/>
      <c r="D591" s="61"/>
      <c r="E591" s="140"/>
      <c r="F591" s="143" t="str">
        <f>IFERROR(IF(VLOOKUP(Table1[[#This Row],[Budget Code Description]],Dimentions!$X$6:$AC$139,2,FALSE)="","",VLOOKUP(Table1[[#This Row],[Budget Code Description]],Dimentions!$X$6:$AC$139,2,FALSE)),"")</f>
        <v/>
      </c>
      <c r="G591" s="143"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Description]],Dimentions!$X$6:$AC$134,4,FALSE)="","",VLOOKUP(Table1[[#This Row],[Budget Code Description]],Dimentions!$X$6:$AC$134,4,FALSE)),"")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12"/>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x14ac:dyDescent="0.35">
      <c r="A592" s="1"/>
      <c r="B592" s="88" t="str">
        <f>IF(Table1[[#This Row],[Posting Date]]&lt;&gt;"",IF(Table1[[#This Row],[Reference Number]]=Q591,B591+1,1),"")</f>
        <v/>
      </c>
      <c r="C592" s="61"/>
      <c r="D592" s="61"/>
      <c r="E592" s="140"/>
      <c r="F592" s="143" t="str">
        <f>IFERROR(IF(VLOOKUP(Table1[[#This Row],[Budget Code Description]],Dimentions!$X$6:$AC$139,2,FALSE)="","",VLOOKUP(Table1[[#This Row],[Budget Code Description]],Dimentions!$X$6:$AC$139,2,FALSE)),"")</f>
        <v/>
      </c>
      <c r="G592" s="143"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Description]],Dimentions!$X$6:$AC$134,4,FALSE)="","",VLOOKUP(Table1[[#This Row],[Budget Code Description]],Dimentions!$X$6:$AC$134,4,FALSE)),"")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si="12"/>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x14ac:dyDescent="0.35">
      <c r="A593" s="1"/>
      <c r="B593" s="88" t="str">
        <f>IF(Table1[[#This Row],[Posting Date]]&lt;&gt;"",IF(Table1[[#This Row],[Reference Number]]=Q592,B592+1,1),"")</f>
        <v/>
      </c>
      <c r="C593" s="61"/>
      <c r="D593" s="61"/>
      <c r="E593" s="140"/>
      <c r="F593" s="143" t="str">
        <f>IFERROR(IF(VLOOKUP(Table1[[#This Row],[Budget Code Description]],Dimentions!$X$6:$AC$139,2,FALSE)="","",VLOOKUP(Table1[[#This Row],[Budget Code Description]],Dimentions!$X$6:$AC$139,2,FALSE)),"")</f>
        <v/>
      </c>
      <c r="G593" s="143"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Description]],Dimentions!$X$6:$AC$134,4,FALSE)="","",VLOOKUP(Table1[[#This Row],[Budget Code Description]],Dimentions!$X$6:$AC$134,4,FALSE)),"")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si="12"/>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x14ac:dyDescent="0.35">
      <c r="A594" s="1"/>
      <c r="B594" s="88" t="str">
        <f>IF(Table1[[#This Row],[Posting Date]]&lt;&gt;"",IF(Table1[[#This Row],[Reference Number]]=Q593,B593+1,1),"")</f>
        <v/>
      </c>
      <c r="C594" s="61"/>
      <c r="D594" s="61"/>
      <c r="E594" s="140"/>
      <c r="F594" s="143" t="str">
        <f>IFERROR(IF(VLOOKUP(Table1[[#This Row],[Budget Code Description]],Dimentions!$X$6:$AC$139,2,FALSE)="","",VLOOKUP(Table1[[#This Row],[Budget Code Description]],Dimentions!$X$6:$AC$139,2,FALSE)),"")</f>
        <v/>
      </c>
      <c r="G594" s="143"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Description]],Dimentions!$X$6:$AC$134,4,FALSE)="","",VLOOKUP(Table1[[#This Row],[Budget Code Description]],Dimentions!$X$6:$AC$134,4,FALSE)),"")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si="12"/>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x14ac:dyDescent="0.35">
      <c r="A595" s="1"/>
      <c r="B595" s="88" t="str">
        <f>IF(Table1[[#This Row],[Posting Date]]&lt;&gt;"",IF(Table1[[#This Row],[Reference Number]]=Q594,B594+1,1),"")</f>
        <v/>
      </c>
      <c r="C595" s="61"/>
      <c r="D595" s="61"/>
      <c r="E595" s="140"/>
      <c r="F595" s="143" t="str">
        <f>IFERROR(IF(VLOOKUP(Table1[[#This Row],[Budget Code Description]],Dimentions!$X$6:$AC$139,2,FALSE)="","",VLOOKUP(Table1[[#This Row],[Budget Code Description]],Dimentions!$X$6:$AC$139,2,FALSE)),"")</f>
        <v/>
      </c>
      <c r="G595" s="143"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Description]],Dimentions!$X$6:$AC$134,4,FALSE)="","",VLOOKUP(Table1[[#This Row],[Budget Code Description]],Dimentions!$X$6:$AC$134,4,FALSE)),"")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12"/>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x14ac:dyDescent="0.35">
      <c r="A596" s="1"/>
      <c r="B596" s="88" t="str">
        <f>IF(Table1[[#This Row],[Posting Date]]&lt;&gt;"",IF(Table1[[#This Row],[Reference Number]]=Q595,B595+1,1),"")</f>
        <v/>
      </c>
      <c r="C596" s="61"/>
      <c r="D596" s="61"/>
      <c r="E596" s="140"/>
      <c r="F596" s="143" t="str">
        <f>IFERROR(IF(VLOOKUP(Table1[[#This Row],[Budget Code Description]],Dimentions!$X$6:$AC$139,2,FALSE)="","",VLOOKUP(Table1[[#This Row],[Budget Code Description]],Dimentions!$X$6:$AC$139,2,FALSE)),"")</f>
        <v/>
      </c>
      <c r="G596" s="143"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Description]],Dimentions!$X$6:$AC$134,4,FALSE)="","",VLOOKUP(Table1[[#This Row],[Budget Code Description]],Dimentions!$X$6:$AC$134,4,FALSE)),"")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12"/>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x14ac:dyDescent="0.35">
      <c r="A597" s="1"/>
      <c r="B597" s="88" t="str">
        <f>IF(Table1[[#This Row],[Posting Date]]&lt;&gt;"",IF(Table1[[#This Row],[Reference Number]]=Q596,B596+1,1),"")</f>
        <v/>
      </c>
      <c r="C597" s="61"/>
      <c r="D597" s="61"/>
      <c r="E597" s="140"/>
      <c r="F597" s="143" t="str">
        <f>IFERROR(IF(VLOOKUP(Table1[[#This Row],[Budget Code Description]],Dimentions!$X$6:$AC$139,2,FALSE)="","",VLOOKUP(Table1[[#This Row],[Budget Code Description]],Dimentions!$X$6:$AC$139,2,FALSE)),"")</f>
        <v/>
      </c>
      <c r="G597" s="143"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Description]],Dimentions!$X$6:$AC$134,4,FALSE)="","",VLOOKUP(Table1[[#This Row],[Budget Code Description]],Dimentions!$X$6:$AC$134,4,FALSE)),"")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12"/>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x14ac:dyDescent="0.35">
      <c r="A598" s="1"/>
      <c r="B598" s="88" t="str">
        <f>IF(Table1[[#This Row],[Posting Date]]&lt;&gt;"",IF(Table1[[#This Row],[Reference Number]]=Q597,B597+1,1),"")</f>
        <v/>
      </c>
      <c r="C598" s="61"/>
      <c r="D598" s="61"/>
      <c r="E598" s="140"/>
      <c r="F598" s="143" t="str">
        <f>IFERROR(IF(VLOOKUP(Table1[[#This Row],[Budget Code Description]],Dimentions!$X$6:$AC$139,2,FALSE)="","",VLOOKUP(Table1[[#This Row],[Budget Code Description]],Dimentions!$X$6:$AC$139,2,FALSE)),"")</f>
        <v/>
      </c>
      <c r="G598" s="143"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Description]],Dimentions!$X$6:$AC$134,4,FALSE)="","",VLOOKUP(Table1[[#This Row],[Budget Code Description]],Dimentions!$X$6:$AC$134,4,FALSE)),"")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12"/>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x14ac:dyDescent="0.35">
      <c r="A599" s="1"/>
      <c r="B599" s="88" t="str">
        <f>IF(Table1[[#This Row],[Posting Date]]&lt;&gt;"",IF(Table1[[#This Row],[Reference Number]]=Q598,B598+1,1),"")</f>
        <v/>
      </c>
      <c r="C599" s="61"/>
      <c r="D599" s="61"/>
      <c r="E599" s="140"/>
      <c r="F599" s="143" t="str">
        <f>IFERROR(IF(VLOOKUP(Table1[[#This Row],[Budget Code Description]],Dimentions!$X$6:$AC$139,2,FALSE)="","",VLOOKUP(Table1[[#This Row],[Budget Code Description]],Dimentions!$X$6:$AC$139,2,FALSE)),"")</f>
        <v/>
      </c>
      <c r="G599" s="143"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Description]],Dimentions!$X$6:$AC$134,4,FALSE)="","",VLOOKUP(Table1[[#This Row],[Budget Code Description]],Dimentions!$X$6:$AC$134,4,FALSE)),"")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12"/>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x14ac:dyDescent="0.35">
      <c r="A600" s="1"/>
      <c r="B600" s="88" t="str">
        <f>IF(Table1[[#This Row],[Posting Date]]&lt;&gt;"",IF(Table1[[#This Row],[Reference Number]]=Q599,B599+1,1),"")</f>
        <v/>
      </c>
      <c r="C600" s="61"/>
      <c r="D600" s="61"/>
      <c r="E600" s="140"/>
      <c r="F600" s="143" t="str">
        <f>IFERROR(IF(VLOOKUP(Table1[[#This Row],[Budget Code Description]],Dimentions!$X$6:$AC$139,2,FALSE)="","",VLOOKUP(Table1[[#This Row],[Budget Code Description]],Dimentions!$X$6:$AC$139,2,FALSE)),"")</f>
        <v/>
      </c>
      <c r="G600" s="143"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Description]],Dimentions!$X$6:$AC$134,4,FALSE)="","",VLOOKUP(Table1[[#This Row],[Budget Code Description]],Dimentions!$X$6:$AC$134,4,FALSE)),"")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12"/>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x14ac:dyDescent="0.35">
      <c r="A601" s="1"/>
      <c r="B601" s="88" t="str">
        <f>IF(Table1[[#This Row],[Posting Date]]&lt;&gt;"",IF(Table1[[#This Row],[Reference Number]]=Q600,B600+1,1),"")</f>
        <v/>
      </c>
      <c r="C601" s="61"/>
      <c r="D601" s="61"/>
      <c r="E601" s="140"/>
      <c r="F601" s="143" t="str">
        <f>IFERROR(IF(VLOOKUP(Table1[[#This Row],[Budget Code Description]],Dimentions!$X$6:$AC$139,2,FALSE)="","",VLOOKUP(Table1[[#This Row],[Budget Code Description]],Dimentions!$X$6:$AC$139,2,FALSE)),"")</f>
        <v/>
      </c>
      <c r="G601" s="143"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Description]],Dimentions!$X$6:$AC$134,4,FALSE)="","",VLOOKUP(Table1[[#This Row],[Budget Code Description]],Dimentions!$X$6:$AC$134,4,FALSE)),"")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12"/>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x14ac:dyDescent="0.35">
      <c r="A602" s="1"/>
      <c r="B602" s="88" t="str">
        <f>IF(Table1[[#This Row],[Posting Date]]&lt;&gt;"",IF(Table1[[#This Row],[Reference Number]]=Q601,B601+1,1),"")</f>
        <v/>
      </c>
      <c r="C602" s="61"/>
      <c r="D602" s="61"/>
      <c r="E602" s="140"/>
      <c r="F602" s="143" t="str">
        <f>IFERROR(IF(VLOOKUP(Table1[[#This Row],[Budget Code Description]],Dimentions!$X$6:$AC$139,2,FALSE)="","",VLOOKUP(Table1[[#This Row],[Budget Code Description]],Dimentions!$X$6:$AC$139,2,FALSE)),"")</f>
        <v/>
      </c>
      <c r="G602" s="143"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Description]],Dimentions!$X$6:$AC$134,4,FALSE)="","",VLOOKUP(Table1[[#This Row],[Budget Code Description]],Dimentions!$X$6:$AC$134,4,FALSE)),"")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12"/>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x14ac:dyDescent="0.35">
      <c r="A603" s="1"/>
      <c r="B603" s="88" t="str">
        <f>IF(Table1[[#This Row],[Posting Date]]&lt;&gt;"",IF(Table1[[#This Row],[Reference Number]]=Q602,B602+1,1),"")</f>
        <v/>
      </c>
      <c r="C603" s="61"/>
      <c r="D603" s="61"/>
      <c r="E603" s="140"/>
      <c r="F603" s="143" t="str">
        <f>IFERROR(IF(VLOOKUP(Table1[[#This Row],[Budget Code Description]],Dimentions!$X$6:$AC$139,2,FALSE)="","",VLOOKUP(Table1[[#This Row],[Budget Code Description]],Dimentions!$X$6:$AC$139,2,FALSE)),"")</f>
        <v/>
      </c>
      <c r="G603" s="143"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Description]],Dimentions!$X$6:$AC$134,4,FALSE)="","",VLOOKUP(Table1[[#This Row],[Budget Code Description]],Dimentions!$X$6:$AC$134,4,FALSE)),"")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12"/>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x14ac:dyDescent="0.35">
      <c r="A604" s="1"/>
      <c r="B604" s="88" t="str">
        <f>IF(Table1[[#This Row],[Posting Date]]&lt;&gt;"",IF(Table1[[#This Row],[Reference Number]]=Q603,B603+1,1),"")</f>
        <v/>
      </c>
      <c r="C604" s="61"/>
      <c r="D604" s="61"/>
      <c r="E604" s="140"/>
      <c r="F604" s="143" t="str">
        <f>IFERROR(IF(VLOOKUP(Table1[[#This Row],[Budget Code Description]],Dimentions!$X$6:$AC$139,2,FALSE)="","",VLOOKUP(Table1[[#This Row],[Budget Code Description]],Dimentions!$X$6:$AC$139,2,FALSE)),"")</f>
        <v/>
      </c>
      <c r="G604" s="143"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Description]],Dimentions!$X$6:$AC$134,4,FALSE)="","",VLOOKUP(Table1[[#This Row],[Budget Code Description]],Dimentions!$X$6:$AC$134,4,FALSE)),"")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12"/>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x14ac:dyDescent="0.35">
      <c r="A605" s="1"/>
      <c r="B605" s="88" t="str">
        <f>IF(Table1[[#This Row],[Posting Date]]&lt;&gt;"",IF(Table1[[#This Row],[Reference Number]]=Q604,B604+1,1),"")</f>
        <v/>
      </c>
      <c r="C605" s="61"/>
      <c r="D605" s="61"/>
      <c r="E605" s="140"/>
      <c r="F605" s="143" t="str">
        <f>IFERROR(IF(VLOOKUP(Table1[[#This Row],[Budget Code Description]],Dimentions!$X$6:$AC$139,2,FALSE)="","",VLOOKUP(Table1[[#This Row],[Budget Code Description]],Dimentions!$X$6:$AC$139,2,FALSE)),"")</f>
        <v/>
      </c>
      <c r="G605" s="143"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Description]],Dimentions!$X$6:$AC$134,4,FALSE)="","",VLOOKUP(Table1[[#This Row],[Budget Code Description]],Dimentions!$X$6:$AC$134,4,FALSE)),"")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12"/>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x14ac:dyDescent="0.35">
      <c r="A606" s="1"/>
      <c r="B606" s="88" t="str">
        <f>IF(Table1[[#This Row],[Posting Date]]&lt;&gt;"",IF(Table1[[#This Row],[Reference Number]]=Q605,B605+1,1),"")</f>
        <v/>
      </c>
      <c r="C606" s="61"/>
      <c r="D606" s="61"/>
      <c r="E606" s="140"/>
      <c r="F606" s="143" t="str">
        <f>IFERROR(IF(VLOOKUP(Table1[[#This Row],[Budget Code Description]],Dimentions!$X$6:$AC$139,2,FALSE)="","",VLOOKUP(Table1[[#This Row],[Budget Code Description]],Dimentions!$X$6:$AC$139,2,FALSE)),"")</f>
        <v/>
      </c>
      <c r="G606" s="143"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Description]],Dimentions!$X$6:$AC$134,4,FALSE)="","",VLOOKUP(Table1[[#This Row],[Budget Code Description]],Dimentions!$X$6:$AC$134,4,FALSE)),"")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12"/>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x14ac:dyDescent="0.35">
      <c r="A607" s="1"/>
      <c r="B607" s="88" t="str">
        <f>IF(Table1[[#This Row],[Posting Date]]&lt;&gt;"",IF(Table1[[#This Row],[Reference Number]]=Q606,B606+1,1),"")</f>
        <v/>
      </c>
      <c r="C607" s="61"/>
      <c r="D607" s="61"/>
      <c r="E607" s="140"/>
      <c r="F607" s="143" t="str">
        <f>IFERROR(IF(VLOOKUP(Table1[[#This Row],[Budget Code Description]],Dimentions!$X$6:$AC$139,2,FALSE)="","",VLOOKUP(Table1[[#This Row],[Budget Code Description]],Dimentions!$X$6:$AC$139,2,FALSE)),"")</f>
        <v/>
      </c>
      <c r="G607" s="143"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Description]],Dimentions!$X$6:$AC$134,4,FALSE)="","",VLOOKUP(Table1[[#This Row],[Budget Code Description]],Dimentions!$X$6:$AC$134,4,FALSE)),"")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12"/>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x14ac:dyDescent="0.35">
      <c r="A608" s="1"/>
      <c r="B608" s="88" t="str">
        <f>IF(Table1[[#This Row],[Posting Date]]&lt;&gt;"",IF(Table1[[#This Row],[Reference Number]]=Q607,B607+1,1),"")</f>
        <v/>
      </c>
      <c r="C608" s="61"/>
      <c r="D608" s="61"/>
      <c r="E608" s="140"/>
      <c r="F608" s="143" t="str">
        <f>IFERROR(IF(VLOOKUP(Table1[[#This Row],[Budget Code Description]],Dimentions!$X$6:$AC$139,2,FALSE)="","",VLOOKUP(Table1[[#This Row],[Budget Code Description]],Dimentions!$X$6:$AC$139,2,FALSE)),"")</f>
        <v/>
      </c>
      <c r="G608" s="143"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Description]],Dimentions!$X$6:$AC$134,4,FALSE)="","",VLOOKUP(Table1[[#This Row],[Budget Code Description]],Dimentions!$X$6:$AC$134,4,FALSE)),"")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12"/>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x14ac:dyDescent="0.35">
      <c r="A609" s="1"/>
      <c r="B609" s="88" t="str">
        <f>IF(Table1[[#This Row],[Posting Date]]&lt;&gt;"",IF(Table1[[#This Row],[Reference Number]]=Q608,B608+1,1),"")</f>
        <v/>
      </c>
      <c r="C609" s="61"/>
      <c r="D609" s="61"/>
      <c r="E609" s="140"/>
      <c r="F609" s="143" t="str">
        <f>IFERROR(IF(VLOOKUP(Table1[[#This Row],[Budget Code Description]],Dimentions!$X$6:$AC$139,2,FALSE)="","",VLOOKUP(Table1[[#This Row],[Budget Code Description]],Dimentions!$X$6:$AC$139,2,FALSE)),"")</f>
        <v/>
      </c>
      <c r="G609" s="143"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Description]],Dimentions!$X$6:$AC$134,4,FALSE)="","",VLOOKUP(Table1[[#This Row],[Budget Code Description]],Dimentions!$X$6:$AC$134,4,FALSE)),"")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12"/>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x14ac:dyDescent="0.35">
      <c r="A610" s="1"/>
      <c r="B610" s="88" t="str">
        <f>IF(Table1[[#This Row],[Posting Date]]&lt;&gt;"",IF(Table1[[#This Row],[Reference Number]]=Q609,B609+1,1),"")</f>
        <v/>
      </c>
      <c r="C610" s="61"/>
      <c r="D610" s="61"/>
      <c r="E610" s="140"/>
      <c r="F610" s="143" t="str">
        <f>IFERROR(IF(VLOOKUP(Table1[[#This Row],[Budget Code Description]],Dimentions!$X$6:$AC$139,2,FALSE)="","",VLOOKUP(Table1[[#This Row],[Budget Code Description]],Dimentions!$X$6:$AC$139,2,FALSE)),"")</f>
        <v/>
      </c>
      <c r="G610" s="143"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Description]],Dimentions!$X$6:$AC$134,4,FALSE)="","",VLOOKUP(Table1[[#This Row],[Budget Code Description]],Dimentions!$X$6:$AC$134,4,FALSE)),"")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12"/>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x14ac:dyDescent="0.35">
      <c r="A611" s="1"/>
      <c r="B611" s="88" t="str">
        <f>IF(Table1[[#This Row],[Posting Date]]&lt;&gt;"",IF(Table1[[#This Row],[Reference Number]]=Q610,B610+1,1),"")</f>
        <v/>
      </c>
      <c r="C611" s="61"/>
      <c r="D611" s="61"/>
      <c r="E611" s="140"/>
      <c r="F611" s="143" t="str">
        <f>IFERROR(IF(VLOOKUP(Table1[[#This Row],[Budget Code Description]],Dimentions!$X$6:$AC$139,2,FALSE)="","",VLOOKUP(Table1[[#This Row],[Budget Code Description]],Dimentions!$X$6:$AC$139,2,FALSE)),"")</f>
        <v/>
      </c>
      <c r="G611" s="143"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Description]],Dimentions!$X$6:$AC$134,4,FALSE)="","",VLOOKUP(Table1[[#This Row],[Budget Code Description]],Dimentions!$X$6:$AC$134,4,FALSE)),"")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si="12"/>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x14ac:dyDescent="0.35">
      <c r="A612" s="1"/>
      <c r="B612" s="88" t="str">
        <f>IF(Table1[[#This Row],[Posting Date]]&lt;&gt;"",IF(Table1[[#This Row],[Reference Number]]=Q611,B611+1,1),"")</f>
        <v/>
      </c>
      <c r="C612" s="61"/>
      <c r="D612" s="61"/>
      <c r="E612" s="140"/>
      <c r="F612" s="143" t="str">
        <f>IFERROR(IF(VLOOKUP(Table1[[#This Row],[Budget Code Description]],Dimentions!$X$6:$AC$139,2,FALSE)="","",VLOOKUP(Table1[[#This Row],[Budget Code Description]],Dimentions!$X$6:$AC$139,2,FALSE)),"")</f>
        <v/>
      </c>
      <c r="G612" s="143"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Description]],Dimentions!$X$6:$AC$134,4,FALSE)="","",VLOOKUP(Table1[[#This Row],[Budget Code Description]],Dimentions!$X$6:$AC$134,4,FALSE)),"")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12"/>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x14ac:dyDescent="0.35">
      <c r="A613" s="1"/>
      <c r="B613" s="88" t="str">
        <f>IF(Table1[[#This Row],[Posting Date]]&lt;&gt;"",IF(Table1[[#This Row],[Reference Number]]=Q612,B612+1,1),"")</f>
        <v/>
      </c>
      <c r="C613" s="61"/>
      <c r="D613" s="61"/>
      <c r="E613" s="140"/>
      <c r="F613" s="143" t="str">
        <f>IFERROR(IF(VLOOKUP(Table1[[#This Row],[Budget Code Description]],Dimentions!$X$6:$AC$139,2,FALSE)="","",VLOOKUP(Table1[[#This Row],[Budget Code Description]],Dimentions!$X$6:$AC$139,2,FALSE)),"")</f>
        <v/>
      </c>
      <c r="G613" s="143"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Description]],Dimentions!$X$6:$AC$134,4,FALSE)="","",VLOOKUP(Table1[[#This Row],[Budget Code Description]],Dimentions!$X$6:$AC$134,4,FALSE)),"")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12"/>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x14ac:dyDescent="0.35">
      <c r="A614" s="1"/>
      <c r="B614" s="88" t="str">
        <f>IF(Table1[[#This Row],[Posting Date]]&lt;&gt;"",IF(Table1[[#This Row],[Reference Number]]=Q613,B613+1,1),"")</f>
        <v/>
      </c>
      <c r="C614" s="61"/>
      <c r="D614" s="61"/>
      <c r="E614" s="140"/>
      <c r="F614" s="143" t="str">
        <f>IFERROR(IF(VLOOKUP(Table1[[#This Row],[Budget Code Description]],Dimentions!$X$6:$AC$139,2,FALSE)="","",VLOOKUP(Table1[[#This Row],[Budget Code Description]],Dimentions!$X$6:$AC$139,2,FALSE)),"")</f>
        <v/>
      </c>
      <c r="G614" s="143"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Description]],Dimentions!$X$6:$AC$134,4,FALSE)="","",VLOOKUP(Table1[[#This Row],[Budget Code Description]],Dimentions!$X$6:$AC$134,4,FALSE)),"")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si="12"/>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x14ac:dyDescent="0.35">
      <c r="A615" s="1"/>
      <c r="B615" s="88" t="str">
        <f>IF(Table1[[#This Row],[Posting Date]]&lt;&gt;"",IF(Table1[[#This Row],[Reference Number]]=Q614,B614+1,1),"")</f>
        <v/>
      </c>
      <c r="C615" s="61"/>
      <c r="D615" s="61"/>
      <c r="E615" s="140"/>
      <c r="F615" s="143" t="str">
        <f>IFERROR(IF(VLOOKUP(Table1[[#This Row],[Budget Code Description]],Dimentions!$X$6:$AC$139,2,FALSE)="","",VLOOKUP(Table1[[#This Row],[Budget Code Description]],Dimentions!$X$6:$AC$139,2,FALSE)),"")</f>
        <v/>
      </c>
      <c r="G615" s="143"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Description]],Dimentions!$X$6:$AC$134,4,FALSE)="","",VLOOKUP(Table1[[#This Row],[Budget Code Description]],Dimentions!$X$6:$AC$134,4,FALSE)),"")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12"/>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x14ac:dyDescent="0.35">
      <c r="A616" s="1"/>
      <c r="B616" s="88" t="str">
        <f>IF(Table1[[#This Row],[Posting Date]]&lt;&gt;"",IF(Table1[[#This Row],[Reference Number]]=Q615,B615+1,1),"")</f>
        <v/>
      </c>
      <c r="C616" s="61"/>
      <c r="D616" s="61"/>
      <c r="E616" s="140"/>
      <c r="F616" s="143" t="str">
        <f>IFERROR(IF(VLOOKUP(Table1[[#This Row],[Budget Code Description]],Dimentions!$X$6:$AC$139,2,FALSE)="","",VLOOKUP(Table1[[#This Row],[Budget Code Description]],Dimentions!$X$6:$AC$139,2,FALSE)),"")</f>
        <v/>
      </c>
      <c r="G616" s="143"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Description]],Dimentions!$X$6:$AC$134,4,FALSE)="","",VLOOKUP(Table1[[#This Row],[Budget Code Description]],Dimentions!$X$6:$AC$134,4,FALSE)),"")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12"/>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x14ac:dyDescent="0.35">
      <c r="A617" s="1"/>
      <c r="B617" s="88" t="str">
        <f>IF(Table1[[#This Row],[Posting Date]]&lt;&gt;"",IF(Table1[[#This Row],[Reference Number]]=Q616,B616+1,1),"")</f>
        <v/>
      </c>
      <c r="C617" s="61"/>
      <c r="D617" s="61"/>
      <c r="E617" s="140"/>
      <c r="F617" s="143" t="str">
        <f>IFERROR(IF(VLOOKUP(Table1[[#This Row],[Budget Code Description]],Dimentions!$X$6:$AC$139,2,FALSE)="","",VLOOKUP(Table1[[#This Row],[Budget Code Description]],Dimentions!$X$6:$AC$139,2,FALSE)),"")</f>
        <v/>
      </c>
      <c r="G617" s="143"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Description]],Dimentions!$X$6:$AC$134,4,FALSE)="","",VLOOKUP(Table1[[#This Row],[Budget Code Description]],Dimentions!$X$6:$AC$134,4,FALSE)),"")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si="12"/>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x14ac:dyDescent="0.35">
      <c r="A618" s="1"/>
      <c r="B618" s="88" t="str">
        <f>IF(Table1[[#This Row],[Posting Date]]&lt;&gt;"",IF(Table1[[#This Row],[Reference Number]]=Q617,B617+1,1),"")</f>
        <v/>
      </c>
      <c r="C618" s="61"/>
      <c r="D618" s="61"/>
      <c r="E618" s="140"/>
      <c r="F618" s="143" t="str">
        <f>IFERROR(IF(VLOOKUP(Table1[[#This Row],[Budget Code Description]],Dimentions!$X$6:$AC$139,2,FALSE)="","",VLOOKUP(Table1[[#This Row],[Budget Code Description]],Dimentions!$X$6:$AC$139,2,FALSE)),"")</f>
        <v/>
      </c>
      <c r="G618" s="143"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Description]],Dimentions!$X$6:$AC$134,4,FALSE)="","",VLOOKUP(Table1[[#This Row],[Budget Code Description]],Dimentions!$X$6:$AC$134,4,FALSE)),"")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2"/>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x14ac:dyDescent="0.35">
      <c r="A619" s="1"/>
      <c r="B619" s="88" t="str">
        <f>IF(Table1[[#This Row],[Posting Date]]&lt;&gt;"",IF(Table1[[#This Row],[Reference Number]]=Q618,B618+1,1),"")</f>
        <v/>
      </c>
      <c r="C619" s="61"/>
      <c r="D619" s="61"/>
      <c r="E619" s="140"/>
      <c r="F619" s="143" t="str">
        <f>IFERROR(IF(VLOOKUP(Table1[[#This Row],[Budget Code Description]],Dimentions!$X$6:$AC$139,2,FALSE)="","",VLOOKUP(Table1[[#This Row],[Budget Code Description]],Dimentions!$X$6:$AC$139,2,FALSE)),"")</f>
        <v/>
      </c>
      <c r="G619" s="143"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Description]],Dimentions!$X$6:$AC$134,4,FALSE)="","",VLOOKUP(Table1[[#This Row],[Budget Code Description]],Dimentions!$X$6:$AC$134,4,FALSE)),"")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ref="W619:W682" si="13">IF(E619="","",(ExchangeRate))</f>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x14ac:dyDescent="0.35">
      <c r="A620" s="1"/>
      <c r="B620" s="88" t="str">
        <f>IF(Table1[[#This Row],[Posting Date]]&lt;&gt;"",IF(Table1[[#This Row],[Reference Number]]=Q619,B619+1,1),"")</f>
        <v/>
      </c>
      <c r="C620" s="61"/>
      <c r="D620" s="61"/>
      <c r="E620" s="140"/>
      <c r="F620" s="143" t="str">
        <f>IFERROR(IF(VLOOKUP(Table1[[#This Row],[Budget Code Description]],Dimentions!$X$6:$AC$139,2,FALSE)="","",VLOOKUP(Table1[[#This Row],[Budget Code Description]],Dimentions!$X$6:$AC$139,2,FALSE)),"")</f>
        <v/>
      </c>
      <c r="G620" s="143"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Description]],Dimentions!$X$6:$AC$134,4,FALSE)="","",VLOOKUP(Table1[[#This Row],[Budget Code Description]],Dimentions!$X$6:$AC$134,4,FALSE)),"")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3"/>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x14ac:dyDescent="0.35">
      <c r="A621" s="1"/>
      <c r="B621" s="88" t="str">
        <f>IF(Table1[[#This Row],[Posting Date]]&lt;&gt;"",IF(Table1[[#This Row],[Reference Number]]=Q620,B620+1,1),"")</f>
        <v/>
      </c>
      <c r="C621" s="61"/>
      <c r="D621" s="61"/>
      <c r="E621" s="140"/>
      <c r="F621" s="143" t="str">
        <f>IFERROR(IF(VLOOKUP(Table1[[#This Row],[Budget Code Description]],Dimentions!$X$6:$AC$139,2,FALSE)="","",VLOOKUP(Table1[[#This Row],[Budget Code Description]],Dimentions!$X$6:$AC$139,2,FALSE)),"")</f>
        <v/>
      </c>
      <c r="G621" s="143"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Description]],Dimentions!$X$6:$AC$134,4,FALSE)="","",VLOOKUP(Table1[[#This Row],[Budget Code Description]],Dimentions!$X$6:$AC$134,4,FALSE)),"")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si="13"/>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x14ac:dyDescent="0.35">
      <c r="A622" s="1"/>
      <c r="B622" s="88" t="str">
        <f>IF(Table1[[#This Row],[Posting Date]]&lt;&gt;"",IF(Table1[[#This Row],[Reference Number]]=Q621,B621+1,1),"")</f>
        <v/>
      </c>
      <c r="C622" s="61"/>
      <c r="D622" s="61"/>
      <c r="E622" s="140"/>
      <c r="F622" s="143" t="str">
        <f>IFERROR(IF(VLOOKUP(Table1[[#This Row],[Budget Code Description]],Dimentions!$X$6:$AC$139,2,FALSE)="","",VLOOKUP(Table1[[#This Row],[Budget Code Description]],Dimentions!$X$6:$AC$139,2,FALSE)),"")</f>
        <v/>
      </c>
      <c r="G622" s="143"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Description]],Dimentions!$X$6:$AC$134,4,FALSE)="","",VLOOKUP(Table1[[#This Row],[Budget Code Description]],Dimentions!$X$6:$AC$134,4,FALSE)),"")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si="13"/>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x14ac:dyDescent="0.35">
      <c r="A623" s="1"/>
      <c r="B623" s="88" t="str">
        <f>IF(Table1[[#This Row],[Posting Date]]&lt;&gt;"",IF(Table1[[#This Row],[Reference Number]]=Q622,B622+1,1),"")</f>
        <v/>
      </c>
      <c r="C623" s="61"/>
      <c r="D623" s="61"/>
      <c r="E623" s="140"/>
      <c r="F623" s="143" t="str">
        <f>IFERROR(IF(VLOOKUP(Table1[[#This Row],[Budget Code Description]],Dimentions!$X$6:$AC$139,2,FALSE)="","",VLOOKUP(Table1[[#This Row],[Budget Code Description]],Dimentions!$X$6:$AC$139,2,FALSE)),"")</f>
        <v/>
      </c>
      <c r="G623" s="143"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Description]],Dimentions!$X$6:$AC$134,4,FALSE)="","",VLOOKUP(Table1[[#This Row],[Budget Code Description]],Dimentions!$X$6:$AC$134,4,FALSE)),"")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si="13"/>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x14ac:dyDescent="0.35">
      <c r="A624" s="1"/>
      <c r="B624" s="88" t="str">
        <f>IF(Table1[[#This Row],[Posting Date]]&lt;&gt;"",IF(Table1[[#This Row],[Reference Number]]=Q623,B623+1,1),"")</f>
        <v/>
      </c>
      <c r="C624" s="61"/>
      <c r="D624" s="61"/>
      <c r="E624" s="140"/>
      <c r="F624" s="143" t="str">
        <f>IFERROR(IF(VLOOKUP(Table1[[#This Row],[Budget Code Description]],Dimentions!$X$6:$AC$139,2,FALSE)="","",VLOOKUP(Table1[[#This Row],[Budget Code Description]],Dimentions!$X$6:$AC$139,2,FALSE)),"")</f>
        <v/>
      </c>
      <c r="G624" s="143"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Description]],Dimentions!$X$6:$AC$134,4,FALSE)="","",VLOOKUP(Table1[[#This Row],[Budget Code Description]],Dimentions!$X$6:$AC$134,4,FALSE)),"")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3"/>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x14ac:dyDescent="0.35">
      <c r="A625" s="1"/>
      <c r="B625" s="88" t="str">
        <f>IF(Table1[[#This Row],[Posting Date]]&lt;&gt;"",IF(Table1[[#This Row],[Reference Number]]=Q624,B624+1,1),"")</f>
        <v/>
      </c>
      <c r="C625" s="61"/>
      <c r="D625" s="61"/>
      <c r="E625" s="140"/>
      <c r="F625" s="143" t="str">
        <f>IFERROR(IF(VLOOKUP(Table1[[#This Row],[Budget Code Description]],Dimentions!$X$6:$AC$139,2,FALSE)="","",VLOOKUP(Table1[[#This Row],[Budget Code Description]],Dimentions!$X$6:$AC$139,2,FALSE)),"")</f>
        <v/>
      </c>
      <c r="G625" s="143"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Description]],Dimentions!$X$6:$AC$134,4,FALSE)="","",VLOOKUP(Table1[[#This Row],[Budget Code Description]],Dimentions!$X$6:$AC$134,4,FALSE)),"")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3"/>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x14ac:dyDescent="0.35">
      <c r="A626" s="1"/>
      <c r="B626" s="88" t="str">
        <f>IF(Table1[[#This Row],[Posting Date]]&lt;&gt;"",IF(Table1[[#This Row],[Reference Number]]=Q625,B625+1,1),"")</f>
        <v/>
      </c>
      <c r="C626" s="61"/>
      <c r="D626" s="61"/>
      <c r="E626" s="140"/>
      <c r="F626" s="143" t="str">
        <f>IFERROR(IF(VLOOKUP(Table1[[#This Row],[Budget Code Description]],Dimentions!$X$6:$AC$139,2,FALSE)="","",VLOOKUP(Table1[[#This Row],[Budget Code Description]],Dimentions!$X$6:$AC$139,2,FALSE)),"")</f>
        <v/>
      </c>
      <c r="G626" s="143"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Description]],Dimentions!$X$6:$AC$134,4,FALSE)="","",VLOOKUP(Table1[[#This Row],[Budget Code Description]],Dimentions!$X$6:$AC$134,4,FALSE)),"")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3"/>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x14ac:dyDescent="0.35">
      <c r="A627" s="1"/>
      <c r="B627" s="88" t="str">
        <f>IF(Table1[[#This Row],[Posting Date]]&lt;&gt;"",IF(Table1[[#This Row],[Reference Number]]=Q626,B626+1,1),"")</f>
        <v/>
      </c>
      <c r="C627" s="61"/>
      <c r="D627" s="61"/>
      <c r="E627" s="140"/>
      <c r="F627" s="143" t="str">
        <f>IFERROR(IF(VLOOKUP(Table1[[#This Row],[Budget Code Description]],Dimentions!$X$6:$AC$139,2,FALSE)="","",VLOOKUP(Table1[[#This Row],[Budget Code Description]],Dimentions!$X$6:$AC$139,2,FALSE)),"")</f>
        <v/>
      </c>
      <c r="G627" s="143"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Description]],Dimentions!$X$6:$AC$134,4,FALSE)="","",VLOOKUP(Table1[[#This Row],[Budget Code Description]],Dimentions!$X$6:$AC$134,4,FALSE)),"")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3"/>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x14ac:dyDescent="0.35">
      <c r="A628" s="1"/>
      <c r="B628" s="88" t="str">
        <f>IF(Table1[[#This Row],[Posting Date]]&lt;&gt;"",IF(Table1[[#This Row],[Reference Number]]=Q627,B627+1,1),"")</f>
        <v/>
      </c>
      <c r="C628" s="61"/>
      <c r="D628" s="61"/>
      <c r="E628" s="140"/>
      <c r="F628" s="143" t="str">
        <f>IFERROR(IF(VLOOKUP(Table1[[#This Row],[Budget Code Description]],Dimentions!$X$6:$AC$139,2,FALSE)="","",VLOOKUP(Table1[[#This Row],[Budget Code Description]],Dimentions!$X$6:$AC$139,2,FALSE)),"")</f>
        <v/>
      </c>
      <c r="G628" s="143"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Description]],Dimentions!$X$6:$AC$134,4,FALSE)="","",VLOOKUP(Table1[[#This Row],[Budget Code Description]],Dimentions!$X$6:$AC$134,4,FALSE)),"")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3"/>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x14ac:dyDescent="0.35">
      <c r="A629" s="1"/>
      <c r="B629" s="88" t="str">
        <f>IF(Table1[[#This Row],[Posting Date]]&lt;&gt;"",IF(Table1[[#This Row],[Reference Number]]=Q628,B628+1,1),"")</f>
        <v/>
      </c>
      <c r="C629" s="61"/>
      <c r="D629" s="61"/>
      <c r="E629" s="140"/>
      <c r="F629" s="143" t="str">
        <f>IFERROR(IF(VLOOKUP(Table1[[#This Row],[Budget Code Description]],Dimentions!$X$6:$AC$139,2,FALSE)="","",VLOOKUP(Table1[[#This Row],[Budget Code Description]],Dimentions!$X$6:$AC$139,2,FALSE)),"")</f>
        <v/>
      </c>
      <c r="G629" s="143"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Description]],Dimentions!$X$6:$AC$134,4,FALSE)="","",VLOOKUP(Table1[[#This Row],[Budget Code Description]],Dimentions!$X$6:$AC$134,4,FALSE)),"")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3"/>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x14ac:dyDescent="0.35">
      <c r="A630" s="1"/>
      <c r="B630" s="88" t="str">
        <f>IF(Table1[[#This Row],[Posting Date]]&lt;&gt;"",IF(Table1[[#This Row],[Reference Number]]=Q629,B629+1,1),"")</f>
        <v/>
      </c>
      <c r="C630" s="61"/>
      <c r="D630" s="61"/>
      <c r="E630" s="140"/>
      <c r="F630" s="143" t="str">
        <f>IFERROR(IF(VLOOKUP(Table1[[#This Row],[Budget Code Description]],Dimentions!$X$6:$AC$139,2,FALSE)="","",VLOOKUP(Table1[[#This Row],[Budget Code Description]],Dimentions!$X$6:$AC$139,2,FALSE)),"")</f>
        <v/>
      </c>
      <c r="G630" s="143"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Description]],Dimentions!$X$6:$AC$134,4,FALSE)="","",VLOOKUP(Table1[[#This Row],[Budget Code Description]],Dimentions!$X$6:$AC$134,4,FALSE)),"")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3"/>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x14ac:dyDescent="0.35">
      <c r="A631" s="1"/>
      <c r="B631" s="88" t="str">
        <f>IF(Table1[[#This Row],[Posting Date]]&lt;&gt;"",IF(Table1[[#This Row],[Reference Number]]=Q630,B630+1,1),"")</f>
        <v/>
      </c>
      <c r="C631" s="61"/>
      <c r="D631" s="61"/>
      <c r="E631" s="140"/>
      <c r="F631" s="143" t="str">
        <f>IFERROR(IF(VLOOKUP(Table1[[#This Row],[Budget Code Description]],Dimentions!$X$6:$AC$139,2,FALSE)="","",VLOOKUP(Table1[[#This Row],[Budget Code Description]],Dimentions!$X$6:$AC$139,2,FALSE)),"")</f>
        <v/>
      </c>
      <c r="G631" s="143"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Description]],Dimentions!$X$6:$AC$134,4,FALSE)="","",VLOOKUP(Table1[[#This Row],[Budget Code Description]],Dimentions!$X$6:$AC$134,4,FALSE)),"")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3"/>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x14ac:dyDescent="0.35">
      <c r="A632" s="1"/>
      <c r="B632" s="88" t="str">
        <f>IF(Table1[[#This Row],[Posting Date]]&lt;&gt;"",IF(Table1[[#This Row],[Reference Number]]=Q631,B631+1,1),"")</f>
        <v/>
      </c>
      <c r="C632" s="61"/>
      <c r="D632" s="61"/>
      <c r="E632" s="140"/>
      <c r="F632" s="143" t="str">
        <f>IFERROR(IF(VLOOKUP(Table1[[#This Row],[Budget Code Description]],Dimentions!$X$6:$AC$139,2,FALSE)="","",VLOOKUP(Table1[[#This Row],[Budget Code Description]],Dimentions!$X$6:$AC$139,2,FALSE)),"")</f>
        <v/>
      </c>
      <c r="G632" s="143"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Description]],Dimentions!$X$6:$AC$134,4,FALSE)="","",VLOOKUP(Table1[[#This Row],[Budget Code Description]],Dimentions!$X$6:$AC$134,4,FALSE)),"")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si="13"/>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x14ac:dyDescent="0.35">
      <c r="A633" s="1"/>
      <c r="B633" s="88" t="str">
        <f>IF(Table1[[#This Row],[Posting Date]]&lt;&gt;"",IF(Table1[[#This Row],[Reference Number]]=Q632,B632+1,1),"")</f>
        <v/>
      </c>
      <c r="C633" s="61"/>
      <c r="D633" s="61"/>
      <c r="E633" s="140"/>
      <c r="F633" s="143" t="str">
        <f>IFERROR(IF(VLOOKUP(Table1[[#This Row],[Budget Code Description]],Dimentions!$X$6:$AC$139,2,FALSE)="","",VLOOKUP(Table1[[#This Row],[Budget Code Description]],Dimentions!$X$6:$AC$139,2,FALSE)),"")</f>
        <v/>
      </c>
      <c r="G633" s="143"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Description]],Dimentions!$X$6:$AC$134,4,FALSE)="","",VLOOKUP(Table1[[#This Row],[Budget Code Description]],Dimentions!$X$6:$AC$134,4,FALSE)),"")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3"/>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x14ac:dyDescent="0.35">
      <c r="A634" s="1"/>
      <c r="B634" s="88" t="str">
        <f>IF(Table1[[#This Row],[Posting Date]]&lt;&gt;"",IF(Table1[[#This Row],[Reference Number]]=Q633,B633+1,1),"")</f>
        <v/>
      </c>
      <c r="C634" s="61"/>
      <c r="D634" s="61"/>
      <c r="E634" s="140"/>
      <c r="F634" s="143" t="str">
        <f>IFERROR(IF(VLOOKUP(Table1[[#This Row],[Budget Code Description]],Dimentions!$X$6:$AC$139,2,FALSE)="","",VLOOKUP(Table1[[#This Row],[Budget Code Description]],Dimentions!$X$6:$AC$139,2,FALSE)),"")</f>
        <v/>
      </c>
      <c r="G634" s="143"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Description]],Dimentions!$X$6:$AC$134,4,FALSE)="","",VLOOKUP(Table1[[#This Row],[Budget Code Description]],Dimentions!$X$6:$AC$134,4,FALSE)),"")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3"/>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x14ac:dyDescent="0.35">
      <c r="A635" s="1"/>
      <c r="B635" s="88" t="str">
        <f>IF(Table1[[#This Row],[Posting Date]]&lt;&gt;"",IF(Table1[[#This Row],[Reference Number]]=Q634,B634+1,1),"")</f>
        <v/>
      </c>
      <c r="C635" s="61"/>
      <c r="D635" s="61"/>
      <c r="E635" s="140"/>
      <c r="F635" s="143" t="str">
        <f>IFERROR(IF(VLOOKUP(Table1[[#This Row],[Budget Code Description]],Dimentions!$X$6:$AC$139,2,FALSE)="","",VLOOKUP(Table1[[#This Row],[Budget Code Description]],Dimentions!$X$6:$AC$139,2,FALSE)),"")</f>
        <v/>
      </c>
      <c r="G635" s="143"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Description]],Dimentions!$X$6:$AC$134,4,FALSE)="","",VLOOKUP(Table1[[#This Row],[Budget Code Description]],Dimentions!$X$6:$AC$134,4,FALSE)),"")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3"/>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x14ac:dyDescent="0.35">
      <c r="A636" s="1"/>
      <c r="B636" s="88" t="str">
        <f>IF(Table1[[#This Row],[Posting Date]]&lt;&gt;"",IF(Table1[[#This Row],[Reference Number]]=Q635,B635+1,1),"")</f>
        <v/>
      </c>
      <c r="C636" s="61"/>
      <c r="D636" s="61"/>
      <c r="E636" s="140"/>
      <c r="F636" s="143" t="str">
        <f>IFERROR(IF(VLOOKUP(Table1[[#This Row],[Budget Code Description]],Dimentions!$X$6:$AC$139,2,FALSE)="","",VLOOKUP(Table1[[#This Row],[Budget Code Description]],Dimentions!$X$6:$AC$139,2,FALSE)),"")</f>
        <v/>
      </c>
      <c r="G636" s="143"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Description]],Dimentions!$X$6:$AC$134,4,FALSE)="","",VLOOKUP(Table1[[#This Row],[Budget Code Description]],Dimentions!$X$6:$AC$134,4,FALSE)),"")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3"/>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x14ac:dyDescent="0.35">
      <c r="A637" s="1"/>
      <c r="B637" s="88" t="str">
        <f>IF(Table1[[#This Row],[Posting Date]]&lt;&gt;"",IF(Table1[[#This Row],[Reference Number]]=Q636,B636+1,1),"")</f>
        <v/>
      </c>
      <c r="C637" s="61"/>
      <c r="D637" s="61"/>
      <c r="E637" s="140"/>
      <c r="F637" s="143" t="str">
        <f>IFERROR(IF(VLOOKUP(Table1[[#This Row],[Budget Code Description]],Dimentions!$X$6:$AC$139,2,FALSE)="","",VLOOKUP(Table1[[#This Row],[Budget Code Description]],Dimentions!$X$6:$AC$139,2,FALSE)),"")</f>
        <v/>
      </c>
      <c r="G637" s="143"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Description]],Dimentions!$X$6:$AC$134,4,FALSE)="","",VLOOKUP(Table1[[#This Row],[Budget Code Description]],Dimentions!$X$6:$AC$134,4,FALSE)),"")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3"/>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x14ac:dyDescent="0.35">
      <c r="A638" s="1"/>
      <c r="B638" s="88" t="str">
        <f>IF(Table1[[#This Row],[Posting Date]]&lt;&gt;"",IF(Table1[[#This Row],[Reference Number]]=Q637,B637+1,1),"")</f>
        <v/>
      </c>
      <c r="C638" s="61"/>
      <c r="D638" s="61"/>
      <c r="E638" s="140"/>
      <c r="F638" s="143" t="str">
        <f>IFERROR(IF(VLOOKUP(Table1[[#This Row],[Budget Code Description]],Dimentions!$X$6:$AC$139,2,FALSE)="","",VLOOKUP(Table1[[#This Row],[Budget Code Description]],Dimentions!$X$6:$AC$139,2,FALSE)),"")</f>
        <v/>
      </c>
      <c r="G638" s="143"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Description]],Dimentions!$X$6:$AC$134,4,FALSE)="","",VLOOKUP(Table1[[#This Row],[Budget Code Description]],Dimentions!$X$6:$AC$134,4,FALSE)),"")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3"/>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x14ac:dyDescent="0.35">
      <c r="A639" s="1"/>
      <c r="B639" s="88" t="str">
        <f>IF(Table1[[#This Row],[Posting Date]]&lt;&gt;"",IF(Table1[[#This Row],[Reference Number]]=Q638,B638+1,1),"")</f>
        <v/>
      </c>
      <c r="C639" s="61"/>
      <c r="D639" s="61"/>
      <c r="E639" s="140"/>
      <c r="F639" s="143" t="str">
        <f>IFERROR(IF(VLOOKUP(Table1[[#This Row],[Budget Code Description]],Dimentions!$X$6:$AC$139,2,FALSE)="","",VLOOKUP(Table1[[#This Row],[Budget Code Description]],Dimentions!$X$6:$AC$139,2,FALSE)),"")</f>
        <v/>
      </c>
      <c r="G639" s="143"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Description]],Dimentions!$X$6:$AC$134,4,FALSE)="","",VLOOKUP(Table1[[#This Row],[Budget Code Description]],Dimentions!$X$6:$AC$134,4,FALSE)),"")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3"/>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x14ac:dyDescent="0.35">
      <c r="A640" s="1"/>
      <c r="B640" s="88" t="str">
        <f>IF(Table1[[#This Row],[Posting Date]]&lt;&gt;"",IF(Table1[[#This Row],[Reference Number]]=Q639,B639+1,1),"")</f>
        <v/>
      </c>
      <c r="C640" s="61"/>
      <c r="D640" s="61"/>
      <c r="E640" s="140"/>
      <c r="F640" s="143" t="str">
        <f>IFERROR(IF(VLOOKUP(Table1[[#This Row],[Budget Code Description]],Dimentions!$X$6:$AC$139,2,FALSE)="","",VLOOKUP(Table1[[#This Row],[Budget Code Description]],Dimentions!$X$6:$AC$139,2,FALSE)),"")</f>
        <v/>
      </c>
      <c r="G640" s="143"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Description]],Dimentions!$X$6:$AC$134,4,FALSE)="","",VLOOKUP(Table1[[#This Row],[Budget Code Description]],Dimentions!$X$6:$AC$134,4,FALSE)),"")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3"/>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x14ac:dyDescent="0.35">
      <c r="A641" s="1"/>
      <c r="B641" s="88" t="str">
        <f>IF(Table1[[#This Row],[Posting Date]]&lt;&gt;"",IF(Table1[[#This Row],[Reference Number]]=Q640,B640+1,1),"")</f>
        <v/>
      </c>
      <c r="C641" s="61"/>
      <c r="D641" s="61"/>
      <c r="E641" s="140"/>
      <c r="F641" s="143" t="str">
        <f>IFERROR(IF(VLOOKUP(Table1[[#This Row],[Budget Code Description]],Dimentions!$X$6:$AC$139,2,FALSE)="","",VLOOKUP(Table1[[#This Row],[Budget Code Description]],Dimentions!$X$6:$AC$139,2,FALSE)),"")</f>
        <v/>
      </c>
      <c r="G641" s="143"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Description]],Dimentions!$X$6:$AC$134,4,FALSE)="","",VLOOKUP(Table1[[#This Row],[Budget Code Description]],Dimentions!$X$6:$AC$134,4,FALSE)),"")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3"/>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x14ac:dyDescent="0.35">
      <c r="A642" s="1"/>
      <c r="B642" s="88" t="str">
        <f>IF(Table1[[#This Row],[Posting Date]]&lt;&gt;"",IF(Table1[[#This Row],[Reference Number]]=Q641,B641+1,1),"")</f>
        <v/>
      </c>
      <c r="C642" s="61"/>
      <c r="D642" s="61"/>
      <c r="E642" s="140"/>
      <c r="F642" s="143" t="str">
        <f>IFERROR(IF(VLOOKUP(Table1[[#This Row],[Budget Code Description]],Dimentions!$X$6:$AC$139,2,FALSE)="","",VLOOKUP(Table1[[#This Row],[Budget Code Description]],Dimentions!$X$6:$AC$139,2,FALSE)),"")</f>
        <v/>
      </c>
      <c r="G642" s="143"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Description]],Dimentions!$X$6:$AC$134,4,FALSE)="","",VLOOKUP(Table1[[#This Row],[Budget Code Description]],Dimentions!$X$6:$AC$134,4,FALSE)),"")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3"/>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x14ac:dyDescent="0.35">
      <c r="A643" s="1"/>
      <c r="B643" s="88" t="str">
        <f>IF(Table1[[#This Row],[Posting Date]]&lt;&gt;"",IF(Table1[[#This Row],[Reference Number]]=Q642,B642+1,1),"")</f>
        <v/>
      </c>
      <c r="C643" s="61"/>
      <c r="D643" s="61"/>
      <c r="E643" s="140"/>
      <c r="F643" s="143" t="str">
        <f>IFERROR(IF(VLOOKUP(Table1[[#This Row],[Budget Code Description]],Dimentions!$X$6:$AC$139,2,FALSE)="","",VLOOKUP(Table1[[#This Row],[Budget Code Description]],Dimentions!$X$6:$AC$139,2,FALSE)),"")</f>
        <v/>
      </c>
      <c r="G643" s="143"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Description]],Dimentions!$X$6:$AC$134,4,FALSE)="","",VLOOKUP(Table1[[#This Row],[Budget Code Description]],Dimentions!$X$6:$AC$134,4,FALSE)),"")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3"/>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x14ac:dyDescent="0.35">
      <c r="A644" s="1"/>
      <c r="B644" s="88" t="str">
        <f>IF(Table1[[#This Row],[Posting Date]]&lt;&gt;"",IF(Table1[[#This Row],[Reference Number]]=Q643,B643+1,1),"")</f>
        <v/>
      </c>
      <c r="C644" s="61"/>
      <c r="D644" s="61"/>
      <c r="E644" s="140"/>
      <c r="F644" s="143" t="str">
        <f>IFERROR(IF(VLOOKUP(Table1[[#This Row],[Budget Code Description]],Dimentions!$X$6:$AC$139,2,FALSE)="","",VLOOKUP(Table1[[#This Row],[Budget Code Description]],Dimentions!$X$6:$AC$139,2,FALSE)),"")</f>
        <v/>
      </c>
      <c r="G644" s="143"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Description]],Dimentions!$X$6:$AC$134,4,FALSE)="","",VLOOKUP(Table1[[#This Row],[Budget Code Description]],Dimentions!$X$6:$AC$134,4,FALSE)),"")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3"/>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x14ac:dyDescent="0.35">
      <c r="A645" s="1"/>
      <c r="B645" s="88" t="str">
        <f>IF(Table1[[#This Row],[Posting Date]]&lt;&gt;"",IF(Table1[[#This Row],[Reference Number]]=Q644,B644+1,1),"")</f>
        <v/>
      </c>
      <c r="C645" s="61"/>
      <c r="D645" s="61"/>
      <c r="E645" s="140"/>
      <c r="F645" s="143" t="str">
        <f>IFERROR(IF(VLOOKUP(Table1[[#This Row],[Budget Code Description]],Dimentions!$X$6:$AC$139,2,FALSE)="","",VLOOKUP(Table1[[#This Row],[Budget Code Description]],Dimentions!$X$6:$AC$139,2,FALSE)),"")</f>
        <v/>
      </c>
      <c r="G645" s="143"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Description]],Dimentions!$X$6:$AC$134,4,FALSE)="","",VLOOKUP(Table1[[#This Row],[Budget Code Description]],Dimentions!$X$6:$AC$134,4,FALSE)),"")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3"/>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x14ac:dyDescent="0.35">
      <c r="A646" s="1"/>
      <c r="B646" s="88" t="str">
        <f>IF(Table1[[#This Row],[Posting Date]]&lt;&gt;"",IF(Table1[[#This Row],[Reference Number]]=Q645,B645+1,1),"")</f>
        <v/>
      </c>
      <c r="C646" s="61"/>
      <c r="D646" s="61"/>
      <c r="E646" s="140"/>
      <c r="F646" s="143" t="str">
        <f>IFERROR(IF(VLOOKUP(Table1[[#This Row],[Budget Code Description]],Dimentions!$X$6:$AC$139,2,FALSE)="","",VLOOKUP(Table1[[#This Row],[Budget Code Description]],Dimentions!$X$6:$AC$139,2,FALSE)),"")</f>
        <v/>
      </c>
      <c r="G646" s="143"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Description]],Dimentions!$X$6:$AC$134,4,FALSE)="","",VLOOKUP(Table1[[#This Row],[Budget Code Description]],Dimentions!$X$6:$AC$134,4,FALSE)),"")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3"/>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x14ac:dyDescent="0.35">
      <c r="A647" s="1"/>
      <c r="B647" s="88" t="str">
        <f>IF(Table1[[#This Row],[Posting Date]]&lt;&gt;"",IF(Table1[[#This Row],[Reference Number]]=Q646,B646+1,1),"")</f>
        <v/>
      </c>
      <c r="C647" s="61"/>
      <c r="D647" s="61"/>
      <c r="E647" s="140"/>
      <c r="F647" s="143" t="str">
        <f>IFERROR(IF(VLOOKUP(Table1[[#This Row],[Budget Code Description]],Dimentions!$X$6:$AC$139,2,FALSE)="","",VLOOKUP(Table1[[#This Row],[Budget Code Description]],Dimentions!$X$6:$AC$139,2,FALSE)),"")</f>
        <v/>
      </c>
      <c r="G647" s="143"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Description]],Dimentions!$X$6:$AC$134,4,FALSE)="","",VLOOKUP(Table1[[#This Row],[Budget Code Description]],Dimentions!$X$6:$AC$134,4,FALSE)),"")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3"/>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x14ac:dyDescent="0.35">
      <c r="A648" s="1"/>
      <c r="B648" s="88" t="str">
        <f>IF(Table1[[#This Row],[Posting Date]]&lt;&gt;"",IF(Table1[[#This Row],[Reference Number]]=Q647,B647+1,1),"")</f>
        <v/>
      </c>
      <c r="C648" s="61"/>
      <c r="D648" s="61"/>
      <c r="E648" s="140"/>
      <c r="F648" s="143" t="str">
        <f>IFERROR(IF(VLOOKUP(Table1[[#This Row],[Budget Code Description]],Dimentions!$X$6:$AC$139,2,FALSE)="","",VLOOKUP(Table1[[#This Row],[Budget Code Description]],Dimentions!$X$6:$AC$139,2,FALSE)),"")</f>
        <v/>
      </c>
      <c r="G648" s="143"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Description]],Dimentions!$X$6:$AC$134,4,FALSE)="","",VLOOKUP(Table1[[#This Row],[Budget Code Description]],Dimentions!$X$6:$AC$134,4,FALSE)),"")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3"/>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x14ac:dyDescent="0.35">
      <c r="A649" s="1"/>
      <c r="B649" s="88" t="str">
        <f>IF(Table1[[#This Row],[Posting Date]]&lt;&gt;"",IF(Table1[[#This Row],[Reference Number]]=Q648,B648+1,1),"")</f>
        <v/>
      </c>
      <c r="C649" s="61"/>
      <c r="D649" s="61"/>
      <c r="E649" s="140"/>
      <c r="F649" s="143" t="str">
        <f>IFERROR(IF(VLOOKUP(Table1[[#This Row],[Budget Code Description]],Dimentions!$X$6:$AC$139,2,FALSE)="","",VLOOKUP(Table1[[#This Row],[Budget Code Description]],Dimentions!$X$6:$AC$139,2,FALSE)),"")</f>
        <v/>
      </c>
      <c r="G649" s="143"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Description]],Dimentions!$X$6:$AC$134,4,FALSE)="","",VLOOKUP(Table1[[#This Row],[Budget Code Description]],Dimentions!$X$6:$AC$134,4,FALSE)),"")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3"/>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x14ac:dyDescent="0.35">
      <c r="A650" s="1"/>
      <c r="B650" s="88" t="str">
        <f>IF(Table1[[#This Row],[Posting Date]]&lt;&gt;"",IF(Table1[[#This Row],[Reference Number]]=Q649,B649+1,1),"")</f>
        <v/>
      </c>
      <c r="C650" s="61"/>
      <c r="D650" s="61"/>
      <c r="E650" s="140"/>
      <c r="F650" s="143" t="str">
        <f>IFERROR(IF(VLOOKUP(Table1[[#This Row],[Budget Code Description]],Dimentions!$X$6:$AC$139,2,FALSE)="","",VLOOKUP(Table1[[#This Row],[Budget Code Description]],Dimentions!$X$6:$AC$139,2,FALSE)),"")</f>
        <v/>
      </c>
      <c r="G650" s="143"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Description]],Dimentions!$X$6:$AC$134,4,FALSE)="","",VLOOKUP(Table1[[#This Row],[Budget Code Description]],Dimentions!$X$6:$AC$134,4,FALSE)),"")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3"/>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x14ac:dyDescent="0.35">
      <c r="A651" s="1"/>
      <c r="B651" s="88" t="str">
        <f>IF(Table1[[#This Row],[Posting Date]]&lt;&gt;"",IF(Table1[[#This Row],[Reference Number]]=Q650,B650+1,1),"")</f>
        <v/>
      </c>
      <c r="C651" s="61"/>
      <c r="D651" s="61"/>
      <c r="E651" s="140"/>
      <c r="F651" s="143" t="str">
        <f>IFERROR(IF(VLOOKUP(Table1[[#This Row],[Budget Code Description]],Dimentions!$X$6:$AC$139,2,FALSE)="","",VLOOKUP(Table1[[#This Row],[Budget Code Description]],Dimentions!$X$6:$AC$139,2,FALSE)),"")</f>
        <v/>
      </c>
      <c r="G651" s="143"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Description]],Dimentions!$X$6:$AC$134,4,FALSE)="","",VLOOKUP(Table1[[#This Row],[Budget Code Description]],Dimentions!$X$6:$AC$134,4,FALSE)),"")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3"/>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x14ac:dyDescent="0.35">
      <c r="A652" s="1"/>
      <c r="B652" s="88" t="str">
        <f>IF(Table1[[#This Row],[Posting Date]]&lt;&gt;"",IF(Table1[[#This Row],[Reference Number]]=Q651,B651+1,1),"")</f>
        <v/>
      </c>
      <c r="C652" s="61"/>
      <c r="D652" s="61"/>
      <c r="E652" s="140"/>
      <c r="F652" s="143" t="str">
        <f>IFERROR(IF(VLOOKUP(Table1[[#This Row],[Budget Code Description]],Dimentions!$X$6:$AC$139,2,FALSE)="","",VLOOKUP(Table1[[#This Row],[Budget Code Description]],Dimentions!$X$6:$AC$139,2,FALSE)),"")</f>
        <v/>
      </c>
      <c r="G652" s="143"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Description]],Dimentions!$X$6:$AC$134,4,FALSE)="","",VLOOKUP(Table1[[#This Row],[Budget Code Description]],Dimentions!$X$6:$AC$134,4,FALSE)),"")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3"/>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x14ac:dyDescent="0.35">
      <c r="A653" s="1"/>
      <c r="B653" s="88" t="str">
        <f>IF(Table1[[#This Row],[Posting Date]]&lt;&gt;"",IF(Table1[[#This Row],[Reference Number]]=Q652,B652+1,1),"")</f>
        <v/>
      </c>
      <c r="C653" s="61"/>
      <c r="D653" s="61"/>
      <c r="E653" s="140"/>
      <c r="F653" s="143" t="str">
        <f>IFERROR(IF(VLOOKUP(Table1[[#This Row],[Budget Code Description]],Dimentions!$X$6:$AC$139,2,FALSE)="","",VLOOKUP(Table1[[#This Row],[Budget Code Description]],Dimentions!$X$6:$AC$139,2,FALSE)),"")</f>
        <v/>
      </c>
      <c r="G653" s="143"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Description]],Dimentions!$X$6:$AC$134,4,FALSE)="","",VLOOKUP(Table1[[#This Row],[Budget Code Description]],Dimentions!$X$6:$AC$134,4,FALSE)),"")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3"/>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x14ac:dyDescent="0.35">
      <c r="A654" s="1"/>
      <c r="B654" s="88" t="str">
        <f>IF(Table1[[#This Row],[Posting Date]]&lt;&gt;"",IF(Table1[[#This Row],[Reference Number]]=Q653,B653+1,1),"")</f>
        <v/>
      </c>
      <c r="C654" s="61"/>
      <c r="D654" s="61"/>
      <c r="E654" s="140"/>
      <c r="F654" s="143" t="str">
        <f>IFERROR(IF(VLOOKUP(Table1[[#This Row],[Budget Code Description]],Dimentions!$X$6:$AC$139,2,FALSE)="","",VLOOKUP(Table1[[#This Row],[Budget Code Description]],Dimentions!$X$6:$AC$139,2,FALSE)),"")</f>
        <v/>
      </c>
      <c r="G654" s="143"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Description]],Dimentions!$X$6:$AC$134,4,FALSE)="","",VLOOKUP(Table1[[#This Row],[Budget Code Description]],Dimentions!$X$6:$AC$134,4,FALSE)),"")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3"/>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x14ac:dyDescent="0.35">
      <c r="A655" s="1"/>
      <c r="B655" s="88" t="str">
        <f>IF(Table1[[#This Row],[Posting Date]]&lt;&gt;"",IF(Table1[[#This Row],[Reference Number]]=Q654,B654+1,1),"")</f>
        <v/>
      </c>
      <c r="C655" s="61"/>
      <c r="D655" s="61"/>
      <c r="E655" s="140"/>
      <c r="F655" s="143" t="str">
        <f>IFERROR(IF(VLOOKUP(Table1[[#This Row],[Budget Code Description]],Dimentions!$X$6:$AC$139,2,FALSE)="","",VLOOKUP(Table1[[#This Row],[Budget Code Description]],Dimentions!$X$6:$AC$139,2,FALSE)),"")</f>
        <v/>
      </c>
      <c r="G655" s="143"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Description]],Dimentions!$X$6:$AC$134,4,FALSE)="","",VLOOKUP(Table1[[#This Row],[Budget Code Description]],Dimentions!$X$6:$AC$134,4,FALSE)),"")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3"/>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x14ac:dyDescent="0.35">
      <c r="A656" s="1"/>
      <c r="B656" s="88" t="str">
        <f>IF(Table1[[#This Row],[Posting Date]]&lt;&gt;"",IF(Table1[[#This Row],[Reference Number]]=Q655,B655+1,1),"")</f>
        <v/>
      </c>
      <c r="C656" s="61"/>
      <c r="D656" s="61"/>
      <c r="E656" s="140"/>
      <c r="F656" s="143" t="str">
        <f>IFERROR(IF(VLOOKUP(Table1[[#This Row],[Budget Code Description]],Dimentions!$X$6:$AC$139,2,FALSE)="","",VLOOKUP(Table1[[#This Row],[Budget Code Description]],Dimentions!$X$6:$AC$139,2,FALSE)),"")</f>
        <v/>
      </c>
      <c r="G656" s="143"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Description]],Dimentions!$X$6:$AC$134,4,FALSE)="","",VLOOKUP(Table1[[#This Row],[Budget Code Description]],Dimentions!$X$6:$AC$134,4,FALSE)),"")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si="13"/>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x14ac:dyDescent="0.35">
      <c r="A657" s="1"/>
      <c r="B657" s="88" t="str">
        <f>IF(Table1[[#This Row],[Posting Date]]&lt;&gt;"",IF(Table1[[#This Row],[Reference Number]]=Q656,B656+1,1),"")</f>
        <v/>
      </c>
      <c r="C657" s="61"/>
      <c r="D657" s="61"/>
      <c r="E657" s="140"/>
      <c r="F657" s="143" t="str">
        <f>IFERROR(IF(VLOOKUP(Table1[[#This Row],[Budget Code Description]],Dimentions!$X$6:$AC$139,2,FALSE)="","",VLOOKUP(Table1[[#This Row],[Budget Code Description]],Dimentions!$X$6:$AC$139,2,FALSE)),"")</f>
        <v/>
      </c>
      <c r="G657" s="143"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Description]],Dimentions!$X$6:$AC$134,4,FALSE)="","",VLOOKUP(Table1[[#This Row],[Budget Code Description]],Dimentions!$X$6:$AC$134,4,FALSE)),"")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si="13"/>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x14ac:dyDescent="0.35">
      <c r="A658" s="1"/>
      <c r="B658" s="88" t="str">
        <f>IF(Table1[[#This Row],[Posting Date]]&lt;&gt;"",IF(Table1[[#This Row],[Reference Number]]=Q657,B657+1,1),"")</f>
        <v/>
      </c>
      <c r="C658" s="61"/>
      <c r="D658" s="61"/>
      <c r="E658" s="140"/>
      <c r="F658" s="143" t="str">
        <f>IFERROR(IF(VLOOKUP(Table1[[#This Row],[Budget Code Description]],Dimentions!$X$6:$AC$139,2,FALSE)="","",VLOOKUP(Table1[[#This Row],[Budget Code Description]],Dimentions!$X$6:$AC$139,2,FALSE)),"")</f>
        <v/>
      </c>
      <c r="G658" s="143"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Description]],Dimentions!$X$6:$AC$134,4,FALSE)="","",VLOOKUP(Table1[[#This Row],[Budget Code Description]],Dimentions!$X$6:$AC$134,4,FALSE)),"")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si="13"/>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x14ac:dyDescent="0.35">
      <c r="A659" s="1"/>
      <c r="B659" s="88" t="str">
        <f>IF(Table1[[#This Row],[Posting Date]]&lt;&gt;"",IF(Table1[[#This Row],[Reference Number]]=Q658,B658+1,1),"")</f>
        <v/>
      </c>
      <c r="C659" s="61"/>
      <c r="D659" s="61"/>
      <c r="E659" s="140"/>
      <c r="F659" s="143" t="str">
        <f>IFERROR(IF(VLOOKUP(Table1[[#This Row],[Budget Code Description]],Dimentions!$X$6:$AC$139,2,FALSE)="","",VLOOKUP(Table1[[#This Row],[Budget Code Description]],Dimentions!$X$6:$AC$139,2,FALSE)),"")</f>
        <v/>
      </c>
      <c r="G659" s="143"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Description]],Dimentions!$X$6:$AC$134,4,FALSE)="","",VLOOKUP(Table1[[#This Row],[Budget Code Description]],Dimentions!$X$6:$AC$134,4,FALSE)),"")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3"/>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x14ac:dyDescent="0.35">
      <c r="A660" s="1"/>
      <c r="B660" s="88" t="str">
        <f>IF(Table1[[#This Row],[Posting Date]]&lt;&gt;"",IF(Table1[[#This Row],[Reference Number]]=Q659,B659+1,1),"")</f>
        <v/>
      </c>
      <c r="C660" s="61"/>
      <c r="D660" s="61"/>
      <c r="E660" s="140"/>
      <c r="F660" s="143" t="str">
        <f>IFERROR(IF(VLOOKUP(Table1[[#This Row],[Budget Code Description]],Dimentions!$X$6:$AC$139,2,FALSE)="","",VLOOKUP(Table1[[#This Row],[Budget Code Description]],Dimentions!$X$6:$AC$139,2,FALSE)),"")</f>
        <v/>
      </c>
      <c r="G660" s="143"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Description]],Dimentions!$X$6:$AC$134,4,FALSE)="","",VLOOKUP(Table1[[#This Row],[Budget Code Description]],Dimentions!$X$6:$AC$134,4,FALSE)),"")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3"/>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x14ac:dyDescent="0.35">
      <c r="A661" s="1"/>
      <c r="B661" s="88" t="str">
        <f>IF(Table1[[#This Row],[Posting Date]]&lt;&gt;"",IF(Table1[[#This Row],[Reference Number]]=Q660,B660+1,1),"")</f>
        <v/>
      </c>
      <c r="C661" s="61"/>
      <c r="D661" s="61"/>
      <c r="E661" s="140"/>
      <c r="F661" s="143" t="str">
        <f>IFERROR(IF(VLOOKUP(Table1[[#This Row],[Budget Code Description]],Dimentions!$X$6:$AC$139,2,FALSE)="","",VLOOKUP(Table1[[#This Row],[Budget Code Description]],Dimentions!$X$6:$AC$139,2,FALSE)),"")</f>
        <v/>
      </c>
      <c r="G661" s="143"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Description]],Dimentions!$X$6:$AC$134,4,FALSE)="","",VLOOKUP(Table1[[#This Row],[Budget Code Description]],Dimentions!$X$6:$AC$134,4,FALSE)),"")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3"/>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x14ac:dyDescent="0.35">
      <c r="A662" s="1"/>
      <c r="B662" s="88" t="str">
        <f>IF(Table1[[#This Row],[Posting Date]]&lt;&gt;"",IF(Table1[[#This Row],[Reference Number]]=Q661,B661+1,1),"")</f>
        <v/>
      </c>
      <c r="C662" s="61"/>
      <c r="D662" s="61"/>
      <c r="E662" s="140"/>
      <c r="F662" s="143" t="str">
        <f>IFERROR(IF(VLOOKUP(Table1[[#This Row],[Budget Code Description]],Dimentions!$X$6:$AC$139,2,FALSE)="","",VLOOKUP(Table1[[#This Row],[Budget Code Description]],Dimentions!$X$6:$AC$139,2,FALSE)),"")</f>
        <v/>
      </c>
      <c r="G662" s="143"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Description]],Dimentions!$X$6:$AC$134,4,FALSE)="","",VLOOKUP(Table1[[#This Row],[Budget Code Description]],Dimentions!$X$6:$AC$134,4,FALSE)),"")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3"/>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x14ac:dyDescent="0.35">
      <c r="A663" s="1"/>
      <c r="B663" s="88" t="str">
        <f>IF(Table1[[#This Row],[Posting Date]]&lt;&gt;"",IF(Table1[[#This Row],[Reference Number]]=Q662,B662+1,1),"")</f>
        <v/>
      </c>
      <c r="C663" s="61"/>
      <c r="D663" s="61"/>
      <c r="E663" s="140"/>
      <c r="F663" s="143" t="str">
        <f>IFERROR(IF(VLOOKUP(Table1[[#This Row],[Budget Code Description]],Dimentions!$X$6:$AC$139,2,FALSE)="","",VLOOKUP(Table1[[#This Row],[Budget Code Description]],Dimentions!$X$6:$AC$139,2,FALSE)),"")</f>
        <v/>
      </c>
      <c r="G663" s="143"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Description]],Dimentions!$X$6:$AC$134,4,FALSE)="","",VLOOKUP(Table1[[#This Row],[Budget Code Description]],Dimentions!$X$6:$AC$134,4,FALSE)),"")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3"/>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x14ac:dyDescent="0.35">
      <c r="A664" s="1"/>
      <c r="B664" s="88" t="str">
        <f>IF(Table1[[#This Row],[Posting Date]]&lt;&gt;"",IF(Table1[[#This Row],[Reference Number]]=Q663,B663+1,1),"")</f>
        <v/>
      </c>
      <c r="C664" s="61"/>
      <c r="D664" s="61"/>
      <c r="E664" s="140"/>
      <c r="F664" s="143" t="str">
        <f>IFERROR(IF(VLOOKUP(Table1[[#This Row],[Budget Code Description]],Dimentions!$X$6:$AC$139,2,FALSE)="","",VLOOKUP(Table1[[#This Row],[Budget Code Description]],Dimentions!$X$6:$AC$139,2,FALSE)),"")</f>
        <v/>
      </c>
      <c r="G664" s="143"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Description]],Dimentions!$X$6:$AC$134,4,FALSE)="","",VLOOKUP(Table1[[#This Row],[Budget Code Description]],Dimentions!$X$6:$AC$134,4,FALSE)),"")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3"/>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x14ac:dyDescent="0.35">
      <c r="A665" s="1"/>
      <c r="B665" s="88" t="str">
        <f>IF(Table1[[#This Row],[Posting Date]]&lt;&gt;"",IF(Table1[[#This Row],[Reference Number]]=Q664,B664+1,1),"")</f>
        <v/>
      </c>
      <c r="C665" s="61"/>
      <c r="D665" s="61"/>
      <c r="E665" s="140"/>
      <c r="F665" s="143" t="str">
        <f>IFERROR(IF(VLOOKUP(Table1[[#This Row],[Budget Code Description]],Dimentions!$X$6:$AC$139,2,FALSE)="","",VLOOKUP(Table1[[#This Row],[Budget Code Description]],Dimentions!$X$6:$AC$139,2,FALSE)),"")</f>
        <v/>
      </c>
      <c r="G665" s="143"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Description]],Dimentions!$X$6:$AC$134,4,FALSE)="","",VLOOKUP(Table1[[#This Row],[Budget Code Description]],Dimentions!$X$6:$AC$134,4,FALSE)),"")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3"/>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x14ac:dyDescent="0.35">
      <c r="A666" s="1"/>
      <c r="B666" s="88" t="str">
        <f>IF(Table1[[#This Row],[Posting Date]]&lt;&gt;"",IF(Table1[[#This Row],[Reference Number]]=Q665,B665+1,1),"")</f>
        <v/>
      </c>
      <c r="C666" s="61"/>
      <c r="D666" s="61"/>
      <c r="E666" s="140"/>
      <c r="F666" s="143" t="str">
        <f>IFERROR(IF(VLOOKUP(Table1[[#This Row],[Budget Code Description]],Dimentions!$X$6:$AC$139,2,FALSE)="","",VLOOKUP(Table1[[#This Row],[Budget Code Description]],Dimentions!$X$6:$AC$139,2,FALSE)),"")</f>
        <v/>
      </c>
      <c r="G666" s="143"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Description]],Dimentions!$X$6:$AC$134,4,FALSE)="","",VLOOKUP(Table1[[#This Row],[Budget Code Description]],Dimentions!$X$6:$AC$134,4,FALSE)),"")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3"/>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x14ac:dyDescent="0.35">
      <c r="A667" s="1"/>
      <c r="B667" s="88" t="str">
        <f>IF(Table1[[#This Row],[Posting Date]]&lt;&gt;"",IF(Table1[[#This Row],[Reference Number]]=Q666,B666+1,1),"")</f>
        <v/>
      </c>
      <c r="C667" s="61"/>
      <c r="D667" s="61"/>
      <c r="E667" s="140"/>
      <c r="F667" s="143" t="str">
        <f>IFERROR(IF(VLOOKUP(Table1[[#This Row],[Budget Code Description]],Dimentions!$X$6:$AC$139,2,FALSE)="","",VLOOKUP(Table1[[#This Row],[Budget Code Description]],Dimentions!$X$6:$AC$139,2,FALSE)),"")</f>
        <v/>
      </c>
      <c r="G667" s="143"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Description]],Dimentions!$X$6:$AC$134,4,FALSE)="","",VLOOKUP(Table1[[#This Row],[Budget Code Description]],Dimentions!$X$6:$AC$134,4,FALSE)),"")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3"/>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x14ac:dyDescent="0.35">
      <c r="A668" s="1"/>
      <c r="B668" s="88" t="str">
        <f>IF(Table1[[#This Row],[Posting Date]]&lt;&gt;"",IF(Table1[[#This Row],[Reference Number]]=Q667,B667+1,1),"")</f>
        <v/>
      </c>
      <c r="C668" s="61"/>
      <c r="D668" s="61"/>
      <c r="E668" s="140"/>
      <c r="F668" s="143" t="str">
        <f>IFERROR(IF(VLOOKUP(Table1[[#This Row],[Budget Code Description]],Dimentions!$X$6:$AC$139,2,FALSE)="","",VLOOKUP(Table1[[#This Row],[Budget Code Description]],Dimentions!$X$6:$AC$139,2,FALSE)),"")</f>
        <v/>
      </c>
      <c r="G668" s="143"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Description]],Dimentions!$X$6:$AC$134,4,FALSE)="","",VLOOKUP(Table1[[#This Row],[Budget Code Description]],Dimentions!$X$6:$AC$134,4,FALSE)),"")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3"/>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x14ac:dyDescent="0.35">
      <c r="A669" s="1"/>
      <c r="B669" s="88" t="str">
        <f>IF(Table1[[#This Row],[Posting Date]]&lt;&gt;"",IF(Table1[[#This Row],[Reference Number]]=Q668,B668+1,1),"")</f>
        <v/>
      </c>
      <c r="C669" s="61"/>
      <c r="D669" s="61"/>
      <c r="E669" s="140"/>
      <c r="F669" s="143" t="str">
        <f>IFERROR(IF(VLOOKUP(Table1[[#This Row],[Budget Code Description]],Dimentions!$X$6:$AC$139,2,FALSE)="","",VLOOKUP(Table1[[#This Row],[Budget Code Description]],Dimentions!$X$6:$AC$139,2,FALSE)),"")</f>
        <v/>
      </c>
      <c r="G669" s="143"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Description]],Dimentions!$X$6:$AC$134,4,FALSE)="","",VLOOKUP(Table1[[#This Row],[Budget Code Description]],Dimentions!$X$6:$AC$134,4,FALSE)),"")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3"/>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x14ac:dyDescent="0.35">
      <c r="A670" s="1"/>
      <c r="B670" s="88" t="str">
        <f>IF(Table1[[#This Row],[Posting Date]]&lt;&gt;"",IF(Table1[[#This Row],[Reference Number]]=Q669,B669+1,1),"")</f>
        <v/>
      </c>
      <c r="C670" s="61"/>
      <c r="D670" s="61"/>
      <c r="E670" s="140"/>
      <c r="F670" s="143" t="str">
        <f>IFERROR(IF(VLOOKUP(Table1[[#This Row],[Budget Code Description]],Dimentions!$X$6:$AC$139,2,FALSE)="","",VLOOKUP(Table1[[#This Row],[Budget Code Description]],Dimentions!$X$6:$AC$139,2,FALSE)),"")</f>
        <v/>
      </c>
      <c r="G670" s="143"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Description]],Dimentions!$X$6:$AC$134,4,FALSE)="","",VLOOKUP(Table1[[#This Row],[Budget Code Description]],Dimentions!$X$6:$AC$134,4,FALSE)),"")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3"/>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x14ac:dyDescent="0.35">
      <c r="A671" s="1"/>
      <c r="B671" s="88" t="str">
        <f>IF(Table1[[#This Row],[Posting Date]]&lt;&gt;"",IF(Table1[[#This Row],[Reference Number]]=Q670,B670+1,1),"")</f>
        <v/>
      </c>
      <c r="C671" s="61"/>
      <c r="D671" s="61"/>
      <c r="E671" s="140"/>
      <c r="F671" s="143" t="str">
        <f>IFERROR(IF(VLOOKUP(Table1[[#This Row],[Budget Code Description]],Dimentions!$X$6:$AC$139,2,FALSE)="","",VLOOKUP(Table1[[#This Row],[Budget Code Description]],Dimentions!$X$6:$AC$139,2,FALSE)),"")</f>
        <v/>
      </c>
      <c r="G671" s="143"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Description]],Dimentions!$X$6:$AC$134,4,FALSE)="","",VLOOKUP(Table1[[#This Row],[Budget Code Description]],Dimentions!$X$6:$AC$134,4,FALSE)),"")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3"/>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x14ac:dyDescent="0.35">
      <c r="A672" s="1"/>
      <c r="B672" s="88" t="str">
        <f>IF(Table1[[#This Row],[Posting Date]]&lt;&gt;"",IF(Table1[[#This Row],[Reference Number]]=Q671,B671+1,1),"")</f>
        <v/>
      </c>
      <c r="C672" s="61"/>
      <c r="D672" s="61"/>
      <c r="E672" s="140"/>
      <c r="F672" s="143" t="str">
        <f>IFERROR(IF(VLOOKUP(Table1[[#This Row],[Budget Code Description]],Dimentions!$X$6:$AC$139,2,FALSE)="","",VLOOKUP(Table1[[#This Row],[Budget Code Description]],Dimentions!$X$6:$AC$139,2,FALSE)),"")</f>
        <v/>
      </c>
      <c r="G672" s="143"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Description]],Dimentions!$X$6:$AC$134,4,FALSE)="","",VLOOKUP(Table1[[#This Row],[Budget Code Description]],Dimentions!$X$6:$AC$134,4,FALSE)),"")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3"/>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x14ac:dyDescent="0.35">
      <c r="A673" s="1"/>
      <c r="B673" s="88" t="str">
        <f>IF(Table1[[#This Row],[Posting Date]]&lt;&gt;"",IF(Table1[[#This Row],[Reference Number]]=Q672,B672+1,1),"")</f>
        <v/>
      </c>
      <c r="C673" s="61"/>
      <c r="D673" s="61"/>
      <c r="E673" s="140"/>
      <c r="F673" s="143" t="str">
        <f>IFERROR(IF(VLOOKUP(Table1[[#This Row],[Budget Code Description]],Dimentions!$X$6:$AC$139,2,FALSE)="","",VLOOKUP(Table1[[#This Row],[Budget Code Description]],Dimentions!$X$6:$AC$139,2,FALSE)),"")</f>
        <v/>
      </c>
      <c r="G673" s="143"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Description]],Dimentions!$X$6:$AC$134,4,FALSE)="","",VLOOKUP(Table1[[#This Row],[Budget Code Description]],Dimentions!$X$6:$AC$134,4,FALSE)),"")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3"/>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x14ac:dyDescent="0.35">
      <c r="A674" s="1"/>
      <c r="B674" s="88" t="str">
        <f>IF(Table1[[#This Row],[Posting Date]]&lt;&gt;"",IF(Table1[[#This Row],[Reference Number]]=Q673,B673+1,1),"")</f>
        <v/>
      </c>
      <c r="C674" s="61"/>
      <c r="D674" s="61"/>
      <c r="E674" s="140"/>
      <c r="F674" s="143" t="str">
        <f>IFERROR(IF(VLOOKUP(Table1[[#This Row],[Budget Code Description]],Dimentions!$X$6:$AC$139,2,FALSE)="","",VLOOKUP(Table1[[#This Row],[Budget Code Description]],Dimentions!$X$6:$AC$139,2,FALSE)),"")</f>
        <v/>
      </c>
      <c r="G674" s="143"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Description]],Dimentions!$X$6:$AC$134,4,FALSE)="","",VLOOKUP(Table1[[#This Row],[Budget Code Description]],Dimentions!$X$6:$AC$134,4,FALSE)),"")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3"/>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x14ac:dyDescent="0.35">
      <c r="A675" s="1"/>
      <c r="B675" s="88" t="str">
        <f>IF(Table1[[#This Row],[Posting Date]]&lt;&gt;"",IF(Table1[[#This Row],[Reference Number]]=Q674,B674+1,1),"")</f>
        <v/>
      </c>
      <c r="C675" s="61"/>
      <c r="D675" s="61"/>
      <c r="E675" s="140"/>
      <c r="F675" s="143" t="str">
        <f>IFERROR(IF(VLOOKUP(Table1[[#This Row],[Budget Code Description]],Dimentions!$X$6:$AC$139,2,FALSE)="","",VLOOKUP(Table1[[#This Row],[Budget Code Description]],Dimentions!$X$6:$AC$139,2,FALSE)),"")</f>
        <v/>
      </c>
      <c r="G675" s="143"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Description]],Dimentions!$X$6:$AC$134,4,FALSE)="","",VLOOKUP(Table1[[#This Row],[Budget Code Description]],Dimentions!$X$6:$AC$134,4,FALSE)),"")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si="13"/>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x14ac:dyDescent="0.35">
      <c r="A676" s="1"/>
      <c r="B676" s="88" t="str">
        <f>IF(Table1[[#This Row],[Posting Date]]&lt;&gt;"",IF(Table1[[#This Row],[Reference Number]]=Q675,B675+1,1),"")</f>
        <v/>
      </c>
      <c r="C676" s="61"/>
      <c r="D676" s="61"/>
      <c r="E676" s="140"/>
      <c r="F676" s="143" t="str">
        <f>IFERROR(IF(VLOOKUP(Table1[[#This Row],[Budget Code Description]],Dimentions!$X$6:$AC$139,2,FALSE)="","",VLOOKUP(Table1[[#This Row],[Budget Code Description]],Dimentions!$X$6:$AC$139,2,FALSE)),"")</f>
        <v/>
      </c>
      <c r="G676" s="143"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Description]],Dimentions!$X$6:$AC$134,4,FALSE)="","",VLOOKUP(Table1[[#This Row],[Budget Code Description]],Dimentions!$X$6:$AC$134,4,FALSE)),"")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3"/>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x14ac:dyDescent="0.35">
      <c r="A677" s="1"/>
      <c r="B677" s="88" t="str">
        <f>IF(Table1[[#This Row],[Posting Date]]&lt;&gt;"",IF(Table1[[#This Row],[Reference Number]]=Q676,B676+1,1),"")</f>
        <v/>
      </c>
      <c r="C677" s="61"/>
      <c r="D677" s="61"/>
      <c r="E677" s="140"/>
      <c r="F677" s="143" t="str">
        <f>IFERROR(IF(VLOOKUP(Table1[[#This Row],[Budget Code Description]],Dimentions!$X$6:$AC$139,2,FALSE)="","",VLOOKUP(Table1[[#This Row],[Budget Code Description]],Dimentions!$X$6:$AC$139,2,FALSE)),"")</f>
        <v/>
      </c>
      <c r="G677" s="143"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Description]],Dimentions!$X$6:$AC$134,4,FALSE)="","",VLOOKUP(Table1[[#This Row],[Budget Code Description]],Dimentions!$X$6:$AC$134,4,FALSE)),"")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3"/>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x14ac:dyDescent="0.35">
      <c r="A678" s="1"/>
      <c r="B678" s="88" t="str">
        <f>IF(Table1[[#This Row],[Posting Date]]&lt;&gt;"",IF(Table1[[#This Row],[Reference Number]]=Q677,B677+1,1),"")</f>
        <v/>
      </c>
      <c r="C678" s="61"/>
      <c r="D678" s="61"/>
      <c r="E678" s="140"/>
      <c r="F678" s="143" t="str">
        <f>IFERROR(IF(VLOOKUP(Table1[[#This Row],[Budget Code Description]],Dimentions!$X$6:$AC$139,2,FALSE)="","",VLOOKUP(Table1[[#This Row],[Budget Code Description]],Dimentions!$X$6:$AC$139,2,FALSE)),"")</f>
        <v/>
      </c>
      <c r="G678" s="143"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Description]],Dimentions!$X$6:$AC$134,4,FALSE)="","",VLOOKUP(Table1[[#This Row],[Budget Code Description]],Dimentions!$X$6:$AC$134,4,FALSE)),"")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si="13"/>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x14ac:dyDescent="0.35">
      <c r="A679" s="1"/>
      <c r="B679" s="88" t="str">
        <f>IF(Table1[[#This Row],[Posting Date]]&lt;&gt;"",IF(Table1[[#This Row],[Reference Number]]=Q678,B678+1,1),"")</f>
        <v/>
      </c>
      <c r="C679" s="61"/>
      <c r="D679" s="61"/>
      <c r="E679" s="140"/>
      <c r="F679" s="143" t="str">
        <f>IFERROR(IF(VLOOKUP(Table1[[#This Row],[Budget Code Description]],Dimentions!$X$6:$AC$139,2,FALSE)="","",VLOOKUP(Table1[[#This Row],[Budget Code Description]],Dimentions!$X$6:$AC$139,2,FALSE)),"")</f>
        <v/>
      </c>
      <c r="G679" s="143"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Description]],Dimentions!$X$6:$AC$134,4,FALSE)="","",VLOOKUP(Table1[[#This Row],[Budget Code Description]],Dimentions!$X$6:$AC$134,4,FALSE)),"")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3"/>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x14ac:dyDescent="0.35">
      <c r="A680" s="1"/>
      <c r="B680" s="88" t="str">
        <f>IF(Table1[[#This Row],[Posting Date]]&lt;&gt;"",IF(Table1[[#This Row],[Reference Number]]=Q679,B679+1,1),"")</f>
        <v/>
      </c>
      <c r="C680" s="61"/>
      <c r="D680" s="61"/>
      <c r="E680" s="140"/>
      <c r="F680" s="143" t="str">
        <f>IFERROR(IF(VLOOKUP(Table1[[#This Row],[Budget Code Description]],Dimentions!$X$6:$AC$139,2,FALSE)="","",VLOOKUP(Table1[[#This Row],[Budget Code Description]],Dimentions!$X$6:$AC$139,2,FALSE)),"")</f>
        <v/>
      </c>
      <c r="G680" s="143"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Description]],Dimentions!$X$6:$AC$134,4,FALSE)="","",VLOOKUP(Table1[[#This Row],[Budget Code Description]],Dimentions!$X$6:$AC$134,4,FALSE)),"")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3"/>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x14ac:dyDescent="0.35">
      <c r="A681" s="1"/>
      <c r="B681" s="88" t="str">
        <f>IF(Table1[[#This Row],[Posting Date]]&lt;&gt;"",IF(Table1[[#This Row],[Reference Number]]=Q680,B680+1,1),"")</f>
        <v/>
      </c>
      <c r="C681" s="61"/>
      <c r="D681" s="61"/>
      <c r="E681" s="140"/>
      <c r="F681" s="143" t="str">
        <f>IFERROR(IF(VLOOKUP(Table1[[#This Row],[Budget Code Description]],Dimentions!$X$6:$AC$139,2,FALSE)="","",VLOOKUP(Table1[[#This Row],[Budget Code Description]],Dimentions!$X$6:$AC$139,2,FALSE)),"")</f>
        <v/>
      </c>
      <c r="G681" s="143"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Description]],Dimentions!$X$6:$AC$134,4,FALSE)="","",VLOOKUP(Table1[[#This Row],[Budget Code Description]],Dimentions!$X$6:$AC$134,4,FALSE)),"")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si="13"/>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x14ac:dyDescent="0.35">
      <c r="A682" s="1"/>
      <c r="B682" s="88" t="str">
        <f>IF(Table1[[#This Row],[Posting Date]]&lt;&gt;"",IF(Table1[[#This Row],[Reference Number]]=Q681,B681+1,1),"")</f>
        <v/>
      </c>
      <c r="C682" s="61"/>
      <c r="D682" s="61"/>
      <c r="E682" s="140"/>
      <c r="F682" s="143" t="str">
        <f>IFERROR(IF(VLOOKUP(Table1[[#This Row],[Budget Code Description]],Dimentions!$X$6:$AC$139,2,FALSE)="","",VLOOKUP(Table1[[#This Row],[Budget Code Description]],Dimentions!$X$6:$AC$139,2,FALSE)),"")</f>
        <v/>
      </c>
      <c r="G682" s="143"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Description]],Dimentions!$X$6:$AC$134,4,FALSE)="","",VLOOKUP(Table1[[#This Row],[Budget Code Description]],Dimentions!$X$6:$AC$134,4,FALSE)),"")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3"/>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x14ac:dyDescent="0.35">
      <c r="A683" s="1"/>
      <c r="B683" s="88" t="str">
        <f>IF(Table1[[#This Row],[Posting Date]]&lt;&gt;"",IF(Table1[[#This Row],[Reference Number]]=Q682,B682+1,1),"")</f>
        <v/>
      </c>
      <c r="C683" s="61"/>
      <c r="D683" s="61"/>
      <c r="E683" s="140"/>
      <c r="F683" s="143" t="str">
        <f>IFERROR(IF(VLOOKUP(Table1[[#This Row],[Budget Code Description]],Dimentions!$X$6:$AC$139,2,FALSE)="","",VLOOKUP(Table1[[#This Row],[Budget Code Description]],Dimentions!$X$6:$AC$139,2,FALSE)),"")</f>
        <v/>
      </c>
      <c r="G683" s="143"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Description]],Dimentions!$X$6:$AC$134,4,FALSE)="","",VLOOKUP(Table1[[#This Row],[Budget Code Description]],Dimentions!$X$6:$AC$134,4,FALSE)),"")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ref="W683:W746" si="14">IF(E683="","",(ExchangeRate))</f>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x14ac:dyDescent="0.35">
      <c r="A684" s="1"/>
      <c r="B684" s="88" t="str">
        <f>IF(Table1[[#This Row],[Posting Date]]&lt;&gt;"",IF(Table1[[#This Row],[Reference Number]]=Q683,B683+1,1),"")</f>
        <v/>
      </c>
      <c r="C684" s="61"/>
      <c r="D684" s="61"/>
      <c r="E684" s="140"/>
      <c r="F684" s="143" t="str">
        <f>IFERROR(IF(VLOOKUP(Table1[[#This Row],[Budget Code Description]],Dimentions!$X$6:$AC$139,2,FALSE)="","",VLOOKUP(Table1[[#This Row],[Budget Code Description]],Dimentions!$X$6:$AC$139,2,FALSE)),"")</f>
        <v/>
      </c>
      <c r="G684" s="143"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Description]],Dimentions!$X$6:$AC$134,4,FALSE)="","",VLOOKUP(Table1[[#This Row],[Budget Code Description]],Dimentions!$X$6:$AC$134,4,FALSE)),"")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4"/>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x14ac:dyDescent="0.35">
      <c r="A685" s="1"/>
      <c r="B685" s="88" t="str">
        <f>IF(Table1[[#This Row],[Posting Date]]&lt;&gt;"",IF(Table1[[#This Row],[Reference Number]]=Q684,B684+1,1),"")</f>
        <v/>
      </c>
      <c r="C685" s="61"/>
      <c r="D685" s="61"/>
      <c r="E685" s="140"/>
      <c r="F685" s="143" t="str">
        <f>IFERROR(IF(VLOOKUP(Table1[[#This Row],[Budget Code Description]],Dimentions!$X$6:$AC$139,2,FALSE)="","",VLOOKUP(Table1[[#This Row],[Budget Code Description]],Dimentions!$X$6:$AC$139,2,FALSE)),"")</f>
        <v/>
      </c>
      <c r="G685" s="143"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Description]],Dimentions!$X$6:$AC$134,4,FALSE)="","",VLOOKUP(Table1[[#This Row],[Budget Code Description]],Dimentions!$X$6:$AC$134,4,FALSE)),"")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si="14"/>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x14ac:dyDescent="0.35">
      <c r="A686" s="1"/>
      <c r="B686" s="88" t="str">
        <f>IF(Table1[[#This Row],[Posting Date]]&lt;&gt;"",IF(Table1[[#This Row],[Reference Number]]=Q685,B685+1,1),"")</f>
        <v/>
      </c>
      <c r="C686" s="61"/>
      <c r="D686" s="61"/>
      <c r="E686" s="140"/>
      <c r="F686" s="143" t="str">
        <f>IFERROR(IF(VLOOKUP(Table1[[#This Row],[Budget Code Description]],Dimentions!$X$6:$AC$139,2,FALSE)="","",VLOOKUP(Table1[[#This Row],[Budget Code Description]],Dimentions!$X$6:$AC$139,2,FALSE)),"")</f>
        <v/>
      </c>
      <c r="G686" s="143"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Description]],Dimentions!$X$6:$AC$134,4,FALSE)="","",VLOOKUP(Table1[[#This Row],[Budget Code Description]],Dimentions!$X$6:$AC$134,4,FALSE)),"")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si="14"/>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x14ac:dyDescent="0.35">
      <c r="A687" s="1"/>
      <c r="B687" s="88" t="str">
        <f>IF(Table1[[#This Row],[Posting Date]]&lt;&gt;"",IF(Table1[[#This Row],[Reference Number]]=Q686,B686+1,1),"")</f>
        <v/>
      </c>
      <c r="C687" s="61"/>
      <c r="D687" s="61"/>
      <c r="E687" s="140"/>
      <c r="F687" s="143" t="str">
        <f>IFERROR(IF(VLOOKUP(Table1[[#This Row],[Budget Code Description]],Dimentions!$X$6:$AC$139,2,FALSE)="","",VLOOKUP(Table1[[#This Row],[Budget Code Description]],Dimentions!$X$6:$AC$139,2,FALSE)),"")</f>
        <v/>
      </c>
      <c r="G687" s="143"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Description]],Dimentions!$X$6:$AC$134,4,FALSE)="","",VLOOKUP(Table1[[#This Row],[Budget Code Description]],Dimentions!$X$6:$AC$134,4,FALSE)),"")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si="14"/>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x14ac:dyDescent="0.35">
      <c r="A688" s="1"/>
      <c r="B688" s="88" t="str">
        <f>IF(Table1[[#This Row],[Posting Date]]&lt;&gt;"",IF(Table1[[#This Row],[Reference Number]]=Q687,B687+1,1),"")</f>
        <v/>
      </c>
      <c r="C688" s="61"/>
      <c r="D688" s="61"/>
      <c r="E688" s="140"/>
      <c r="F688" s="143" t="str">
        <f>IFERROR(IF(VLOOKUP(Table1[[#This Row],[Budget Code Description]],Dimentions!$X$6:$AC$139,2,FALSE)="","",VLOOKUP(Table1[[#This Row],[Budget Code Description]],Dimentions!$X$6:$AC$139,2,FALSE)),"")</f>
        <v/>
      </c>
      <c r="G688" s="143"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Description]],Dimentions!$X$6:$AC$134,4,FALSE)="","",VLOOKUP(Table1[[#This Row],[Budget Code Description]],Dimentions!$X$6:$AC$134,4,FALSE)),"")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4"/>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x14ac:dyDescent="0.35">
      <c r="A689" s="1"/>
      <c r="B689" s="88" t="str">
        <f>IF(Table1[[#This Row],[Posting Date]]&lt;&gt;"",IF(Table1[[#This Row],[Reference Number]]=Q688,B688+1,1),"")</f>
        <v/>
      </c>
      <c r="C689" s="61"/>
      <c r="D689" s="61"/>
      <c r="E689" s="140"/>
      <c r="F689" s="143" t="str">
        <f>IFERROR(IF(VLOOKUP(Table1[[#This Row],[Budget Code Description]],Dimentions!$X$6:$AC$139,2,FALSE)="","",VLOOKUP(Table1[[#This Row],[Budget Code Description]],Dimentions!$X$6:$AC$139,2,FALSE)),"")</f>
        <v/>
      </c>
      <c r="G689" s="143"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Description]],Dimentions!$X$6:$AC$134,4,FALSE)="","",VLOOKUP(Table1[[#This Row],[Budget Code Description]],Dimentions!$X$6:$AC$134,4,FALSE)),"")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4"/>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x14ac:dyDescent="0.35">
      <c r="A690" s="1"/>
      <c r="B690" s="88" t="str">
        <f>IF(Table1[[#This Row],[Posting Date]]&lt;&gt;"",IF(Table1[[#This Row],[Reference Number]]=Q689,B689+1,1),"")</f>
        <v/>
      </c>
      <c r="C690" s="61"/>
      <c r="D690" s="61"/>
      <c r="E690" s="140"/>
      <c r="F690" s="143" t="str">
        <f>IFERROR(IF(VLOOKUP(Table1[[#This Row],[Budget Code Description]],Dimentions!$X$6:$AC$139,2,FALSE)="","",VLOOKUP(Table1[[#This Row],[Budget Code Description]],Dimentions!$X$6:$AC$139,2,FALSE)),"")</f>
        <v/>
      </c>
      <c r="G690" s="143"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Description]],Dimentions!$X$6:$AC$134,4,FALSE)="","",VLOOKUP(Table1[[#This Row],[Budget Code Description]],Dimentions!$X$6:$AC$134,4,FALSE)),"")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4"/>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x14ac:dyDescent="0.35">
      <c r="A691" s="1"/>
      <c r="B691" s="88" t="str">
        <f>IF(Table1[[#This Row],[Posting Date]]&lt;&gt;"",IF(Table1[[#This Row],[Reference Number]]=Q690,B690+1,1),"")</f>
        <v/>
      </c>
      <c r="C691" s="61"/>
      <c r="D691" s="61"/>
      <c r="E691" s="140"/>
      <c r="F691" s="143" t="str">
        <f>IFERROR(IF(VLOOKUP(Table1[[#This Row],[Budget Code Description]],Dimentions!$X$6:$AC$139,2,FALSE)="","",VLOOKUP(Table1[[#This Row],[Budget Code Description]],Dimentions!$X$6:$AC$139,2,FALSE)),"")</f>
        <v/>
      </c>
      <c r="G691" s="143"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Description]],Dimentions!$X$6:$AC$134,4,FALSE)="","",VLOOKUP(Table1[[#This Row],[Budget Code Description]],Dimentions!$X$6:$AC$134,4,FALSE)),"")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4"/>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x14ac:dyDescent="0.35">
      <c r="A692" s="1"/>
      <c r="B692" s="88" t="str">
        <f>IF(Table1[[#This Row],[Posting Date]]&lt;&gt;"",IF(Table1[[#This Row],[Reference Number]]=Q691,B691+1,1),"")</f>
        <v/>
      </c>
      <c r="C692" s="61"/>
      <c r="D692" s="61"/>
      <c r="E692" s="140"/>
      <c r="F692" s="143" t="str">
        <f>IFERROR(IF(VLOOKUP(Table1[[#This Row],[Budget Code Description]],Dimentions!$X$6:$AC$139,2,FALSE)="","",VLOOKUP(Table1[[#This Row],[Budget Code Description]],Dimentions!$X$6:$AC$139,2,FALSE)),"")</f>
        <v/>
      </c>
      <c r="G692" s="143"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Description]],Dimentions!$X$6:$AC$134,4,FALSE)="","",VLOOKUP(Table1[[#This Row],[Budget Code Description]],Dimentions!$X$6:$AC$134,4,FALSE)),"")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4"/>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x14ac:dyDescent="0.35">
      <c r="A693" s="1"/>
      <c r="B693" s="88" t="str">
        <f>IF(Table1[[#This Row],[Posting Date]]&lt;&gt;"",IF(Table1[[#This Row],[Reference Number]]=Q692,B692+1,1),"")</f>
        <v/>
      </c>
      <c r="C693" s="61"/>
      <c r="D693" s="61"/>
      <c r="E693" s="140"/>
      <c r="F693" s="143" t="str">
        <f>IFERROR(IF(VLOOKUP(Table1[[#This Row],[Budget Code Description]],Dimentions!$X$6:$AC$139,2,FALSE)="","",VLOOKUP(Table1[[#This Row],[Budget Code Description]],Dimentions!$X$6:$AC$139,2,FALSE)),"")</f>
        <v/>
      </c>
      <c r="G693" s="143"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Description]],Dimentions!$X$6:$AC$134,4,FALSE)="","",VLOOKUP(Table1[[#This Row],[Budget Code Description]],Dimentions!$X$6:$AC$134,4,FALSE)),"")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4"/>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x14ac:dyDescent="0.35">
      <c r="A694" s="1"/>
      <c r="B694" s="88" t="str">
        <f>IF(Table1[[#This Row],[Posting Date]]&lt;&gt;"",IF(Table1[[#This Row],[Reference Number]]=Q693,B693+1,1),"")</f>
        <v/>
      </c>
      <c r="C694" s="61"/>
      <c r="D694" s="61"/>
      <c r="E694" s="140"/>
      <c r="F694" s="143" t="str">
        <f>IFERROR(IF(VLOOKUP(Table1[[#This Row],[Budget Code Description]],Dimentions!$X$6:$AC$139,2,FALSE)="","",VLOOKUP(Table1[[#This Row],[Budget Code Description]],Dimentions!$X$6:$AC$139,2,FALSE)),"")</f>
        <v/>
      </c>
      <c r="G694" s="143"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Description]],Dimentions!$X$6:$AC$134,4,FALSE)="","",VLOOKUP(Table1[[#This Row],[Budget Code Description]],Dimentions!$X$6:$AC$134,4,FALSE)),"")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4"/>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x14ac:dyDescent="0.35">
      <c r="A695" s="1"/>
      <c r="B695" s="88" t="str">
        <f>IF(Table1[[#This Row],[Posting Date]]&lt;&gt;"",IF(Table1[[#This Row],[Reference Number]]=Q694,B694+1,1),"")</f>
        <v/>
      </c>
      <c r="C695" s="61"/>
      <c r="D695" s="61"/>
      <c r="E695" s="140"/>
      <c r="F695" s="143" t="str">
        <f>IFERROR(IF(VLOOKUP(Table1[[#This Row],[Budget Code Description]],Dimentions!$X$6:$AC$139,2,FALSE)="","",VLOOKUP(Table1[[#This Row],[Budget Code Description]],Dimentions!$X$6:$AC$139,2,FALSE)),"")</f>
        <v/>
      </c>
      <c r="G695" s="143"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Description]],Dimentions!$X$6:$AC$134,4,FALSE)="","",VLOOKUP(Table1[[#This Row],[Budget Code Description]],Dimentions!$X$6:$AC$134,4,FALSE)),"")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4"/>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x14ac:dyDescent="0.35">
      <c r="A696" s="1"/>
      <c r="B696" s="88" t="str">
        <f>IF(Table1[[#This Row],[Posting Date]]&lt;&gt;"",IF(Table1[[#This Row],[Reference Number]]=Q695,B695+1,1),"")</f>
        <v/>
      </c>
      <c r="C696" s="61"/>
      <c r="D696" s="61"/>
      <c r="E696" s="140"/>
      <c r="F696" s="143" t="str">
        <f>IFERROR(IF(VLOOKUP(Table1[[#This Row],[Budget Code Description]],Dimentions!$X$6:$AC$139,2,FALSE)="","",VLOOKUP(Table1[[#This Row],[Budget Code Description]],Dimentions!$X$6:$AC$139,2,FALSE)),"")</f>
        <v/>
      </c>
      <c r="G696" s="143"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Description]],Dimentions!$X$6:$AC$134,4,FALSE)="","",VLOOKUP(Table1[[#This Row],[Budget Code Description]],Dimentions!$X$6:$AC$134,4,FALSE)),"")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si="14"/>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x14ac:dyDescent="0.35">
      <c r="A697" s="1"/>
      <c r="B697" s="88" t="str">
        <f>IF(Table1[[#This Row],[Posting Date]]&lt;&gt;"",IF(Table1[[#This Row],[Reference Number]]=Q696,B696+1,1),"")</f>
        <v/>
      </c>
      <c r="C697" s="61"/>
      <c r="D697" s="61"/>
      <c r="E697" s="140"/>
      <c r="F697" s="143" t="str">
        <f>IFERROR(IF(VLOOKUP(Table1[[#This Row],[Budget Code Description]],Dimentions!$X$6:$AC$139,2,FALSE)="","",VLOOKUP(Table1[[#This Row],[Budget Code Description]],Dimentions!$X$6:$AC$139,2,FALSE)),"")</f>
        <v/>
      </c>
      <c r="G697" s="143"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Description]],Dimentions!$X$6:$AC$134,4,FALSE)="","",VLOOKUP(Table1[[#This Row],[Budget Code Description]],Dimentions!$X$6:$AC$134,4,FALSE)),"")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4"/>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x14ac:dyDescent="0.35">
      <c r="A698" s="1"/>
      <c r="B698" s="88" t="str">
        <f>IF(Table1[[#This Row],[Posting Date]]&lt;&gt;"",IF(Table1[[#This Row],[Reference Number]]=Q697,B697+1,1),"")</f>
        <v/>
      </c>
      <c r="C698" s="61"/>
      <c r="D698" s="61"/>
      <c r="E698" s="140"/>
      <c r="F698" s="143" t="str">
        <f>IFERROR(IF(VLOOKUP(Table1[[#This Row],[Budget Code Description]],Dimentions!$X$6:$AC$139,2,FALSE)="","",VLOOKUP(Table1[[#This Row],[Budget Code Description]],Dimentions!$X$6:$AC$139,2,FALSE)),"")</f>
        <v/>
      </c>
      <c r="G698" s="143"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Description]],Dimentions!$X$6:$AC$134,4,FALSE)="","",VLOOKUP(Table1[[#This Row],[Budget Code Description]],Dimentions!$X$6:$AC$134,4,FALSE)),"")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4"/>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x14ac:dyDescent="0.35">
      <c r="A699" s="1"/>
      <c r="B699" s="88" t="str">
        <f>IF(Table1[[#This Row],[Posting Date]]&lt;&gt;"",IF(Table1[[#This Row],[Reference Number]]=Q698,B698+1,1),"")</f>
        <v/>
      </c>
      <c r="C699" s="61"/>
      <c r="D699" s="61"/>
      <c r="E699" s="140"/>
      <c r="F699" s="143" t="str">
        <f>IFERROR(IF(VLOOKUP(Table1[[#This Row],[Budget Code Description]],Dimentions!$X$6:$AC$139,2,FALSE)="","",VLOOKUP(Table1[[#This Row],[Budget Code Description]],Dimentions!$X$6:$AC$139,2,FALSE)),"")</f>
        <v/>
      </c>
      <c r="G699" s="143"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Description]],Dimentions!$X$6:$AC$134,4,FALSE)="","",VLOOKUP(Table1[[#This Row],[Budget Code Description]],Dimentions!$X$6:$AC$134,4,FALSE)),"")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4"/>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x14ac:dyDescent="0.35">
      <c r="A700" s="1"/>
      <c r="B700" s="88" t="str">
        <f>IF(Table1[[#This Row],[Posting Date]]&lt;&gt;"",IF(Table1[[#This Row],[Reference Number]]=Q699,B699+1,1),"")</f>
        <v/>
      </c>
      <c r="C700" s="61"/>
      <c r="D700" s="61"/>
      <c r="E700" s="140"/>
      <c r="F700" s="143" t="str">
        <f>IFERROR(IF(VLOOKUP(Table1[[#This Row],[Budget Code Description]],Dimentions!$X$6:$AC$139,2,FALSE)="","",VLOOKUP(Table1[[#This Row],[Budget Code Description]],Dimentions!$X$6:$AC$139,2,FALSE)),"")</f>
        <v/>
      </c>
      <c r="G700" s="143"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Description]],Dimentions!$X$6:$AC$134,4,FALSE)="","",VLOOKUP(Table1[[#This Row],[Budget Code Description]],Dimentions!$X$6:$AC$134,4,FALSE)),"")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4"/>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x14ac:dyDescent="0.35">
      <c r="A701" s="1"/>
      <c r="B701" s="88" t="str">
        <f>IF(Table1[[#This Row],[Posting Date]]&lt;&gt;"",IF(Table1[[#This Row],[Reference Number]]=Q700,B700+1,1),"")</f>
        <v/>
      </c>
      <c r="C701" s="61"/>
      <c r="D701" s="61"/>
      <c r="E701" s="140"/>
      <c r="F701" s="143" t="str">
        <f>IFERROR(IF(VLOOKUP(Table1[[#This Row],[Budget Code Description]],Dimentions!$X$6:$AC$139,2,FALSE)="","",VLOOKUP(Table1[[#This Row],[Budget Code Description]],Dimentions!$X$6:$AC$139,2,FALSE)),"")</f>
        <v/>
      </c>
      <c r="G701" s="143"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Description]],Dimentions!$X$6:$AC$134,4,FALSE)="","",VLOOKUP(Table1[[#This Row],[Budget Code Description]],Dimentions!$X$6:$AC$134,4,FALSE)),"")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4"/>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x14ac:dyDescent="0.35">
      <c r="A702" s="1"/>
      <c r="B702" s="88" t="str">
        <f>IF(Table1[[#This Row],[Posting Date]]&lt;&gt;"",IF(Table1[[#This Row],[Reference Number]]=Q701,B701+1,1),"")</f>
        <v/>
      </c>
      <c r="C702" s="61"/>
      <c r="D702" s="61"/>
      <c r="E702" s="140"/>
      <c r="F702" s="143" t="str">
        <f>IFERROR(IF(VLOOKUP(Table1[[#This Row],[Budget Code Description]],Dimentions!$X$6:$AC$139,2,FALSE)="","",VLOOKUP(Table1[[#This Row],[Budget Code Description]],Dimentions!$X$6:$AC$139,2,FALSE)),"")</f>
        <v/>
      </c>
      <c r="G702" s="143"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Description]],Dimentions!$X$6:$AC$134,4,FALSE)="","",VLOOKUP(Table1[[#This Row],[Budget Code Description]],Dimentions!$X$6:$AC$134,4,FALSE)),"")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4"/>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x14ac:dyDescent="0.35">
      <c r="A703" s="1"/>
      <c r="B703" s="88" t="str">
        <f>IF(Table1[[#This Row],[Posting Date]]&lt;&gt;"",IF(Table1[[#This Row],[Reference Number]]=Q702,B702+1,1),"")</f>
        <v/>
      </c>
      <c r="C703" s="61"/>
      <c r="D703" s="61"/>
      <c r="E703" s="140"/>
      <c r="F703" s="143" t="str">
        <f>IFERROR(IF(VLOOKUP(Table1[[#This Row],[Budget Code Description]],Dimentions!$X$6:$AC$139,2,FALSE)="","",VLOOKUP(Table1[[#This Row],[Budget Code Description]],Dimentions!$X$6:$AC$139,2,FALSE)),"")</f>
        <v/>
      </c>
      <c r="G703" s="143"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Description]],Dimentions!$X$6:$AC$134,4,FALSE)="","",VLOOKUP(Table1[[#This Row],[Budget Code Description]],Dimentions!$X$6:$AC$134,4,FALSE)),"")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4"/>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x14ac:dyDescent="0.35">
      <c r="A704" s="1"/>
      <c r="B704" s="88" t="str">
        <f>IF(Table1[[#This Row],[Posting Date]]&lt;&gt;"",IF(Table1[[#This Row],[Reference Number]]=Q703,B703+1,1),"")</f>
        <v/>
      </c>
      <c r="C704" s="61"/>
      <c r="D704" s="61"/>
      <c r="E704" s="140"/>
      <c r="F704" s="143" t="str">
        <f>IFERROR(IF(VLOOKUP(Table1[[#This Row],[Budget Code Description]],Dimentions!$X$6:$AC$139,2,FALSE)="","",VLOOKUP(Table1[[#This Row],[Budget Code Description]],Dimentions!$X$6:$AC$139,2,FALSE)),"")</f>
        <v/>
      </c>
      <c r="G704" s="143"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Description]],Dimentions!$X$6:$AC$134,4,FALSE)="","",VLOOKUP(Table1[[#This Row],[Budget Code Description]],Dimentions!$X$6:$AC$134,4,FALSE)),"")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4"/>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x14ac:dyDescent="0.35">
      <c r="A705" s="1"/>
      <c r="B705" s="88" t="str">
        <f>IF(Table1[[#This Row],[Posting Date]]&lt;&gt;"",IF(Table1[[#This Row],[Reference Number]]=Q704,B704+1,1),"")</f>
        <v/>
      </c>
      <c r="C705" s="61"/>
      <c r="D705" s="61"/>
      <c r="E705" s="140"/>
      <c r="F705" s="143" t="str">
        <f>IFERROR(IF(VLOOKUP(Table1[[#This Row],[Budget Code Description]],Dimentions!$X$6:$AC$139,2,FALSE)="","",VLOOKUP(Table1[[#This Row],[Budget Code Description]],Dimentions!$X$6:$AC$139,2,FALSE)),"")</f>
        <v/>
      </c>
      <c r="G705" s="143"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Description]],Dimentions!$X$6:$AC$134,4,FALSE)="","",VLOOKUP(Table1[[#This Row],[Budget Code Description]],Dimentions!$X$6:$AC$134,4,FALSE)),"")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4"/>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x14ac:dyDescent="0.35">
      <c r="A706" s="1"/>
      <c r="B706" s="88" t="str">
        <f>IF(Table1[[#This Row],[Posting Date]]&lt;&gt;"",IF(Table1[[#This Row],[Reference Number]]=Q705,B705+1,1),"")</f>
        <v/>
      </c>
      <c r="C706" s="61"/>
      <c r="D706" s="61"/>
      <c r="E706" s="140"/>
      <c r="F706" s="143" t="str">
        <f>IFERROR(IF(VLOOKUP(Table1[[#This Row],[Budget Code Description]],Dimentions!$X$6:$AC$139,2,FALSE)="","",VLOOKUP(Table1[[#This Row],[Budget Code Description]],Dimentions!$X$6:$AC$139,2,FALSE)),"")</f>
        <v/>
      </c>
      <c r="G706" s="143"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Description]],Dimentions!$X$6:$AC$134,4,FALSE)="","",VLOOKUP(Table1[[#This Row],[Budget Code Description]],Dimentions!$X$6:$AC$134,4,FALSE)),"")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4"/>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x14ac:dyDescent="0.35">
      <c r="A707" s="1"/>
      <c r="B707" s="88" t="str">
        <f>IF(Table1[[#This Row],[Posting Date]]&lt;&gt;"",IF(Table1[[#This Row],[Reference Number]]=Q706,B706+1,1),"")</f>
        <v/>
      </c>
      <c r="C707" s="61"/>
      <c r="D707" s="61"/>
      <c r="E707" s="140"/>
      <c r="F707" s="143" t="str">
        <f>IFERROR(IF(VLOOKUP(Table1[[#This Row],[Budget Code Description]],Dimentions!$X$6:$AC$139,2,FALSE)="","",VLOOKUP(Table1[[#This Row],[Budget Code Description]],Dimentions!$X$6:$AC$139,2,FALSE)),"")</f>
        <v/>
      </c>
      <c r="G707" s="143"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Description]],Dimentions!$X$6:$AC$134,4,FALSE)="","",VLOOKUP(Table1[[#This Row],[Budget Code Description]],Dimentions!$X$6:$AC$134,4,FALSE)),"")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4"/>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x14ac:dyDescent="0.35">
      <c r="A708" s="1"/>
      <c r="B708" s="88" t="str">
        <f>IF(Table1[[#This Row],[Posting Date]]&lt;&gt;"",IF(Table1[[#This Row],[Reference Number]]=Q707,B707+1,1),"")</f>
        <v/>
      </c>
      <c r="C708" s="61"/>
      <c r="D708" s="61"/>
      <c r="E708" s="140"/>
      <c r="F708" s="143" t="str">
        <f>IFERROR(IF(VLOOKUP(Table1[[#This Row],[Budget Code Description]],Dimentions!$X$6:$AC$139,2,FALSE)="","",VLOOKUP(Table1[[#This Row],[Budget Code Description]],Dimentions!$X$6:$AC$139,2,FALSE)),"")</f>
        <v/>
      </c>
      <c r="G708" s="143"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Description]],Dimentions!$X$6:$AC$134,4,FALSE)="","",VLOOKUP(Table1[[#This Row],[Budget Code Description]],Dimentions!$X$6:$AC$134,4,FALSE)),"")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4"/>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x14ac:dyDescent="0.35">
      <c r="A709" s="1"/>
      <c r="B709" s="88" t="str">
        <f>IF(Table1[[#This Row],[Posting Date]]&lt;&gt;"",IF(Table1[[#This Row],[Reference Number]]=Q708,B708+1,1),"")</f>
        <v/>
      </c>
      <c r="C709" s="61"/>
      <c r="D709" s="61"/>
      <c r="E709" s="140"/>
      <c r="F709" s="143" t="str">
        <f>IFERROR(IF(VLOOKUP(Table1[[#This Row],[Budget Code Description]],Dimentions!$X$6:$AC$139,2,FALSE)="","",VLOOKUP(Table1[[#This Row],[Budget Code Description]],Dimentions!$X$6:$AC$139,2,FALSE)),"")</f>
        <v/>
      </c>
      <c r="G709" s="143"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Description]],Dimentions!$X$6:$AC$134,4,FALSE)="","",VLOOKUP(Table1[[#This Row],[Budget Code Description]],Dimentions!$X$6:$AC$134,4,FALSE)),"")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4"/>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x14ac:dyDescent="0.35">
      <c r="A710" s="1"/>
      <c r="B710" s="88" t="str">
        <f>IF(Table1[[#This Row],[Posting Date]]&lt;&gt;"",IF(Table1[[#This Row],[Reference Number]]=Q709,B709+1,1),"")</f>
        <v/>
      </c>
      <c r="C710" s="61"/>
      <c r="D710" s="61"/>
      <c r="E710" s="140"/>
      <c r="F710" s="143" t="str">
        <f>IFERROR(IF(VLOOKUP(Table1[[#This Row],[Budget Code Description]],Dimentions!$X$6:$AC$139,2,FALSE)="","",VLOOKUP(Table1[[#This Row],[Budget Code Description]],Dimentions!$X$6:$AC$139,2,FALSE)),"")</f>
        <v/>
      </c>
      <c r="G710" s="143"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Description]],Dimentions!$X$6:$AC$134,4,FALSE)="","",VLOOKUP(Table1[[#This Row],[Budget Code Description]],Dimentions!$X$6:$AC$134,4,FALSE)),"")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4"/>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x14ac:dyDescent="0.35">
      <c r="A711" s="1"/>
      <c r="B711" s="88" t="str">
        <f>IF(Table1[[#This Row],[Posting Date]]&lt;&gt;"",IF(Table1[[#This Row],[Reference Number]]=Q710,B710+1,1),"")</f>
        <v/>
      </c>
      <c r="C711" s="61"/>
      <c r="D711" s="61"/>
      <c r="E711" s="140"/>
      <c r="F711" s="143" t="str">
        <f>IFERROR(IF(VLOOKUP(Table1[[#This Row],[Budget Code Description]],Dimentions!$X$6:$AC$139,2,FALSE)="","",VLOOKUP(Table1[[#This Row],[Budget Code Description]],Dimentions!$X$6:$AC$139,2,FALSE)),"")</f>
        <v/>
      </c>
      <c r="G711" s="143"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Description]],Dimentions!$X$6:$AC$134,4,FALSE)="","",VLOOKUP(Table1[[#This Row],[Budget Code Description]],Dimentions!$X$6:$AC$134,4,FALSE)),"")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4"/>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x14ac:dyDescent="0.35">
      <c r="A712" s="1"/>
      <c r="B712" s="88" t="str">
        <f>IF(Table1[[#This Row],[Posting Date]]&lt;&gt;"",IF(Table1[[#This Row],[Reference Number]]=Q711,B711+1,1),"")</f>
        <v/>
      </c>
      <c r="C712" s="61"/>
      <c r="D712" s="61"/>
      <c r="E712" s="140"/>
      <c r="F712" s="143" t="str">
        <f>IFERROR(IF(VLOOKUP(Table1[[#This Row],[Budget Code Description]],Dimentions!$X$6:$AC$139,2,FALSE)="","",VLOOKUP(Table1[[#This Row],[Budget Code Description]],Dimentions!$X$6:$AC$139,2,FALSE)),"")</f>
        <v/>
      </c>
      <c r="G712" s="143"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Description]],Dimentions!$X$6:$AC$134,4,FALSE)="","",VLOOKUP(Table1[[#This Row],[Budget Code Description]],Dimentions!$X$6:$AC$134,4,FALSE)),"")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4"/>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x14ac:dyDescent="0.35">
      <c r="A713" s="1"/>
      <c r="B713" s="88" t="str">
        <f>IF(Table1[[#This Row],[Posting Date]]&lt;&gt;"",IF(Table1[[#This Row],[Reference Number]]=Q712,B712+1,1),"")</f>
        <v/>
      </c>
      <c r="C713" s="61"/>
      <c r="D713" s="61"/>
      <c r="E713" s="140"/>
      <c r="F713" s="143" t="str">
        <f>IFERROR(IF(VLOOKUP(Table1[[#This Row],[Budget Code Description]],Dimentions!$X$6:$AC$139,2,FALSE)="","",VLOOKUP(Table1[[#This Row],[Budget Code Description]],Dimentions!$X$6:$AC$139,2,FALSE)),"")</f>
        <v/>
      </c>
      <c r="G713" s="143"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Description]],Dimentions!$X$6:$AC$134,4,FALSE)="","",VLOOKUP(Table1[[#This Row],[Budget Code Description]],Dimentions!$X$6:$AC$134,4,FALSE)),"")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4"/>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x14ac:dyDescent="0.35">
      <c r="A714" s="1"/>
      <c r="B714" s="88" t="str">
        <f>IF(Table1[[#This Row],[Posting Date]]&lt;&gt;"",IF(Table1[[#This Row],[Reference Number]]=Q713,B713+1,1),"")</f>
        <v/>
      </c>
      <c r="C714" s="61"/>
      <c r="D714" s="61"/>
      <c r="E714" s="140"/>
      <c r="F714" s="143" t="str">
        <f>IFERROR(IF(VLOOKUP(Table1[[#This Row],[Budget Code Description]],Dimentions!$X$6:$AC$139,2,FALSE)="","",VLOOKUP(Table1[[#This Row],[Budget Code Description]],Dimentions!$X$6:$AC$139,2,FALSE)),"")</f>
        <v/>
      </c>
      <c r="G714" s="143"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Description]],Dimentions!$X$6:$AC$134,4,FALSE)="","",VLOOKUP(Table1[[#This Row],[Budget Code Description]],Dimentions!$X$6:$AC$134,4,FALSE)),"")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4"/>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x14ac:dyDescent="0.35">
      <c r="A715" s="1"/>
      <c r="B715" s="88" t="str">
        <f>IF(Table1[[#This Row],[Posting Date]]&lt;&gt;"",IF(Table1[[#This Row],[Reference Number]]=Q714,B714+1,1),"")</f>
        <v/>
      </c>
      <c r="C715" s="61"/>
      <c r="D715" s="61"/>
      <c r="E715" s="140"/>
      <c r="F715" s="143" t="str">
        <f>IFERROR(IF(VLOOKUP(Table1[[#This Row],[Budget Code Description]],Dimentions!$X$6:$AC$139,2,FALSE)="","",VLOOKUP(Table1[[#This Row],[Budget Code Description]],Dimentions!$X$6:$AC$139,2,FALSE)),"")</f>
        <v/>
      </c>
      <c r="G715" s="143"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Description]],Dimentions!$X$6:$AC$134,4,FALSE)="","",VLOOKUP(Table1[[#This Row],[Budget Code Description]],Dimentions!$X$6:$AC$134,4,FALSE)),"")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4"/>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x14ac:dyDescent="0.35">
      <c r="A716" s="1"/>
      <c r="B716" s="88" t="str">
        <f>IF(Table1[[#This Row],[Posting Date]]&lt;&gt;"",IF(Table1[[#This Row],[Reference Number]]=Q715,B715+1,1),"")</f>
        <v/>
      </c>
      <c r="C716" s="61"/>
      <c r="D716" s="61"/>
      <c r="E716" s="140"/>
      <c r="F716" s="143" t="str">
        <f>IFERROR(IF(VLOOKUP(Table1[[#This Row],[Budget Code Description]],Dimentions!$X$6:$AC$139,2,FALSE)="","",VLOOKUP(Table1[[#This Row],[Budget Code Description]],Dimentions!$X$6:$AC$139,2,FALSE)),"")</f>
        <v/>
      </c>
      <c r="G716" s="143"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Description]],Dimentions!$X$6:$AC$134,4,FALSE)="","",VLOOKUP(Table1[[#This Row],[Budget Code Description]],Dimentions!$X$6:$AC$134,4,FALSE)),"")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4"/>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x14ac:dyDescent="0.35">
      <c r="A717" s="1"/>
      <c r="B717" s="88" t="str">
        <f>IF(Table1[[#This Row],[Posting Date]]&lt;&gt;"",IF(Table1[[#This Row],[Reference Number]]=Q716,B716+1,1),"")</f>
        <v/>
      </c>
      <c r="C717" s="61"/>
      <c r="D717" s="61"/>
      <c r="E717" s="140"/>
      <c r="F717" s="143" t="str">
        <f>IFERROR(IF(VLOOKUP(Table1[[#This Row],[Budget Code Description]],Dimentions!$X$6:$AC$139,2,FALSE)="","",VLOOKUP(Table1[[#This Row],[Budget Code Description]],Dimentions!$X$6:$AC$139,2,FALSE)),"")</f>
        <v/>
      </c>
      <c r="G717" s="143"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Description]],Dimentions!$X$6:$AC$134,4,FALSE)="","",VLOOKUP(Table1[[#This Row],[Budget Code Description]],Dimentions!$X$6:$AC$134,4,FALSE)),"")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4"/>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x14ac:dyDescent="0.35">
      <c r="A718" s="1"/>
      <c r="B718" s="88" t="str">
        <f>IF(Table1[[#This Row],[Posting Date]]&lt;&gt;"",IF(Table1[[#This Row],[Reference Number]]=Q717,B717+1,1),"")</f>
        <v/>
      </c>
      <c r="C718" s="61"/>
      <c r="D718" s="61"/>
      <c r="E718" s="140"/>
      <c r="F718" s="143" t="str">
        <f>IFERROR(IF(VLOOKUP(Table1[[#This Row],[Budget Code Description]],Dimentions!$X$6:$AC$139,2,FALSE)="","",VLOOKUP(Table1[[#This Row],[Budget Code Description]],Dimentions!$X$6:$AC$139,2,FALSE)),"")</f>
        <v/>
      </c>
      <c r="G718" s="143"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Description]],Dimentions!$X$6:$AC$134,4,FALSE)="","",VLOOKUP(Table1[[#This Row],[Budget Code Description]],Dimentions!$X$6:$AC$134,4,FALSE)),"")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4"/>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x14ac:dyDescent="0.35">
      <c r="A719" s="1"/>
      <c r="B719" s="88" t="str">
        <f>IF(Table1[[#This Row],[Posting Date]]&lt;&gt;"",IF(Table1[[#This Row],[Reference Number]]=Q718,B718+1,1),"")</f>
        <v/>
      </c>
      <c r="C719" s="61"/>
      <c r="D719" s="61"/>
      <c r="E719" s="140"/>
      <c r="F719" s="143" t="str">
        <f>IFERROR(IF(VLOOKUP(Table1[[#This Row],[Budget Code Description]],Dimentions!$X$6:$AC$139,2,FALSE)="","",VLOOKUP(Table1[[#This Row],[Budget Code Description]],Dimentions!$X$6:$AC$139,2,FALSE)),"")</f>
        <v/>
      </c>
      <c r="G719" s="143"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Description]],Dimentions!$X$6:$AC$134,4,FALSE)="","",VLOOKUP(Table1[[#This Row],[Budget Code Description]],Dimentions!$X$6:$AC$134,4,FALSE)),"")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4"/>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x14ac:dyDescent="0.35">
      <c r="A720" s="1"/>
      <c r="B720" s="88" t="str">
        <f>IF(Table1[[#This Row],[Posting Date]]&lt;&gt;"",IF(Table1[[#This Row],[Reference Number]]=Q719,B719+1,1),"")</f>
        <v/>
      </c>
      <c r="C720" s="61"/>
      <c r="D720" s="61"/>
      <c r="E720" s="140"/>
      <c r="F720" s="143" t="str">
        <f>IFERROR(IF(VLOOKUP(Table1[[#This Row],[Budget Code Description]],Dimentions!$X$6:$AC$139,2,FALSE)="","",VLOOKUP(Table1[[#This Row],[Budget Code Description]],Dimentions!$X$6:$AC$139,2,FALSE)),"")</f>
        <v/>
      </c>
      <c r="G720" s="143"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Description]],Dimentions!$X$6:$AC$134,4,FALSE)="","",VLOOKUP(Table1[[#This Row],[Budget Code Description]],Dimentions!$X$6:$AC$134,4,FALSE)),"")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si="14"/>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x14ac:dyDescent="0.35">
      <c r="A721" s="1"/>
      <c r="B721" s="88" t="str">
        <f>IF(Table1[[#This Row],[Posting Date]]&lt;&gt;"",IF(Table1[[#This Row],[Reference Number]]=Q720,B720+1,1),"")</f>
        <v/>
      </c>
      <c r="C721" s="61"/>
      <c r="D721" s="61"/>
      <c r="E721" s="140"/>
      <c r="F721" s="143" t="str">
        <f>IFERROR(IF(VLOOKUP(Table1[[#This Row],[Budget Code Description]],Dimentions!$X$6:$AC$139,2,FALSE)="","",VLOOKUP(Table1[[#This Row],[Budget Code Description]],Dimentions!$X$6:$AC$139,2,FALSE)),"")</f>
        <v/>
      </c>
      <c r="G721" s="143"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Description]],Dimentions!$X$6:$AC$134,4,FALSE)="","",VLOOKUP(Table1[[#This Row],[Budget Code Description]],Dimentions!$X$6:$AC$134,4,FALSE)),"")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si="14"/>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x14ac:dyDescent="0.35">
      <c r="A722" s="1"/>
      <c r="B722" s="88" t="str">
        <f>IF(Table1[[#This Row],[Posting Date]]&lt;&gt;"",IF(Table1[[#This Row],[Reference Number]]=Q721,B721+1,1),"")</f>
        <v/>
      </c>
      <c r="C722" s="61"/>
      <c r="D722" s="61"/>
      <c r="E722" s="140"/>
      <c r="F722" s="143" t="str">
        <f>IFERROR(IF(VLOOKUP(Table1[[#This Row],[Budget Code Description]],Dimentions!$X$6:$AC$139,2,FALSE)="","",VLOOKUP(Table1[[#This Row],[Budget Code Description]],Dimentions!$X$6:$AC$139,2,FALSE)),"")</f>
        <v/>
      </c>
      <c r="G722" s="143"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Description]],Dimentions!$X$6:$AC$134,4,FALSE)="","",VLOOKUP(Table1[[#This Row],[Budget Code Description]],Dimentions!$X$6:$AC$134,4,FALSE)),"")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si="14"/>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x14ac:dyDescent="0.35">
      <c r="A723" s="1"/>
      <c r="B723" s="88" t="str">
        <f>IF(Table1[[#This Row],[Posting Date]]&lt;&gt;"",IF(Table1[[#This Row],[Reference Number]]=Q722,B722+1,1),"")</f>
        <v/>
      </c>
      <c r="C723" s="61"/>
      <c r="D723" s="61"/>
      <c r="E723" s="140"/>
      <c r="F723" s="143" t="str">
        <f>IFERROR(IF(VLOOKUP(Table1[[#This Row],[Budget Code Description]],Dimentions!$X$6:$AC$139,2,FALSE)="","",VLOOKUP(Table1[[#This Row],[Budget Code Description]],Dimentions!$X$6:$AC$139,2,FALSE)),"")</f>
        <v/>
      </c>
      <c r="G723" s="143"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Description]],Dimentions!$X$6:$AC$134,4,FALSE)="","",VLOOKUP(Table1[[#This Row],[Budget Code Description]],Dimentions!$X$6:$AC$134,4,FALSE)),"")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4"/>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x14ac:dyDescent="0.35">
      <c r="A724" s="1"/>
      <c r="B724" s="88" t="str">
        <f>IF(Table1[[#This Row],[Posting Date]]&lt;&gt;"",IF(Table1[[#This Row],[Reference Number]]=Q723,B723+1,1),"")</f>
        <v/>
      </c>
      <c r="C724" s="61"/>
      <c r="D724" s="61"/>
      <c r="E724" s="140"/>
      <c r="F724" s="143" t="str">
        <f>IFERROR(IF(VLOOKUP(Table1[[#This Row],[Budget Code Description]],Dimentions!$X$6:$AC$139,2,FALSE)="","",VLOOKUP(Table1[[#This Row],[Budget Code Description]],Dimentions!$X$6:$AC$139,2,FALSE)),"")</f>
        <v/>
      </c>
      <c r="G724" s="143"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Description]],Dimentions!$X$6:$AC$134,4,FALSE)="","",VLOOKUP(Table1[[#This Row],[Budget Code Description]],Dimentions!$X$6:$AC$134,4,FALSE)),"")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4"/>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x14ac:dyDescent="0.35">
      <c r="A725" s="1"/>
      <c r="B725" s="88" t="str">
        <f>IF(Table1[[#This Row],[Posting Date]]&lt;&gt;"",IF(Table1[[#This Row],[Reference Number]]=Q724,B724+1,1),"")</f>
        <v/>
      </c>
      <c r="C725" s="61"/>
      <c r="D725" s="61"/>
      <c r="E725" s="140"/>
      <c r="F725" s="143" t="str">
        <f>IFERROR(IF(VLOOKUP(Table1[[#This Row],[Budget Code Description]],Dimentions!$X$6:$AC$139,2,FALSE)="","",VLOOKUP(Table1[[#This Row],[Budget Code Description]],Dimentions!$X$6:$AC$139,2,FALSE)),"")</f>
        <v/>
      </c>
      <c r="G725" s="143"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Description]],Dimentions!$X$6:$AC$134,4,FALSE)="","",VLOOKUP(Table1[[#This Row],[Budget Code Description]],Dimentions!$X$6:$AC$134,4,FALSE)),"")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4"/>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x14ac:dyDescent="0.35">
      <c r="A726" s="1"/>
      <c r="B726" s="88" t="str">
        <f>IF(Table1[[#This Row],[Posting Date]]&lt;&gt;"",IF(Table1[[#This Row],[Reference Number]]=Q725,B725+1,1),"")</f>
        <v/>
      </c>
      <c r="C726" s="61"/>
      <c r="D726" s="61"/>
      <c r="E726" s="140"/>
      <c r="F726" s="143" t="str">
        <f>IFERROR(IF(VLOOKUP(Table1[[#This Row],[Budget Code Description]],Dimentions!$X$6:$AC$139,2,FALSE)="","",VLOOKUP(Table1[[#This Row],[Budget Code Description]],Dimentions!$X$6:$AC$139,2,FALSE)),"")</f>
        <v/>
      </c>
      <c r="G726" s="143"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Description]],Dimentions!$X$6:$AC$134,4,FALSE)="","",VLOOKUP(Table1[[#This Row],[Budget Code Description]],Dimentions!$X$6:$AC$134,4,FALSE)),"")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4"/>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x14ac:dyDescent="0.35">
      <c r="A727" s="1"/>
      <c r="B727" s="88" t="str">
        <f>IF(Table1[[#This Row],[Posting Date]]&lt;&gt;"",IF(Table1[[#This Row],[Reference Number]]=Q726,B726+1,1),"")</f>
        <v/>
      </c>
      <c r="C727" s="61"/>
      <c r="D727" s="61"/>
      <c r="E727" s="140"/>
      <c r="F727" s="143" t="str">
        <f>IFERROR(IF(VLOOKUP(Table1[[#This Row],[Budget Code Description]],Dimentions!$X$6:$AC$139,2,FALSE)="","",VLOOKUP(Table1[[#This Row],[Budget Code Description]],Dimentions!$X$6:$AC$139,2,FALSE)),"")</f>
        <v/>
      </c>
      <c r="G727" s="143"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Description]],Dimentions!$X$6:$AC$134,4,FALSE)="","",VLOOKUP(Table1[[#This Row],[Budget Code Description]],Dimentions!$X$6:$AC$134,4,FALSE)),"")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4"/>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x14ac:dyDescent="0.35">
      <c r="A728" s="1"/>
      <c r="B728" s="88" t="str">
        <f>IF(Table1[[#This Row],[Posting Date]]&lt;&gt;"",IF(Table1[[#This Row],[Reference Number]]=Q727,B727+1,1),"")</f>
        <v/>
      </c>
      <c r="C728" s="61"/>
      <c r="D728" s="61"/>
      <c r="E728" s="140"/>
      <c r="F728" s="143" t="str">
        <f>IFERROR(IF(VLOOKUP(Table1[[#This Row],[Budget Code Description]],Dimentions!$X$6:$AC$139,2,FALSE)="","",VLOOKUP(Table1[[#This Row],[Budget Code Description]],Dimentions!$X$6:$AC$139,2,FALSE)),"")</f>
        <v/>
      </c>
      <c r="G728" s="143"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Description]],Dimentions!$X$6:$AC$134,4,FALSE)="","",VLOOKUP(Table1[[#This Row],[Budget Code Description]],Dimentions!$X$6:$AC$134,4,FALSE)),"")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4"/>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x14ac:dyDescent="0.35">
      <c r="A729" s="1"/>
      <c r="B729" s="88" t="str">
        <f>IF(Table1[[#This Row],[Posting Date]]&lt;&gt;"",IF(Table1[[#This Row],[Reference Number]]=Q728,B728+1,1),"")</f>
        <v/>
      </c>
      <c r="C729" s="61"/>
      <c r="D729" s="61"/>
      <c r="E729" s="140"/>
      <c r="F729" s="143" t="str">
        <f>IFERROR(IF(VLOOKUP(Table1[[#This Row],[Budget Code Description]],Dimentions!$X$6:$AC$139,2,FALSE)="","",VLOOKUP(Table1[[#This Row],[Budget Code Description]],Dimentions!$X$6:$AC$139,2,FALSE)),"")</f>
        <v/>
      </c>
      <c r="G729" s="143"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Description]],Dimentions!$X$6:$AC$134,4,FALSE)="","",VLOOKUP(Table1[[#This Row],[Budget Code Description]],Dimentions!$X$6:$AC$134,4,FALSE)),"")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4"/>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x14ac:dyDescent="0.35">
      <c r="A730" s="1"/>
      <c r="B730" s="88" t="str">
        <f>IF(Table1[[#This Row],[Posting Date]]&lt;&gt;"",IF(Table1[[#This Row],[Reference Number]]=Q729,B729+1,1),"")</f>
        <v/>
      </c>
      <c r="C730" s="61"/>
      <c r="D730" s="61"/>
      <c r="E730" s="140"/>
      <c r="F730" s="143" t="str">
        <f>IFERROR(IF(VLOOKUP(Table1[[#This Row],[Budget Code Description]],Dimentions!$X$6:$AC$139,2,FALSE)="","",VLOOKUP(Table1[[#This Row],[Budget Code Description]],Dimentions!$X$6:$AC$139,2,FALSE)),"")</f>
        <v/>
      </c>
      <c r="G730" s="143"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Description]],Dimentions!$X$6:$AC$134,4,FALSE)="","",VLOOKUP(Table1[[#This Row],[Budget Code Description]],Dimentions!$X$6:$AC$134,4,FALSE)),"")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4"/>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x14ac:dyDescent="0.35">
      <c r="A731" s="1"/>
      <c r="B731" s="88" t="str">
        <f>IF(Table1[[#This Row],[Posting Date]]&lt;&gt;"",IF(Table1[[#This Row],[Reference Number]]=Q730,B730+1,1),"")</f>
        <v/>
      </c>
      <c r="C731" s="61"/>
      <c r="D731" s="61"/>
      <c r="E731" s="140"/>
      <c r="F731" s="143" t="str">
        <f>IFERROR(IF(VLOOKUP(Table1[[#This Row],[Budget Code Description]],Dimentions!$X$6:$AC$139,2,FALSE)="","",VLOOKUP(Table1[[#This Row],[Budget Code Description]],Dimentions!$X$6:$AC$139,2,FALSE)),"")</f>
        <v/>
      </c>
      <c r="G731" s="143"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Description]],Dimentions!$X$6:$AC$134,4,FALSE)="","",VLOOKUP(Table1[[#This Row],[Budget Code Description]],Dimentions!$X$6:$AC$134,4,FALSE)),"")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4"/>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x14ac:dyDescent="0.35">
      <c r="A732" s="1"/>
      <c r="B732" s="88" t="str">
        <f>IF(Table1[[#This Row],[Posting Date]]&lt;&gt;"",IF(Table1[[#This Row],[Reference Number]]=Q731,B731+1,1),"")</f>
        <v/>
      </c>
      <c r="C732" s="61"/>
      <c r="D732" s="61"/>
      <c r="E732" s="140"/>
      <c r="F732" s="143" t="str">
        <f>IFERROR(IF(VLOOKUP(Table1[[#This Row],[Budget Code Description]],Dimentions!$X$6:$AC$139,2,FALSE)="","",VLOOKUP(Table1[[#This Row],[Budget Code Description]],Dimentions!$X$6:$AC$139,2,FALSE)),"")</f>
        <v/>
      </c>
      <c r="G732" s="143"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Description]],Dimentions!$X$6:$AC$134,4,FALSE)="","",VLOOKUP(Table1[[#This Row],[Budget Code Description]],Dimentions!$X$6:$AC$134,4,FALSE)),"")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4"/>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x14ac:dyDescent="0.35">
      <c r="A733" s="1"/>
      <c r="B733" s="88" t="str">
        <f>IF(Table1[[#This Row],[Posting Date]]&lt;&gt;"",IF(Table1[[#This Row],[Reference Number]]=Q732,B732+1,1),"")</f>
        <v/>
      </c>
      <c r="C733" s="61"/>
      <c r="D733" s="61"/>
      <c r="E733" s="140"/>
      <c r="F733" s="143" t="str">
        <f>IFERROR(IF(VLOOKUP(Table1[[#This Row],[Budget Code Description]],Dimentions!$X$6:$AC$139,2,FALSE)="","",VLOOKUP(Table1[[#This Row],[Budget Code Description]],Dimentions!$X$6:$AC$139,2,FALSE)),"")</f>
        <v/>
      </c>
      <c r="G733" s="143"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Description]],Dimentions!$X$6:$AC$134,4,FALSE)="","",VLOOKUP(Table1[[#This Row],[Budget Code Description]],Dimentions!$X$6:$AC$134,4,FALSE)),"")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4"/>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x14ac:dyDescent="0.35">
      <c r="A734" s="1"/>
      <c r="B734" s="88" t="str">
        <f>IF(Table1[[#This Row],[Posting Date]]&lt;&gt;"",IF(Table1[[#This Row],[Reference Number]]=Q733,B733+1,1),"")</f>
        <v/>
      </c>
      <c r="C734" s="61"/>
      <c r="D734" s="61"/>
      <c r="E734" s="140"/>
      <c r="F734" s="143" t="str">
        <f>IFERROR(IF(VLOOKUP(Table1[[#This Row],[Budget Code Description]],Dimentions!$X$6:$AC$139,2,FALSE)="","",VLOOKUP(Table1[[#This Row],[Budget Code Description]],Dimentions!$X$6:$AC$139,2,FALSE)),"")</f>
        <v/>
      </c>
      <c r="G734" s="143"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Description]],Dimentions!$X$6:$AC$134,4,FALSE)="","",VLOOKUP(Table1[[#This Row],[Budget Code Description]],Dimentions!$X$6:$AC$134,4,FALSE)),"")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4"/>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x14ac:dyDescent="0.35">
      <c r="A735" s="1"/>
      <c r="B735" s="88" t="str">
        <f>IF(Table1[[#This Row],[Posting Date]]&lt;&gt;"",IF(Table1[[#This Row],[Reference Number]]=Q734,B734+1,1),"")</f>
        <v/>
      </c>
      <c r="C735" s="61"/>
      <c r="D735" s="61"/>
      <c r="E735" s="140"/>
      <c r="F735" s="143" t="str">
        <f>IFERROR(IF(VLOOKUP(Table1[[#This Row],[Budget Code Description]],Dimentions!$X$6:$AC$139,2,FALSE)="","",VLOOKUP(Table1[[#This Row],[Budget Code Description]],Dimentions!$X$6:$AC$139,2,FALSE)),"")</f>
        <v/>
      </c>
      <c r="G735" s="143"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Description]],Dimentions!$X$6:$AC$134,4,FALSE)="","",VLOOKUP(Table1[[#This Row],[Budget Code Description]],Dimentions!$X$6:$AC$134,4,FALSE)),"")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4"/>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x14ac:dyDescent="0.35">
      <c r="A736" s="1"/>
      <c r="B736" s="88" t="str">
        <f>IF(Table1[[#This Row],[Posting Date]]&lt;&gt;"",IF(Table1[[#This Row],[Reference Number]]=Q735,B735+1,1),"")</f>
        <v/>
      </c>
      <c r="C736" s="61"/>
      <c r="D736" s="61"/>
      <c r="E736" s="140"/>
      <c r="F736" s="143" t="str">
        <f>IFERROR(IF(VLOOKUP(Table1[[#This Row],[Budget Code Description]],Dimentions!$X$6:$AC$139,2,FALSE)="","",VLOOKUP(Table1[[#This Row],[Budget Code Description]],Dimentions!$X$6:$AC$139,2,FALSE)),"")</f>
        <v/>
      </c>
      <c r="G736" s="143"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Description]],Dimentions!$X$6:$AC$134,4,FALSE)="","",VLOOKUP(Table1[[#This Row],[Budget Code Description]],Dimentions!$X$6:$AC$134,4,FALSE)),"")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4"/>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x14ac:dyDescent="0.35">
      <c r="A737" s="1"/>
      <c r="B737" s="88" t="str">
        <f>IF(Table1[[#This Row],[Posting Date]]&lt;&gt;"",IF(Table1[[#This Row],[Reference Number]]=Q736,B736+1,1),"")</f>
        <v/>
      </c>
      <c r="C737" s="61"/>
      <c r="D737" s="61"/>
      <c r="E737" s="140"/>
      <c r="F737" s="143" t="str">
        <f>IFERROR(IF(VLOOKUP(Table1[[#This Row],[Budget Code Description]],Dimentions!$X$6:$AC$139,2,FALSE)="","",VLOOKUP(Table1[[#This Row],[Budget Code Description]],Dimentions!$X$6:$AC$139,2,FALSE)),"")</f>
        <v/>
      </c>
      <c r="G737" s="143"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Description]],Dimentions!$X$6:$AC$134,4,FALSE)="","",VLOOKUP(Table1[[#This Row],[Budget Code Description]],Dimentions!$X$6:$AC$134,4,FALSE)),"")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4"/>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x14ac:dyDescent="0.35">
      <c r="A738" s="1"/>
      <c r="B738" s="88" t="str">
        <f>IF(Table1[[#This Row],[Posting Date]]&lt;&gt;"",IF(Table1[[#This Row],[Reference Number]]=Q737,B737+1,1),"")</f>
        <v/>
      </c>
      <c r="C738" s="61"/>
      <c r="D738" s="61"/>
      <c r="E738" s="140"/>
      <c r="F738" s="143" t="str">
        <f>IFERROR(IF(VLOOKUP(Table1[[#This Row],[Budget Code Description]],Dimentions!$X$6:$AC$139,2,FALSE)="","",VLOOKUP(Table1[[#This Row],[Budget Code Description]],Dimentions!$X$6:$AC$139,2,FALSE)),"")</f>
        <v/>
      </c>
      <c r="G738" s="143"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Description]],Dimentions!$X$6:$AC$134,4,FALSE)="","",VLOOKUP(Table1[[#This Row],[Budget Code Description]],Dimentions!$X$6:$AC$134,4,FALSE)),"")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4"/>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x14ac:dyDescent="0.35">
      <c r="A739" s="1"/>
      <c r="B739" s="88" t="str">
        <f>IF(Table1[[#This Row],[Posting Date]]&lt;&gt;"",IF(Table1[[#This Row],[Reference Number]]=Q738,B738+1,1),"")</f>
        <v/>
      </c>
      <c r="C739" s="61"/>
      <c r="D739" s="61"/>
      <c r="E739" s="140"/>
      <c r="F739" s="143" t="str">
        <f>IFERROR(IF(VLOOKUP(Table1[[#This Row],[Budget Code Description]],Dimentions!$X$6:$AC$139,2,FALSE)="","",VLOOKUP(Table1[[#This Row],[Budget Code Description]],Dimentions!$X$6:$AC$139,2,FALSE)),"")</f>
        <v/>
      </c>
      <c r="G739" s="143"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Description]],Dimentions!$X$6:$AC$134,4,FALSE)="","",VLOOKUP(Table1[[#This Row],[Budget Code Description]],Dimentions!$X$6:$AC$134,4,FALSE)),"")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si="14"/>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x14ac:dyDescent="0.35">
      <c r="A740" s="1"/>
      <c r="B740" s="88" t="str">
        <f>IF(Table1[[#This Row],[Posting Date]]&lt;&gt;"",IF(Table1[[#This Row],[Reference Number]]=Q739,B739+1,1),"")</f>
        <v/>
      </c>
      <c r="C740" s="61"/>
      <c r="D740" s="61"/>
      <c r="E740" s="140"/>
      <c r="F740" s="143" t="str">
        <f>IFERROR(IF(VLOOKUP(Table1[[#This Row],[Budget Code Description]],Dimentions!$X$6:$AC$139,2,FALSE)="","",VLOOKUP(Table1[[#This Row],[Budget Code Description]],Dimentions!$X$6:$AC$139,2,FALSE)),"")</f>
        <v/>
      </c>
      <c r="G740" s="143"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Description]],Dimentions!$X$6:$AC$134,4,FALSE)="","",VLOOKUP(Table1[[#This Row],[Budget Code Description]],Dimentions!$X$6:$AC$134,4,FALSE)),"")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4"/>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x14ac:dyDescent="0.35">
      <c r="A741" s="1"/>
      <c r="B741" s="88" t="str">
        <f>IF(Table1[[#This Row],[Posting Date]]&lt;&gt;"",IF(Table1[[#This Row],[Reference Number]]=Q740,B740+1,1),"")</f>
        <v/>
      </c>
      <c r="C741" s="61"/>
      <c r="D741" s="61"/>
      <c r="E741" s="140"/>
      <c r="F741" s="143" t="str">
        <f>IFERROR(IF(VLOOKUP(Table1[[#This Row],[Budget Code Description]],Dimentions!$X$6:$AC$139,2,FALSE)="","",VLOOKUP(Table1[[#This Row],[Budget Code Description]],Dimentions!$X$6:$AC$139,2,FALSE)),"")</f>
        <v/>
      </c>
      <c r="G741" s="143"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Description]],Dimentions!$X$6:$AC$134,4,FALSE)="","",VLOOKUP(Table1[[#This Row],[Budget Code Description]],Dimentions!$X$6:$AC$134,4,FALSE)),"")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4"/>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x14ac:dyDescent="0.35">
      <c r="A742" s="1"/>
      <c r="B742" s="88" t="str">
        <f>IF(Table1[[#This Row],[Posting Date]]&lt;&gt;"",IF(Table1[[#This Row],[Reference Number]]=Q741,B741+1,1),"")</f>
        <v/>
      </c>
      <c r="C742" s="61"/>
      <c r="D742" s="61"/>
      <c r="E742" s="140"/>
      <c r="F742" s="143" t="str">
        <f>IFERROR(IF(VLOOKUP(Table1[[#This Row],[Budget Code Description]],Dimentions!$X$6:$AC$139,2,FALSE)="","",VLOOKUP(Table1[[#This Row],[Budget Code Description]],Dimentions!$X$6:$AC$139,2,FALSE)),"")</f>
        <v/>
      </c>
      <c r="G742" s="143"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Description]],Dimentions!$X$6:$AC$134,4,FALSE)="","",VLOOKUP(Table1[[#This Row],[Budget Code Description]],Dimentions!$X$6:$AC$134,4,FALSE)),"")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si="14"/>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x14ac:dyDescent="0.35">
      <c r="A743" s="1"/>
      <c r="B743" s="88" t="str">
        <f>IF(Table1[[#This Row],[Posting Date]]&lt;&gt;"",IF(Table1[[#This Row],[Reference Number]]=Q742,B742+1,1),"")</f>
        <v/>
      </c>
      <c r="C743" s="61"/>
      <c r="D743" s="61"/>
      <c r="E743" s="140"/>
      <c r="F743" s="143" t="str">
        <f>IFERROR(IF(VLOOKUP(Table1[[#This Row],[Budget Code Description]],Dimentions!$X$6:$AC$139,2,FALSE)="","",VLOOKUP(Table1[[#This Row],[Budget Code Description]],Dimentions!$X$6:$AC$139,2,FALSE)),"")</f>
        <v/>
      </c>
      <c r="G743" s="143"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Description]],Dimentions!$X$6:$AC$134,4,FALSE)="","",VLOOKUP(Table1[[#This Row],[Budget Code Description]],Dimentions!$X$6:$AC$134,4,FALSE)),"")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4"/>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x14ac:dyDescent="0.35">
      <c r="A744" s="1"/>
      <c r="B744" s="88" t="str">
        <f>IF(Table1[[#This Row],[Posting Date]]&lt;&gt;"",IF(Table1[[#This Row],[Reference Number]]=Q743,B743+1,1),"")</f>
        <v/>
      </c>
      <c r="C744" s="61"/>
      <c r="D744" s="61"/>
      <c r="E744" s="140"/>
      <c r="F744" s="143" t="str">
        <f>IFERROR(IF(VLOOKUP(Table1[[#This Row],[Budget Code Description]],Dimentions!$X$6:$AC$139,2,FALSE)="","",VLOOKUP(Table1[[#This Row],[Budget Code Description]],Dimentions!$X$6:$AC$139,2,FALSE)),"")</f>
        <v/>
      </c>
      <c r="G744" s="143"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Description]],Dimentions!$X$6:$AC$134,4,FALSE)="","",VLOOKUP(Table1[[#This Row],[Budget Code Description]],Dimentions!$X$6:$AC$134,4,FALSE)),"")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4"/>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x14ac:dyDescent="0.35">
      <c r="A745" s="1"/>
      <c r="B745" s="88" t="str">
        <f>IF(Table1[[#This Row],[Posting Date]]&lt;&gt;"",IF(Table1[[#This Row],[Reference Number]]=Q744,B744+1,1),"")</f>
        <v/>
      </c>
      <c r="C745" s="61"/>
      <c r="D745" s="61"/>
      <c r="E745" s="140"/>
      <c r="F745" s="143" t="str">
        <f>IFERROR(IF(VLOOKUP(Table1[[#This Row],[Budget Code Description]],Dimentions!$X$6:$AC$139,2,FALSE)="","",VLOOKUP(Table1[[#This Row],[Budget Code Description]],Dimentions!$X$6:$AC$139,2,FALSE)),"")</f>
        <v/>
      </c>
      <c r="G745" s="143"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Description]],Dimentions!$X$6:$AC$134,4,FALSE)="","",VLOOKUP(Table1[[#This Row],[Budget Code Description]],Dimentions!$X$6:$AC$134,4,FALSE)),"")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si="14"/>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x14ac:dyDescent="0.35">
      <c r="A746" s="1"/>
      <c r="B746" s="88" t="str">
        <f>IF(Table1[[#This Row],[Posting Date]]&lt;&gt;"",IF(Table1[[#This Row],[Reference Number]]=Q745,B745+1,1),"")</f>
        <v/>
      </c>
      <c r="C746" s="61"/>
      <c r="D746" s="61"/>
      <c r="E746" s="140"/>
      <c r="F746" s="143" t="str">
        <f>IFERROR(IF(VLOOKUP(Table1[[#This Row],[Budget Code Description]],Dimentions!$X$6:$AC$139,2,FALSE)="","",VLOOKUP(Table1[[#This Row],[Budget Code Description]],Dimentions!$X$6:$AC$139,2,FALSE)),"")</f>
        <v/>
      </c>
      <c r="G746" s="143"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Description]],Dimentions!$X$6:$AC$134,4,FALSE)="","",VLOOKUP(Table1[[#This Row],[Budget Code Description]],Dimentions!$X$6:$AC$134,4,FALSE)),"")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4"/>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x14ac:dyDescent="0.35">
      <c r="A747" s="1"/>
      <c r="B747" s="88" t="str">
        <f>IF(Table1[[#This Row],[Posting Date]]&lt;&gt;"",IF(Table1[[#This Row],[Reference Number]]=Q746,B746+1,1),"")</f>
        <v/>
      </c>
      <c r="C747" s="61"/>
      <c r="D747" s="61"/>
      <c r="E747" s="140"/>
      <c r="F747" s="143" t="str">
        <f>IFERROR(IF(VLOOKUP(Table1[[#This Row],[Budget Code Description]],Dimentions!$X$6:$AC$139,2,FALSE)="","",VLOOKUP(Table1[[#This Row],[Budget Code Description]],Dimentions!$X$6:$AC$139,2,FALSE)),"")</f>
        <v/>
      </c>
      <c r="G747" s="143"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Description]],Dimentions!$X$6:$AC$134,4,FALSE)="","",VLOOKUP(Table1[[#This Row],[Budget Code Description]],Dimentions!$X$6:$AC$134,4,FALSE)),"")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ref="W747:W810" si="15">IF(E747="","",(ExchangeRate))</f>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x14ac:dyDescent="0.35">
      <c r="A748" s="1"/>
      <c r="B748" s="88" t="str">
        <f>IF(Table1[[#This Row],[Posting Date]]&lt;&gt;"",IF(Table1[[#This Row],[Reference Number]]=Q747,B747+1,1),"")</f>
        <v/>
      </c>
      <c r="C748" s="61"/>
      <c r="D748" s="61"/>
      <c r="E748" s="140"/>
      <c r="F748" s="143" t="str">
        <f>IFERROR(IF(VLOOKUP(Table1[[#This Row],[Budget Code Description]],Dimentions!$X$6:$AC$139,2,FALSE)="","",VLOOKUP(Table1[[#This Row],[Budget Code Description]],Dimentions!$X$6:$AC$139,2,FALSE)),"")</f>
        <v/>
      </c>
      <c r="G748" s="143"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Description]],Dimentions!$X$6:$AC$134,4,FALSE)="","",VLOOKUP(Table1[[#This Row],[Budget Code Description]],Dimentions!$X$6:$AC$134,4,FALSE)),"")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5"/>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x14ac:dyDescent="0.35">
      <c r="A749" s="1"/>
      <c r="B749" s="88" t="str">
        <f>IF(Table1[[#This Row],[Posting Date]]&lt;&gt;"",IF(Table1[[#This Row],[Reference Number]]=Q748,B748+1,1),"")</f>
        <v/>
      </c>
      <c r="C749" s="61"/>
      <c r="D749" s="61"/>
      <c r="E749" s="140"/>
      <c r="F749" s="143" t="str">
        <f>IFERROR(IF(VLOOKUP(Table1[[#This Row],[Budget Code Description]],Dimentions!$X$6:$AC$139,2,FALSE)="","",VLOOKUP(Table1[[#This Row],[Budget Code Description]],Dimentions!$X$6:$AC$139,2,FALSE)),"")</f>
        <v/>
      </c>
      <c r="G749" s="143"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Description]],Dimentions!$X$6:$AC$134,4,FALSE)="","",VLOOKUP(Table1[[#This Row],[Budget Code Description]],Dimentions!$X$6:$AC$134,4,FALSE)),"")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si="15"/>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x14ac:dyDescent="0.35">
      <c r="A750" s="1"/>
      <c r="B750" s="88" t="str">
        <f>IF(Table1[[#This Row],[Posting Date]]&lt;&gt;"",IF(Table1[[#This Row],[Reference Number]]=Q749,B749+1,1),"")</f>
        <v/>
      </c>
      <c r="C750" s="61"/>
      <c r="D750" s="61"/>
      <c r="E750" s="140"/>
      <c r="F750" s="143" t="str">
        <f>IFERROR(IF(VLOOKUP(Table1[[#This Row],[Budget Code Description]],Dimentions!$X$6:$AC$139,2,FALSE)="","",VLOOKUP(Table1[[#This Row],[Budget Code Description]],Dimentions!$X$6:$AC$139,2,FALSE)),"")</f>
        <v/>
      </c>
      <c r="G750" s="143"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Description]],Dimentions!$X$6:$AC$134,4,FALSE)="","",VLOOKUP(Table1[[#This Row],[Budget Code Description]],Dimentions!$X$6:$AC$134,4,FALSE)),"")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si="15"/>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x14ac:dyDescent="0.35">
      <c r="A751" s="1"/>
      <c r="B751" s="88" t="str">
        <f>IF(Table1[[#This Row],[Posting Date]]&lt;&gt;"",IF(Table1[[#This Row],[Reference Number]]=Q750,B750+1,1),"")</f>
        <v/>
      </c>
      <c r="C751" s="61"/>
      <c r="D751" s="61"/>
      <c r="E751" s="140"/>
      <c r="F751" s="143" t="str">
        <f>IFERROR(IF(VLOOKUP(Table1[[#This Row],[Budget Code Description]],Dimentions!$X$6:$AC$139,2,FALSE)="","",VLOOKUP(Table1[[#This Row],[Budget Code Description]],Dimentions!$X$6:$AC$139,2,FALSE)),"")</f>
        <v/>
      </c>
      <c r="G751" s="143"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Description]],Dimentions!$X$6:$AC$134,4,FALSE)="","",VLOOKUP(Table1[[#This Row],[Budget Code Description]],Dimentions!$X$6:$AC$134,4,FALSE)),"")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si="15"/>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x14ac:dyDescent="0.35">
      <c r="A752" s="1"/>
      <c r="B752" s="88" t="str">
        <f>IF(Table1[[#This Row],[Posting Date]]&lt;&gt;"",IF(Table1[[#This Row],[Reference Number]]=Q751,B751+1,1),"")</f>
        <v/>
      </c>
      <c r="C752" s="61"/>
      <c r="D752" s="61"/>
      <c r="E752" s="140"/>
      <c r="F752" s="143" t="str">
        <f>IFERROR(IF(VLOOKUP(Table1[[#This Row],[Budget Code Description]],Dimentions!$X$6:$AC$139,2,FALSE)="","",VLOOKUP(Table1[[#This Row],[Budget Code Description]],Dimentions!$X$6:$AC$139,2,FALSE)),"")</f>
        <v/>
      </c>
      <c r="G752" s="143"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Description]],Dimentions!$X$6:$AC$134,4,FALSE)="","",VLOOKUP(Table1[[#This Row],[Budget Code Description]],Dimentions!$X$6:$AC$134,4,FALSE)),"")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5"/>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x14ac:dyDescent="0.35">
      <c r="A753" s="1"/>
      <c r="B753" s="88" t="str">
        <f>IF(Table1[[#This Row],[Posting Date]]&lt;&gt;"",IF(Table1[[#This Row],[Reference Number]]=Q752,B752+1,1),"")</f>
        <v/>
      </c>
      <c r="C753" s="61"/>
      <c r="D753" s="61"/>
      <c r="E753" s="140"/>
      <c r="F753" s="143" t="str">
        <f>IFERROR(IF(VLOOKUP(Table1[[#This Row],[Budget Code Description]],Dimentions!$X$6:$AC$139,2,FALSE)="","",VLOOKUP(Table1[[#This Row],[Budget Code Description]],Dimentions!$X$6:$AC$139,2,FALSE)),"")</f>
        <v/>
      </c>
      <c r="G753" s="143"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Description]],Dimentions!$X$6:$AC$134,4,FALSE)="","",VLOOKUP(Table1[[#This Row],[Budget Code Description]],Dimentions!$X$6:$AC$134,4,FALSE)),"")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5"/>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x14ac:dyDescent="0.35">
      <c r="A754" s="1"/>
      <c r="B754" s="88" t="str">
        <f>IF(Table1[[#This Row],[Posting Date]]&lt;&gt;"",IF(Table1[[#This Row],[Reference Number]]=Q753,B753+1,1),"")</f>
        <v/>
      </c>
      <c r="C754" s="61"/>
      <c r="D754" s="61"/>
      <c r="E754" s="140"/>
      <c r="F754" s="143" t="str">
        <f>IFERROR(IF(VLOOKUP(Table1[[#This Row],[Budget Code Description]],Dimentions!$X$6:$AC$139,2,FALSE)="","",VLOOKUP(Table1[[#This Row],[Budget Code Description]],Dimentions!$X$6:$AC$139,2,FALSE)),"")</f>
        <v/>
      </c>
      <c r="G754" s="143"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Description]],Dimentions!$X$6:$AC$134,4,FALSE)="","",VLOOKUP(Table1[[#This Row],[Budget Code Description]],Dimentions!$X$6:$AC$134,4,FALSE)),"")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5"/>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x14ac:dyDescent="0.35">
      <c r="A755" s="1"/>
      <c r="B755" s="88" t="str">
        <f>IF(Table1[[#This Row],[Posting Date]]&lt;&gt;"",IF(Table1[[#This Row],[Reference Number]]=Q754,B754+1,1),"")</f>
        <v/>
      </c>
      <c r="C755" s="61"/>
      <c r="D755" s="61"/>
      <c r="E755" s="140"/>
      <c r="F755" s="143" t="str">
        <f>IFERROR(IF(VLOOKUP(Table1[[#This Row],[Budget Code Description]],Dimentions!$X$6:$AC$139,2,FALSE)="","",VLOOKUP(Table1[[#This Row],[Budget Code Description]],Dimentions!$X$6:$AC$139,2,FALSE)),"")</f>
        <v/>
      </c>
      <c r="G755" s="143"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Description]],Dimentions!$X$6:$AC$134,4,FALSE)="","",VLOOKUP(Table1[[#This Row],[Budget Code Description]],Dimentions!$X$6:$AC$134,4,FALSE)),"")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5"/>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x14ac:dyDescent="0.35">
      <c r="A756" s="1"/>
      <c r="B756" s="88" t="str">
        <f>IF(Table1[[#This Row],[Posting Date]]&lt;&gt;"",IF(Table1[[#This Row],[Reference Number]]=Q755,B755+1,1),"")</f>
        <v/>
      </c>
      <c r="C756" s="61"/>
      <c r="D756" s="61"/>
      <c r="E756" s="140"/>
      <c r="F756" s="143" t="str">
        <f>IFERROR(IF(VLOOKUP(Table1[[#This Row],[Budget Code Description]],Dimentions!$X$6:$AC$139,2,FALSE)="","",VLOOKUP(Table1[[#This Row],[Budget Code Description]],Dimentions!$X$6:$AC$139,2,FALSE)),"")</f>
        <v/>
      </c>
      <c r="G756" s="143"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Description]],Dimentions!$X$6:$AC$134,4,FALSE)="","",VLOOKUP(Table1[[#This Row],[Budget Code Description]],Dimentions!$X$6:$AC$134,4,FALSE)),"")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5"/>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x14ac:dyDescent="0.35">
      <c r="A757" s="1"/>
      <c r="B757" s="88" t="str">
        <f>IF(Table1[[#This Row],[Posting Date]]&lt;&gt;"",IF(Table1[[#This Row],[Reference Number]]=Q756,B756+1,1),"")</f>
        <v/>
      </c>
      <c r="C757" s="61"/>
      <c r="D757" s="61"/>
      <c r="E757" s="140"/>
      <c r="F757" s="143" t="str">
        <f>IFERROR(IF(VLOOKUP(Table1[[#This Row],[Budget Code Description]],Dimentions!$X$6:$AC$139,2,FALSE)="","",VLOOKUP(Table1[[#This Row],[Budget Code Description]],Dimentions!$X$6:$AC$139,2,FALSE)),"")</f>
        <v/>
      </c>
      <c r="G757" s="143"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Description]],Dimentions!$X$6:$AC$134,4,FALSE)="","",VLOOKUP(Table1[[#This Row],[Budget Code Description]],Dimentions!$X$6:$AC$134,4,FALSE)),"")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5"/>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x14ac:dyDescent="0.35">
      <c r="A758" s="1"/>
      <c r="B758" s="88" t="str">
        <f>IF(Table1[[#This Row],[Posting Date]]&lt;&gt;"",IF(Table1[[#This Row],[Reference Number]]=Q757,B757+1,1),"")</f>
        <v/>
      </c>
      <c r="C758" s="61"/>
      <c r="D758" s="61"/>
      <c r="E758" s="140"/>
      <c r="F758" s="143" t="str">
        <f>IFERROR(IF(VLOOKUP(Table1[[#This Row],[Budget Code Description]],Dimentions!$X$6:$AC$139,2,FALSE)="","",VLOOKUP(Table1[[#This Row],[Budget Code Description]],Dimentions!$X$6:$AC$139,2,FALSE)),"")</f>
        <v/>
      </c>
      <c r="G758" s="143"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Description]],Dimentions!$X$6:$AC$134,4,FALSE)="","",VLOOKUP(Table1[[#This Row],[Budget Code Description]],Dimentions!$X$6:$AC$134,4,FALSE)),"")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5"/>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x14ac:dyDescent="0.35">
      <c r="A759" s="1"/>
      <c r="B759" s="88" t="str">
        <f>IF(Table1[[#This Row],[Posting Date]]&lt;&gt;"",IF(Table1[[#This Row],[Reference Number]]=Q758,B758+1,1),"")</f>
        <v/>
      </c>
      <c r="C759" s="61"/>
      <c r="D759" s="61"/>
      <c r="E759" s="140"/>
      <c r="F759" s="143" t="str">
        <f>IFERROR(IF(VLOOKUP(Table1[[#This Row],[Budget Code Description]],Dimentions!$X$6:$AC$139,2,FALSE)="","",VLOOKUP(Table1[[#This Row],[Budget Code Description]],Dimentions!$X$6:$AC$139,2,FALSE)),"")</f>
        <v/>
      </c>
      <c r="G759" s="143"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Description]],Dimentions!$X$6:$AC$134,4,FALSE)="","",VLOOKUP(Table1[[#This Row],[Budget Code Description]],Dimentions!$X$6:$AC$134,4,FALSE)),"")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5"/>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x14ac:dyDescent="0.35">
      <c r="A760" s="1"/>
      <c r="B760" s="88" t="str">
        <f>IF(Table1[[#This Row],[Posting Date]]&lt;&gt;"",IF(Table1[[#This Row],[Reference Number]]=Q759,B759+1,1),"")</f>
        <v/>
      </c>
      <c r="C760" s="61"/>
      <c r="D760" s="61"/>
      <c r="E760" s="140"/>
      <c r="F760" s="143" t="str">
        <f>IFERROR(IF(VLOOKUP(Table1[[#This Row],[Budget Code Description]],Dimentions!$X$6:$AC$139,2,FALSE)="","",VLOOKUP(Table1[[#This Row],[Budget Code Description]],Dimentions!$X$6:$AC$139,2,FALSE)),"")</f>
        <v/>
      </c>
      <c r="G760" s="143"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Description]],Dimentions!$X$6:$AC$134,4,FALSE)="","",VLOOKUP(Table1[[#This Row],[Budget Code Description]],Dimentions!$X$6:$AC$134,4,FALSE)),"")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si="15"/>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x14ac:dyDescent="0.35">
      <c r="A761" s="1"/>
      <c r="B761" s="88" t="str">
        <f>IF(Table1[[#This Row],[Posting Date]]&lt;&gt;"",IF(Table1[[#This Row],[Reference Number]]=Q760,B760+1,1),"")</f>
        <v/>
      </c>
      <c r="C761" s="61"/>
      <c r="D761" s="61"/>
      <c r="E761" s="140"/>
      <c r="F761" s="143" t="str">
        <f>IFERROR(IF(VLOOKUP(Table1[[#This Row],[Budget Code Description]],Dimentions!$X$6:$AC$139,2,FALSE)="","",VLOOKUP(Table1[[#This Row],[Budget Code Description]],Dimentions!$X$6:$AC$139,2,FALSE)),"")</f>
        <v/>
      </c>
      <c r="G761" s="143"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Description]],Dimentions!$X$6:$AC$134,4,FALSE)="","",VLOOKUP(Table1[[#This Row],[Budget Code Description]],Dimentions!$X$6:$AC$134,4,FALSE)),"")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5"/>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x14ac:dyDescent="0.35">
      <c r="A762" s="1"/>
      <c r="B762" s="88" t="str">
        <f>IF(Table1[[#This Row],[Posting Date]]&lt;&gt;"",IF(Table1[[#This Row],[Reference Number]]=Q761,B761+1,1),"")</f>
        <v/>
      </c>
      <c r="C762" s="61"/>
      <c r="D762" s="61"/>
      <c r="E762" s="140"/>
      <c r="F762" s="143" t="str">
        <f>IFERROR(IF(VLOOKUP(Table1[[#This Row],[Budget Code Description]],Dimentions!$X$6:$AC$139,2,FALSE)="","",VLOOKUP(Table1[[#This Row],[Budget Code Description]],Dimentions!$X$6:$AC$139,2,FALSE)),"")</f>
        <v/>
      </c>
      <c r="G762" s="143"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Description]],Dimentions!$X$6:$AC$134,4,FALSE)="","",VLOOKUP(Table1[[#This Row],[Budget Code Description]],Dimentions!$X$6:$AC$134,4,FALSE)),"")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5"/>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x14ac:dyDescent="0.35">
      <c r="A763" s="1"/>
      <c r="B763" s="88" t="str">
        <f>IF(Table1[[#This Row],[Posting Date]]&lt;&gt;"",IF(Table1[[#This Row],[Reference Number]]=Q762,B762+1,1),"")</f>
        <v/>
      </c>
      <c r="C763" s="61"/>
      <c r="D763" s="61"/>
      <c r="E763" s="140"/>
      <c r="F763" s="143" t="str">
        <f>IFERROR(IF(VLOOKUP(Table1[[#This Row],[Budget Code Description]],Dimentions!$X$6:$AC$139,2,FALSE)="","",VLOOKUP(Table1[[#This Row],[Budget Code Description]],Dimentions!$X$6:$AC$139,2,FALSE)),"")</f>
        <v/>
      </c>
      <c r="G763" s="143"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Description]],Dimentions!$X$6:$AC$134,4,FALSE)="","",VLOOKUP(Table1[[#This Row],[Budget Code Description]],Dimentions!$X$6:$AC$134,4,FALSE)),"")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5"/>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x14ac:dyDescent="0.35">
      <c r="A764" s="1"/>
      <c r="B764" s="88" t="str">
        <f>IF(Table1[[#This Row],[Posting Date]]&lt;&gt;"",IF(Table1[[#This Row],[Reference Number]]=Q763,B763+1,1),"")</f>
        <v/>
      </c>
      <c r="C764" s="61"/>
      <c r="D764" s="61"/>
      <c r="E764" s="140"/>
      <c r="F764" s="143" t="str">
        <f>IFERROR(IF(VLOOKUP(Table1[[#This Row],[Budget Code Description]],Dimentions!$X$6:$AC$139,2,FALSE)="","",VLOOKUP(Table1[[#This Row],[Budget Code Description]],Dimentions!$X$6:$AC$139,2,FALSE)),"")</f>
        <v/>
      </c>
      <c r="G764" s="143"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Description]],Dimentions!$X$6:$AC$134,4,FALSE)="","",VLOOKUP(Table1[[#This Row],[Budget Code Description]],Dimentions!$X$6:$AC$134,4,FALSE)),"")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5"/>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x14ac:dyDescent="0.35">
      <c r="A765" s="1"/>
      <c r="B765" s="88" t="str">
        <f>IF(Table1[[#This Row],[Posting Date]]&lt;&gt;"",IF(Table1[[#This Row],[Reference Number]]=Q764,B764+1,1),"")</f>
        <v/>
      </c>
      <c r="C765" s="61"/>
      <c r="D765" s="61"/>
      <c r="E765" s="140"/>
      <c r="F765" s="143" t="str">
        <f>IFERROR(IF(VLOOKUP(Table1[[#This Row],[Budget Code Description]],Dimentions!$X$6:$AC$139,2,FALSE)="","",VLOOKUP(Table1[[#This Row],[Budget Code Description]],Dimentions!$X$6:$AC$139,2,FALSE)),"")</f>
        <v/>
      </c>
      <c r="G765" s="143"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Description]],Dimentions!$X$6:$AC$134,4,FALSE)="","",VLOOKUP(Table1[[#This Row],[Budget Code Description]],Dimentions!$X$6:$AC$134,4,FALSE)),"")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5"/>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x14ac:dyDescent="0.35">
      <c r="A766" s="1"/>
      <c r="B766" s="88" t="str">
        <f>IF(Table1[[#This Row],[Posting Date]]&lt;&gt;"",IF(Table1[[#This Row],[Reference Number]]=Q765,B765+1,1),"")</f>
        <v/>
      </c>
      <c r="C766" s="61"/>
      <c r="D766" s="61"/>
      <c r="E766" s="140"/>
      <c r="F766" s="143" t="str">
        <f>IFERROR(IF(VLOOKUP(Table1[[#This Row],[Budget Code Description]],Dimentions!$X$6:$AC$139,2,FALSE)="","",VLOOKUP(Table1[[#This Row],[Budget Code Description]],Dimentions!$X$6:$AC$139,2,FALSE)),"")</f>
        <v/>
      </c>
      <c r="G766" s="143"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Description]],Dimentions!$X$6:$AC$134,4,FALSE)="","",VLOOKUP(Table1[[#This Row],[Budget Code Description]],Dimentions!$X$6:$AC$134,4,FALSE)),"")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5"/>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x14ac:dyDescent="0.35">
      <c r="A767" s="1"/>
      <c r="B767" s="88" t="str">
        <f>IF(Table1[[#This Row],[Posting Date]]&lt;&gt;"",IF(Table1[[#This Row],[Reference Number]]=Q766,B766+1,1),"")</f>
        <v/>
      </c>
      <c r="C767" s="61"/>
      <c r="D767" s="61"/>
      <c r="E767" s="140"/>
      <c r="F767" s="143" t="str">
        <f>IFERROR(IF(VLOOKUP(Table1[[#This Row],[Budget Code Description]],Dimentions!$X$6:$AC$139,2,FALSE)="","",VLOOKUP(Table1[[#This Row],[Budget Code Description]],Dimentions!$X$6:$AC$139,2,FALSE)),"")</f>
        <v/>
      </c>
      <c r="G767" s="143"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Description]],Dimentions!$X$6:$AC$134,4,FALSE)="","",VLOOKUP(Table1[[#This Row],[Budget Code Description]],Dimentions!$X$6:$AC$134,4,FALSE)),"")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5"/>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x14ac:dyDescent="0.35">
      <c r="A768" s="1"/>
      <c r="B768" s="88" t="str">
        <f>IF(Table1[[#This Row],[Posting Date]]&lt;&gt;"",IF(Table1[[#This Row],[Reference Number]]=Q767,B767+1,1),"")</f>
        <v/>
      </c>
      <c r="C768" s="61"/>
      <c r="D768" s="61"/>
      <c r="E768" s="140"/>
      <c r="F768" s="143" t="str">
        <f>IFERROR(IF(VLOOKUP(Table1[[#This Row],[Budget Code Description]],Dimentions!$X$6:$AC$139,2,FALSE)="","",VLOOKUP(Table1[[#This Row],[Budget Code Description]],Dimentions!$X$6:$AC$139,2,FALSE)),"")</f>
        <v/>
      </c>
      <c r="G768" s="143"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Description]],Dimentions!$X$6:$AC$134,4,FALSE)="","",VLOOKUP(Table1[[#This Row],[Budget Code Description]],Dimentions!$X$6:$AC$134,4,FALSE)),"")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5"/>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x14ac:dyDescent="0.35">
      <c r="A769" s="1"/>
      <c r="B769" s="88" t="str">
        <f>IF(Table1[[#This Row],[Posting Date]]&lt;&gt;"",IF(Table1[[#This Row],[Reference Number]]=Q768,B768+1,1),"")</f>
        <v/>
      </c>
      <c r="C769" s="61"/>
      <c r="D769" s="61"/>
      <c r="E769" s="140"/>
      <c r="F769" s="143" t="str">
        <f>IFERROR(IF(VLOOKUP(Table1[[#This Row],[Budget Code Description]],Dimentions!$X$6:$AC$139,2,FALSE)="","",VLOOKUP(Table1[[#This Row],[Budget Code Description]],Dimentions!$X$6:$AC$139,2,FALSE)),"")</f>
        <v/>
      </c>
      <c r="G769" s="143"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Description]],Dimentions!$X$6:$AC$134,4,FALSE)="","",VLOOKUP(Table1[[#This Row],[Budget Code Description]],Dimentions!$X$6:$AC$134,4,FALSE)),"")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5"/>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x14ac:dyDescent="0.35">
      <c r="A770" s="1"/>
      <c r="B770" s="88" t="str">
        <f>IF(Table1[[#This Row],[Posting Date]]&lt;&gt;"",IF(Table1[[#This Row],[Reference Number]]=Q769,B769+1,1),"")</f>
        <v/>
      </c>
      <c r="C770" s="61"/>
      <c r="D770" s="61"/>
      <c r="E770" s="140"/>
      <c r="F770" s="143" t="str">
        <f>IFERROR(IF(VLOOKUP(Table1[[#This Row],[Budget Code Description]],Dimentions!$X$6:$AC$139,2,FALSE)="","",VLOOKUP(Table1[[#This Row],[Budget Code Description]],Dimentions!$X$6:$AC$139,2,FALSE)),"")</f>
        <v/>
      </c>
      <c r="G770" s="143"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Description]],Dimentions!$X$6:$AC$134,4,FALSE)="","",VLOOKUP(Table1[[#This Row],[Budget Code Description]],Dimentions!$X$6:$AC$134,4,FALSE)),"")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5"/>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x14ac:dyDescent="0.35">
      <c r="A771" s="1"/>
      <c r="B771" s="88" t="str">
        <f>IF(Table1[[#This Row],[Posting Date]]&lt;&gt;"",IF(Table1[[#This Row],[Reference Number]]=Q770,B770+1,1),"")</f>
        <v/>
      </c>
      <c r="C771" s="61"/>
      <c r="D771" s="61"/>
      <c r="E771" s="140"/>
      <c r="F771" s="143" t="str">
        <f>IFERROR(IF(VLOOKUP(Table1[[#This Row],[Budget Code Description]],Dimentions!$X$6:$AC$139,2,FALSE)="","",VLOOKUP(Table1[[#This Row],[Budget Code Description]],Dimentions!$X$6:$AC$139,2,FALSE)),"")</f>
        <v/>
      </c>
      <c r="G771" s="143"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Description]],Dimentions!$X$6:$AC$134,4,FALSE)="","",VLOOKUP(Table1[[#This Row],[Budget Code Description]],Dimentions!$X$6:$AC$134,4,FALSE)),"")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5"/>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x14ac:dyDescent="0.35">
      <c r="A772" s="1"/>
      <c r="B772" s="88" t="str">
        <f>IF(Table1[[#This Row],[Posting Date]]&lt;&gt;"",IF(Table1[[#This Row],[Reference Number]]=Q771,B771+1,1),"")</f>
        <v/>
      </c>
      <c r="C772" s="61"/>
      <c r="D772" s="61"/>
      <c r="E772" s="140"/>
      <c r="F772" s="143" t="str">
        <f>IFERROR(IF(VLOOKUP(Table1[[#This Row],[Budget Code Description]],Dimentions!$X$6:$AC$139,2,FALSE)="","",VLOOKUP(Table1[[#This Row],[Budget Code Description]],Dimentions!$X$6:$AC$139,2,FALSE)),"")</f>
        <v/>
      </c>
      <c r="G772" s="143"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Description]],Dimentions!$X$6:$AC$134,4,FALSE)="","",VLOOKUP(Table1[[#This Row],[Budget Code Description]],Dimentions!$X$6:$AC$134,4,FALSE)),"")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5"/>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x14ac:dyDescent="0.35">
      <c r="A773" s="1"/>
      <c r="B773" s="88" t="str">
        <f>IF(Table1[[#This Row],[Posting Date]]&lt;&gt;"",IF(Table1[[#This Row],[Reference Number]]=Q772,B772+1,1),"")</f>
        <v/>
      </c>
      <c r="C773" s="61"/>
      <c r="D773" s="61"/>
      <c r="E773" s="140"/>
      <c r="F773" s="143" t="str">
        <f>IFERROR(IF(VLOOKUP(Table1[[#This Row],[Budget Code Description]],Dimentions!$X$6:$AC$139,2,FALSE)="","",VLOOKUP(Table1[[#This Row],[Budget Code Description]],Dimentions!$X$6:$AC$139,2,FALSE)),"")</f>
        <v/>
      </c>
      <c r="G773" s="143"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Description]],Dimentions!$X$6:$AC$134,4,FALSE)="","",VLOOKUP(Table1[[#This Row],[Budget Code Description]],Dimentions!$X$6:$AC$134,4,FALSE)),"")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5"/>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x14ac:dyDescent="0.35">
      <c r="A774" s="1"/>
      <c r="B774" s="88" t="str">
        <f>IF(Table1[[#This Row],[Posting Date]]&lt;&gt;"",IF(Table1[[#This Row],[Reference Number]]=Q773,B773+1,1),"")</f>
        <v/>
      </c>
      <c r="C774" s="61"/>
      <c r="D774" s="61"/>
      <c r="E774" s="140"/>
      <c r="F774" s="143" t="str">
        <f>IFERROR(IF(VLOOKUP(Table1[[#This Row],[Budget Code Description]],Dimentions!$X$6:$AC$139,2,FALSE)="","",VLOOKUP(Table1[[#This Row],[Budget Code Description]],Dimentions!$X$6:$AC$139,2,FALSE)),"")</f>
        <v/>
      </c>
      <c r="G774" s="143"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Description]],Dimentions!$X$6:$AC$134,4,FALSE)="","",VLOOKUP(Table1[[#This Row],[Budget Code Description]],Dimentions!$X$6:$AC$134,4,FALSE)),"")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5"/>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x14ac:dyDescent="0.35">
      <c r="A775" s="1"/>
      <c r="B775" s="88" t="str">
        <f>IF(Table1[[#This Row],[Posting Date]]&lt;&gt;"",IF(Table1[[#This Row],[Reference Number]]=Q774,B774+1,1),"")</f>
        <v/>
      </c>
      <c r="C775" s="61"/>
      <c r="D775" s="61"/>
      <c r="E775" s="140"/>
      <c r="F775" s="143" t="str">
        <f>IFERROR(IF(VLOOKUP(Table1[[#This Row],[Budget Code Description]],Dimentions!$X$6:$AC$139,2,FALSE)="","",VLOOKUP(Table1[[#This Row],[Budget Code Description]],Dimentions!$X$6:$AC$139,2,FALSE)),"")</f>
        <v/>
      </c>
      <c r="G775" s="143"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Description]],Dimentions!$X$6:$AC$134,4,FALSE)="","",VLOOKUP(Table1[[#This Row],[Budget Code Description]],Dimentions!$X$6:$AC$134,4,FALSE)),"")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5"/>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x14ac:dyDescent="0.35">
      <c r="A776" s="1"/>
      <c r="B776" s="88" t="str">
        <f>IF(Table1[[#This Row],[Posting Date]]&lt;&gt;"",IF(Table1[[#This Row],[Reference Number]]=Q775,B775+1,1),"")</f>
        <v/>
      </c>
      <c r="C776" s="61"/>
      <c r="D776" s="61"/>
      <c r="E776" s="140"/>
      <c r="F776" s="143" t="str">
        <f>IFERROR(IF(VLOOKUP(Table1[[#This Row],[Budget Code Description]],Dimentions!$X$6:$AC$139,2,FALSE)="","",VLOOKUP(Table1[[#This Row],[Budget Code Description]],Dimentions!$X$6:$AC$139,2,FALSE)),"")</f>
        <v/>
      </c>
      <c r="G776" s="143"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Description]],Dimentions!$X$6:$AC$134,4,FALSE)="","",VLOOKUP(Table1[[#This Row],[Budget Code Description]],Dimentions!$X$6:$AC$134,4,FALSE)),"")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5"/>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x14ac:dyDescent="0.35">
      <c r="A777" s="1"/>
      <c r="B777" s="88" t="str">
        <f>IF(Table1[[#This Row],[Posting Date]]&lt;&gt;"",IF(Table1[[#This Row],[Reference Number]]=Q776,B776+1,1),"")</f>
        <v/>
      </c>
      <c r="C777" s="61"/>
      <c r="D777" s="61"/>
      <c r="E777" s="140"/>
      <c r="F777" s="143" t="str">
        <f>IFERROR(IF(VLOOKUP(Table1[[#This Row],[Budget Code Description]],Dimentions!$X$6:$AC$139,2,FALSE)="","",VLOOKUP(Table1[[#This Row],[Budget Code Description]],Dimentions!$X$6:$AC$139,2,FALSE)),"")</f>
        <v/>
      </c>
      <c r="G777" s="143"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Description]],Dimentions!$X$6:$AC$134,4,FALSE)="","",VLOOKUP(Table1[[#This Row],[Budget Code Description]],Dimentions!$X$6:$AC$134,4,FALSE)),"")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5"/>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x14ac:dyDescent="0.35">
      <c r="A778" s="1"/>
      <c r="B778" s="88" t="str">
        <f>IF(Table1[[#This Row],[Posting Date]]&lt;&gt;"",IF(Table1[[#This Row],[Reference Number]]=Q777,B777+1,1),"")</f>
        <v/>
      </c>
      <c r="C778" s="61"/>
      <c r="D778" s="61"/>
      <c r="E778" s="140"/>
      <c r="F778" s="143" t="str">
        <f>IFERROR(IF(VLOOKUP(Table1[[#This Row],[Budget Code Description]],Dimentions!$X$6:$AC$139,2,FALSE)="","",VLOOKUP(Table1[[#This Row],[Budget Code Description]],Dimentions!$X$6:$AC$139,2,FALSE)),"")</f>
        <v/>
      </c>
      <c r="G778" s="143"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Description]],Dimentions!$X$6:$AC$134,4,FALSE)="","",VLOOKUP(Table1[[#This Row],[Budget Code Description]],Dimentions!$X$6:$AC$134,4,FALSE)),"")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5"/>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x14ac:dyDescent="0.35">
      <c r="A779" s="1"/>
      <c r="B779" s="88" t="str">
        <f>IF(Table1[[#This Row],[Posting Date]]&lt;&gt;"",IF(Table1[[#This Row],[Reference Number]]=Q778,B778+1,1),"")</f>
        <v/>
      </c>
      <c r="C779" s="61"/>
      <c r="D779" s="61"/>
      <c r="E779" s="140"/>
      <c r="F779" s="143" t="str">
        <f>IFERROR(IF(VLOOKUP(Table1[[#This Row],[Budget Code Description]],Dimentions!$X$6:$AC$139,2,FALSE)="","",VLOOKUP(Table1[[#This Row],[Budget Code Description]],Dimentions!$X$6:$AC$139,2,FALSE)),"")</f>
        <v/>
      </c>
      <c r="G779" s="143"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Description]],Dimentions!$X$6:$AC$134,4,FALSE)="","",VLOOKUP(Table1[[#This Row],[Budget Code Description]],Dimentions!$X$6:$AC$134,4,FALSE)),"")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5"/>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x14ac:dyDescent="0.35">
      <c r="A780" s="1"/>
      <c r="B780" s="88" t="str">
        <f>IF(Table1[[#This Row],[Posting Date]]&lt;&gt;"",IF(Table1[[#This Row],[Reference Number]]=Q779,B779+1,1),"")</f>
        <v/>
      </c>
      <c r="C780" s="61"/>
      <c r="D780" s="61"/>
      <c r="E780" s="140"/>
      <c r="F780" s="143" t="str">
        <f>IFERROR(IF(VLOOKUP(Table1[[#This Row],[Budget Code Description]],Dimentions!$X$6:$AC$139,2,FALSE)="","",VLOOKUP(Table1[[#This Row],[Budget Code Description]],Dimentions!$X$6:$AC$139,2,FALSE)),"")</f>
        <v/>
      </c>
      <c r="G780" s="143"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Description]],Dimentions!$X$6:$AC$134,4,FALSE)="","",VLOOKUP(Table1[[#This Row],[Budget Code Description]],Dimentions!$X$6:$AC$134,4,FALSE)),"")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5"/>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x14ac:dyDescent="0.35">
      <c r="A781" s="1"/>
      <c r="B781" s="88" t="str">
        <f>IF(Table1[[#This Row],[Posting Date]]&lt;&gt;"",IF(Table1[[#This Row],[Reference Number]]=Q780,B780+1,1),"")</f>
        <v/>
      </c>
      <c r="C781" s="61"/>
      <c r="D781" s="61"/>
      <c r="E781" s="140"/>
      <c r="F781" s="143" t="str">
        <f>IFERROR(IF(VLOOKUP(Table1[[#This Row],[Budget Code Description]],Dimentions!$X$6:$AC$139,2,FALSE)="","",VLOOKUP(Table1[[#This Row],[Budget Code Description]],Dimentions!$X$6:$AC$139,2,FALSE)),"")</f>
        <v/>
      </c>
      <c r="G781" s="143"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Description]],Dimentions!$X$6:$AC$134,4,FALSE)="","",VLOOKUP(Table1[[#This Row],[Budget Code Description]],Dimentions!$X$6:$AC$134,4,FALSE)),"")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5"/>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x14ac:dyDescent="0.35">
      <c r="A782" s="1"/>
      <c r="B782" s="88" t="str">
        <f>IF(Table1[[#This Row],[Posting Date]]&lt;&gt;"",IF(Table1[[#This Row],[Reference Number]]=Q781,B781+1,1),"")</f>
        <v/>
      </c>
      <c r="C782" s="61"/>
      <c r="D782" s="61"/>
      <c r="E782" s="140"/>
      <c r="F782" s="143" t="str">
        <f>IFERROR(IF(VLOOKUP(Table1[[#This Row],[Budget Code Description]],Dimentions!$X$6:$AC$139,2,FALSE)="","",VLOOKUP(Table1[[#This Row],[Budget Code Description]],Dimentions!$X$6:$AC$139,2,FALSE)),"")</f>
        <v/>
      </c>
      <c r="G782" s="143"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Description]],Dimentions!$X$6:$AC$134,4,FALSE)="","",VLOOKUP(Table1[[#This Row],[Budget Code Description]],Dimentions!$X$6:$AC$134,4,FALSE)),"")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5"/>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x14ac:dyDescent="0.35">
      <c r="A783" s="1"/>
      <c r="B783" s="88" t="str">
        <f>IF(Table1[[#This Row],[Posting Date]]&lt;&gt;"",IF(Table1[[#This Row],[Reference Number]]=Q782,B782+1,1),"")</f>
        <v/>
      </c>
      <c r="C783" s="61"/>
      <c r="D783" s="61"/>
      <c r="E783" s="140"/>
      <c r="F783" s="143" t="str">
        <f>IFERROR(IF(VLOOKUP(Table1[[#This Row],[Budget Code Description]],Dimentions!$X$6:$AC$139,2,FALSE)="","",VLOOKUP(Table1[[#This Row],[Budget Code Description]],Dimentions!$X$6:$AC$139,2,FALSE)),"")</f>
        <v/>
      </c>
      <c r="G783" s="143"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Description]],Dimentions!$X$6:$AC$134,4,FALSE)="","",VLOOKUP(Table1[[#This Row],[Budget Code Description]],Dimentions!$X$6:$AC$134,4,FALSE)),"")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5"/>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x14ac:dyDescent="0.35">
      <c r="A784" s="1"/>
      <c r="B784" s="88" t="str">
        <f>IF(Table1[[#This Row],[Posting Date]]&lt;&gt;"",IF(Table1[[#This Row],[Reference Number]]=Q783,B783+1,1),"")</f>
        <v/>
      </c>
      <c r="C784" s="61"/>
      <c r="D784" s="61"/>
      <c r="E784" s="140"/>
      <c r="F784" s="143" t="str">
        <f>IFERROR(IF(VLOOKUP(Table1[[#This Row],[Budget Code Description]],Dimentions!$X$6:$AC$139,2,FALSE)="","",VLOOKUP(Table1[[#This Row],[Budget Code Description]],Dimentions!$X$6:$AC$139,2,FALSE)),"")</f>
        <v/>
      </c>
      <c r="G784" s="143"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Description]],Dimentions!$X$6:$AC$134,4,FALSE)="","",VLOOKUP(Table1[[#This Row],[Budget Code Description]],Dimentions!$X$6:$AC$134,4,FALSE)),"")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si="15"/>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x14ac:dyDescent="0.35">
      <c r="A785" s="1"/>
      <c r="B785" s="88" t="str">
        <f>IF(Table1[[#This Row],[Posting Date]]&lt;&gt;"",IF(Table1[[#This Row],[Reference Number]]=Q784,B784+1,1),"")</f>
        <v/>
      </c>
      <c r="C785" s="61"/>
      <c r="D785" s="61"/>
      <c r="E785" s="140"/>
      <c r="F785" s="143" t="str">
        <f>IFERROR(IF(VLOOKUP(Table1[[#This Row],[Budget Code Description]],Dimentions!$X$6:$AC$139,2,FALSE)="","",VLOOKUP(Table1[[#This Row],[Budget Code Description]],Dimentions!$X$6:$AC$139,2,FALSE)),"")</f>
        <v/>
      </c>
      <c r="G785" s="143"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Description]],Dimentions!$X$6:$AC$134,4,FALSE)="","",VLOOKUP(Table1[[#This Row],[Budget Code Description]],Dimentions!$X$6:$AC$134,4,FALSE)),"")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si="15"/>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x14ac:dyDescent="0.35">
      <c r="A786" s="1"/>
      <c r="B786" s="88" t="str">
        <f>IF(Table1[[#This Row],[Posting Date]]&lt;&gt;"",IF(Table1[[#This Row],[Reference Number]]=Q785,B785+1,1),"")</f>
        <v/>
      </c>
      <c r="C786" s="61"/>
      <c r="D786" s="61"/>
      <c r="E786" s="140"/>
      <c r="F786" s="143" t="str">
        <f>IFERROR(IF(VLOOKUP(Table1[[#This Row],[Budget Code Description]],Dimentions!$X$6:$AC$139,2,FALSE)="","",VLOOKUP(Table1[[#This Row],[Budget Code Description]],Dimentions!$X$6:$AC$139,2,FALSE)),"")</f>
        <v/>
      </c>
      <c r="G786" s="143"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Description]],Dimentions!$X$6:$AC$134,4,FALSE)="","",VLOOKUP(Table1[[#This Row],[Budget Code Description]],Dimentions!$X$6:$AC$134,4,FALSE)),"")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si="15"/>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x14ac:dyDescent="0.35">
      <c r="A787" s="1"/>
      <c r="B787" s="88" t="str">
        <f>IF(Table1[[#This Row],[Posting Date]]&lt;&gt;"",IF(Table1[[#This Row],[Reference Number]]=Q786,B786+1,1),"")</f>
        <v/>
      </c>
      <c r="C787" s="61"/>
      <c r="D787" s="61"/>
      <c r="E787" s="140"/>
      <c r="F787" s="143" t="str">
        <f>IFERROR(IF(VLOOKUP(Table1[[#This Row],[Budget Code Description]],Dimentions!$X$6:$AC$139,2,FALSE)="","",VLOOKUP(Table1[[#This Row],[Budget Code Description]],Dimentions!$X$6:$AC$139,2,FALSE)),"")</f>
        <v/>
      </c>
      <c r="G787" s="143"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Description]],Dimentions!$X$6:$AC$134,4,FALSE)="","",VLOOKUP(Table1[[#This Row],[Budget Code Description]],Dimentions!$X$6:$AC$134,4,FALSE)),"")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5"/>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x14ac:dyDescent="0.35">
      <c r="A788" s="1"/>
      <c r="B788" s="88" t="str">
        <f>IF(Table1[[#This Row],[Posting Date]]&lt;&gt;"",IF(Table1[[#This Row],[Reference Number]]=Q787,B787+1,1),"")</f>
        <v/>
      </c>
      <c r="C788" s="61"/>
      <c r="D788" s="61"/>
      <c r="E788" s="140"/>
      <c r="F788" s="143" t="str">
        <f>IFERROR(IF(VLOOKUP(Table1[[#This Row],[Budget Code Description]],Dimentions!$X$6:$AC$139,2,FALSE)="","",VLOOKUP(Table1[[#This Row],[Budget Code Description]],Dimentions!$X$6:$AC$139,2,FALSE)),"")</f>
        <v/>
      </c>
      <c r="G788" s="143"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Description]],Dimentions!$X$6:$AC$134,4,FALSE)="","",VLOOKUP(Table1[[#This Row],[Budget Code Description]],Dimentions!$X$6:$AC$134,4,FALSE)),"")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5"/>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x14ac:dyDescent="0.35">
      <c r="A789" s="1"/>
      <c r="B789" s="88" t="str">
        <f>IF(Table1[[#This Row],[Posting Date]]&lt;&gt;"",IF(Table1[[#This Row],[Reference Number]]=Q788,B788+1,1),"")</f>
        <v/>
      </c>
      <c r="C789" s="61"/>
      <c r="D789" s="61"/>
      <c r="E789" s="140"/>
      <c r="F789" s="143" t="str">
        <f>IFERROR(IF(VLOOKUP(Table1[[#This Row],[Budget Code Description]],Dimentions!$X$6:$AC$139,2,FALSE)="","",VLOOKUP(Table1[[#This Row],[Budget Code Description]],Dimentions!$X$6:$AC$139,2,FALSE)),"")</f>
        <v/>
      </c>
      <c r="G789" s="143"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Description]],Dimentions!$X$6:$AC$134,4,FALSE)="","",VLOOKUP(Table1[[#This Row],[Budget Code Description]],Dimentions!$X$6:$AC$134,4,FALSE)),"")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5"/>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x14ac:dyDescent="0.35">
      <c r="A790" s="1"/>
      <c r="B790" s="88" t="str">
        <f>IF(Table1[[#This Row],[Posting Date]]&lt;&gt;"",IF(Table1[[#This Row],[Reference Number]]=Q789,B789+1,1),"")</f>
        <v/>
      </c>
      <c r="C790" s="61"/>
      <c r="D790" s="61"/>
      <c r="E790" s="140"/>
      <c r="F790" s="143" t="str">
        <f>IFERROR(IF(VLOOKUP(Table1[[#This Row],[Budget Code Description]],Dimentions!$X$6:$AC$139,2,FALSE)="","",VLOOKUP(Table1[[#This Row],[Budget Code Description]],Dimentions!$X$6:$AC$139,2,FALSE)),"")</f>
        <v/>
      </c>
      <c r="G790" s="143"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Description]],Dimentions!$X$6:$AC$134,4,FALSE)="","",VLOOKUP(Table1[[#This Row],[Budget Code Description]],Dimentions!$X$6:$AC$134,4,FALSE)),"")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5"/>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x14ac:dyDescent="0.35">
      <c r="A791" s="1"/>
      <c r="B791" s="88" t="str">
        <f>IF(Table1[[#This Row],[Posting Date]]&lt;&gt;"",IF(Table1[[#This Row],[Reference Number]]=Q790,B790+1,1),"")</f>
        <v/>
      </c>
      <c r="C791" s="61"/>
      <c r="D791" s="61"/>
      <c r="E791" s="140"/>
      <c r="F791" s="143" t="str">
        <f>IFERROR(IF(VLOOKUP(Table1[[#This Row],[Budget Code Description]],Dimentions!$X$6:$AC$139,2,FALSE)="","",VLOOKUP(Table1[[#This Row],[Budget Code Description]],Dimentions!$X$6:$AC$139,2,FALSE)),"")</f>
        <v/>
      </c>
      <c r="G791" s="143"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Description]],Dimentions!$X$6:$AC$134,4,FALSE)="","",VLOOKUP(Table1[[#This Row],[Budget Code Description]],Dimentions!$X$6:$AC$134,4,FALSE)),"")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5"/>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x14ac:dyDescent="0.35">
      <c r="A792" s="1"/>
      <c r="B792" s="88" t="str">
        <f>IF(Table1[[#This Row],[Posting Date]]&lt;&gt;"",IF(Table1[[#This Row],[Reference Number]]=Q791,B791+1,1),"")</f>
        <v/>
      </c>
      <c r="C792" s="61"/>
      <c r="D792" s="61"/>
      <c r="E792" s="140"/>
      <c r="F792" s="143" t="str">
        <f>IFERROR(IF(VLOOKUP(Table1[[#This Row],[Budget Code Description]],Dimentions!$X$6:$AC$139,2,FALSE)="","",VLOOKUP(Table1[[#This Row],[Budget Code Description]],Dimentions!$X$6:$AC$139,2,FALSE)),"")</f>
        <v/>
      </c>
      <c r="G792" s="143"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Description]],Dimentions!$X$6:$AC$134,4,FALSE)="","",VLOOKUP(Table1[[#This Row],[Budget Code Description]],Dimentions!$X$6:$AC$134,4,FALSE)),"")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5"/>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x14ac:dyDescent="0.35">
      <c r="A793" s="1"/>
      <c r="B793" s="88" t="str">
        <f>IF(Table1[[#This Row],[Posting Date]]&lt;&gt;"",IF(Table1[[#This Row],[Reference Number]]=Q792,B792+1,1),"")</f>
        <v/>
      </c>
      <c r="C793" s="61"/>
      <c r="D793" s="61"/>
      <c r="E793" s="140"/>
      <c r="F793" s="143" t="str">
        <f>IFERROR(IF(VLOOKUP(Table1[[#This Row],[Budget Code Description]],Dimentions!$X$6:$AC$139,2,FALSE)="","",VLOOKUP(Table1[[#This Row],[Budget Code Description]],Dimentions!$X$6:$AC$139,2,FALSE)),"")</f>
        <v/>
      </c>
      <c r="G793" s="143"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Description]],Dimentions!$X$6:$AC$134,4,FALSE)="","",VLOOKUP(Table1[[#This Row],[Budget Code Description]],Dimentions!$X$6:$AC$134,4,FALSE)),"")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5"/>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x14ac:dyDescent="0.35">
      <c r="A794" s="1"/>
      <c r="B794" s="88" t="str">
        <f>IF(Table1[[#This Row],[Posting Date]]&lt;&gt;"",IF(Table1[[#This Row],[Reference Number]]=Q793,B793+1,1),"")</f>
        <v/>
      </c>
      <c r="C794" s="61"/>
      <c r="D794" s="61"/>
      <c r="E794" s="140"/>
      <c r="F794" s="143" t="str">
        <f>IFERROR(IF(VLOOKUP(Table1[[#This Row],[Budget Code Description]],Dimentions!$X$6:$AC$139,2,FALSE)="","",VLOOKUP(Table1[[#This Row],[Budget Code Description]],Dimentions!$X$6:$AC$139,2,FALSE)),"")</f>
        <v/>
      </c>
      <c r="G794" s="143"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Description]],Dimentions!$X$6:$AC$134,4,FALSE)="","",VLOOKUP(Table1[[#This Row],[Budget Code Description]],Dimentions!$X$6:$AC$134,4,FALSE)),"")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5"/>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x14ac:dyDescent="0.35">
      <c r="A795" s="1"/>
      <c r="B795" s="88" t="str">
        <f>IF(Table1[[#This Row],[Posting Date]]&lt;&gt;"",IF(Table1[[#This Row],[Reference Number]]=Q794,B794+1,1),"")</f>
        <v/>
      </c>
      <c r="C795" s="61"/>
      <c r="D795" s="61"/>
      <c r="E795" s="140"/>
      <c r="F795" s="143" t="str">
        <f>IFERROR(IF(VLOOKUP(Table1[[#This Row],[Budget Code Description]],Dimentions!$X$6:$AC$139,2,FALSE)="","",VLOOKUP(Table1[[#This Row],[Budget Code Description]],Dimentions!$X$6:$AC$139,2,FALSE)),"")</f>
        <v/>
      </c>
      <c r="G795" s="143"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Description]],Dimentions!$X$6:$AC$134,4,FALSE)="","",VLOOKUP(Table1[[#This Row],[Budget Code Description]],Dimentions!$X$6:$AC$134,4,FALSE)),"")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5"/>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x14ac:dyDescent="0.35">
      <c r="A796" s="1"/>
      <c r="B796" s="88" t="str">
        <f>IF(Table1[[#This Row],[Posting Date]]&lt;&gt;"",IF(Table1[[#This Row],[Reference Number]]=Q795,B795+1,1),"")</f>
        <v/>
      </c>
      <c r="C796" s="61"/>
      <c r="D796" s="61"/>
      <c r="E796" s="140"/>
      <c r="F796" s="143" t="str">
        <f>IFERROR(IF(VLOOKUP(Table1[[#This Row],[Budget Code Description]],Dimentions!$X$6:$AC$139,2,FALSE)="","",VLOOKUP(Table1[[#This Row],[Budget Code Description]],Dimentions!$X$6:$AC$139,2,FALSE)),"")</f>
        <v/>
      </c>
      <c r="G796" s="143"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Description]],Dimentions!$X$6:$AC$134,4,FALSE)="","",VLOOKUP(Table1[[#This Row],[Budget Code Description]],Dimentions!$X$6:$AC$134,4,FALSE)),"")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5"/>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x14ac:dyDescent="0.35">
      <c r="A797" s="1"/>
      <c r="B797" s="88" t="str">
        <f>IF(Table1[[#This Row],[Posting Date]]&lt;&gt;"",IF(Table1[[#This Row],[Reference Number]]=Q796,B796+1,1),"")</f>
        <v/>
      </c>
      <c r="C797" s="61"/>
      <c r="D797" s="61"/>
      <c r="E797" s="140"/>
      <c r="F797" s="143" t="str">
        <f>IFERROR(IF(VLOOKUP(Table1[[#This Row],[Budget Code Description]],Dimentions!$X$6:$AC$139,2,FALSE)="","",VLOOKUP(Table1[[#This Row],[Budget Code Description]],Dimentions!$X$6:$AC$139,2,FALSE)),"")</f>
        <v/>
      </c>
      <c r="G797" s="143"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Description]],Dimentions!$X$6:$AC$134,4,FALSE)="","",VLOOKUP(Table1[[#This Row],[Budget Code Description]],Dimentions!$X$6:$AC$134,4,FALSE)),"")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5"/>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x14ac:dyDescent="0.35">
      <c r="A798" s="1"/>
      <c r="B798" s="88" t="str">
        <f>IF(Table1[[#This Row],[Posting Date]]&lt;&gt;"",IF(Table1[[#This Row],[Reference Number]]=Q797,B797+1,1),"")</f>
        <v/>
      </c>
      <c r="C798" s="61"/>
      <c r="D798" s="61"/>
      <c r="E798" s="140"/>
      <c r="F798" s="143" t="str">
        <f>IFERROR(IF(VLOOKUP(Table1[[#This Row],[Budget Code Description]],Dimentions!$X$6:$AC$139,2,FALSE)="","",VLOOKUP(Table1[[#This Row],[Budget Code Description]],Dimentions!$X$6:$AC$139,2,FALSE)),"")</f>
        <v/>
      </c>
      <c r="G798" s="143"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Description]],Dimentions!$X$6:$AC$134,4,FALSE)="","",VLOOKUP(Table1[[#This Row],[Budget Code Description]],Dimentions!$X$6:$AC$134,4,FALSE)),"")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5"/>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x14ac:dyDescent="0.35">
      <c r="A799" s="1"/>
      <c r="B799" s="88" t="str">
        <f>IF(Table1[[#This Row],[Posting Date]]&lt;&gt;"",IF(Table1[[#This Row],[Reference Number]]=Q798,B798+1,1),"")</f>
        <v/>
      </c>
      <c r="C799" s="61"/>
      <c r="D799" s="61"/>
      <c r="E799" s="140"/>
      <c r="F799" s="143" t="str">
        <f>IFERROR(IF(VLOOKUP(Table1[[#This Row],[Budget Code Description]],Dimentions!$X$6:$AC$139,2,FALSE)="","",VLOOKUP(Table1[[#This Row],[Budget Code Description]],Dimentions!$X$6:$AC$139,2,FALSE)),"")</f>
        <v/>
      </c>
      <c r="G799" s="143"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Description]],Dimentions!$X$6:$AC$134,4,FALSE)="","",VLOOKUP(Table1[[#This Row],[Budget Code Description]],Dimentions!$X$6:$AC$134,4,FALSE)),"")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5"/>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x14ac:dyDescent="0.35">
      <c r="A800" s="1"/>
      <c r="B800" s="88" t="str">
        <f>IF(Table1[[#This Row],[Posting Date]]&lt;&gt;"",IF(Table1[[#This Row],[Reference Number]]=Q799,B799+1,1),"")</f>
        <v/>
      </c>
      <c r="C800" s="61"/>
      <c r="D800" s="61"/>
      <c r="E800" s="140"/>
      <c r="F800" s="143" t="str">
        <f>IFERROR(IF(VLOOKUP(Table1[[#This Row],[Budget Code Description]],Dimentions!$X$6:$AC$139,2,FALSE)="","",VLOOKUP(Table1[[#This Row],[Budget Code Description]],Dimentions!$X$6:$AC$139,2,FALSE)),"")</f>
        <v/>
      </c>
      <c r="G800" s="143"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Description]],Dimentions!$X$6:$AC$134,4,FALSE)="","",VLOOKUP(Table1[[#This Row],[Budget Code Description]],Dimentions!$X$6:$AC$134,4,FALSE)),"")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5"/>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x14ac:dyDescent="0.35">
      <c r="A801" s="1"/>
      <c r="B801" s="88" t="str">
        <f>IF(Table1[[#This Row],[Posting Date]]&lt;&gt;"",IF(Table1[[#This Row],[Reference Number]]=Q800,B800+1,1),"")</f>
        <v/>
      </c>
      <c r="C801" s="61"/>
      <c r="D801" s="61"/>
      <c r="E801" s="140"/>
      <c r="F801" s="143" t="str">
        <f>IFERROR(IF(VLOOKUP(Table1[[#This Row],[Budget Code Description]],Dimentions!$X$6:$AC$139,2,FALSE)="","",VLOOKUP(Table1[[#This Row],[Budget Code Description]],Dimentions!$X$6:$AC$139,2,FALSE)),"")</f>
        <v/>
      </c>
      <c r="G801" s="143"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Description]],Dimentions!$X$6:$AC$134,4,FALSE)="","",VLOOKUP(Table1[[#This Row],[Budget Code Description]],Dimentions!$X$6:$AC$134,4,FALSE)),"")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5"/>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x14ac:dyDescent="0.35">
      <c r="A802" s="1"/>
      <c r="B802" s="88" t="str">
        <f>IF(Table1[[#This Row],[Posting Date]]&lt;&gt;"",IF(Table1[[#This Row],[Reference Number]]=Q801,B801+1,1),"")</f>
        <v/>
      </c>
      <c r="C802" s="61"/>
      <c r="D802" s="61"/>
      <c r="E802" s="140"/>
      <c r="F802" s="143" t="str">
        <f>IFERROR(IF(VLOOKUP(Table1[[#This Row],[Budget Code Description]],Dimentions!$X$6:$AC$139,2,FALSE)="","",VLOOKUP(Table1[[#This Row],[Budget Code Description]],Dimentions!$X$6:$AC$139,2,FALSE)),"")</f>
        <v/>
      </c>
      <c r="G802" s="143"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Description]],Dimentions!$X$6:$AC$134,4,FALSE)="","",VLOOKUP(Table1[[#This Row],[Budget Code Description]],Dimentions!$X$6:$AC$134,4,FALSE)),"")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5"/>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x14ac:dyDescent="0.35">
      <c r="A803" s="1"/>
      <c r="B803" s="88" t="str">
        <f>IF(Table1[[#This Row],[Posting Date]]&lt;&gt;"",IF(Table1[[#This Row],[Reference Number]]=Q802,B802+1,1),"")</f>
        <v/>
      </c>
      <c r="C803" s="61"/>
      <c r="D803" s="61"/>
      <c r="E803" s="140"/>
      <c r="F803" s="143" t="str">
        <f>IFERROR(IF(VLOOKUP(Table1[[#This Row],[Budget Code Description]],Dimentions!$X$6:$AC$139,2,FALSE)="","",VLOOKUP(Table1[[#This Row],[Budget Code Description]],Dimentions!$X$6:$AC$139,2,FALSE)),"")</f>
        <v/>
      </c>
      <c r="G803" s="143"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Description]],Dimentions!$X$6:$AC$134,4,FALSE)="","",VLOOKUP(Table1[[#This Row],[Budget Code Description]],Dimentions!$X$6:$AC$134,4,FALSE)),"")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si="15"/>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x14ac:dyDescent="0.35">
      <c r="A804" s="1"/>
      <c r="B804" s="88" t="str">
        <f>IF(Table1[[#This Row],[Posting Date]]&lt;&gt;"",IF(Table1[[#This Row],[Reference Number]]=Q803,B803+1,1),"")</f>
        <v/>
      </c>
      <c r="C804" s="61"/>
      <c r="D804" s="61"/>
      <c r="E804" s="140"/>
      <c r="F804" s="143" t="str">
        <f>IFERROR(IF(VLOOKUP(Table1[[#This Row],[Budget Code Description]],Dimentions!$X$6:$AC$139,2,FALSE)="","",VLOOKUP(Table1[[#This Row],[Budget Code Description]],Dimentions!$X$6:$AC$139,2,FALSE)),"")</f>
        <v/>
      </c>
      <c r="G804" s="143"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Description]],Dimentions!$X$6:$AC$134,4,FALSE)="","",VLOOKUP(Table1[[#This Row],[Budget Code Description]],Dimentions!$X$6:$AC$134,4,FALSE)),"")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5"/>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x14ac:dyDescent="0.35">
      <c r="A805" s="1"/>
      <c r="B805" s="88" t="str">
        <f>IF(Table1[[#This Row],[Posting Date]]&lt;&gt;"",IF(Table1[[#This Row],[Reference Number]]=Q804,B804+1,1),"")</f>
        <v/>
      </c>
      <c r="C805" s="61"/>
      <c r="D805" s="61"/>
      <c r="E805" s="140"/>
      <c r="F805" s="143" t="str">
        <f>IFERROR(IF(VLOOKUP(Table1[[#This Row],[Budget Code Description]],Dimentions!$X$6:$AC$139,2,FALSE)="","",VLOOKUP(Table1[[#This Row],[Budget Code Description]],Dimentions!$X$6:$AC$139,2,FALSE)),"")</f>
        <v/>
      </c>
      <c r="G805" s="143"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Description]],Dimentions!$X$6:$AC$134,4,FALSE)="","",VLOOKUP(Table1[[#This Row],[Budget Code Description]],Dimentions!$X$6:$AC$134,4,FALSE)),"")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5"/>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x14ac:dyDescent="0.35">
      <c r="A806" s="1"/>
      <c r="B806" s="88" t="str">
        <f>IF(Table1[[#This Row],[Posting Date]]&lt;&gt;"",IF(Table1[[#This Row],[Reference Number]]=Q805,B805+1,1),"")</f>
        <v/>
      </c>
      <c r="C806" s="61"/>
      <c r="D806" s="61"/>
      <c r="E806" s="140"/>
      <c r="F806" s="143" t="str">
        <f>IFERROR(IF(VLOOKUP(Table1[[#This Row],[Budget Code Description]],Dimentions!$X$6:$AC$139,2,FALSE)="","",VLOOKUP(Table1[[#This Row],[Budget Code Description]],Dimentions!$X$6:$AC$139,2,FALSE)),"")</f>
        <v/>
      </c>
      <c r="G806" s="143"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Description]],Dimentions!$X$6:$AC$134,4,FALSE)="","",VLOOKUP(Table1[[#This Row],[Budget Code Description]],Dimentions!$X$6:$AC$134,4,FALSE)),"")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si="15"/>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x14ac:dyDescent="0.35">
      <c r="A807" s="1"/>
      <c r="B807" s="88" t="str">
        <f>IF(Table1[[#This Row],[Posting Date]]&lt;&gt;"",IF(Table1[[#This Row],[Reference Number]]=Q806,B806+1,1),"")</f>
        <v/>
      </c>
      <c r="C807" s="61"/>
      <c r="D807" s="61"/>
      <c r="E807" s="140"/>
      <c r="F807" s="143" t="str">
        <f>IFERROR(IF(VLOOKUP(Table1[[#This Row],[Budget Code Description]],Dimentions!$X$6:$AC$139,2,FALSE)="","",VLOOKUP(Table1[[#This Row],[Budget Code Description]],Dimentions!$X$6:$AC$139,2,FALSE)),"")</f>
        <v/>
      </c>
      <c r="G807" s="143"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Description]],Dimentions!$X$6:$AC$134,4,FALSE)="","",VLOOKUP(Table1[[#This Row],[Budget Code Description]],Dimentions!$X$6:$AC$134,4,FALSE)),"")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5"/>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x14ac:dyDescent="0.35">
      <c r="A808" s="1"/>
      <c r="B808" s="88" t="str">
        <f>IF(Table1[[#This Row],[Posting Date]]&lt;&gt;"",IF(Table1[[#This Row],[Reference Number]]=Q807,B807+1,1),"")</f>
        <v/>
      </c>
      <c r="C808" s="61"/>
      <c r="D808" s="61"/>
      <c r="E808" s="140"/>
      <c r="F808" s="143" t="str">
        <f>IFERROR(IF(VLOOKUP(Table1[[#This Row],[Budget Code Description]],Dimentions!$X$6:$AC$139,2,FALSE)="","",VLOOKUP(Table1[[#This Row],[Budget Code Description]],Dimentions!$X$6:$AC$139,2,FALSE)),"")</f>
        <v/>
      </c>
      <c r="G808" s="143"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Description]],Dimentions!$X$6:$AC$134,4,FALSE)="","",VLOOKUP(Table1[[#This Row],[Budget Code Description]],Dimentions!$X$6:$AC$134,4,FALSE)),"")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5"/>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x14ac:dyDescent="0.35">
      <c r="A809" s="1"/>
      <c r="B809" s="88" t="str">
        <f>IF(Table1[[#This Row],[Posting Date]]&lt;&gt;"",IF(Table1[[#This Row],[Reference Number]]=Q808,B808+1,1),"")</f>
        <v/>
      </c>
      <c r="C809" s="61"/>
      <c r="D809" s="61"/>
      <c r="E809" s="140"/>
      <c r="F809" s="143" t="str">
        <f>IFERROR(IF(VLOOKUP(Table1[[#This Row],[Budget Code Description]],Dimentions!$X$6:$AC$139,2,FALSE)="","",VLOOKUP(Table1[[#This Row],[Budget Code Description]],Dimentions!$X$6:$AC$139,2,FALSE)),"")</f>
        <v/>
      </c>
      <c r="G809" s="143"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Description]],Dimentions!$X$6:$AC$134,4,FALSE)="","",VLOOKUP(Table1[[#This Row],[Budget Code Description]],Dimentions!$X$6:$AC$134,4,FALSE)),"")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si="15"/>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x14ac:dyDescent="0.35">
      <c r="A810" s="1"/>
      <c r="B810" s="88" t="str">
        <f>IF(Table1[[#This Row],[Posting Date]]&lt;&gt;"",IF(Table1[[#This Row],[Reference Number]]=Q809,B809+1,1),"")</f>
        <v/>
      </c>
      <c r="C810" s="61"/>
      <c r="D810" s="61"/>
      <c r="E810" s="140"/>
      <c r="F810" s="143" t="str">
        <f>IFERROR(IF(VLOOKUP(Table1[[#This Row],[Budget Code Description]],Dimentions!$X$6:$AC$139,2,FALSE)="","",VLOOKUP(Table1[[#This Row],[Budget Code Description]],Dimentions!$X$6:$AC$139,2,FALSE)),"")</f>
        <v/>
      </c>
      <c r="G810" s="143"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Description]],Dimentions!$X$6:$AC$134,4,FALSE)="","",VLOOKUP(Table1[[#This Row],[Budget Code Description]],Dimentions!$X$6:$AC$134,4,FALSE)),"")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5"/>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x14ac:dyDescent="0.35">
      <c r="A811" s="1"/>
      <c r="B811" s="88" t="str">
        <f>IF(Table1[[#This Row],[Posting Date]]&lt;&gt;"",IF(Table1[[#This Row],[Reference Number]]=Q810,B810+1,1),"")</f>
        <v/>
      </c>
      <c r="C811" s="61"/>
      <c r="D811" s="61"/>
      <c r="E811" s="140"/>
      <c r="F811" s="143" t="str">
        <f>IFERROR(IF(VLOOKUP(Table1[[#This Row],[Budget Code Description]],Dimentions!$X$6:$AC$139,2,FALSE)="","",VLOOKUP(Table1[[#This Row],[Budget Code Description]],Dimentions!$X$6:$AC$139,2,FALSE)),"")</f>
        <v/>
      </c>
      <c r="G811" s="143"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Description]],Dimentions!$X$6:$AC$134,4,FALSE)="","",VLOOKUP(Table1[[#This Row],[Budget Code Description]],Dimentions!$X$6:$AC$134,4,FALSE)),"")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ref="W811:W874" si="16">IF(E811="","",(ExchangeRate))</f>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x14ac:dyDescent="0.35">
      <c r="A812" s="1"/>
      <c r="B812" s="88" t="str">
        <f>IF(Table1[[#This Row],[Posting Date]]&lt;&gt;"",IF(Table1[[#This Row],[Reference Number]]=Q811,B811+1,1),"")</f>
        <v/>
      </c>
      <c r="C812" s="61"/>
      <c r="D812" s="61"/>
      <c r="E812" s="140"/>
      <c r="F812" s="143" t="str">
        <f>IFERROR(IF(VLOOKUP(Table1[[#This Row],[Budget Code Description]],Dimentions!$X$6:$AC$139,2,FALSE)="","",VLOOKUP(Table1[[#This Row],[Budget Code Description]],Dimentions!$X$6:$AC$139,2,FALSE)),"")</f>
        <v/>
      </c>
      <c r="G812" s="143"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Description]],Dimentions!$X$6:$AC$134,4,FALSE)="","",VLOOKUP(Table1[[#This Row],[Budget Code Description]],Dimentions!$X$6:$AC$134,4,FALSE)),"")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6"/>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x14ac:dyDescent="0.35">
      <c r="A813" s="1"/>
      <c r="B813" s="88" t="str">
        <f>IF(Table1[[#This Row],[Posting Date]]&lt;&gt;"",IF(Table1[[#This Row],[Reference Number]]=Q812,B812+1,1),"")</f>
        <v/>
      </c>
      <c r="C813" s="61"/>
      <c r="D813" s="61"/>
      <c r="E813" s="140"/>
      <c r="F813" s="143" t="str">
        <f>IFERROR(IF(VLOOKUP(Table1[[#This Row],[Budget Code Description]],Dimentions!$X$6:$AC$139,2,FALSE)="","",VLOOKUP(Table1[[#This Row],[Budget Code Description]],Dimentions!$X$6:$AC$139,2,FALSE)),"")</f>
        <v/>
      </c>
      <c r="G813" s="143"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Description]],Dimentions!$X$6:$AC$134,4,FALSE)="","",VLOOKUP(Table1[[#This Row],[Budget Code Description]],Dimentions!$X$6:$AC$134,4,FALSE)),"")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si="16"/>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x14ac:dyDescent="0.35">
      <c r="A814" s="1"/>
      <c r="B814" s="88" t="str">
        <f>IF(Table1[[#This Row],[Posting Date]]&lt;&gt;"",IF(Table1[[#This Row],[Reference Number]]=Q813,B813+1,1),"")</f>
        <v/>
      </c>
      <c r="C814" s="61"/>
      <c r="D814" s="61"/>
      <c r="E814" s="140"/>
      <c r="F814" s="143" t="str">
        <f>IFERROR(IF(VLOOKUP(Table1[[#This Row],[Budget Code Description]],Dimentions!$X$6:$AC$139,2,FALSE)="","",VLOOKUP(Table1[[#This Row],[Budget Code Description]],Dimentions!$X$6:$AC$139,2,FALSE)),"")</f>
        <v/>
      </c>
      <c r="G814" s="143"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Description]],Dimentions!$X$6:$AC$134,4,FALSE)="","",VLOOKUP(Table1[[#This Row],[Budget Code Description]],Dimentions!$X$6:$AC$134,4,FALSE)),"")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si="16"/>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x14ac:dyDescent="0.35">
      <c r="A815" s="1"/>
      <c r="B815" s="88" t="str">
        <f>IF(Table1[[#This Row],[Posting Date]]&lt;&gt;"",IF(Table1[[#This Row],[Reference Number]]=Q814,B814+1,1),"")</f>
        <v/>
      </c>
      <c r="C815" s="61"/>
      <c r="D815" s="61"/>
      <c r="E815" s="140"/>
      <c r="F815" s="143" t="str">
        <f>IFERROR(IF(VLOOKUP(Table1[[#This Row],[Budget Code Description]],Dimentions!$X$6:$AC$139,2,FALSE)="","",VLOOKUP(Table1[[#This Row],[Budget Code Description]],Dimentions!$X$6:$AC$139,2,FALSE)),"")</f>
        <v/>
      </c>
      <c r="G815" s="143"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Description]],Dimentions!$X$6:$AC$134,4,FALSE)="","",VLOOKUP(Table1[[#This Row],[Budget Code Description]],Dimentions!$X$6:$AC$134,4,FALSE)),"")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si="16"/>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x14ac:dyDescent="0.35">
      <c r="A816" s="1"/>
      <c r="B816" s="88" t="str">
        <f>IF(Table1[[#This Row],[Posting Date]]&lt;&gt;"",IF(Table1[[#This Row],[Reference Number]]=Q815,B815+1,1),"")</f>
        <v/>
      </c>
      <c r="C816" s="61"/>
      <c r="D816" s="61"/>
      <c r="E816" s="140"/>
      <c r="F816" s="143" t="str">
        <f>IFERROR(IF(VLOOKUP(Table1[[#This Row],[Budget Code Description]],Dimentions!$X$6:$AC$139,2,FALSE)="","",VLOOKUP(Table1[[#This Row],[Budget Code Description]],Dimentions!$X$6:$AC$139,2,FALSE)),"")</f>
        <v/>
      </c>
      <c r="G816" s="143"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Description]],Dimentions!$X$6:$AC$134,4,FALSE)="","",VLOOKUP(Table1[[#This Row],[Budget Code Description]],Dimentions!$X$6:$AC$134,4,FALSE)),"")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6"/>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x14ac:dyDescent="0.35">
      <c r="A817" s="1"/>
      <c r="B817" s="88" t="str">
        <f>IF(Table1[[#This Row],[Posting Date]]&lt;&gt;"",IF(Table1[[#This Row],[Reference Number]]=Q816,B816+1,1),"")</f>
        <v/>
      </c>
      <c r="C817" s="61"/>
      <c r="D817" s="61"/>
      <c r="E817" s="140"/>
      <c r="F817" s="143" t="str">
        <f>IFERROR(IF(VLOOKUP(Table1[[#This Row],[Budget Code Description]],Dimentions!$X$6:$AC$139,2,FALSE)="","",VLOOKUP(Table1[[#This Row],[Budget Code Description]],Dimentions!$X$6:$AC$139,2,FALSE)),"")</f>
        <v/>
      </c>
      <c r="G817" s="143"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Description]],Dimentions!$X$6:$AC$134,4,FALSE)="","",VLOOKUP(Table1[[#This Row],[Budget Code Description]],Dimentions!$X$6:$AC$134,4,FALSE)),"")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6"/>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x14ac:dyDescent="0.35">
      <c r="A818" s="1"/>
      <c r="B818" s="88" t="str">
        <f>IF(Table1[[#This Row],[Posting Date]]&lt;&gt;"",IF(Table1[[#This Row],[Reference Number]]=Q817,B817+1,1),"")</f>
        <v/>
      </c>
      <c r="C818" s="61"/>
      <c r="D818" s="61"/>
      <c r="E818" s="140"/>
      <c r="F818" s="143" t="str">
        <f>IFERROR(IF(VLOOKUP(Table1[[#This Row],[Budget Code Description]],Dimentions!$X$6:$AC$139,2,FALSE)="","",VLOOKUP(Table1[[#This Row],[Budget Code Description]],Dimentions!$X$6:$AC$139,2,FALSE)),"")</f>
        <v/>
      </c>
      <c r="G818" s="143"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Description]],Dimentions!$X$6:$AC$134,4,FALSE)="","",VLOOKUP(Table1[[#This Row],[Budget Code Description]],Dimentions!$X$6:$AC$134,4,FALSE)),"")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6"/>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x14ac:dyDescent="0.35">
      <c r="A819" s="1"/>
      <c r="B819" s="88" t="str">
        <f>IF(Table1[[#This Row],[Posting Date]]&lt;&gt;"",IF(Table1[[#This Row],[Reference Number]]=Q818,B818+1,1),"")</f>
        <v/>
      </c>
      <c r="C819" s="61"/>
      <c r="D819" s="61"/>
      <c r="E819" s="140"/>
      <c r="F819" s="143" t="str">
        <f>IFERROR(IF(VLOOKUP(Table1[[#This Row],[Budget Code Description]],Dimentions!$X$6:$AC$139,2,FALSE)="","",VLOOKUP(Table1[[#This Row],[Budget Code Description]],Dimentions!$X$6:$AC$139,2,FALSE)),"")</f>
        <v/>
      </c>
      <c r="G819" s="143"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Description]],Dimentions!$X$6:$AC$134,4,FALSE)="","",VLOOKUP(Table1[[#This Row],[Budget Code Description]],Dimentions!$X$6:$AC$134,4,FALSE)),"")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6"/>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x14ac:dyDescent="0.35">
      <c r="A820" s="1"/>
      <c r="B820" s="88" t="str">
        <f>IF(Table1[[#This Row],[Posting Date]]&lt;&gt;"",IF(Table1[[#This Row],[Reference Number]]=Q819,B819+1,1),"")</f>
        <v/>
      </c>
      <c r="C820" s="61"/>
      <c r="D820" s="61"/>
      <c r="E820" s="140"/>
      <c r="F820" s="143" t="str">
        <f>IFERROR(IF(VLOOKUP(Table1[[#This Row],[Budget Code Description]],Dimentions!$X$6:$AC$139,2,FALSE)="","",VLOOKUP(Table1[[#This Row],[Budget Code Description]],Dimentions!$X$6:$AC$139,2,FALSE)),"")</f>
        <v/>
      </c>
      <c r="G820" s="143"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Description]],Dimentions!$X$6:$AC$134,4,FALSE)="","",VLOOKUP(Table1[[#This Row],[Budget Code Description]],Dimentions!$X$6:$AC$134,4,FALSE)),"")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6"/>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x14ac:dyDescent="0.35">
      <c r="A821" s="1"/>
      <c r="B821" s="88" t="str">
        <f>IF(Table1[[#This Row],[Posting Date]]&lt;&gt;"",IF(Table1[[#This Row],[Reference Number]]=Q820,B820+1,1),"")</f>
        <v/>
      </c>
      <c r="C821" s="61"/>
      <c r="D821" s="61"/>
      <c r="E821" s="140"/>
      <c r="F821" s="143" t="str">
        <f>IFERROR(IF(VLOOKUP(Table1[[#This Row],[Budget Code Description]],Dimentions!$X$6:$AC$139,2,FALSE)="","",VLOOKUP(Table1[[#This Row],[Budget Code Description]],Dimentions!$X$6:$AC$139,2,FALSE)),"")</f>
        <v/>
      </c>
      <c r="G821" s="143"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Description]],Dimentions!$X$6:$AC$134,4,FALSE)="","",VLOOKUP(Table1[[#This Row],[Budget Code Description]],Dimentions!$X$6:$AC$134,4,FALSE)),"")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6"/>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x14ac:dyDescent="0.35">
      <c r="A822" s="1"/>
      <c r="B822" s="88" t="str">
        <f>IF(Table1[[#This Row],[Posting Date]]&lt;&gt;"",IF(Table1[[#This Row],[Reference Number]]=Q821,B821+1,1),"")</f>
        <v/>
      </c>
      <c r="C822" s="61"/>
      <c r="D822" s="61"/>
      <c r="E822" s="140"/>
      <c r="F822" s="143" t="str">
        <f>IFERROR(IF(VLOOKUP(Table1[[#This Row],[Budget Code Description]],Dimentions!$X$6:$AC$139,2,FALSE)="","",VLOOKUP(Table1[[#This Row],[Budget Code Description]],Dimentions!$X$6:$AC$139,2,FALSE)),"")</f>
        <v/>
      </c>
      <c r="G822" s="143"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Description]],Dimentions!$X$6:$AC$134,4,FALSE)="","",VLOOKUP(Table1[[#This Row],[Budget Code Description]],Dimentions!$X$6:$AC$134,4,FALSE)),"")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6"/>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x14ac:dyDescent="0.35">
      <c r="A823" s="1"/>
      <c r="B823" s="88" t="str">
        <f>IF(Table1[[#This Row],[Posting Date]]&lt;&gt;"",IF(Table1[[#This Row],[Reference Number]]=Q822,B822+1,1),"")</f>
        <v/>
      </c>
      <c r="C823" s="61"/>
      <c r="D823" s="61"/>
      <c r="E823" s="140"/>
      <c r="F823" s="143" t="str">
        <f>IFERROR(IF(VLOOKUP(Table1[[#This Row],[Budget Code Description]],Dimentions!$X$6:$AC$139,2,FALSE)="","",VLOOKUP(Table1[[#This Row],[Budget Code Description]],Dimentions!$X$6:$AC$139,2,FALSE)),"")</f>
        <v/>
      </c>
      <c r="G823" s="143"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Description]],Dimentions!$X$6:$AC$134,4,FALSE)="","",VLOOKUP(Table1[[#This Row],[Budget Code Description]],Dimentions!$X$6:$AC$134,4,FALSE)),"")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6"/>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x14ac:dyDescent="0.35">
      <c r="A824" s="1"/>
      <c r="B824" s="88" t="str">
        <f>IF(Table1[[#This Row],[Posting Date]]&lt;&gt;"",IF(Table1[[#This Row],[Reference Number]]=Q823,B823+1,1),"")</f>
        <v/>
      </c>
      <c r="C824" s="61"/>
      <c r="D824" s="61"/>
      <c r="E824" s="140"/>
      <c r="F824" s="143" t="str">
        <f>IFERROR(IF(VLOOKUP(Table1[[#This Row],[Budget Code Description]],Dimentions!$X$6:$AC$139,2,FALSE)="","",VLOOKUP(Table1[[#This Row],[Budget Code Description]],Dimentions!$X$6:$AC$139,2,FALSE)),"")</f>
        <v/>
      </c>
      <c r="G824" s="143"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Description]],Dimentions!$X$6:$AC$134,4,FALSE)="","",VLOOKUP(Table1[[#This Row],[Budget Code Description]],Dimentions!$X$6:$AC$134,4,FALSE)),"")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si="16"/>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x14ac:dyDescent="0.35">
      <c r="A825" s="1"/>
      <c r="B825" s="88" t="str">
        <f>IF(Table1[[#This Row],[Posting Date]]&lt;&gt;"",IF(Table1[[#This Row],[Reference Number]]=Q824,B824+1,1),"")</f>
        <v/>
      </c>
      <c r="C825" s="61"/>
      <c r="D825" s="61"/>
      <c r="E825" s="140"/>
      <c r="F825" s="143" t="str">
        <f>IFERROR(IF(VLOOKUP(Table1[[#This Row],[Budget Code Description]],Dimentions!$X$6:$AC$139,2,FALSE)="","",VLOOKUP(Table1[[#This Row],[Budget Code Description]],Dimentions!$X$6:$AC$139,2,FALSE)),"")</f>
        <v/>
      </c>
      <c r="G825" s="143"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Description]],Dimentions!$X$6:$AC$134,4,FALSE)="","",VLOOKUP(Table1[[#This Row],[Budget Code Description]],Dimentions!$X$6:$AC$134,4,FALSE)),"")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6"/>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x14ac:dyDescent="0.35">
      <c r="A826" s="1"/>
      <c r="B826" s="88" t="str">
        <f>IF(Table1[[#This Row],[Posting Date]]&lt;&gt;"",IF(Table1[[#This Row],[Reference Number]]=Q825,B825+1,1),"")</f>
        <v/>
      </c>
      <c r="C826" s="61"/>
      <c r="D826" s="61"/>
      <c r="E826" s="140"/>
      <c r="F826" s="143" t="str">
        <f>IFERROR(IF(VLOOKUP(Table1[[#This Row],[Budget Code Description]],Dimentions!$X$6:$AC$139,2,FALSE)="","",VLOOKUP(Table1[[#This Row],[Budget Code Description]],Dimentions!$X$6:$AC$139,2,FALSE)),"")</f>
        <v/>
      </c>
      <c r="G826" s="143"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Description]],Dimentions!$X$6:$AC$134,4,FALSE)="","",VLOOKUP(Table1[[#This Row],[Budget Code Description]],Dimentions!$X$6:$AC$134,4,FALSE)),"")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6"/>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x14ac:dyDescent="0.35">
      <c r="A827" s="1"/>
      <c r="B827" s="88" t="str">
        <f>IF(Table1[[#This Row],[Posting Date]]&lt;&gt;"",IF(Table1[[#This Row],[Reference Number]]=Q826,B826+1,1),"")</f>
        <v/>
      </c>
      <c r="C827" s="61"/>
      <c r="D827" s="61"/>
      <c r="E827" s="140"/>
      <c r="F827" s="143" t="str">
        <f>IFERROR(IF(VLOOKUP(Table1[[#This Row],[Budget Code Description]],Dimentions!$X$6:$AC$139,2,FALSE)="","",VLOOKUP(Table1[[#This Row],[Budget Code Description]],Dimentions!$X$6:$AC$139,2,FALSE)),"")</f>
        <v/>
      </c>
      <c r="G827" s="143"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Description]],Dimentions!$X$6:$AC$134,4,FALSE)="","",VLOOKUP(Table1[[#This Row],[Budget Code Description]],Dimentions!$X$6:$AC$134,4,FALSE)),"")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6"/>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x14ac:dyDescent="0.35">
      <c r="A828" s="1"/>
      <c r="B828" s="88" t="str">
        <f>IF(Table1[[#This Row],[Posting Date]]&lt;&gt;"",IF(Table1[[#This Row],[Reference Number]]=Q827,B827+1,1),"")</f>
        <v/>
      </c>
      <c r="C828" s="61"/>
      <c r="D828" s="61"/>
      <c r="E828" s="140"/>
      <c r="F828" s="143" t="str">
        <f>IFERROR(IF(VLOOKUP(Table1[[#This Row],[Budget Code Description]],Dimentions!$X$6:$AC$139,2,FALSE)="","",VLOOKUP(Table1[[#This Row],[Budget Code Description]],Dimentions!$X$6:$AC$139,2,FALSE)),"")</f>
        <v/>
      </c>
      <c r="G828" s="143"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Description]],Dimentions!$X$6:$AC$134,4,FALSE)="","",VLOOKUP(Table1[[#This Row],[Budget Code Description]],Dimentions!$X$6:$AC$134,4,FALSE)),"")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6"/>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x14ac:dyDescent="0.35">
      <c r="A829" s="1"/>
      <c r="B829" s="88" t="str">
        <f>IF(Table1[[#This Row],[Posting Date]]&lt;&gt;"",IF(Table1[[#This Row],[Reference Number]]=Q828,B828+1,1),"")</f>
        <v/>
      </c>
      <c r="C829" s="61"/>
      <c r="D829" s="61"/>
      <c r="E829" s="140"/>
      <c r="F829" s="143" t="str">
        <f>IFERROR(IF(VLOOKUP(Table1[[#This Row],[Budget Code Description]],Dimentions!$X$6:$AC$139,2,FALSE)="","",VLOOKUP(Table1[[#This Row],[Budget Code Description]],Dimentions!$X$6:$AC$139,2,FALSE)),"")</f>
        <v/>
      </c>
      <c r="G829" s="143"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Description]],Dimentions!$X$6:$AC$134,4,FALSE)="","",VLOOKUP(Table1[[#This Row],[Budget Code Description]],Dimentions!$X$6:$AC$134,4,FALSE)),"")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6"/>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x14ac:dyDescent="0.35">
      <c r="A830" s="1"/>
      <c r="B830" s="88" t="str">
        <f>IF(Table1[[#This Row],[Posting Date]]&lt;&gt;"",IF(Table1[[#This Row],[Reference Number]]=Q829,B829+1,1),"")</f>
        <v/>
      </c>
      <c r="C830" s="61"/>
      <c r="D830" s="61"/>
      <c r="E830" s="140"/>
      <c r="F830" s="143" t="str">
        <f>IFERROR(IF(VLOOKUP(Table1[[#This Row],[Budget Code Description]],Dimentions!$X$6:$AC$139,2,FALSE)="","",VLOOKUP(Table1[[#This Row],[Budget Code Description]],Dimentions!$X$6:$AC$139,2,FALSE)),"")</f>
        <v/>
      </c>
      <c r="G830" s="143"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Description]],Dimentions!$X$6:$AC$134,4,FALSE)="","",VLOOKUP(Table1[[#This Row],[Budget Code Description]],Dimentions!$X$6:$AC$134,4,FALSE)),"")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6"/>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x14ac:dyDescent="0.35">
      <c r="A831" s="1"/>
      <c r="B831" s="88" t="str">
        <f>IF(Table1[[#This Row],[Posting Date]]&lt;&gt;"",IF(Table1[[#This Row],[Reference Number]]=Q830,B830+1,1),"")</f>
        <v/>
      </c>
      <c r="C831" s="61"/>
      <c r="D831" s="61"/>
      <c r="E831" s="140"/>
      <c r="F831" s="143" t="str">
        <f>IFERROR(IF(VLOOKUP(Table1[[#This Row],[Budget Code Description]],Dimentions!$X$6:$AC$139,2,FALSE)="","",VLOOKUP(Table1[[#This Row],[Budget Code Description]],Dimentions!$X$6:$AC$139,2,FALSE)),"")</f>
        <v/>
      </c>
      <c r="G831" s="143"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Description]],Dimentions!$X$6:$AC$134,4,FALSE)="","",VLOOKUP(Table1[[#This Row],[Budget Code Description]],Dimentions!$X$6:$AC$134,4,FALSE)),"")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6"/>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x14ac:dyDescent="0.35">
      <c r="A832" s="1"/>
      <c r="B832" s="88" t="str">
        <f>IF(Table1[[#This Row],[Posting Date]]&lt;&gt;"",IF(Table1[[#This Row],[Reference Number]]=Q831,B831+1,1),"")</f>
        <v/>
      </c>
      <c r="C832" s="61"/>
      <c r="D832" s="61"/>
      <c r="E832" s="140"/>
      <c r="F832" s="143" t="str">
        <f>IFERROR(IF(VLOOKUP(Table1[[#This Row],[Budget Code Description]],Dimentions!$X$6:$AC$139,2,FALSE)="","",VLOOKUP(Table1[[#This Row],[Budget Code Description]],Dimentions!$X$6:$AC$139,2,FALSE)),"")</f>
        <v/>
      </c>
      <c r="G832" s="143"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Description]],Dimentions!$X$6:$AC$134,4,FALSE)="","",VLOOKUP(Table1[[#This Row],[Budget Code Description]],Dimentions!$X$6:$AC$134,4,FALSE)),"")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6"/>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x14ac:dyDescent="0.35">
      <c r="A833" s="1"/>
      <c r="B833" s="88" t="str">
        <f>IF(Table1[[#This Row],[Posting Date]]&lt;&gt;"",IF(Table1[[#This Row],[Reference Number]]=Q832,B832+1,1),"")</f>
        <v/>
      </c>
      <c r="C833" s="61"/>
      <c r="D833" s="61"/>
      <c r="E833" s="140"/>
      <c r="F833" s="143" t="str">
        <f>IFERROR(IF(VLOOKUP(Table1[[#This Row],[Budget Code Description]],Dimentions!$X$6:$AC$139,2,FALSE)="","",VLOOKUP(Table1[[#This Row],[Budget Code Description]],Dimentions!$X$6:$AC$139,2,FALSE)),"")</f>
        <v/>
      </c>
      <c r="G833" s="143"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Description]],Dimentions!$X$6:$AC$134,4,FALSE)="","",VLOOKUP(Table1[[#This Row],[Budget Code Description]],Dimentions!$X$6:$AC$134,4,FALSE)),"")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6"/>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x14ac:dyDescent="0.35">
      <c r="A834" s="1"/>
      <c r="B834" s="88" t="str">
        <f>IF(Table1[[#This Row],[Posting Date]]&lt;&gt;"",IF(Table1[[#This Row],[Reference Number]]=Q833,B833+1,1),"")</f>
        <v/>
      </c>
      <c r="C834" s="61"/>
      <c r="D834" s="61"/>
      <c r="E834" s="140"/>
      <c r="F834" s="143" t="str">
        <f>IFERROR(IF(VLOOKUP(Table1[[#This Row],[Budget Code Description]],Dimentions!$X$6:$AC$139,2,FALSE)="","",VLOOKUP(Table1[[#This Row],[Budget Code Description]],Dimentions!$X$6:$AC$139,2,FALSE)),"")</f>
        <v/>
      </c>
      <c r="G834" s="143"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Description]],Dimentions!$X$6:$AC$134,4,FALSE)="","",VLOOKUP(Table1[[#This Row],[Budget Code Description]],Dimentions!$X$6:$AC$134,4,FALSE)),"")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6"/>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x14ac:dyDescent="0.35">
      <c r="A835" s="1"/>
      <c r="B835" s="88" t="str">
        <f>IF(Table1[[#This Row],[Posting Date]]&lt;&gt;"",IF(Table1[[#This Row],[Reference Number]]=Q834,B834+1,1),"")</f>
        <v/>
      </c>
      <c r="C835" s="61"/>
      <c r="D835" s="61"/>
      <c r="E835" s="140"/>
      <c r="F835" s="143" t="str">
        <f>IFERROR(IF(VLOOKUP(Table1[[#This Row],[Budget Code Description]],Dimentions!$X$6:$AC$139,2,FALSE)="","",VLOOKUP(Table1[[#This Row],[Budget Code Description]],Dimentions!$X$6:$AC$139,2,FALSE)),"")</f>
        <v/>
      </c>
      <c r="G835" s="143"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Description]],Dimentions!$X$6:$AC$134,4,FALSE)="","",VLOOKUP(Table1[[#This Row],[Budget Code Description]],Dimentions!$X$6:$AC$134,4,FALSE)),"")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6"/>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x14ac:dyDescent="0.35">
      <c r="A836" s="1"/>
      <c r="B836" s="88" t="str">
        <f>IF(Table1[[#This Row],[Posting Date]]&lt;&gt;"",IF(Table1[[#This Row],[Reference Number]]=Q835,B835+1,1),"")</f>
        <v/>
      </c>
      <c r="C836" s="61"/>
      <c r="D836" s="61"/>
      <c r="E836" s="140"/>
      <c r="F836" s="143" t="str">
        <f>IFERROR(IF(VLOOKUP(Table1[[#This Row],[Budget Code Description]],Dimentions!$X$6:$AC$139,2,FALSE)="","",VLOOKUP(Table1[[#This Row],[Budget Code Description]],Dimentions!$X$6:$AC$139,2,FALSE)),"")</f>
        <v/>
      </c>
      <c r="G836" s="143"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Description]],Dimentions!$X$6:$AC$134,4,FALSE)="","",VLOOKUP(Table1[[#This Row],[Budget Code Description]],Dimentions!$X$6:$AC$134,4,FALSE)),"")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6"/>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x14ac:dyDescent="0.35">
      <c r="A837" s="1"/>
      <c r="B837" s="88" t="str">
        <f>IF(Table1[[#This Row],[Posting Date]]&lt;&gt;"",IF(Table1[[#This Row],[Reference Number]]=Q836,B836+1,1),"")</f>
        <v/>
      </c>
      <c r="C837" s="61"/>
      <c r="D837" s="61"/>
      <c r="E837" s="140"/>
      <c r="F837" s="143" t="str">
        <f>IFERROR(IF(VLOOKUP(Table1[[#This Row],[Budget Code Description]],Dimentions!$X$6:$AC$139,2,FALSE)="","",VLOOKUP(Table1[[#This Row],[Budget Code Description]],Dimentions!$X$6:$AC$139,2,FALSE)),"")</f>
        <v/>
      </c>
      <c r="G837" s="143"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Description]],Dimentions!$X$6:$AC$134,4,FALSE)="","",VLOOKUP(Table1[[#This Row],[Budget Code Description]],Dimentions!$X$6:$AC$134,4,FALSE)),"")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6"/>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x14ac:dyDescent="0.35">
      <c r="A838" s="1"/>
      <c r="B838" s="88" t="str">
        <f>IF(Table1[[#This Row],[Posting Date]]&lt;&gt;"",IF(Table1[[#This Row],[Reference Number]]=Q837,B837+1,1),"")</f>
        <v/>
      </c>
      <c r="C838" s="61"/>
      <c r="D838" s="61"/>
      <c r="E838" s="140"/>
      <c r="F838" s="143" t="str">
        <f>IFERROR(IF(VLOOKUP(Table1[[#This Row],[Budget Code Description]],Dimentions!$X$6:$AC$139,2,FALSE)="","",VLOOKUP(Table1[[#This Row],[Budget Code Description]],Dimentions!$X$6:$AC$139,2,FALSE)),"")</f>
        <v/>
      </c>
      <c r="G838" s="143"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Description]],Dimentions!$X$6:$AC$134,4,FALSE)="","",VLOOKUP(Table1[[#This Row],[Budget Code Description]],Dimentions!$X$6:$AC$134,4,FALSE)),"")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6"/>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x14ac:dyDescent="0.35">
      <c r="A839" s="1"/>
      <c r="B839" s="88" t="str">
        <f>IF(Table1[[#This Row],[Posting Date]]&lt;&gt;"",IF(Table1[[#This Row],[Reference Number]]=Q838,B838+1,1),"")</f>
        <v/>
      </c>
      <c r="C839" s="61"/>
      <c r="D839" s="61"/>
      <c r="E839" s="140"/>
      <c r="F839" s="143" t="str">
        <f>IFERROR(IF(VLOOKUP(Table1[[#This Row],[Budget Code Description]],Dimentions!$X$6:$AC$139,2,FALSE)="","",VLOOKUP(Table1[[#This Row],[Budget Code Description]],Dimentions!$X$6:$AC$139,2,FALSE)),"")</f>
        <v/>
      </c>
      <c r="G839" s="143"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Description]],Dimentions!$X$6:$AC$134,4,FALSE)="","",VLOOKUP(Table1[[#This Row],[Budget Code Description]],Dimentions!$X$6:$AC$134,4,FALSE)),"")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6"/>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x14ac:dyDescent="0.35">
      <c r="A840" s="1"/>
      <c r="B840" s="88" t="str">
        <f>IF(Table1[[#This Row],[Posting Date]]&lt;&gt;"",IF(Table1[[#This Row],[Reference Number]]=Q839,B839+1,1),"")</f>
        <v/>
      </c>
      <c r="C840" s="61"/>
      <c r="D840" s="61"/>
      <c r="E840" s="140"/>
      <c r="F840" s="143" t="str">
        <f>IFERROR(IF(VLOOKUP(Table1[[#This Row],[Budget Code Description]],Dimentions!$X$6:$AC$139,2,FALSE)="","",VLOOKUP(Table1[[#This Row],[Budget Code Description]],Dimentions!$X$6:$AC$139,2,FALSE)),"")</f>
        <v/>
      </c>
      <c r="G840" s="143"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Description]],Dimentions!$X$6:$AC$134,4,FALSE)="","",VLOOKUP(Table1[[#This Row],[Budget Code Description]],Dimentions!$X$6:$AC$134,4,FALSE)),"")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6"/>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x14ac:dyDescent="0.35">
      <c r="A841" s="1"/>
      <c r="B841" s="88" t="str">
        <f>IF(Table1[[#This Row],[Posting Date]]&lt;&gt;"",IF(Table1[[#This Row],[Reference Number]]=Q840,B840+1,1),"")</f>
        <v/>
      </c>
      <c r="C841" s="61"/>
      <c r="D841" s="61"/>
      <c r="E841" s="140"/>
      <c r="F841" s="143" t="str">
        <f>IFERROR(IF(VLOOKUP(Table1[[#This Row],[Budget Code Description]],Dimentions!$X$6:$AC$139,2,FALSE)="","",VLOOKUP(Table1[[#This Row],[Budget Code Description]],Dimentions!$X$6:$AC$139,2,FALSE)),"")</f>
        <v/>
      </c>
      <c r="G841" s="143"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Description]],Dimentions!$X$6:$AC$134,4,FALSE)="","",VLOOKUP(Table1[[#This Row],[Budget Code Description]],Dimentions!$X$6:$AC$134,4,FALSE)),"")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6"/>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x14ac:dyDescent="0.35">
      <c r="A842" s="1"/>
      <c r="B842" s="88" t="str">
        <f>IF(Table1[[#This Row],[Posting Date]]&lt;&gt;"",IF(Table1[[#This Row],[Reference Number]]=Q841,B841+1,1),"")</f>
        <v/>
      </c>
      <c r="C842" s="61"/>
      <c r="D842" s="61"/>
      <c r="E842" s="140"/>
      <c r="F842" s="143" t="str">
        <f>IFERROR(IF(VLOOKUP(Table1[[#This Row],[Budget Code Description]],Dimentions!$X$6:$AC$139,2,FALSE)="","",VLOOKUP(Table1[[#This Row],[Budget Code Description]],Dimentions!$X$6:$AC$139,2,FALSE)),"")</f>
        <v/>
      </c>
      <c r="G842" s="143"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Description]],Dimentions!$X$6:$AC$134,4,FALSE)="","",VLOOKUP(Table1[[#This Row],[Budget Code Description]],Dimentions!$X$6:$AC$134,4,FALSE)),"")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6"/>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x14ac:dyDescent="0.35">
      <c r="A843" s="1"/>
      <c r="B843" s="88" t="str">
        <f>IF(Table1[[#This Row],[Posting Date]]&lt;&gt;"",IF(Table1[[#This Row],[Reference Number]]=Q842,B842+1,1),"")</f>
        <v/>
      </c>
      <c r="C843" s="61"/>
      <c r="D843" s="61"/>
      <c r="E843" s="140"/>
      <c r="F843" s="143" t="str">
        <f>IFERROR(IF(VLOOKUP(Table1[[#This Row],[Budget Code Description]],Dimentions!$X$6:$AC$139,2,FALSE)="","",VLOOKUP(Table1[[#This Row],[Budget Code Description]],Dimentions!$X$6:$AC$139,2,FALSE)),"")</f>
        <v/>
      </c>
      <c r="G843" s="143"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Description]],Dimentions!$X$6:$AC$134,4,FALSE)="","",VLOOKUP(Table1[[#This Row],[Budget Code Description]],Dimentions!$X$6:$AC$134,4,FALSE)),"")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6"/>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x14ac:dyDescent="0.35">
      <c r="A844" s="1"/>
      <c r="B844" s="88" t="str">
        <f>IF(Table1[[#This Row],[Posting Date]]&lt;&gt;"",IF(Table1[[#This Row],[Reference Number]]=Q843,B843+1,1),"")</f>
        <v/>
      </c>
      <c r="C844" s="61"/>
      <c r="D844" s="61"/>
      <c r="E844" s="140"/>
      <c r="F844" s="143" t="str">
        <f>IFERROR(IF(VLOOKUP(Table1[[#This Row],[Budget Code Description]],Dimentions!$X$6:$AC$139,2,FALSE)="","",VLOOKUP(Table1[[#This Row],[Budget Code Description]],Dimentions!$X$6:$AC$139,2,FALSE)),"")</f>
        <v/>
      </c>
      <c r="G844" s="143"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Description]],Dimentions!$X$6:$AC$134,4,FALSE)="","",VLOOKUP(Table1[[#This Row],[Budget Code Description]],Dimentions!$X$6:$AC$134,4,FALSE)),"")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6"/>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x14ac:dyDescent="0.35">
      <c r="A845" s="1"/>
      <c r="B845" s="88" t="str">
        <f>IF(Table1[[#This Row],[Posting Date]]&lt;&gt;"",IF(Table1[[#This Row],[Reference Number]]=Q844,B844+1,1),"")</f>
        <v/>
      </c>
      <c r="C845" s="61"/>
      <c r="D845" s="61"/>
      <c r="E845" s="140"/>
      <c r="F845" s="143" t="str">
        <f>IFERROR(IF(VLOOKUP(Table1[[#This Row],[Budget Code Description]],Dimentions!$X$6:$AC$139,2,FALSE)="","",VLOOKUP(Table1[[#This Row],[Budget Code Description]],Dimentions!$X$6:$AC$139,2,FALSE)),"")</f>
        <v/>
      </c>
      <c r="G845" s="143"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Description]],Dimentions!$X$6:$AC$134,4,FALSE)="","",VLOOKUP(Table1[[#This Row],[Budget Code Description]],Dimentions!$X$6:$AC$134,4,FALSE)),"")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6"/>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x14ac:dyDescent="0.35">
      <c r="A846" s="1"/>
      <c r="B846" s="88" t="str">
        <f>IF(Table1[[#This Row],[Posting Date]]&lt;&gt;"",IF(Table1[[#This Row],[Reference Number]]=Q845,B845+1,1),"")</f>
        <v/>
      </c>
      <c r="C846" s="61"/>
      <c r="D846" s="61"/>
      <c r="E846" s="140"/>
      <c r="F846" s="143" t="str">
        <f>IFERROR(IF(VLOOKUP(Table1[[#This Row],[Budget Code Description]],Dimentions!$X$6:$AC$139,2,FALSE)="","",VLOOKUP(Table1[[#This Row],[Budget Code Description]],Dimentions!$X$6:$AC$139,2,FALSE)),"")</f>
        <v/>
      </c>
      <c r="G846" s="143"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Description]],Dimentions!$X$6:$AC$134,4,FALSE)="","",VLOOKUP(Table1[[#This Row],[Budget Code Description]],Dimentions!$X$6:$AC$134,4,FALSE)),"")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6"/>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x14ac:dyDescent="0.35">
      <c r="A847" s="1"/>
      <c r="B847" s="88" t="str">
        <f>IF(Table1[[#This Row],[Posting Date]]&lt;&gt;"",IF(Table1[[#This Row],[Reference Number]]=Q846,B846+1,1),"")</f>
        <v/>
      </c>
      <c r="C847" s="61"/>
      <c r="D847" s="61"/>
      <c r="E847" s="140"/>
      <c r="F847" s="143" t="str">
        <f>IFERROR(IF(VLOOKUP(Table1[[#This Row],[Budget Code Description]],Dimentions!$X$6:$AC$139,2,FALSE)="","",VLOOKUP(Table1[[#This Row],[Budget Code Description]],Dimentions!$X$6:$AC$139,2,FALSE)),"")</f>
        <v/>
      </c>
      <c r="G847" s="143"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Description]],Dimentions!$X$6:$AC$134,4,FALSE)="","",VLOOKUP(Table1[[#This Row],[Budget Code Description]],Dimentions!$X$6:$AC$134,4,FALSE)),"")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6"/>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x14ac:dyDescent="0.35">
      <c r="A848" s="1"/>
      <c r="B848" s="88" t="str">
        <f>IF(Table1[[#This Row],[Posting Date]]&lt;&gt;"",IF(Table1[[#This Row],[Reference Number]]=Q847,B847+1,1),"")</f>
        <v/>
      </c>
      <c r="C848" s="61"/>
      <c r="D848" s="61"/>
      <c r="E848" s="140"/>
      <c r="F848" s="143" t="str">
        <f>IFERROR(IF(VLOOKUP(Table1[[#This Row],[Budget Code Description]],Dimentions!$X$6:$AC$139,2,FALSE)="","",VLOOKUP(Table1[[#This Row],[Budget Code Description]],Dimentions!$X$6:$AC$139,2,FALSE)),"")</f>
        <v/>
      </c>
      <c r="G848" s="143"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Description]],Dimentions!$X$6:$AC$134,4,FALSE)="","",VLOOKUP(Table1[[#This Row],[Budget Code Description]],Dimentions!$X$6:$AC$134,4,FALSE)),"")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si="16"/>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x14ac:dyDescent="0.35">
      <c r="A849" s="1"/>
      <c r="B849" s="88" t="str">
        <f>IF(Table1[[#This Row],[Posting Date]]&lt;&gt;"",IF(Table1[[#This Row],[Reference Number]]=Q848,B848+1,1),"")</f>
        <v/>
      </c>
      <c r="C849" s="61"/>
      <c r="D849" s="61"/>
      <c r="E849" s="140"/>
      <c r="F849" s="143" t="str">
        <f>IFERROR(IF(VLOOKUP(Table1[[#This Row],[Budget Code Description]],Dimentions!$X$6:$AC$139,2,FALSE)="","",VLOOKUP(Table1[[#This Row],[Budget Code Description]],Dimentions!$X$6:$AC$139,2,FALSE)),"")</f>
        <v/>
      </c>
      <c r="G849" s="143"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Description]],Dimentions!$X$6:$AC$134,4,FALSE)="","",VLOOKUP(Table1[[#This Row],[Budget Code Description]],Dimentions!$X$6:$AC$134,4,FALSE)),"")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si="16"/>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x14ac:dyDescent="0.35">
      <c r="A850" s="1"/>
      <c r="B850" s="88" t="str">
        <f>IF(Table1[[#This Row],[Posting Date]]&lt;&gt;"",IF(Table1[[#This Row],[Reference Number]]=Q849,B849+1,1),"")</f>
        <v/>
      </c>
      <c r="C850" s="61"/>
      <c r="D850" s="61"/>
      <c r="E850" s="140"/>
      <c r="F850" s="143" t="str">
        <f>IFERROR(IF(VLOOKUP(Table1[[#This Row],[Budget Code Description]],Dimentions!$X$6:$AC$139,2,FALSE)="","",VLOOKUP(Table1[[#This Row],[Budget Code Description]],Dimentions!$X$6:$AC$139,2,FALSE)),"")</f>
        <v/>
      </c>
      <c r="G850" s="143"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Description]],Dimentions!$X$6:$AC$134,4,FALSE)="","",VLOOKUP(Table1[[#This Row],[Budget Code Description]],Dimentions!$X$6:$AC$134,4,FALSE)),"")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si="16"/>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x14ac:dyDescent="0.35">
      <c r="A851" s="1"/>
      <c r="B851" s="88" t="str">
        <f>IF(Table1[[#This Row],[Posting Date]]&lt;&gt;"",IF(Table1[[#This Row],[Reference Number]]=Q850,B850+1,1),"")</f>
        <v/>
      </c>
      <c r="C851" s="61"/>
      <c r="D851" s="61"/>
      <c r="E851" s="140"/>
      <c r="F851" s="143" t="str">
        <f>IFERROR(IF(VLOOKUP(Table1[[#This Row],[Budget Code Description]],Dimentions!$X$6:$AC$139,2,FALSE)="","",VLOOKUP(Table1[[#This Row],[Budget Code Description]],Dimentions!$X$6:$AC$139,2,FALSE)),"")</f>
        <v/>
      </c>
      <c r="G851" s="143"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Description]],Dimentions!$X$6:$AC$134,4,FALSE)="","",VLOOKUP(Table1[[#This Row],[Budget Code Description]],Dimentions!$X$6:$AC$134,4,FALSE)),"")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6"/>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x14ac:dyDescent="0.35">
      <c r="A852" s="1"/>
      <c r="B852" s="88" t="str">
        <f>IF(Table1[[#This Row],[Posting Date]]&lt;&gt;"",IF(Table1[[#This Row],[Reference Number]]=Q851,B851+1,1),"")</f>
        <v/>
      </c>
      <c r="C852" s="61"/>
      <c r="D852" s="61"/>
      <c r="E852" s="140"/>
      <c r="F852" s="143" t="str">
        <f>IFERROR(IF(VLOOKUP(Table1[[#This Row],[Budget Code Description]],Dimentions!$X$6:$AC$139,2,FALSE)="","",VLOOKUP(Table1[[#This Row],[Budget Code Description]],Dimentions!$X$6:$AC$139,2,FALSE)),"")</f>
        <v/>
      </c>
      <c r="G852" s="143"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Description]],Dimentions!$X$6:$AC$134,4,FALSE)="","",VLOOKUP(Table1[[#This Row],[Budget Code Description]],Dimentions!$X$6:$AC$134,4,FALSE)),"")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6"/>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x14ac:dyDescent="0.35">
      <c r="A853" s="1"/>
      <c r="B853" s="88" t="str">
        <f>IF(Table1[[#This Row],[Posting Date]]&lt;&gt;"",IF(Table1[[#This Row],[Reference Number]]=Q852,B852+1,1),"")</f>
        <v/>
      </c>
      <c r="C853" s="61"/>
      <c r="D853" s="61"/>
      <c r="E853" s="140"/>
      <c r="F853" s="143" t="str">
        <f>IFERROR(IF(VLOOKUP(Table1[[#This Row],[Budget Code Description]],Dimentions!$X$6:$AC$139,2,FALSE)="","",VLOOKUP(Table1[[#This Row],[Budget Code Description]],Dimentions!$X$6:$AC$139,2,FALSE)),"")</f>
        <v/>
      </c>
      <c r="G853" s="143"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Description]],Dimentions!$X$6:$AC$134,4,FALSE)="","",VLOOKUP(Table1[[#This Row],[Budget Code Description]],Dimentions!$X$6:$AC$134,4,FALSE)),"")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6"/>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x14ac:dyDescent="0.35">
      <c r="A854" s="1"/>
      <c r="B854" s="88" t="str">
        <f>IF(Table1[[#This Row],[Posting Date]]&lt;&gt;"",IF(Table1[[#This Row],[Reference Number]]=Q853,B853+1,1),"")</f>
        <v/>
      </c>
      <c r="C854" s="61"/>
      <c r="D854" s="61"/>
      <c r="E854" s="140"/>
      <c r="F854" s="143" t="str">
        <f>IFERROR(IF(VLOOKUP(Table1[[#This Row],[Budget Code Description]],Dimentions!$X$6:$AC$139,2,FALSE)="","",VLOOKUP(Table1[[#This Row],[Budget Code Description]],Dimentions!$X$6:$AC$139,2,FALSE)),"")</f>
        <v/>
      </c>
      <c r="G854" s="143"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Description]],Dimentions!$X$6:$AC$134,4,FALSE)="","",VLOOKUP(Table1[[#This Row],[Budget Code Description]],Dimentions!$X$6:$AC$134,4,FALSE)),"")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6"/>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x14ac:dyDescent="0.35">
      <c r="A855" s="1"/>
      <c r="B855" s="88" t="str">
        <f>IF(Table1[[#This Row],[Posting Date]]&lt;&gt;"",IF(Table1[[#This Row],[Reference Number]]=Q854,B854+1,1),"")</f>
        <v/>
      </c>
      <c r="C855" s="61"/>
      <c r="D855" s="61"/>
      <c r="E855" s="140"/>
      <c r="F855" s="143" t="str">
        <f>IFERROR(IF(VLOOKUP(Table1[[#This Row],[Budget Code Description]],Dimentions!$X$6:$AC$139,2,FALSE)="","",VLOOKUP(Table1[[#This Row],[Budget Code Description]],Dimentions!$X$6:$AC$139,2,FALSE)),"")</f>
        <v/>
      </c>
      <c r="G855" s="143"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Description]],Dimentions!$X$6:$AC$134,4,FALSE)="","",VLOOKUP(Table1[[#This Row],[Budget Code Description]],Dimentions!$X$6:$AC$134,4,FALSE)),"")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6"/>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x14ac:dyDescent="0.35">
      <c r="A856" s="1"/>
      <c r="B856" s="88" t="str">
        <f>IF(Table1[[#This Row],[Posting Date]]&lt;&gt;"",IF(Table1[[#This Row],[Reference Number]]=Q855,B855+1,1),"")</f>
        <v/>
      </c>
      <c r="C856" s="61"/>
      <c r="D856" s="61"/>
      <c r="E856" s="140"/>
      <c r="F856" s="143" t="str">
        <f>IFERROR(IF(VLOOKUP(Table1[[#This Row],[Budget Code Description]],Dimentions!$X$6:$AC$139,2,FALSE)="","",VLOOKUP(Table1[[#This Row],[Budget Code Description]],Dimentions!$X$6:$AC$139,2,FALSE)),"")</f>
        <v/>
      </c>
      <c r="G856" s="143"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Description]],Dimentions!$X$6:$AC$134,4,FALSE)="","",VLOOKUP(Table1[[#This Row],[Budget Code Description]],Dimentions!$X$6:$AC$134,4,FALSE)),"")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6"/>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x14ac:dyDescent="0.35">
      <c r="A857" s="1"/>
      <c r="B857" s="88" t="str">
        <f>IF(Table1[[#This Row],[Posting Date]]&lt;&gt;"",IF(Table1[[#This Row],[Reference Number]]=Q856,B856+1,1),"")</f>
        <v/>
      </c>
      <c r="C857" s="61"/>
      <c r="D857" s="61"/>
      <c r="E857" s="140"/>
      <c r="F857" s="143" t="str">
        <f>IFERROR(IF(VLOOKUP(Table1[[#This Row],[Budget Code Description]],Dimentions!$X$6:$AC$139,2,FALSE)="","",VLOOKUP(Table1[[#This Row],[Budget Code Description]],Dimentions!$X$6:$AC$139,2,FALSE)),"")</f>
        <v/>
      </c>
      <c r="G857" s="143"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Description]],Dimentions!$X$6:$AC$134,4,FALSE)="","",VLOOKUP(Table1[[#This Row],[Budget Code Description]],Dimentions!$X$6:$AC$134,4,FALSE)),"")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6"/>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x14ac:dyDescent="0.35">
      <c r="A858" s="1"/>
      <c r="B858" s="88" t="str">
        <f>IF(Table1[[#This Row],[Posting Date]]&lt;&gt;"",IF(Table1[[#This Row],[Reference Number]]=Q857,B857+1,1),"")</f>
        <v/>
      </c>
      <c r="C858" s="61"/>
      <c r="D858" s="61"/>
      <c r="E858" s="140"/>
      <c r="F858" s="143" t="str">
        <f>IFERROR(IF(VLOOKUP(Table1[[#This Row],[Budget Code Description]],Dimentions!$X$6:$AC$139,2,FALSE)="","",VLOOKUP(Table1[[#This Row],[Budget Code Description]],Dimentions!$X$6:$AC$139,2,FALSE)),"")</f>
        <v/>
      </c>
      <c r="G858" s="143"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Description]],Dimentions!$X$6:$AC$134,4,FALSE)="","",VLOOKUP(Table1[[#This Row],[Budget Code Description]],Dimentions!$X$6:$AC$134,4,FALSE)),"")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6"/>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x14ac:dyDescent="0.35">
      <c r="A859" s="1"/>
      <c r="B859" s="88" t="str">
        <f>IF(Table1[[#This Row],[Posting Date]]&lt;&gt;"",IF(Table1[[#This Row],[Reference Number]]=Q858,B858+1,1),"")</f>
        <v/>
      </c>
      <c r="C859" s="61"/>
      <c r="D859" s="61"/>
      <c r="E859" s="140"/>
      <c r="F859" s="143" t="str">
        <f>IFERROR(IF(VLOOKUP(Table1[[#This Row],[Budget Code Description]],Dimentions!$X$6:$AC$139,2,FALSE)="","",VLOOKUP(Table1[[#This Row],[Budget Code Description]],Dimentions!$X$6:$AC$139,2,FALSE)),"")</f>
        <v/>
      </c>
      <c r="G859" s="143"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Description]],Dimentions!$X$6:$AC$134,4,FALSE)="","",VLOOKUP(Table1[[#This Row],[Budget Code Description]],Dimentions!$X$6:$AC$134,4,FALSE)),"")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6"/>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x14ac:dyDescent="0.35">
      <c r="A860" s="1"/>
      <c r="B860" s="88" t="str">
        <f>IF(Table1[[#This Row],[Posting Date]]&lt;&gt;"",IF(Table1[[#This Row],[Reference Number]]=Q859,B859+1,1),"")</f>
        <v/>
      </c>
      <c r="C860" s="61"/>
      <c r="D860" s="61"/>
      <c r="E860" s="140"/>
      <c r="F860" s="143" t="str">
        <f>IFERROR(IF(VLOOKUP(Table1[[#This Row],[Budget Code Description]],Dimentions!$X$6:$AC$139,2,FALSE)="","",VLOOKUP(Table1[[#This Row],[Budget Code Description]],Dimentions!$X$6:$AC$139,2,FALSE)),"")</f>
        <v/>
      </c>
      <c r="G860" s="143"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Description]],Dimentions!$X$6:$AC$134,4,FALSE)="","",VLOOKUP(Table1[[#This Row],[Budget Code Description]],Dimentions!$X$6:$AC$134,4,FALSE)),"")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6"/>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x14ac:dyDescent="0.35">
      <c r="A861" s="1"/>
      <c r="B861" s="88" t="str">
        <f>IF(Table1[[#This Row],[Posting Date]]&lt;&gt;"",IF(Table1[[#This Row],[Reference Number]]=Q860,B860+1,1),"")</f>
        <v/>
      </c>
      <c r="C861" s="61"/>
      <c r="D861" s="61"/>
      <c r="E861" s="140"/>
      <c r="F861" s="143" t="str">
        <f>IFERROR(IF(VLOOKUP(Table1[[#This Row],[Budget Code Description]],Dimentions!$X$6:$AC$139,2,FALSE)="","",VLOOKUP(Table1[[#This Row],[Budget Code Description]],Dimentions!$X$6:$AC$139,2,FALSE)),"")</f>
        <v/>
      </c>
      <c r="G861" s="143"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Description]],Dimentions!$X$6:$AC$134,4,FALSE)="","",VLOOKUP(Table1[[#This Row],[Budget Code Description]],Dimentions!$X$6:$AC$134,4,FALSE)),"")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6"/>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x14ac:dyDescent="0.35">
      <c r="A862" s="1"/>
      <c r="B862" s="88" t="str">
        <f>IF(Table1[[#This Row],[Posting Date]]&lt;&gt;"",IF(Table1[[#This Row],[Reference Number]]=Q861,B861+1,1),"")</f>
        <v/>
      </c>
      <c r="C862" s="61"/>
      <c r="D862" s="61"/>
      <c r="E862" s="140"/>
      <c r="F862" s="143" t="str">
        <f>IFERROR(IF(VLOOKUP(Table1[[#This Row],[Budget Code Description]],Dimentions!$X$6:$AC$139,2,FALSE)="","",VLOOKUP(Table1[[#This Row],[Budget Code Description]],Dimentions!$X$6:$AC$139,2,FALSE)),"")</f>
        <v/>
      </c>
      <c r="G862" s="143"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Description]],Dimentions!$X$6:$AC$134,4,FALSE)="","",VLOOKUP(Table1[[#This Row],[Budget Code Description]],Dimentions!$X$6:$AC$134,4,FALSE)),"")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6"/>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x14ac:dyDescent="0.35">
      <c r="A863" s="1"/>
      <c r="B863" s="88" t="str">
        <f>IF(Table1[[#This Row],[Posting Date]]&lt;&gt;"",IF(Table1[[#This Row],[Reference Number]]=Q862,B862+1,1),"")</f>
        <v/>
      </c>
      <c r="C863" s="61"/>
      <c r="D863" s="61"/>
      <c r="E863" s="140"/>
      <c r="F863" s="143" t="str">
        <f>IFERROR(IF(VLOOKUP(Table1[[#This Row],[Budget Code Description]],Dimentions!$X$6:$AC$139,2,FALSE)="","",VLOOKUP(Table1[[#This Row],[Budget Code Description]],Dimentions!$X$6:$AC$139,2,FALSE)),"")</f>
        <v/>
      </c>
      <c r="G863" s="143"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Description]],Dimentions!$X$6:$AC$134,4,FALSE)="","",VLOOKUP(Table1[[#This Row],[Budget Code Description]],Dimentions!$X$6:$AC$134,4,FALSE)),"")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6"/>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x14ac:dyDescent="0.35">
      <c r="A864" s="1"/>
      <c r="B864" s="88" t="str">
        <f>IF(Table1[[#This Row],[Posting Date]]&lt;&gt;"",IF(Table1[[#This Row],[Reference Number]]=Q863,B863+1,1),"")</f>
        <v/>
      </c>
      <c r="C864" s="61"/>
      <c r="D864" s="61"/>
      <c r="E864" s="140"/>
      <c r="F864" s="143" t="str">
        <f>IFERROR(IF(VLOOKUP(Table1[[#This Row],[Budget Code Description]],Dimentions!$X$6:$AC$139,2,FALSE)="","",VLOOKUP(Table1[[#This Row],[Budget Code Description]],Dimentions!$X$6:$AC$139,2,FALSE)),"")</f>
        <v/>
      </c>
      <c r="G864" s="143"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Description]],Dimentions!$X$6:$AC$134,4,FALSE)="","",VLOOKUP(Table1[[#This Row],[Budget Code Description]],Dimentions!$X$6:$AC$134,4,FALSE)),"")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6"/>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x14ac:dyDescent="0.35">
      <c r="A865" s="1"/>
      <c r="B865" s="88" t="str">
        <f>IF(Table1[[#This Row],[Posting Date]]&lt;&gt;"",IF(Table1[[#This Row],[Reference Number]]=Q864,B864+1,1),"")</f>
        <v/>
      </c>
      <c r="C865" s="61"/>
      <c r="D865" s="61"/>
      <c r="E865" s="140"/>
      <c r="F865" s="143" t="str">
        <f>IFERROR(IF(VLOOKUP(Table1[[#This Row],[Budget Code Description]],Dimentions!$X$6:$AC$139,2,FALSE)="","",VLOOKUP(Table1[[#This Row],[Budget Code Description]],Dimentions!$X$6:$AC$139,2,FALSE)),"")</f>
        <v/>
      </c>
      <c r="G865" s="143"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Description]],Dimentions!$X$6:$AC$134,4,FALSE)="","",VLOOKUP(Table1[[#This Row],[Budget Code Description]],Dimentions!$X$6:$AC$134,4,FALSE)),"")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6"/>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x14ac:dyDescent="0.35">
      <c r="A866" s="1"/>
      <c r="B866" s="88" t="str">
        <f>IF(Table1[[#This Row],[Posting Date]]&lt;&gt;"",IF(Table1[[#This Row],[Reference Number]]=Q865,B865+1,1),"")</f>
        <v/>
      </c>
      <c r="C866" s="61"/>
      <c r="D866" s="61"/>
      <c r="E866" s="140"/>
      <c r="F866" s="143" t="str">
        <f>IFERROR(IF(VLOOKUP(Table1[[#This Row],[Budget Code Description]],Dimentions!$X$6:$AC$139,2,FALSE)="","",VLOOKUP(Table1[[#This Row],[Budget Code Description]],Dimentions!$X$6:$AC$139,2,FALSE)),"")</f>
        <v/>
      </c>
      <c r="G866" s="143"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Description]],Dimentions!$X$6:$AC$134,4,FALSE)="","",VLOOKUP(Table1[[#This Row],[Budget Code Description]],Dimentions!$X$6:$AC$134,4,FALSE)),"")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6"/>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x14ac:dyDescent="0.35">
      <c r="A867" s="1"/>
      <c r="B867" s="88" t="str">
        <f>IF(Table1[[#This Row],[Posting Date]]&lt;&gt;"",IF(Table1[[#This Row],[Reference Number]]=Q866,B866+1,1),"")</f>
        <v/>
      </c>
      <c r="C867" s="61"/>
      <c r="D867" s="61"/>
      <c r="E867" s="140"/>
      <c r="F867" s="143" t="str">
        <f>IFERROR(IF(VLOOKUP(Table1[[#This Row],[Budget Code Description]],Dimentions!$X$6:$AC$139,2,FALSE)="","",VLOOKUP(Table1[[#This Row],[Budget Code Description]],Dimentions!$X$6:$AC$139,2,FALSE)),"")</f>
        <v/>
      </c>
      <c r="G867" s="143"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Description]],Dimentions!$X$6:$AC$134,4,FALSE)="","",VLOOKUP(Table1[[#This Row],[Budget Code Description]],Dimentions!$X$6:$AC$134,4,FALSE)),"")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si="16"/>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x14ac:dyDescent="0.35">
      <c r="A868" s="1"/>
      <c r="B868" s="88" t="str">
        <f>IF(Table1[[#This Row],[Posting Date]]&lt;&gt;"",IF(Table1[[#This Row],[Reference Number]]=Q867,B867+1,1),"")</f>
        <v/>
      </c>
      <c r="C868" s="61"/>
      <c r="D868" s="61"/>
      <c r="E868" s="140"/>
      <c r="F868" s="143" t="str">
        <f>IFERROR(IF(VLOOKUP(Table1[[#This Row],[Budget Code Description]],Dimentions!$X$6:$AC$139,2,FALSE)="","",VLOOKUP(Table1[[#This Row],[Budget Code Description]],Dimentions!$X$6:$AC$139,2,FALSE)),"")</f>
        <v/>
      </c>
      <c r="G868" s="143"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Description]],Dimentions!$X$6:$AC$134,4,FALSE)="","",VLOOKUP(Table1[[#This Row],[Budget Code Description]],Dimentions!$X$6:$AC$134,4,FALSE)),"")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6"/>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x14ac:dyDescent="0.35">
      <c r="A869" s="1"/>
      <c r="B869" s="88" t="str">
        <f>IF(Table1[[#This Row],[Posting Date]]&lt;&gt;"",IF(Table1[[#This Row],[Reference Number]]=Q868,B868+1,1),"")</f>
        <v/>
      </c>
      <c r="C869" s="61"/>
      <c r="D869" s="61"/>
      <c r="E869" s="140"/>
      <c r="F869" s="143" t="str">
        <f>IFERROR(IF(VLOOKUP(Table1[[#This Row],[Budget Code Description]],Dimentions!$X$6:$AC$139,2,FALSE)="","",VLOOKUP(Table1[[#This Row],[Budget Code Description]],Dimentions!$X$6:$AC$139,2,FALSE)),"")</f>
        <v/>
      </c>
      <c r="G869" s="143"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Description]],Dimentions!$X$6:$AC$134,4,FALSE)="","",VLOOKUP(Table1[[#This Row],[Budget Code Description]],Dimentions!$X$6:$AC$134,4,FALSE)),"")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6"/>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x14ac:dyDescent="0.35">
      <c r="A870" s="1"/>
      <c r="B870" s="88" t="str">
        <f>IF(Table1[[#This Row],[Posting Date]]&lt;&gt;"",IF(Table1[[#This Row],[Reference Number]]=Q869,B869+1,1),"")</f>
        <v/>
      </c>
      <c r="C870" s="61"/>
      <c r="D870" s="61"/>
      <c r="E870" s="140"/>
      <c r="F870" s="143" t="str">
        <f>IFERROR(IF(VLOOKUP(Table1[[#This Row],[Budget Code Description]],Dimentions!$X$6:$AC$139,2,FALSE)="","",VLOOKUP(Table1[[#This Row],[Budget Code Description]],Dimentions!$X$6:$AC$139,2,FALSE)),"")</f>
        <v/>
      </c>
      <c r="G870" s="143"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Description]],Dimentions!$X$6:$AC$134,4,FALSE)="","",VLOOKUP(Table1[[#This Row],[Budget Code Description]],Dimentions!$X$6:$AC$134,4,FALSE)),"")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si="16"/>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x14ac:dyDescent="0.35">
      <c r="A871" s="1"/>
      <c r="B871" s="88" t="str">
        <f>IF(Table1[[#This Row],[Posting Date]]&lt;&gt;"",IF(Table1[[#This Row],[Reference Number]]=Q870,B870+1,1),"")</f>
        <v/>
      </c>
      <c r="C871" s="61"/>
      <c r="D871" s="61"/>
      <c r="E871" s="140"/>
      <c r="F871" s="143" t="str">
        <f>IFERROR(IF(VLOOKUP(Table1[[#This Row],[Budget Code Description]],Dimentions!$X$6:$AC$139,2,FALSE)="","",VLOOKUP(Table1[[#This Row],[Budget Code Description]],Dimentions!$X$6:$AC$139,2,FALSE)),"")</f>
        <v/>
      </c>
      <c r="G871" s="143"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Description]],Dimentions!$X$6:$AC$134,4,FALSE)="","",VLOOKUP(Table1[[#This Row],[Budget Code Description]],Dimentions!$X$6:$AC$134,4,FALSE)),"")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6"/>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x14ac:dyDescent="0.35">
      <c r="A872" s="1"/>
      <c r="B872" s="88" t="str">
        <f>IF(Table1[[#This Row],[Posting Date]]&lt;&gt;"",IF(Table1[[#This Row],[Reference Number]]=Q871,B871+1,1),"")</f>
        <v/>
      </c>
      <c r="C872" s="61"/>
      <c r="D872" s="61"/>
      <c r="E872" s="140"/>
      <c r="F872" s="143" t="str">
        <f>IFERROR(IF(VLOOKUP(Table1[[#This Row],[Budget Code Description]],Dimentions!$X$6:$AC$139,2,FALSE)="","",VLOOKUP(Table1[[#This Row],[Budget Code Description]],Dimentions!$X$6:$AC$139,2,FALSE)),"")</f>
        <v/>
      </c>
      <c r="G872" s="143"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Description]],Dimentions!$X$6:$AC$134,4,FALSE)="","",VLOOKUP(Table1[[#This Row],[Budget Code Description]],Dimentions!$X$6:$AC$134,4,FALSE)),"")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6"/>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x14ac:dyDescent="0.35">
      <c r="A873" s="1"/>
      <c r="B873" s="88" t="str">
        <f>IF(Table1[[#This Row],[Posting Date]]&lt;&gt;"",IF(Table1[[#This Row],[Reference Number]]=Q872,B872+1,1),"")</f>
        <v/>
      </c>
      <c r="C873" s="61"/>
      <c r="D873" s="61"/>
      <c r="E873" s="140"/>
      <c r="F873" s="143" t="str">
        <f>IFERROR(IF(VLOOKUP(Table1[[#This Row],[Budget Code Description]],Dimentions!$X$6:$AC$139,2,FALSE)="","",VLOOKUP(Table1[[#This Row],[Budget Code Description]],Dimentions!$X$6:$AC$139,2,FALSE)),"")</f>
        <v/>
      </c>
      <c r="G873" s="143"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Description]],Dimentions!$X$6:$AC$134,4,FALSE)="","",VLOOKUP(Table1[[#This Row],[Budget Code Description]],Dimentions!$X$6:$AC$134,4,FALSE)),"")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si="16"/>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x14ac:dyDescent="0.35">
      <c r="A874" s="1"/>
      <c r="B874" s="88" t="str">
        <f>IF(Table1[[#This Row],[Posting Date]]&lt;&gt;"",IF(Table1[[#This Row],[Reference Number]]=Q873,B873+1,1),"")</f>
        <v/>
      </c>
      <c r="C874" s="61"/>
      <c r="D874" s="61"/>
      <c r="E874" s="140"/>
      <c r="F874" s="143" t="str">
        <f>IFERROR(IF(VLOOKUP(Table1[[#This Row],[Budget Code Description]],Dimentions!$X$6:$AC$139,2,FALSE)="","",VLOOKUP(Table1[[#This Row],[Budget Code Description]],Dimentions!$X$6:$AC$139,2,FALSE)),"")</f>
        <v/>
      </c>
      <c r="G874" s="143"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Description]],Dimentions!$X$6:$AC$134,4,FALSE)="","",VLOOKUP(Table1[[#This Row],[Budget Code Description]],Dimentions!$X$6:$AC$134,4,FALSE)),"")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6"/>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x14ac:dyDescent="0.35">
      <c r="A875" s="1"/>
      <c r="B875" s="88" t="str">
        <f>IF(Table1[[#This Row],[Posting Date]]&lt;&gt;"",IF(Table1[[#This Row],[Reference Number]]=Q874,B874+1,1),"")</f>
        <v/>
      </c>
      <c r="C875" s="61"/>
      <c r="D875" s="61"/>
      <c r="E875" s="140"/>
      <c r="F875" s="143" t="str">
        <f>IFERROR(IF(VLOOKUP(Table1[[#This Row],[Budget Code Description]],Dimentions!$X$6:$AC$139,2,FALSE)="","",VLOOKUP(Table1[[#This Row],[Budget Code Description]],Dimentions!$X$6:$AC$139,2,FALSE)),"")</f>
        <v/>
      </c>
      <c r="G875" s="143"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Description]],Dimentions!$X$6:$AC$134,4,FALSE)="","",VLOOKUP(Table1[[#This Row],[Budget Code Description]],Dimentions!$X$6:$AC$134,4,FALSE)),"")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ref="W875:W938" si="17">IF(E875="","",(ExchangeRate))</f>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x14ac:dyDescent="0.35">
      <c r="A876" s="1"/>
      <c r="B876" s="88" t="str">
        <f>IF(Table1[[#This Row],[Posting Date]]&lt;&gt;"",IF(Table1[[#This Row],[Reference Number]]=Q875,B875+1,1),"")</f>
        <v/>
      </c>
      <c r="C876" s="61"/>
      <c r="D876" s="61"/>
      <c r="E876" s="140"/>
      <c r="F876" s="143" t="str">
        <f>IFERROR(IF(VLOOKUP(Table1[[#This Row],[Budget Code Description]],Dimentions!$X$6:$AC$139,2,FALSE)="","",VLOOKUP(Table1[[#This Row],[Budget Code Description]],Dimentions!$X$6:$AC$139,2,FALSE)),"")</f>
        <v/>
      </c>
      <c r="G876" s="143"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Description]],Dimentions!$X$6:$AC$134,4,FALSE)="","",VLOOKUP(Table1[[#This Row],[Budget Code Description]],Dimentions!$X$6:$AC$134,4,FALSE)),"")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7"/>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x14ac:dyDescent="0.35">
      <c r="A877" s="1"/>
      <c r="B877" s="88" t="str">
        <f>IF(Table1[[#This Row],[Posting Date]]&lt;&gt;"",IF(Table1[[#This Row],[Reference Number]]=Q876,B876+1,1),"")</f>
        <v/>
      </c>
      <c r="C877" s="61"/>
      <c r="D877" s="61"/>
      <c r="E877" s="140"/>
      <c r="F877" s="143" t="str">
        <f>IFERROR(IF(VLOOKUP(Table1[[#This Row],[Budget Code Description]],Dimentions!$X$6:$AC$139,2,FALSE)="","",VLOOKUP(Table1[[#This Row],[Budget Code Description]],Dimentions!$X$6:$AC$139,2,FALSE)),"")</f>
        <v/>
      </c>
      <c r="G877" s="143"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Description]],Dimentions!$X$6:$AC$134,4,FALSE)="","",VLOOKUP(Table1[[#This Row],[Budget Code Description]],Dimentions!$X$6:$AC$134,4,FALSE)),"")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si="17"/>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x14ac:dyDescent="0.35">
      <c r="A878" s="1"/>
      <c r="B878" s="88" t="str">
        <f>IF(Table1[[#This Row],[Posting Date]]&lt;&gt;"",IF(Table1[[#This Row],[Reference Number]]=Q877,B877+1,1),"")</f>
        <v/>
      </c>
      <c r="C878" s="61"/>
      <c r="D878" s="61"/>
      <c r="E878" s="140"/>
      <c r="F878" s="143" t="str">
        <f>IFERROR(IF(VLOOKUP(Table1[[#This Row],[Budget Code Description]],Dimentions!$X$6:$AC$139,2,FALSE)="","",VLOOKUP(Table1[[#This Row],[Budget Code Description]],Dimentions!$X$6:$AC$139,2,FALSE)),"")</f>
        <v/>
      </c>
      <c r="G878" s="143"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Description]],Dimentions!$X$6:$AC$134,4,FALSE)="","",VLOOKUP(Table1[[#This Row],[Budget Code Description]],Dimentions!$X$6:$AC$134,4,FALSE)),"")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si="17"/>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x14ac:dyDescent="0.35">
      <c r="A879" s="1"/>
      <c r="B879" s="88" t="str">
        <f>IF(Table1[[#This Row],[Posting Date]]&lt;&gt;"",IF(Table1[[#This Row],[Reference Number]]=Q878,B878+1,1),"")</f>
        <v/>
      </c>
      <c r="C879" s="61"/>
      <c r="D879" s="61"/>
      <c r="E879" s="140"/>
      <c r="F879" s="143" t="str">
        <f>IFERROR(IF(VLOOKUP(Table1[[#This Row],[Budget Code Description]],Dimentions!$X$6:$AC$139,2,FALSE)="","",VLOOKUP(Table1[[#This Row],[Budget Code Description]],Dimentions!$X$6:$AC$139,2,FALSE)),"")</f>
        <v/>
      </c>
      <c r="G879" s="143"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Description]],Dimentions!$X$6:$AC$134,4,FALSE)="","",VLOOKUP(Table1[[#This Row],[Budget Code Description]],Dimentions!$X$6:$AC$134,4,FALSE)),"")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si="17"/>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x14ac:dyDescent="0.35">
      <c r="A880" s="1"/>
      <c r="B880" s="88" t="str">
        <f>IF(Table1[[#This Row],[Posting Date]]&lt;&gt;"",IF(Table1[[#This Row],[Reference Number]]=Q879,B879+1,1),"")</f>
        <v/>
      </c>
      <c r="C880" s="61"/>
      <c r="D880" s="61"/>
      <c r="E880" s="140"/>
      <c r="F880" s="143" t="str">
        <f>IFERROR(IF(VLOOKUP(Table1[[#This Row],[Budget Code Description]],Dimentions!$X$6:$AC$139,2,FALSE)="","",VLOOKUP(Table1[[#This Row],[Budget Code Description]],Dimentions!$X$6:$AC$139,2,FALSE)),"")</f>
        <v/>
      </c>
      <c r="G880" s="143"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Description]],Dimentions!$X$6:$AC$134,4,FALSE)="","",VLOOKUP(Table1[[#This Row],[Budget Code Description]],Dimentions!$X$6:$AC$134,4,FALSE)),"")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7"/>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x14ac:dyDescent="0.35">
      <c r="A881" s="1"/>
      <c r="B881" s="88" t="str">
        <f>IF(Table1[[#This Row],[Posting Date]]&lt;&gt;"",IF(Table1[[#This Row],[Reference Number]]=Q880,B880+1,1),"")</f>
        <v/>
      </c>
      <c r="C881" s="61"/>
      <c r="D881" s="61"/>
      <c r="E881" s="140"/>
      <c r="F881" s="143" t="str">
        <f>IFERROR(IF(VLOOKUP(Table1[[#This Row],[Budget Code Description]],Dimentions!$X$6:$AC$139,2,FALSE)="","",VLOOKUP(Table1[[#This Row],[Budget Code Description]],Dimentions!$X$6:$AC$139,2,FALSE)),"")</f>
        <v/>
      </c>
      <c r="G881" s="143"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Description]],Dimentions!$X$6:$AC$134,4,FALSE)="","",VLOOKUP(Table1[[#This Row],[Budget Code Description]],Dimentions!$X$6:$AC$134,4,FALSE)),"")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7"/>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x14ac:dyDescent="0.35">
      <c r="A882" s="1"/>
      <c r="B882" s="88" t="str">
        <f>IF(Table1[[#This Row],[Posting Date]]&lt;&gt;"",IF(Table1[[#This Row],[Reference Number]]=Q881,B881+1,1),"")</f>
        <v/>
      </c>
      <c r="C882" s="61"/>
      <c r="D882" s="61"/>
      <c r="E882" s="140"/>
      <c r="F882" s="143" t="str">
        <f>IFERROR(IF(VLOOKUP(Table1[[#This Row],[Budget Code Description]],Dimentions!$X$6:$AC$139,2,FALSE)="","",VLOOKUP(Table1[[#This Row],[Budget Code Description]],Dimentions!$X$6:$AC$139,2,FALSE)),"")</f>
        <v/>
      </c>
      <c r="G882" s="143"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Description]],Dimentions!$X$6:$AC$134,4,FALSE)="","",VLOOKUP(Table1[[#This Row],[Budget Code Description]],Dimentions!$X$6:$AC$134,4,FALSE)),"")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7"/>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x14ac:dyDescent="0.35">
      <c r="A883" s="1"/>
      <c r="B883" s="88" t="str">
        <f>IF(Table1[[#This Row],[Posting Date]]&lt;&gt;"",IF(Table1[[#This Row],[Reference Number]]=Q882,B882+1,1),"")</f>
        <v/>
      </c>
      <c r="C883" s="61"/>
      <c r="D883" s="61"/>
      <c r="E883" s="140"/>
      <c r="F883" s="143" t="str">
        <f>IFERROR(IF(VLOOKUP(Table1[[#This Row],[Budget Code Description]],Dimentions!$X$6:$AC$139,2,FALSE)="","",VLOOKUP(Table1[[#This Row],[Budget Code Description]],Dimentions!$X$6:$AC$139,2,FALSE)),"")</f>
        <v/>
      </c>
      <c r="G883" s="143"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Description]],Dimentions!$X$6:$AC$134,4,FALSE)="","",VLOOKUP(Table1[[#This Row],[Budget Code Description]],Dimentions!$X$6:$AC$134,4,FALSE)),"")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7"/>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x14ac:dyDescent="0.35">
      <c r="A884" s="1"/>
      <c r="B884" s="88" t="str">
        <f>IF(Table1[[#This Row],[Posting Date]]&lt;&gt;"",IF(Table1[[#This Row],[Reference Number]]=Q883,B883+1,1),"")</f>
        <v/>
      </c>
      <c r="C884" s="61"/>
      <c r="D884" s="61"/>
      <c r="E884" s="140"/>
      <c r="F884" s="143" t="str">
        <f>IFERROR(IF(VLOOKUP(Table1[[#This Row],[Budget Code Description]],Dimentions!$X$6:$AC$139,2,FALSE)="","",VLOOKUP(Table1[[#This Row],[Budget Code Description]],Dimentions!$X$6:$AC$139,2,FALSE)),"")</f>
        <v/>
      </c>
      <c r="G884" s="143"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Description]],Dimentions!$X$6:$AC$134,4,FALSE)="","",VLOOKUP(Table1[[#This Row],[Budget Code Description]],Dimentions!$X$6:$AC$134,4,FALSE)),"")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7"/>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x14ac:dyDescent="0.35">
      <c r="A885" s="1"/>
      <c r="B885" s="88" t="str">
        <f>IF(Table1[[#This Row],[Posting Date]]&lt;&gt;"",IF(Table1[[#This Row],[Reference Number]]=Q884,B884+1,1),"")</f>
        <v/>
      </c>
      <c r="C885" s="61"/>
      <c r="D885" s="61"/>
      <c r="E885" s="140"/>
      <c r="F885" s="143" t="str">
        <f>IFERROR(IF(VLOOKUP(Table1[[#This Row],[Budget Code Description]],Dimentions!$X$6:$AC$139,2,FALSE)="","",VLOOKUP(Table1[[#This Row],[Budget Code Description]],Dimentions!$X$6:$AC$139,2,FALSE)),"")</f>
        <v/>
      </c>
      <c r="G885" s="143"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Description]],Dimentions!$X$6:$AC$134,4,FALSE)="","",VLOOKUP(Table1[[#This Row],[Budget Code Description]],Dimentions!$X$6:$AC$134,4,FALSE)),"")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7"/>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x14ac:dyDescent="0.35">
      <c r="A886" s="1"/>
      <c r="B886" s="88" t="str">
        <f>IF(Table1[[#This Row],[Posting Date]]&lt;&gt;"",IF(Table1[[#This Row],[Reference Number]]=Q885,B885+1,1),"")</f>
        <v/>
      </c>
      <c r="C886" s="61"/>
      <c r="D886" s="61"/>
      <c r="E886" s="140"/>
      <c r="F886" s="143" t="str">
        <f>IFERROR(IF(VLOOKUP(Table1[[#This Row],[Budget Code Description]],Dimentions!$X$6:$AC$139,2,FALSE)="","",VLOOKUP(Table1[[#This Row],[Budget Code Description]],Dimentions!$X$6:$AC$139,2,FALSE)),"")</f>
        <v/>
      </c>
      <c r="G886" s="143"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Description]],Dimentions!$X$6:$AC$134,4,FALSE)="","",VLOOKUP(Table1[[#This Row],[Budget Code Description]],Dimentions!$X$6:$AC$134,4,FALSE)),"")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7"/>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x14ac:dyDescent="0.35">
      <c r="A887" s="1"/>
      <c r="B887" s="88" t="str">
        <f>IF(Table1[[#This Row],[Posting Date]]&lt;&gt;"",IF(Table1[[#This Row],[Reference Number]]=Q886,B886+1,1),"")</f>
        <v/>
      </c>
      <c r="C887" s="61"/>
      <c r="D887" s="61"/>
      <c r="E887" s="140"/>
      <c r="F887" s="143" t="str">
        <f>IFERROR(IF(VLOOKUP(Table1[[#This Row],[Budget Code Description]],Dimentions!$X$6:$AC$139,2,FALSE)="","",VLOOKUP(Table1[[#This Row],[Budget Code Description]],Dimentions!$X$6:$AC$139,2,FALSE)),"")</f>
        <v/>
      </c>
      <c r="G887" s="143"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Description]],Dimentions!$X$6:$AC$134,4,FALSE)="","",VLOOKUP(Table1[[#This Row],[Budget Code Description]],Dimentions!$X$6:$AC$134,4,FALSE)),"")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7"/>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x14ac:dyDescent="0.35">
      <c r="A888" s="1"/>
      <c r="B888" s="88" t="str">
        <f>IF(Table1[[#This Row],[Posting Date]]&lt;&gt;"",IF(Table1[[#This Row],[Reference Number]]=Q887,B887+1,1),"")</f>
        <v/>
      </c>
      <c r="C888" s="61"/>
      <c r="D888" s="61"/>
      <c r="E888" s="140"/>
      <c r="F888" s="143" t="str">
        <f>IFERROR(IF(VLOOKUP(Table1[[#This Row],[Budget Code Description]],Dimentions!$X$6:$AC$139,2,FALSE)="","",VLOOKUP(Table1[[#This Row],[Budget Code Description]],Dimentions!$X$6:$AC$139,2,FALSE)),"")</f>
        <v/>
      </c>
      <c r="G888" s="143"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Description]],Dimentions!$X$6:$AC$134,4,FALSE)="","",VLOOKUP(Table1[[#This Row],[Budget Code Description]],Dimentions!$X$6:$AC$134,4,FALSE)),"")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si="17"/>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x14ac:dyDescent="0.35">
      <c r="A889" s="1"/>
      <c r="B889" s="88" t="str">
        <f>IF(Table1[[#This Row],[Posting Date]]&lt;&gt;"",IF(Table1[[#This Row],[Reference Number]]=Q888,B888+1,1),"")</f>
        <v/>
      </c>
      <c r="C889" s="61"/>
      <c r="D889" s="61"/>
      <c r="E889" s="140"/>
      <c r="F889" s="143" t="str">
        <f>IFERROR(IF(VLOOKUP(Table1[[#This Row],[Budget Code Description]],Dimentions!$X$6:$AC$139,2,FALSE)="","",VLOOKUP(Table1[[#This Row],[Budget Code Description]],Dimentions!$X$6:$AC$139,2,FALSE)),"")</f>
        <v/>
      </c>
      <c r="G889" s="143"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Description]],Dimentions!$X$6:$AC$134,4,FALSE)="","",VLOOKUP(Table1[[#This Row],[Budget Code Description]],Dimentions!$X$6:$AC$134,4,FALSE)),"")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7"/>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x14ac:dyDescent="0.35">
      <c r="A890" s="1"/>
      <c r="B890" s="88" t="str">
        <f>IF(Table1[[#This Row],[Posting Date]]&lt;&gt;"",IF(Table1[[#This Row],[Reference Number]]=Q889,B889+1,1),"")</f>
        <v/>
      </c>
      <c r="C890" s="61"/>
      <c r="D890" s="61"/>
      <c r="E890" s="140"/>
      <c r="F890" s="143" t="str">
        <f>IFERROR(IF(VLOOKUP(Table1[[#This Row],[Budget Code Description]],Dimentions!$X$6:$AC$139,2,FALSE)="","",VLOOKUP(Table1[[#This Row],[Budget Code Description]],Dimentions!$X$6:$AC$139,2,FALSE)),"")</f>
        <v/>
      </c>
      <c r="G890" s="143"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Description]],Dimentions!$X$6:$AC$134,4,FALSE)="","",VLOOKUP(Table1[[#This Row],[Budget Code Description]],Dimentions!$X$6:$AC$134,4,FALSE)),"")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7"/>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x14ac:dyDescent="0.35">
      <c r="A891" s="1"/>
      <c r="B891" s="88" t="str">
        <f>IF(Table1[[#This Row],[Posting Date]]&lt;&gt;"",IF(Table1[[#This Row],[Reference Number]]=Q890,B890+1,1),"")</f>
        <v/>
      </c>
      <c r="C891" s="61"/>
      <c r="D891" s="61"/>
      <c r="E891" s="140"/>
      <c r="F891" s="143" t="str">
        <f>IFERROR(IF(VLOOKUP(Table1[[#This Row],[Budget Code Description]],Dimentions!$X$6:$AC$139,2,FALSE)="","",VLOOKUP(Table1[[#This Row],[Budget Code Description]],Dimentions!$X$6:$AC$139,2,FALSE)),"")</f>
        <v/>
      </c>
      <c r="G891" s="143"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Description]],Dimentions!$X$6:$AC$134,4,FALSE)="","",VLOOKUP(Table1[[#This Row],[Budget Code Description]],Dimentions!$X$6:$AC$134,4,FALSE)),"")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7"/>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x14ac:dyDescent="0.35">
      <c r="A892" s="1"/>
      <c r="B892" s="88" t="str">
        <f>IF(Table1[[#This Row],[Posting Date]]&lt;&gt;"",IF(Table1[[#This Row],[Reference Number]]=Q891,B891+1,1),"")</f>
        <v/>
      </c>
      <c r="C892" s="61"/>
      <c r="D892" s="61"/>
      <c r="E892" s="140"/>
      <c r="F892" s="143" t="str">
        <f>IFERROR(IF(VLOOKUP(Table1[[#This Row],[Budget Code Description]],Dimentions!$X$6:$AC$139,2,FALSE)="","",VLOOKUP(Table1[[#This Row],[Budget Code Description]],Dimentions!$X$6:$AC$139,2,FALSE)),"")</f>
        <v/>
      </c>
      <c r="G892" s="143"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Description]],Dimentions!$X$6:$AC$134,4,FALSE)="","",VLOOKUP(Table1[[#This Row],[Budget Code Description]],Dimentions!$X$6:$AC$134,4,FALSE)),"")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7"/>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x14ac:dyDescent="0.35">
      <c r="A893" s="1"/>
      <c r="B893" s="88" t="str">
        <f>IF(Table1[[#This Row],[Posting Date]]&lt;&gt;"",IF(Table1[[#This Row],[Reference Number]]=Q892,B892+1,1),"")</f>
        <v/>
      </c>
      <c r="C893" s="61"/>
      <c r="D893" s="61"/>
      <c r="E893" s="140"/>
      <c r="F893" s="143" t="str">
        <f>IFERROR(IF(VLOOKUP(Table1[[#This Row],[Budget Code Description]],Dimentions!$X$6:$AC$139,2,FALSE)="","",VLOOKUP(Table1[[#This Row],[Budget Code Description]],Dimentions!$X$6:$AC$139,2,FALSE)),"")</f>
        <v/>
      </c>
      <c r="G893" s="143"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Description]],Dimentions!$X$6:$AC$134,4,FALSE)="","",VLOOKUP(Table1[[#This Row],[Budget Code Description]],Dimentions!$X$6:$AC$134,4,FALSE)),"")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7"/>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x14ac:dyDescent="0.35">
      <c r="A894" s="1"/>
      <c r="B894" s="88" t="str">
        <f>IF(Table1[[#This Row],[Posting Date]]&lt;&gt;"",IF(Table1[[#This Row],[Reference Number]]=Q893,B893+1,1),"")</f>
        <v/>
      </c>
      <c r="C894" s="61"/>
      <c r="D894" s="61"/>
      <c r="E894" s="140"/>
      <c r="F894" s="143" t="str">
        <f>IFERROR(IF(VLOOKUP(Table1[[#This Row],[Budget Code Description]],Dimentions!$X$6:$AC$139,2,FALSE)="","",VLOOKUP(Table1[[#This Row],[Budget Code Description]],Dimentions!$X$6:$AC$139,2,FALSE)),"")</f>
        <v/>
      </c>
      <c r="G894" s="143"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Description]],Dimentions!$X$6:$AC$134,4,FALSE)="","",VLOOKUP(Table1[[#This Row],[Budget Code Description]],Dimentions!$X$6:$AC$134,4,FALSE)),"")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7"/>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x14ac:dyDescent="0.35">
      <c r="A895" s="1"/>
      <c r="B895" s="88" t="str">
        <f>IF(Table1[[#This Row],[Posting Date]]&lt;&gt;"",IF(Table1[[#This Row],[Reference Number]]=Q894,B894+1,1),"")</f>
        <v/>
      </c>
      <c r="C895" s="61"/>
      <c r="D895" s="61"/>
      <c r="E895" s="140"/>
      <c r="F895" s="143" t="str">
        <f>IFERROR(IF(VLOOKUP(Table1[[#This Row],[Budget Code Description]],Dimentions!$X$6:$AC$139,2,FALSE)="","",VLOOKUP(Table1[[#This Row],[Budget Code Description]],Dimentions!$X$6:$AC$139,2,FALSE)),"")</f>
        <v/>
      </c>
      <c r="G895" s="143"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Description]],Dimentions!$X$6:$AC$134,4,FALSE)="","",VLOOKUP(Table1[[#This Row],[Budget Code Description]],Dimentions!$X$6:$AC$134,4,FALSE)),"")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7"/>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x14ac:dyDescent="0.35">
      <c r="A896" s="1"/>
      <c r="B896" s="88" t="str">
        <f>IF(Table1[[#This Row],[Posting Date]]&lt;&gt;"",IF(Table1[[#This Row],[Reference Number]]=Q895,B895+1,1),"")</f>
        <v/>
      </c>
      <c r="C896" s="61"/>
      <c r="D896" s="61"/>
      <c r="E896" s="140"/>
      <c r="F896" s="143" t="str">
        <f>IFERROR(IF(VLOOKUP(Table1[[#This Row],[Budget Code Description]],Dimentions!$X$6:$AC$139,2,FALSE)="","",VLOOKUP(Table1[[#This Row],[Budget Code Description]],Dimentions!$X$6:$AC$139,2,FALSE)),"")</f>
        <v/>
      </c>
      <c r="G896" s="143"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Description]],Dimentions!$X$6:$AC$134,4,FALSE)="","",VLOOKUP(Table1[[#This Row],[Budget Code Description]],Dimentions!$X$6:$AC$134,4,FALSE)),"")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7"/>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x14ac:dyDescent="0.35">
      <c r="A897" s="1"/>
      <c r="B897" s="88" t="str">
        <f>IF(Table1[[#This Row],[Posting Date]]&lt;&gt;"",IF(Table1[[#This Row],[Reference Number]]=Q896,B896+1,1),"")</f>
        <v/>
      </c>
      <c r="C897" s="61"/>
      <c r="D897" s="61"/>
      <c r="E897" s="140"/>
      <c r="F897" s="143" t="str">
        <f>IFERROR(IF(VLOOKUP(Table1[[#This Row],[Budget Code Description]],Dimentions!$X$6:$AC$139,2,FALSE)="","",VLOOKUP(Table1[[#This Row],[Budget Code Description]],Dimentions!$X$6:$AC$139,2,FALSE)),"")</f>
        <v/>
      </c>
      <c r="G897" s="143"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Description]],Dimentions!$X$6:$AC$134,4,FALSE)="","",VLOOKUP(Table1[[#This Row],[Budget Code Description]],Dimentions!$X$6:$AC$134,4,FALSE)),"")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7"/>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x14ac:dyDescent="0.35">
      <c r="A898" s="1"/>
      <c r="B898" s="88" t="str">
        <f>IF(Table1[[#This Row],[Posting Date]]&lt;&gt;"",IF(Table1[[#This Row],[Reference Number]]=Q897,B897+1,1),"")</f>
        <v/>
      </c>
      <c r="C898" s="61"/>
      <c r="D898" s="61"/>
      <c r="E898" s="140"/>
      <c r="F898" s="143" t="str">
        <f>IFERROR(IF(VLOOKUP(Table1[[#This Row],[Budget Code Description]],Dimentions!$X$6:$AC$139,2,FALSE)="","",VLOOKUP(Table1[[#This Row],[Budget Code Description]],Dimentions!$X$6:$AC$139,2,FALSE)),"")</f>
        <v/>
      </c>
      <c r="G898" s="143"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Description]],Dimentions!$X$6:$AC$134,4,FALSE)="","",VLOOKUP(Table1[[#This Row],[Budget Code Description]],Dimentions!$X$6:$AC$134,4,FALSE)),"")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7"/>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x14ac:dyDescent="0.35">
      <c r="A899" s="1"/>
      <c r="B899" s="88" t="str">
        <f>IF(Table1[[#This Row],[Posting Date]]&lt;&gt;"",IF(Table1[[#This Row],[Reference Number]]=Q898,B898+1,1),"")</f>
        <v/>
      </c>
      <c r="C899" s="61"/>
      <c r="D899" s="61"/>
      <c r="E899" s="140"/>
      <c r="F899" s="143" t="str">
        <f>IFERROR(IF(VLOOKUP(Table1[[#This Row],[Budget Code Description]],Dimentions!$X$6:$AC$139,2,FALSE)="","",VLOOKUP(Table1[[#This Row],[Budget Code Description]],Dimentions!$X$6:$AC$139,2,FALSE)),"")</f>
        <v/>
      </c>
      <c r="G899" s="143"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Description]],Dimentions!$X$6:$AC$134,4,FALSE)="","",VLOOKUP(Table1[[#This Row],[Budget Code Description]],Dimentions!$X$6:$AC$134,4,FALSE)),"")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7"/>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x14ac:dyDescent="0.35">
      <c r="A900" s="1"/>
      <c r="B900" s="88" t="str">
        <f>IF(Table1[[#This Row],[Posting Date]]&lt;&gt;"",IF(Table1[[#This Row],[Reference Number]]=Q899,B899+1,1),"")</f>
        <v/>
      </c>
      <c r="C900" s="61"/>
      <c r="D900" s="61"/>
      <c r="E900" s="140"/>
      <c r="F900" s="143" t="str">
        <f>IFERROR(IF(VLOOKUP(Table1[[#This Row],[Budget Code Description]],Dimentions!$X$6:$AC$139,2,FALSE)="","",VLOOKUP(Table1[[#This Row],[Budget Code Description]],Dimentions!$X$6:$AC$139,2,FALSE)),"")</f>
        <v/>
      </c>
      <c r="G900" s="143"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Description]],Dimentions!$X$6:$AC$134,4,FALSE)="","",VLOOKUP(Table1[[#This Row],[Budget Code Description]],Dimentions!$X$6:$AC$134,4,FALSE)),"")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7"/>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x14ac:dyDescent="0.35">
      <c r="A901" s="1"/>
      <c r="B901" s="88" t="str">
        <f>IF(Table1[[#This Row],[Posting Date]]&lt;&gt;"",IF(Table1[[#This Row],[Reference Number]]=Q900,B900+1,1),"")</f>
        <v/>
      </c>
      <c r="C901" s="61"/>
      <c r="D901" s="61"/>
      <c r="E901" s="140"/>
      <c r="F901" s="143" t="str">
        <f>IFERROR(IF(VLOOKUP(Table1[[#This Row],[Budget Code Description]],Dimentions!$X$6:$AC$139,2,FALSE)="","",VLOOKUP(Table1[[#This Row],[Budget Code Description]],Dimentions!$X$6:$AC$139,2,FALSE)),"")</f>
        <v/>
      </c>
      <c r="G901" s="143"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Description]],Dimentions!$X$6:$AC$134,4,FALSE)="","",VLOOKUP(Table1[[#This Row],[Budget Code Description]],Dimentions!$X$6:$AC$134,4,FALSE)),"")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7"/>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x14ac:dyDescent="0.35">
      <c r="A902" s="1"/>
      <c r="B902" s="88" t="str">
        <f>IF(Table1[[#This Row],[Posting Date]]&lt;&gt;"",IF(Table1[[#This Row],[Reference Number]]=Q901,B901+1,1),"")</f>
        <v/>
      </c>
      <c r="C902" s="61"/>
      <c r="D902" s="61"/>
      <c r="E902" s="140"/>
      <c r="F902" s="143" t="str">
        <f>IFERROR(IF(VLOOKUP(Table1[[#This Row],[Budget Code Description]],Dimentions!$X$6:$AC$139,2,FALSE)="","",VLOOKUP(Table1[[#This Row],[Budget Code Description]],Dimentions!$X$6:$AC$139,2,FALSE)),"")</f>
        <v/>
      </c>
      <c r="G902" s="143"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Description]],Dimentions!$X$6:$AC$134,4,FALSE)="","",VLOOKUP(Table1[[#This Row],[Budget Code Description]],Dimentions!$X$6:$AC$134,4,FALSE)),"")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7"/>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x14ac:dyDescent="0.35">
      <c r="A903" s="1"/>
      <c r="B903" s="88" t="str">
        <f>IF(Table1[[#This Row],[Posting Date]]&lt;&gt;"",IF(Table1[[#This Row],[Reference Number]]=Q902,B902+1,1),"")</f>
        <v/>
      </c>
      <c r="C903" s="61"/>
      <c r="D903" s="61"/>
      <c r="E903" s="140"/>
      <c r="F903" s="143" t="str">
        <f>IFERROR(IF(VLOOKUP(Table1[[#This Row],[Budget Code Description]],Dimentions!$X$6:$AC$139,2,FALSE)="","",VLOOKUP(Table1[[#This Row],[Budget Code Description]],Dimentions!$X$6:$AC$139,2,FALSE)),"")</f>
        <v/>
      </c>
      <c r="G903" s="143"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Description]],Dimentions!$X$6:$AC$134,4,FALSE)="","",VLOOKUP(Table1[[#This Row],[Budget Code Description]],Dimentions!$X$6:$AC$134,4,FALSE)),"")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7"/>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x14ac:dyDescent="0.35">
      <c r="A904" s="1"/>
      <c r="B904" s="88" t="str">
        <f>IF(Table1[[#This Row],[Posting Date]]&lt;&gt;"",IF(Table1[[#This Row],[Reference Number]]=Q903,B903+1,1),"")</f>
        <v/>
      </c>
      <c r="C904" s="61"/>
      <c r="D904" s="61"/>
      <c r="E904" s="140"/>
      <c r="F904" s="143" t="str">
        <f>IFERROR(IF(VLOOKUP(Table1[[#This Row],[Budget Code Description]],Dimentions!$X$6:$AC$139,2,FALSE)="","",VLOOKUP(Table1[[#This Row],[Budget Code Description]],Dimentions!$X$6:$AC$139,2,FALSE)),"")</f>
        <v/>
      </c>
      <c r="G904" s="143"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Description]],Dimentions!$X$6:$AC$134,4,FALSE)="","",VLOOKUP(Table1[[#This Row],[Budget Code Description]],Dimentions!$X$6:$AC$134,4,FALSE)),"")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7"/>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x14ac:dyDescent="0.35">
      <c r="A905" s="1"/>
      <c r="B905" s="88" t="str">
        <f>IF(Table1[[#This Row],[Posting Date]]&lt;&gt;"",IF(Table1[[#This Row],[Reference Number]]=Q904,B904+1,1),"")</f>
        <v/>
      </c>
      <c r="C905" s="61"/>
      <c r="D905" s="61"/>
      <c r="E905" s="140"/>
      <c r="F905" s="143" t="str">
        <f>IFERROR(IF(VLOOKUP(Table1[[#This Row],[Budget Code Description]],Dimentions!$X$6:$AC$139,2,FALSE)="","",VLOOKUP(Table1[[#This Row],[Budget Code Description]],Dimentions!$X$6:$AC$139,2,FALSE)),"")</f>
        <v/>
      </c>
      <c r="G905" s="143"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Description]],Dimentions!$X$6:$AC$134,4,FALSE)="","",VLOOKUP(Table1[[#This Row],[Budget Code Description]],Dimentions!$X$6:$AC$134,4,FALSE)),"")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7"/>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x14ac:dyDescent="0.35">
      <c r="A906" s="1"/>
      <c r="B906" s="88" t="str">
        <f>IF(Table1[[#This Row],[Posting Date]]&lt;&gt;"",IF(Table1[[#This Row],[Reference Number]]=Q905,B905+1,1),"")</f>
        <v/>
      </c>
      <c r="C906" s="61"/>
      <c r="D906" s="61"/>
      <c r="E906" s="140"/>
      <c r="F906" s="143" t="str">
        <f>IFERROR(IF(VLOOKUP(Table1[[#This Row],[Budget Code Description]],Dimentions!$X$6:$AC$139,2,FALSE)="","",VLOOKUP(Table1[[#This Row],[Budget Code Description]],Dimentions!$X$6:$AC$139,2,FALSE)),"")</f>
        <v/>
      </c>
      <c r="G906" s="143"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Description]],Dimentions!$X$6:$AC$134,4,FALSE)="","",VLOOKUP(Table1[[#This Row],[Budget Code Description]],Dimentions!$X$6:$AC$134,4,FALSE)),"")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7"/>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x14ac:dyDescent="0.35">
      <c r="A907" s="1"/>
      <c r="B907" s="88" t="str">
        <f>IF(Table1[[#This Row],[Posting Date]]&lt;&gt;"",IF(Table1[[#This Row],[Reference Number]]=Q906,B906+1,1),"")</f>
        <v/>
      </c>
      <c r="C907" s="61"/>
      <c r="D907" s="61"/>
      <c r="E907" s="140"/>
      <c r="F907" s="143" t="str">
        <f>IFERROR(IF(VLOOKUP(Table1[[#This Row],[Budget Code Description]],Dimentions!$X$6:$AC$139,2,FALSE)="","",VLOOKUP(Table1[[#This Row],[Budget Code Description]],Dimentions!$X$6:$AC$139,2,FALSE)),"")</f>
        <v/>
      </c>
      <c r="G907" s="143"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Description]],Dimentions!$X$6:$AC$134,4,FALSE)="","",VLOOKUP(Table1[[#This Row],[Budget Code Description]],Dimentions!$X$6:$AC$134,4,FALSE)),"")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7"/>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x14ac:dyDescent="0.35">
      <c r="A908" s="1"/>
      <c r="B908" s="88" t="str">
        <f>IF(Table1[[#This Row],[Posting Date]]&lt;&gt;"",IF(Table1[[#This Row],[Reference Number]]=Q907,B907+1,1),"")</f>
        <v/>
      </c>
      <c r="C908" s="61"/>
      <c r="D908" s="61"/>
      <c r="E908" s="140"/>
      <c r="F908" s="143" t="str">
        <f>IFERROR(IF(VLOOKUP(Table1[[#This Row],[Budget Code Description]],Dimentions!$X$6:$AC$139,2,FALSE)="","",VLOOKUP(Table1[[#This Row],[Budget Code Description]],Dimentions!$X$6:$AC$139,2,FALSE)),"")</f>
        <v/>
      </c>
      <c r="G908" s="143"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Description]],Dimentions!$X$6:$AC$134,4,FALSE)="","",VLOOKUP(Table1[[#This Row],[Budget Code Description]],Dimentions!$X$6:$AC$134,4,FALSE)),"")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7"/>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x14ac:dyDescent="0.35">
      <c r="A909" s="1"/>
      <c r="B909" s="88" t="str">
        <f>IF(Table1[[#This Row],[Posting Date]]&lt;&gt;"",IF(Table1[[#This Row],[Reference Number]]=Q908,B908+1,1),"")</f>
        <v/>
      </c>
      <c r="C909" s="61"/>
      <c r="D909" s="61"/>
      <c r="E909" s="140"/>
      <c r="F909" s="143" t="str">
        <f>IFERROR(IF(VLOOKUP(Table1[[#This Row],[Budget Code Description]],Dimentions!$X$6:$AC$139,2,FALSE)="","",VLOOKUP(Table1[[#This Row],[Budget Code Description]],Dimentions!$X$6:$AC$139,2,FALSE)),"")</f>
        <v/>
      </c>
      <c r="G909" s="143"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Description]],Dimentions!$X$6:$AC$134,4,FALSE)="","",VLOOKUP(Table1[[#This Row],[Budget Code Description]],Dimentions!$X$6:$AC$134,4,FALSE)),"")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7"/>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x14ac:dyDescent="0.35">
      <c r="A910" s="1"/>
      <c r="B910" s="88" t="str">
        <f>IF(Table1[[#This Row],[Posting Date]]&lt;&gt;"",IF(Table1[[#This Row],[Reference Number]]=Q909,B909+1,1),"")</f>
        <v/>
      </c>
      <c r="C910" s="61"/>
      <c r="D910" s="61"/>
      <c r="E910" s="140"/>
      <c r="F910" s="143" t="str">
        <f>IFERROR(IF(VLOOKUP(Table1[[#This Row],[Budget Code Description]],Dimentions!$X$6:$AC$139,2,FALSE)="","",VLOOKUP(Table1[[#This Row],[Budget Code Description]],Dimentions!$X$6:$AC$139,2,FALSE)),"")</f>
        <v/>
      </c>
      <c r="G910" s="143"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Description]],Dimentions!$X$6:$AC$134,4,FALSE)="","",VLOOKUP(Table1[[#This Row],[Budget Code Description]],Dimentions!$X$6:$AC$134,4,FALSE)),"")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7"/>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x14ac:dyDescent="0.35">
      <c r="A911" s="1"/>
      <c r="B911" s="88" t="str">
        <f>IF(Table1[[#This Row],[Posting Date]]&lt;&gt;"",IF(Table1[[#This Row],[Reference Number]]=Q910,B910+1,1),"")</f>
        <v/>
      </c>
      <c r="C911" s="61"/>
      <c r="D911" s="61"/>
      <c r="E911" s="140"/>
      <c r="F911" s="143" t="str">
        <f>IFERROR(IF(VLOOKUP(Table1[[#This Row],[Budget Code Description]],Dimentions!$X$6:$AC$139,2,FALSE)="","",VLOOKUP(Table1[[#This Row],[Budget Code Description]],Dimentions!$X$6:$AC$139,2,FALSE)),"")</f>
        <v/>
      </c>
      <c r="G911" s="143"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Description]],Dimentions!$X$6:$AC$134,4,FALSE)="","",VLOOKUP(Table1[[#This Row],[Budget Code Description]],Dimentions!$X$6:$AC$134,4,FALSE)),"")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7"/>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x14ac:dyDescent="0.35">
      <c r="A912" s="1"/>
      <c r="B912" s="88" t="str">
        <f>IF(Table1[[#This Row],[Posting Date]]&lt;&gt;"",IF(Table1[[#This Row],[Reference Number]]=Q911,B911+1,1),"")</f>
        <v/>
      </c>
      <c r="C912" s="61"/>
      <c r="D912" s="61"/>
      <c r="E912" s="140"/>
      <c r="F912" s="143" t="str">
        <f>IFERROR(IF(VLOOKUP(Table1[[#This Row],[Budget Code Description]],Dimentions!$X$6:$AC$139,2,FALSE)="","",VLOOKUP(Table1[[#This Row],[Budget Code Description]],Dimentions!$X$6:$AC$139,2,FALSE)),"")</f>
        <v/>
      </c>
      <c r="G912" s="143"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Description]],Dimentions!$X$6:$AC$134,4,FALSE)="","",VLOOKUP(Table1[[#This Row],[Budget Code Description]],Dimentions!$X$6:$AC$134,4,FALSE)),"")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si="17"/>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x14ac:dyDescent="0.35">
      <c r="A913" s="1"/>
      <c r="B913" s="88" t="str">
        <f>IF(Table1[[#This Row],[Posting Date]]&lt;&gt;"",IF(Table1[[#This Row],[Reference Number]]=Q912,B912+1,1),"")</f>
        <v/>
      </c>
      <c r="C913" s="61"/>
      <c r="D913" s="61"/>
      <c r="E913" s="140"/>
      <c r="F913" s="143" t="str">
        <f>IFERROR(IF(VLOOKUP(Table1[[#This Row],[Budget Code Description]],Dimentions!$X$6:$AC$139,2,FALSE)="","",VLOOKUP(Table1[[#This Row],[Budget Code Description]],Dimentions!$X$6:$AC$139,2,FALSE)),"")</f>
        <v/>
      </c>
      <c r="G913" s="143"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Description]],Dimentions!$X$6:$AC$134,4,FALSE)="","",VLOOKUP(Table1[[#This Row],[Budget Code Description]],Dimentions!$X$6:$AC$134,4,FALSE)),"")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si="17"/>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x14ac:dyDescent="0.35">
      <c r="A914" s="1"/>
      <c r="B914" s="88" t="str">
        <f>IF(Table1[[#This Row],[Posting Date]]&lt;&gt;"",IF(Table1[[#This Row],[Reference Number]]=Q913,B913+1,1),"")</f>
        <v/>
      </c>
      <c r="C914" s="61"/>
      <c r="D914" s="61"/>
      <c r="E914" s="140"/>
      <c r="F914" s="143" t="str">
        <f>IFERROR(IF(VLOOKUP(Table1[[#This Row],[Budget Code Description]],Dimentions!$X$6:$AC$139,2,FALSE)="","",VLOOKUP(Table1[[#This Row],[Budget Code Description]],Dimentions!$X$6:$AC$139,2,FALSE)),"")</f>
        <v/>
      </c>
      <c r="G914" s="143"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Description]],Dimentions!$X$6:$AC$134,4,FALSE)="","",VLOOKUP(Table1[[#This Row],[Budget Code Description]],Dimentions!$X$6:$AC$134,4,FALSE)),"")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si="17"/>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x14ac:dyDescent="0.35">
      <c r="A915" s="1"/>
      <c r="B915" s="88" t="str">
        <f>IF(Table1[[#This Row],[Posting Date]]&lt;&gt;"",IF(Table1[[#This Row],[Reference Number]]=Q914,B914+1,1),"")</f>
        <v/>
      </c>
      <c r="C915" s="61"/>
      <c r="D915" s="61"/>
      <c r="E915" s="140"/>
      <c r="F915" s="143" t="str">
        <f>IFERROR(IF(VLOOKUP(Table1[[#This Row],[Budget Code Description]],Dimentions!$X$6:$AC$139,2,FALSE)="","",VLOOKUP(Table1[[#This Row],[Budget Code Description]],Dimentions!$X$6:$AC$139,2,FALSE)),"")</f>
        <v/>
      </c>
      <c r="G915" s="143"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Description]],Dimentions!$X$6:$AC$134,4,FALSE)="","",VLOOKUP(Table1[[#This Row],[Budget Code Description]],Dimentions!$X$6:$AC$134,4,FALSE)),"")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7"/>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x14ac:dyDescent="0.35">
      <c r="A916" s="1"/>
      <c r="B916" s="88" t="str">
        <f>IF(Table1[[#This Row],[Posting Date]]&lt;&gt;"",IF(Table1[[#This Row],[Reference Number]]=Q915,B915+1,1),"")</f>
        <v/>
      </c>
      <c r="C916" s="61"/>
      <c r="D916" s="61"/>
      <c r="E916" s="140"/>
      <c r="F916" s="143" t="str">
        <f>IFERROR(IF(VLOOKUP(Table1[[#This Row],[Budget Code Description]],Dimentions!$X$6:$AC$139,2,FALSE)="","",VLOOKUP(Table1[[#This Row],[Budget Code Description]],Dimentions!$X$6:$AC$139,2,FALSE)),"")</f>
        <v/>
      </c>
      <c r="G916" s="143"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Description]],Dimentions!$X$6:$AC$134,4,FALSE)="","",VLOOKUP(Table1[[#This Row],[Budget Code Description]],Dimentions!$X$6:$AC$134,4,FALSE)),"")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7"/>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x14ac:dyDescent="0.35">
      <c r="A917" s="1"/>
      <c r="B917" s="88" t="str">
        <f>IF(Table1[[#This Row],[Posting Date]]&lt;&gt;"",IF(Table1[[#This Row],[Reference Number]]=Q916,B916+1,1),"")</f>
        <v/>
      </c>
      <c r="C917" s="61"/>
      <c r="D917" s="61"/>
      <c r="E917" s="140"/>
      <c r="F917" s="143" t="str">
        <f>IFERROR(IF(VLOOKUP(Table1[[#This Row],[Budget Code Description]],Dimentions!$X$6:$AC$139,2,FALSE)="","",VLOOKUP(Table1[[#This Row],[Budget Code Description]],Dimentions!$X$6:$AC$139,2,FALSE)),"")</f>
        <v/>
      </c>
      <c r="G917" s="143"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Description]],Dimentions!$X$6:$AC$134,4,FALSE)="","",VLOOKUP(Table1[[#This Row],[Budget Code Description]],Dimentions!$X$6:$AC$134,4,FALSE)),"")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7"/>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x14ac:dyDescent="0.35">
      <c r="A918" s="1"/>
      <c r="B918" s="88" t="str">
        <f>IF(Table1[[#This Row],[Posting Date]]&lt;&gt;"",IF(Table1[[#This Row],[Reference Number]]=Q917,B917+1,1),"")</f>
        <v/>
      </c>
      <c r="C918" s="61"/>
      <c r="D918" s="61"/>
      <c r="E918" s="140"/>
      <c r="F918" s="143" t="str">
        <f>IFERROR(IF(VLOOKUP(Table1[[#This Row],[Budget Code Description]],Dimentions!$X$6:$AC$139,2,FALSE)="","",VLOOKUP(Table1[[#This Row],[Budget Code Description]],Dimentions!$X$6:$AC$139,2,FALSE)),"")</f>
        <v/>
      </c>
      <c r="G918" s="143"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Description]],Dimentions!$X$6:$AC$134,4,FALSE)="","",VLOOKUP(Table1[[#This Row],[Budget Code Description]],Dimentions!$X$6:$AC$134,4,FALSE)),"")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7"/>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x14ac:dyDescent="0.35">
      <c r="A919" s="1"/>
      <c r="B919" s="88" t="str">
        <f>IF(Table1[[#This Row],[Posting Date]]&lt;&gt;"",IF(Table1[[#This Row],[Reference Number]]=Q918,B918+1,1),"")</f>
        <v/>
      </c>
      <c r="C919" s="61"/>
      <c r="D919" s="61"/>
      <c r="E919" s="140"/>
      <c r="F919" s="143" t="str">
        <f>IFERROR(IF(VLOOKUP(Table1[[#This Row],[Budget Code Description]],Dimentions!$X$6:$AC$139,2,FALSE)="","",VLOOKUP(Table1[[#This Row],[Budget Code Description]],Dimentions!$X$6:$AC$139,2,FALSE)),"")</f>
        <v/>
      </c>
      <c r="G919" s="143"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Description]],Dimentions!$X$6:$AC$134,4,FALSE)="","",VLOOKUP(Table1[[#This Row],[Budget Code Description]],Dimentions!$X$6:$AC$134,4,FALSE)),"")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7"/>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x14ac:dyDescent="0.35">
      <c r="A920" s="1"/>
      <c r="B920" s="88" t="str">
        <f>IF(Table1[[#This Row],[Posting Date]]&lt;&gt;"",IF(Table1[[#This Row],[Reference Number]]=Q919,B919+1,1),"")</f>
        <v/>
      </c>
      <c r="C920" s="61"/>
      <c r="D920" s="61"/>
      <c r="E920" s="140"/>
      <c r="F920" s="143" t="str">
        <f>IFERROR(IF(VLOOKUP(Table1[[#This Row],[Budget Code Description]],Dimentions!$X$6:$AC$139,2,FALSE)="","",VLOOKUP(Table1[[#This Row],[Budget Code Description]],Dimentions!$X$6:$AC$139,2,FALSE)),"")</f>
        <v/>
      </c>
      <c r="G920" s="143"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Description]],Dimentions!$X$6:$AC$134,4,FALSE)="","",VLOOKUP(Table1[[#This Row],[Budget Code Description]],Dimentions!$X$6:$AC$134,4,FALSE)),"")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7"/>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x14ac:dyDescent="0.35">
      <c r="A921" s="1"/>
      <c r="B921" s="88" t="str">
        <f>IF(Table1[[#This Row],[Posting Date]]&lt;&gt;"",IF(Table1[[#This Row],[Reference Number]]=Q920,B920+1,1),"")</f>
        <v/>
      </c>
      <c r="C921" s="61"/>
      <c r="D921" s="61"/>
      <c r="E921" s="140"/>
      <c r="F921" s="143" t="str">
        <f>IFERROR(IF(VLOOKUP(Table1[[#This Row],[Budget Code Description]],Dimentions!$X$6:$AC$139,2,FALSE)="","",VLOOKUP(Table1[[#This Row],[Budget Code Description]],Dimentions!$X$6:$AC$139,2,FALSE)),"")</f>
        <v/>
      </c>
      <c r="G921" s="143"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Description]],Dimentions!$X$6:$AC$134,4,FALSE)="","",VLOOKUP(Table1[[#This Row],[Budget Code Description]],Dimentions!$X$6:$AC$134,4,FALSE)),"")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7"/>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x14ac:dyDescent="0.35">
      <c r="A922" s="1"/>
      <c r="B922" s="88" t="str">
        <f>IF(Table1[[#This Row],[Posting Date]]&lt;&gt;"",IF(Table1[[#This Row],[Reference Number]]=Q921,B921+1,1),"")</f>
        <v/>
      </c>
      <c r="C922" s="61"/>
      <c r="D922" s="61"/>
      <c r="E922" s="140"/>
      <c r="F922" s="143" t="str">
        <f>IFERROR(IF(VLOOKUP(Table1[[#This Row],[Budget Code Description]],Dimentions!$X$6:$AC$139,2,FALSE)="","",VLOOKUP(Table1[[#This Row],[Budget Code Description]],Dimentions!$X$6:$AC$139,2,FALSE)),"")</f>
        <v/>
      </c>
      <c r="G922" s="143"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Description]],Dimentions!$X$6:$AC$134,4,FALSE)="","",VLOOKUP(Table1[[#This Row],[Budget Code Description]],Dimentions!$X$6:$AC$134,4,FALSE)),"")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7"/>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x14ac:dyDescent="0.35">
      <c r="A923" s="1"/>
      <c r="B923" s="88" t="str">
        <f>IF(Table1[[#This Row],[Posting Date]]&lt;&gt;"",IF(Table1[[#This Row],[Reference Number]]=Q922,B922+1,1),"")</f>
        <v/>
      </c>
      <c r="C923" s="61"/>
      <c r="D923" s="61"/>
      <c r="E923" s="140"/>
      <c r="F923" s="143" t="str">
        <f>IFERROR(IF(VLOOKUP(Table1[[#This Row],[Budget Code Description]],Dimentions!$X$6:$AC$139,2,FALSE)="","",VLOOKUP(Table1[[#This Row],[Budget Code Description]],Dimentions!$X$6:$AC$139,2,FALSE)),"")</f>
        <v/>
      </c>
      <c r="G923" s="143"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Description]],Dimentions!$X$6:$AC$134,4,FALSE)="","",VLOOKUP(Table1[[#This Row],[Budget Code Description]],Dimentions!$X$6:$AC$134,4,FALSE)),"")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7"/>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x14ac:dyDescent="0.35">
      <c r="A924" s="1"/>
      <c r="B924" s="88" t="str">
        <f>IF(Table1[[#This Row],[Posting Date]]&lt;&gt;"",IF(Table1[[#This Row],[Reference Number]]=Q923,B923+1,1),"")</f>
        <v/>
      </c>
      <c r="C924" s="61"/>
      <c r="D924" s="61"/>
      <c r="E924" s="140"/>
      <c r="F924" s="143" t="str">
        <f>IFERROR(IF(VLOOKUP(Table1[[#This Row],[Budget Code Description]],Dimentions!$X$6:$AC$139,2,FALSE)="","",VLOOKUP(Table1[[#This Row],[Budget Code Description]],Dimentions!$X$6:$AC$139,2,FALSE)),"")</f>
        <v/>
      </c>
      <c r="G924" s="143"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Description]],Dimentions!$X$6:$AC$134,4,FALSE)="","",VLOOKUP(Table1[[#This Row],[Budget Code Description]],Dimentions!$X$6:$AC$134,4,FALSE)),"")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7"/>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x14ac:dyDescent="0.35">
      <c r="A925" s="1"/>
      <c r="B925" s="88" t="str">
        <f>IF(Table1[[#This Row],[Posting Date]]&lt;&gt;"",IF(Table1[[#This Row],[Reference Number]]=Q924,B924+1,1),"")</f>
        <v/>
      </c>
      <c r="C925" s="61"/>
      <c r="D925" s="61"/>
      <c r="E925" s="140"/>
      <c r="F925" s="143" t="str">
        <f>IFERROR(IF(VLOOKUP(Table1[[#This Row],[Budget Code Description]],Dimentions!$X$6:$AC$139,2,FALSE)="","",VLOOKUP(Table1[[#This Row],[Budget Code Description]],Dimentions!$X$6:$AC$139,2,FALSE)),"")</f>
        <v/>
      </c>
      <c r="G925" s="143"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Description]],Dimentions!$X$6:$AC$134,4,FALSE)="","",VLOOKUP(Table1[[#This Row],[Budget Code Description]],Dimentions!$X$6:$AC$134,4,FALSE)),"")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7"/>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x14ac:dyDescent="0.35">
      <c r="A926" s="1"/>
      <c r="B926" s="88" t="str">
        <f>IF(Table1[[#This Row],[Posting Date]]&lt;&gt;"",IF(Table1[[#This Row],[Reference Number]]=Q925,B925+1,1),"")</f>
        <v/>
      </c>
      <c r="C926" s="61"/>
      <c r="D926" s="61"/>
      <c r="E926" s="140"/>
      <c r="F926" s="143" t="str">
        <f>IFERROR(IF(VLOOKUP(Table1[[#This Row],[Budget Code Description]],Dimentions!$X$6:$AC$139,2,FALSE)="","",VLOOKUP(Table1[[#This Row],[Budget Code Description]],Dimentions!$X$6:$AC$139,2,FALSE)),"")</f>
        <v/>
      </c>
      <c r="G926" s="143"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Description]],Dimentions!$X$6:$AC$134,4,FALSE)="","",VLOOKUP(Table1[[#This Row],[Budget Code Description]],Dimentions!$X$6:$AC$134,4,FALSE)),"")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7"/>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x14ac:dyDescent="0.35">
      <c r="A927" s="1"/>
      <c r="B927" s="88" t="str">
        <f>IF(Table1[[#This Row],[Posting Date]]&lt;&gt;"",IF(Table1[[#This Row],[Reference Number]]=Q926,B926+1,1),"")</f>
        <v/>
      </c>
      <c r="C927" s="61"/>
      <c r="D927" s="61"/>
      <c r="E927" s="140"/>
      <c r="F927" s="143" t="str">
        <f>IFERROR(IF(VLOOKUP(Table1[[#This Row],[Budget Code Description]],Dimentions!$X$6:$AC$139,2,FALSE)="","",VLOOKUP(Table1[[#This Row],[Budget Code Description]],Dimentions!$X$6:$AC$139,2,FALSE)),"")</f>
        <v/>
      </c>
      <c r="G927" s="143"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Description]],Dimentions!$X$6:$AC$134,4,FALSE)="","",VLOOKUP(Table1[[#This Row],[Budget Code Description]],Dimentions!$X$6:$AC$134,4,FALSE)),"")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7"/>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x14ac:dyDescent="0.35">
      <c r="A928" s="1"/>
      <c r="B928" s="88" t="str">
        <f>IF(Table1[[#This Row],[Posting Date]]&lt;&gt;"",IF(Table1[[#This Row],[Reference Number]]=Q927,B927+1,1),"")</f>
        <v/>
      </c>
      <c r="C928" s="61"/>
      <c r="D928" s="61"/>
      <c r="E928" s="140"/>
      <c r="F928" s="143" t="str">
        <f>IFERROR(IF(VLOOKUP(Table1[[#This Row],[Budget Code Description]],Dimentions!$X$6:$AC$139,2,FALSE)="","",VLOOKUP(Table1[[#This Row],[Budget Code Description]],Dimentions!$X$6:$AC$139,2,FALSE)),"")</f>
        <v/>
      </c>
      <c r="G928" s="143"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Description]],Dimentions!$X$6:$AC$134,4,FALSE)="","",VLOOKUP(Table1[[#This Row],[Budget Code Description]],Dimentions!$X$6:$AC$134,4,FALSE)),"")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7"/>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x14ac:dyDescent="0.35">
      <c r="A929" s="1"/>
      <c r="B929" s="88" t="str">
        <f>IF(Table1[[#This Row],[Posting Date]]&lt;&gt;"",IF(Table1[[#This Row],[Reference Number]]=Q928,B928+1,1),"")</f>
        <v/>
      </c>
      <c r="C929" s="61"/>
      <c r="D929" s="61"/>
      <c r="E929" s="140"/>
      <c r="F929" s="143" t="str">
        <f>IFERROR(IF(VLOOKUP(Table1[[#This Row],[Budget Code Description]],Dimentions!$X$6:$AC$139,2,FALSE)="","",VLOOKUP(Table1[[#This Row],[Budget Code Description]],Dimentions!$X$6:$AC$139,2,FALSE)),"")</f>
        <v/>
      </c>
      <c r="G929" s="143"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Description]],Dimentions!$X$6:$AC$134,4,FALSE)="","",VLOOKUP(Table1[[#This Row],[Budget Code Description]],Dimentions!$X$6:$AC$134,4,FALSE)),"")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7"/>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x14ac:dyDescent="0.35">
      <c r="A930" s="1"/>
      <c r="B930" s="88" t="str">
        <f>IF(Table1[[#This Row],[Posting Date]]&lt;&gt;"",IF(Table1[[#This Row],[Reference Number]]=Q929,B929+1,1),"")</f>
        <v/>
      </c>
      <c r="C930" s="61"/>
      <c r="D930" s="61"/>
      <c r="E930" s="140"/>
      <c r="F930" s="143" t="str">
        <f>IFERROR(IF(VLOOKUP(Table1[[#This Row],[Budget Code Description]],Dimentions!$X$6:$AC$139,2,FALSE)="","",VLOOKUP(Table1[[#This Row],[Budget Code Description]],Dimentions!$X$6:$AC$139,2,FALSE)),"")</f>
        <v/>
      </c>
      <c r="G930" s="143"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Description]],Dimentions!$X$6:$AC$134,4,FALSE)="","",VLOOKUP(Table1[[#This Row],[Budget Code Description]],Dimentions!$X$6:$AC$134,4,FALSE)),"")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7"/>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x14ac:dyDescent="0.35">
      <c r="A931" s="1"/>
      <c r="B931" s="88" t="str">
        <f>IF(Table1[[#This Row],[Posting Date]]&lt;&gt;"",IF(Table1[[#This Row],[Reference Number]]=Q930,B930+1,1),"")</f>
        <v/>
      </c>
      <c r="C931" s="61"/>
      <c r="D931" s="61"/>
      <c r="E931" s="140"/>
      <c r="F931" s="143" t="str">
        <f>IFERROR(IF(VLOOKUP(Table1[[#This Row],[Budget Code Description]],Dimentions!$X$6:$AC$139,2,FALSE)="","",VLOOKUP(Table1[[#This Row],[Budget Code Description]],Dimentions!$X$6:$AC$139,2,FALSE)),"")</f>
        <v/>
      </c>
      <c r="G931" s="143"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Description]],Dimentions!$X$6:$AC$134,4,FALSE)="","",VLOOKUP(Table1[[#This Row],[Budget Code Description]],Dimentions!$X$6:$AC$134,4,FALSE)),"")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si="17"/>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x14ac:dyDescent="0.35">
      <c r="A932" s="1"/>
      <c r="B932" s="88" t="str">
        <f>IF(Table1[[#This Row],[Posting Date]]&lt;&gt;"",IF(Table1[[#This Row],[Reference Number]]=Q931,B931+1,1),"")</f>
        <v/>
      </c>
      <c r="C932" s="61"/>
      <c r="D932" s="61"/>
      <c r="E932" s="140"/>
      <c r="F932" s="143" t="str">
        <f>IFERROR(IF(VLOOKUP(Table1[[#This Row],[Budget Code Description]],Dimentions!$X$6:$AC$139,2,FALSE)="","",VLOOKUP(Table1[[#This Row],[Budget Code Description]],Dimentions!$X$6:$AC$139,2,FALSE)),"")</f>
        <v/>
      </c>
      <c r="G932" s="143"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Description]],Dimentions!$X$6:$AC$134,4,FALSE)="","",VLOOKUP(Table1[[#This Row],[Budget Code Description]],Dimentions!$X$6:$AC$134,4,FALSE)),"")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7"/>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x14ac:dyDescent="0.35">
      <c r="A933" s="1"/>
      <c r="B933" s="88" t="str">
        <f>IF(Table1[[#This Row],[Posting Date]]&lt;&gt;"",IF(Table1[[#This Row],[Reference Number]]=Q932,B932+1,1),"")</f>
        <v/>
      </c>
      <c r="C933" s="61"/>
      <c r="D933" s="61"/>
      <c r="E933" s="140"/>
      <c r="F933" s="143" t="str">
        <f>IFERROR(IF(VLOOKUP(Table1[[#This Row],[Budget Code Description]],Dimentions!$X$6:$AC$139,2,FALSE)="","",VLOOKUP(Table1[[#This Row],[Budget Code Description]],Dimentions!$X$6:$AC$139,2,FALSE)),"")</f>
        <v/>
      </c>
      <c r="G933" s="143"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Description]],Dimentions!$X$6:$AC$134,4,FALSE)="","",VLOOKUP(Table1[[#This Row],[Budget Code Description]],Dimentions!$X$6:$AC$134,4,FALSE)),"")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7"/>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x14ac:dyDescent="0.35">
      <c r="A934" s="1"/>
      <c r="B934" s="88" t="str">
        <f>IF(Table1[[#This Row],[Posting Date]]&lt;&gt;"",IF(Table1[[#This Row],[Reference Number]]=Q933,B933+1,1),"")</f>
        <v/>
      </c>
      <c r="C934" s="61"/>
      <c r="D934" s="61"/>
      <c r="E934" s="140"/>
      <c r="F934" s="143" t="str">
        <f>IFERROR(IF(VLOOKUP(Table1[[#This Row],[Budget Code Description]],Dimentions!$X$6:$AC$139,2,FALSE)="","",VLOOKUP(Table1[[#This Row],[Budget Code Description]],Dimentions!$X$6:$AC$139,2,FALSE)),"")</f>
        <v/>
      </c>
      <c r="G934" s="143"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Description]],Dimentions!$X$6:$AC$134,4,FALSE)="","",VLOOKUP(Table1[[#This Row],[Budget Code Description]],Dimentions!$X$6:$AC$134,4,FALSE)),"")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si="17"/>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x14ac:dyDescent="0.35">
      <c r="A935" s="1"/>
      <c r="B935" s="88" t="str">
        <f>IF(Table1[[#This Row],[Posting Date]]&lt;&gt;"",IF(Table1[[#This Row],[Reference Number]]=Q934,B934+1,1),"")</f>
        <v/>
      </c>
      <c r="C935" s="61"/>
      <c r="D935" s="61"/>
      <c r="E935" s="140"/>
      <c r="F935" s="143" t="str">
        <f>IFERROR(IF(VLOOKUP(Table1[[#This Row],[Budget Code Description]],Dimentions!$X$6:$AC$139,2,FALSE)="","",VLOOKUP(Table1[[#This Row],[Budget Code Description]],Dimentions!$X$6:$AC$139,2,FALSE)),"")</f>
        <v/>
      </c>
      <c r="G935" s="143"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Description]],Dimentions!$X$6:$AC$134,4,FALSE)="","",VLOOKUP(Table1[[#This Row],[Budget Code Description]],Dimentions!$X$6:$AC$134,4,FALSE)),"")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7"/>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x14ac:dyDescent="0.35">
      <c r="A936" s="1"/>
      <c r="B936" s="88" t="str">
        <f>IF(Table1[[#This Row],[Posting Date]]&lt;&gt;"",IF(Table1[[#This Row],[Reference Number]]=Q935,B935+1,1),"")</f>
        <v/>
      </c>
      <c r="C936" s="61"/>
      <c r="D936" s="61"/>
      <c r="E936" s="140"/>
      <c r="F936" s="143" t="str">
        <f>IFERROR(IF(VLOOKUP(Table1[[#This Row],[Budget Code Description]],Dimentions!$X$6:$AC$139,2,FALSE)="","",VLOOKUP(Table1[[#This Row],[Budget Code Description]],Dimentions!$X$6:$AC$139,2,FALSE)),"")</f>
        <v/>
      </c>
      <c r="G936" s="143"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Description]],Dimentions!$X$6:$AC$134,4,FALSE)="","",VLOOKUP(Table1[[#This Row],[Budget Code Description]],Dimentions!$X$6:$AC$134,4,FALSE)),"")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7"/>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x14ac:dyDescent="0.35">
      <c r="A937" s="1"/>
      <c r="B937" s="88" t="str">
        <f>IF(Table1[[#This Row],[Posting Date]]&lt;&gt;"",IF(Table1[[#This Row],[Reference Number]]=Q936,B936+1,1),"")</f>
        <v/>
      </c>
      <c r="C937" s="61"/>
      <c r="D937" s="61"/>
      <c r="E937" s="140"/>
      <c r="F937" s="143" t="str">
        <f>IFERROR(IF(VLOOKUP(Table1[[#This Row],[Budget Code Description]],Dimentions!$X$6:$AC$139,2,FALSE)="","",VLOOKUP(Table1[[#This Row],[Budget Code Description]],Dimentions!$X$6:$AC$139,2,FALSE)),"")</f>
        <v/>
      </c>
      <c r="G937" s="143"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Description]],Dimentions!$X$6:$AC$134,4,FALSE)="","",VLOOKUP(Table1[[#This Row],[Budget Code Description]],Dimentions!$X$6:$AC$134,4,FALSE)),"")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si="17"/>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x14ac:dyDescent="0.35">
      <c r="A938" s="1"/>
      <c r="B938" s="88" t="str">
        <f>IF(Table1[[#This Row],[Posting Date]]&lt;&gt;"",IF(Table1[[#This Row],[Reference Number]]=Q937,B937+1,1),"")</f>
        <v/>
      </c>
      <c r="C938" s="61"/>
      <c r="D938" s="61"/>
      <c r="E938" s="140"/>
      <c r="F938" s="143" t="str">
        <f>IFERROR(IF(VLOOKUP(Table1[[#This Row],[Budget Code Description]],Dimentions!$X$6:$AC$139,2,FALSE)="","",VLOOKUP(Table1[[#This Row],[Budget Code Description]],Dimentions!$X$6:$AC$139,2,FALSE)),"")</f>
        <v/>
      </c>
      <c r="G938" s="143"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Description]],Dimentions!$X$6:$AC$134,4,FALSE)="","",VLOOKUP(Table1[[#This Row],[Budget Code Description]],Dimentions!$X$6:$AC$134,4,FALSE)),"")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7"/>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x14ac:dyDescent="0.35">
      <c r="A939" s="1"/>
      <c r="B939" s="88" t="str">
        <f>IF(Table1[[#This Row],[Posting Date]]&lt;&gt;"",IF(Table1[[#This Row],[Reference Number]]=Q938,B938+1,1),"")</f>
        <v/>
      </c>
      <c r="C939" s="61"/>
      <c r="D939" s="61"/>
      <c r="E939" s="140"/>
      <c r="F939" s="143" t="str">
        <f>IFERROR(IF(VLOOKUP(Table1[[#This Row],[Budget Code Description]],Dimentions!$X$6:$AC$139,2,FALSE)="","",VLOOKUP(Table1[[#This Row],[Budget Code Description]],Dimentions!$X$6:$AC$139,2,FALSE)),"")</f>
        <v/>
      </c>
      <c r="G939" s="143"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Description]],Dimentions!$X$6:$AC$134,4,FALSE)="","",VLOOKUP(Table1[[#This Row],[Budget Code Description]],Dimentions!$X$6:$AC$134,4,FALSE)),"")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ref="W939:W1002" si="18">IF(E939="","",(ExchangeRate))</f>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x14ac:dyDescent="0.35">
      <c r="A940" s="1"/>
      <c r="B940" s="88" t="str">
        <f>IF(Table1[[#This Row],[Posting Date]]&lt;&gt;"",IF(Table1[[#This Row],[Reference Number]]=Q939,B939+1,1),"")</f>
        <v/>
      </c>
      <c r="C940" s="61"/>
      <c r="D940" s="61"/>
      <c r="E940" s="140"/>
      <c r="F940" s="143" t="str">
        <f>IFERROR(IF(VLOOKUP(Table1[[#This Row],[Budget Code Description]],Dimentions!$X$6:$AC$139,2,FALSE)="","",VLOOKUP(Table1[[#This Row],[Budget Code Description]],Dimentions!$X$6:$AC$139,2,FALSE)),"")</f>
        <v/>
      </c>
      <c r="G940" s="143"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Description]],Dimentions!$X$6:$AC$134,4,FALSE)="","",VLOOKUP(Table1[[#This Row],[Budget Code Description]],Dimentions!$X$6:$AC$134,4,FALSE)),"")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8"/>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x14ac:dyDescent="0.35">
      <c r="A941" s="1"/>
      <c r="B941" s="88" t="str">
        <f>IF(Table1[[#This Row],[Posting Date]]&lt;&gt;"",IF(Table1[[#This Row],[Reference Number]]=Q940,B940+1,1),"")</f>
        <v/>
      </c>
      <c r="C941" s="61"/>
      <c r="D941" s="61"/>
      <c r="E941" s="140"/>
      <c r="F941" s="143" t="str">
        <f>IFERROR(IF(VLOOKUP(Table1[[#This Row],[Budget Code Description]],Dimentions!$X$6:$AC$139,2,FALSE)="","",VLOOKUP(Table1[[#This Row],[Budget Code Description]],Dimentions!$X$6:$AC$139,2,FALSE)),"")</f>
        <v/>
      </c>
      <c r="G941" s="143"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Description]],Dimentions!$X$6:$AC$134,4,FALSE)="","",VLOOKUP(Table1[[#This Row],[Budget Code Description]],Dimentions!$X$6:$AC$134,4,FALSE)),"")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si="18"/>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x14ac:dyDescent="0.35">
      <c r="A942" s="1"/>
      <c r="B942" s="88" t="str">
        <f>IF(Table1[[#This Row],[Posting Date]]&lt;&gt;"",IF(Table1[[#This Row],[Reference Number]]=Q941,B941+1,1),"")</f>
        <v/>
      </c>
      <c r="C942" s="61"/>
      <c r="D942" s="61"/>
      <c r="E942" s="140"/>
      <c r="F942" s="143" t="str">
        <f>IFERROR(IF(VLOOKUP(Table1[[#This Row],[Budget Code Description]],Dimentions!$X$6:$AC$139,2,FALSE)="","",VLOOKUP(Table1[[#This Row],[Budget Code Description]],Dimentions!$X$6:$AC$139,2,FALSE)),"")</f>
        <v/>
      </c>
      <c r="G942" s="143"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Description]],Dimentions!$X$6:$AC$134,4,FALSE)="","",VLOOKUP(Table1[[#This Row],[Budget Code Description]],Dimentions!$X$6:$AC$134,4,FALSE)),"")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si="18"/>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x14ac:dyDescent="0.35">
      <c r="A943" s="1"/>
      <c r="B943" s="88" t="str">
        <f>IF(Table1[[#This Row],[Posting Date]]&lt;&gt;"",IF(Table1[[#This Row],[Reference Number]]=Q942,B942+1,1),"")</f>
        <v/>
      </c>
      <c r="C943" s="61"/>
      <c r="D943" s="61"/>
      <c r="E943" s="140"/>
      <c r="F943" s="143" t="str">
        <f>IFERROR(IF(VLOOKUP(Table1[[#This Row],[Budget Code Description]],Dimentions!$X$6:$AC$139,2,FALSE)="","",VLOOKUP(Table1[[#This Row],[Budget Code Description]],Dimentions!$X$6:$AC$139,2,FALSE)),"")</f>
        <v/>
      </c>
      <c r="G943" s="143"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Description]],Dimentions!$X$6:$AC$134,4,FALSE)="","",VLOOKUP(Table1[[#This Row],[Budget Code Description]],Dimentions!$X$6:$AC$134,4,FALSE)),"")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si="18"/>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x14ac:dyDescent="0.35">
      <c r="A944" s="1"/>
      <c r="B944" s="88" t="str">
        <f>IF(Table1[[#This Row],[Posting Date]]&lt;&gt;"",IF(Table1[[#This Row],[Reference Number]]=Q943,B943+1,1),"")</f>
        <v/>
      </c>
      <c r="C944" s="61"/>
      <c r="D944" s="61"/>
      <c r="E944" s="140"/>
      <c r="F944" s="143" t="str">
        <f>IFERROR(IF(VLOOKUP(Table1[[#This Row],[Budget Code Description]],Dimentions!$X$6:$AC$139,2,FALSE)="","",VLOOKUP(Table1[[#This Row],[Budget Code Description]],Dimentions!$X$6:$AC$139,2,FALSE)),"")</f>
        <v/>
      </c>
      <c r="G944" s="143"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Description]],Dimentions!$X$6:$AC$134,4,FALSE)="","",VLOOKUP(Table1[[#This Row],[Budget Code Description]],Dimentions!$X$6:$AC$134,4,FALSE)),"")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8"/>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x14ac:dyDescent="0.35">
      <c r="A945" s="1"/>
      <c r="B945" s="88" t="str">
        <f>IF(Table1[[#This Row],[Posting Date]]&lt;&gt;"",IF(Table1[[#This Row],[Reference Number]]=Q944,B944+1,1),"")</f>
        <v/>
      </c>
      <c r="C945" s="61"/>
      <c r="D945" s="61"/>
      <c r="E945" s="140"/>
      <c r="F945" s="143" t="str">
        <f>IFERROR(IF(VLOOKUP(Table1[[#This Row],[Budget Code Description]],Dimentions!$X$6:$AC$139,2,FALSE)="","",VLOOKUP(Table1[[#This Row],[Budget Code Description]],Dimentions!$X$6:$AC$139,2,FALSE)),"")</f>
        <v/>
      </c>
      <c r="G945" s="143"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Description]],Dimentions!$X$6:$AC$134,4,FALSE)="","",VLOOKUP(Table1[[#This Row],[Budget Code Description]],Dimentions!$X$6:$AC$134,4,FALSE)),"")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8"/>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x14ac:dyDescent="0.35">
      <c r="A946" s="1"/>
      <c r="B946" s="88" t="str">
        <f>IF(Table1[[#This Row],[Posting Date]]&lt;&gt;"",IF(Table1[[#This Row],[Reference Number]]=Q945,B945+1,1),"")</f>
        <v/>
      </c>
      <c r="C946" s="61"/>
      <c r="D946" s="61"/>
      <c r="E946" s="140"/>
      <c r="F946" s="143" t="str">
        <f>IFERROR(IF(VLOOKUP(Table1[[#This Row],[Budget Code Description]],Dimentions!$X$6:$AC$139,2,FALSE)="","",VLOOKUP(Table1[[#This Row],[Budget Code Description]],Dimentions!$X$6:$AC$139,2,FALSE)),"")</f>
        <v/>
      </c>
      <c r="G946" s="143"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Description]],Dimentions!$X$6:$AC$134,4,FALSE)="","",VLOOKUP(Table1[[#This Row],[Budget Code Description]],Dimentions!$X$6:$AC$134,4,FALSE)),"")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8"/>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x14ac:dyDescent="0.35">
      <c r="A947" s="1"/>
      <c r="B947" s="88" t="str">
        <f>IF(Table1[[#This Row],[Posting Date]]&lt;&gt;"",IF(Table1[[#This Row],[Reference Number]]=Q946,B946+1,1),"")</f>
        <v/>
      </c>
      <c r="C947" s="61"/>
      <c r="D947" s="61"/>
      <c r="E947" s="140"/>
      <c r="F947" s="143" t="str">
        <f>IFERROR(IF(VLOOKUP(Table1[[#This Row],[Budget Code Description]],Dimentions!$X$6:$AC$139,2,FALSE)="","",VLOOKUP(Table1[[#This Row],[Budget Code Description]],Dimentions!$X$6:$AC$139,2,FALSE)),"")</f>
        <v/>
      </c>
      <c r="G947" s="143"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Description]],Dimentions!$X$6:$AC$134,4,FALSE)="","",VLOOKUP(Table1[[#This Row],[Budget Code Description]],Dimentions!$X$6:$AC$134,4,FALSE)),"")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8"/>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x14ac:dyDescent="0.35">
      <c r="A948" s="1"/>
      <c r="B948" s="88" t="str">
        <f>IF(Table1[[#This Row],[Posting Date]]&lt;&gt;"",IF(Table1[[#This Row],[Reference Number]]=Q947,B947+1,1),"")</f>
        <v/>
      </c>
      <c r="C948" s="61"/>
      <c r="D948" s="61"/>
      <c r="E948" s="140"/>
      <c r="F948" s="143" t="str">
        <f>IFERROR(IF(VLOOKUP(Table1[[#This Row],[Budget Code Description]],Dimentions!$X$6:$AC$139,2,FALSE)="","",VLOOKUP(Table1[[#This Row],[Budget Code Description]],Dimentions!$X$6:$AC$139,2,FALSE)),"")</f>
        <v/>
      </c>
      <c r="G948" s="143"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Description]],Dimentions!$X$6:$AC$134,4,FALSE)="","",VLOOKUP(Table1[[#This Row],[Budget Code Description]],Dimentions!$X$6:$AC$134,4,FALSE)),"")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8"/>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x14ac:dyDescent="0.35">
      <c r="A949" s="1"/>
      <c r="B949" s="88" t="str">
        <f>IF(Table1[[#This Row],[Posting Date]]&lt;&gt;"",IF(Table1[[#This Row],[Reference Number]]=Q948,B948+1,1),"")</f>
        <v/>
      </c>
      <c r="C949" s="61"/>
      <c r="D949" s="61"/>
      <c r="E949" s="140"/>
      <c r="F949" s="143" t="str">
        <f>IFERROR(IF(VLOOKUP(Table1[[#This Row],[Budget Code Description]],Dimentions!$X$6:$AC$139,2,FALSE)="","",VLOOKUP(Table1[[#This Row],[Budget Code Description]],Dimentions!$X$6:$AC$139,2,FALSE)),"")</f>
        <v/>
      </c>
      <c r="G949" s="143"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Description]],Dimentions!$X$6:$AC$134,4,FALSE)="","",VLOOKUP(Table1[[#This Row],[Budget Code Description]],Dimentions!$X$6:$AC$134,4,FALSE)),"")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8"/>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x14ac:dyDescent="0.35">
      <c r="A950" s="1"/>
      <c r="B950" s="88" t="str">
        <f>IF(Table1[[#This Row],[Posting Date]]&lt;&gt;"",IF(Table1[[#This Row],[Reference Number]]=Q949,B949+1,1),"")</f>
        <v/>
      </c>
      <c r="C950" s="61"/>
      <c r="D950" s="61"/>
      <c r="E950" s="140"/>
      <c r="F950" s="143" t="str">
        <f>IFERROR(IF(VLOOKUP(Table1[[#This Row],[Budget Code Description]],Dimentions!$X$6:$AC$139,2,FALSE)="","",VLOOKUP(Table1[[#This Row],[Budget Code Description]],Dimentions!$X$6:$AC$139,2,FALSE)),"")</f>
        <v/>
      </c>
      <c r="G950" s="143"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Description]],Dimentions!$X$6:$AC$134,4,FALSE)="","",VLOOKUP(Table1[[#This Row],[Budget Code Description]],Dimentions!$X$6:$AC$134,4,FALSE)),"")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8"/>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x14ac:dyDescent="0.35">
      <c r="A951" s="1"/>
      <c r="B951" s="88" t="str">
        <f>IF(Table1[[#This Row],[Posting Date]]&lt;&gt;"",IF(Table1[[#This Row],[Reference Number]]=Q950,B950+1,1),"")</f>
        <v/>
      </c>
      <c r="C951" s="61"/>
      <c r="D951" s="61"/>
      <c r="E951" s="140"/>
      <c r="F951" s="143" t="str">
        <f>IFERROR(IF(VLOOKUP(Table1[[#This Row],[Budget Code Description]],Dimentions!$X$6:$AC$139,2,FALSE)="","",VLOOKUP(Table1[[#This Row],[Budget Code Description]],Dimentions!$X$6:$AC$139,2,FALSE)),"")</f>
        <v/>
      </c>
      <c r="G951" s="143"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Description]],Dimentions!$X$6:$AC$134,4,FALSE)="","",VLOOKUP(Table1[[#This Row],[Budget Code Description]],Dimentions!$X$6:$AC$134,4,FALSE)),"")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8"/>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x14ac:dyDescent="0.35">
      <c r="A952" s="1"/>
      <c r="B952" s="88" t="str">
        <f>IF(Table1[[#This Row],[Posting Date]]&lt;&gt;"",IF(Table1[[#This Row],[Reference Number]]=Q951,B951+1,1),"")</f>
        <v/>
      </c>
      <c r="C952" s="61"/>
      <c r="D952" s="61"/>
      <c r="E952" s="140"/>
      <c r="F952" s="143" t="str">
        <f>IFERROR(IF(VLOOKUP(Table1[[#This Row],[Budget Code Description]],Dimentions!$X$6:$AC$139,2,FALSE)="","",VLOOKUP(Table1[[#This Row],[Budget Code Description]],Dimentions!$X$6:$AC$139,2,FALSE)),"")</f>
        <v/>
      </c>
      <c r="G952" s="143"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Description]],Dimentions!$X$6:$AC$134,4,FALSE)="","",VLOOKUP(Table1[[#This Row],[Budget Code Description]],Dimentions!$X$6:$AC$134,4,FALSE)),"")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si="18"/>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x14ac:dyDescent="0.35">
      <c r="A953" s="1"/>
      <c r="B953" s="88" t="str">
        <f>IF(Table1[[#This Row],[Posting Date]]&lt;&gt;"",IF(Table1[[#This Row],[Reference Number]]=Q952,B952+1,1),"")</f>
        <v/>
      </c>
      <c r="C953" s="61"/>
      <c r="D953" s="61"/>
      <c r="E953" s="140"/>
      <c r="F953" s="143" t="str">
        <f>IFERROR(IF(VLOOKUP(Table1[[#This Row],[Budget Code Description]],Dimentions!$X$6:$AC$139,2,FALSE)="","",VLOOKUP(Table1[[#This Row],[Budget Code Description]],Dimentions!$X$6:$AC$139,2,FALSE)),"")</f>
        <v/>
      </c>
      <c r="G953" s="143"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Description]],Dimentions!$X$6:$AC$134,4,FALSE)="","",VLOOKUP(Table1[[#This Row],[Budget Code Description]],Dimentions!$X$6:$AC$134,4,FALSE)),"")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18"/>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x14ac:dyDescent="0.35">
      <c r="A954" s="1"/>
      <c r="B954" s="88" t="str">
        <f>IF(Table1[[#This Row],[Posting Date]]&lt;&gt;"",IF(Table1[[#This Row],[Reference Number]]=Q953,B953+1,1),"")</f>
        <v/>
      </c>
      <c r="C954" s="61"/>
      <c r="D954" s="61"/>
      <c r="E954" s="140"/>
      <c r="F954" s="143" t="str">
        <f>IFERROR(IF(VLOOKUP(Table1[[#This Row],[Budget Code Description]],Dimentions!$X$6:$AC$139,2,FALSE)="","",VLOOKUP(Table1[[#This Row],[Budget Code Description]],Dimentions!$X$6:$AC$139,2,FALSE)),"")</f>
        <v/>
      </c>
      <c r="G954" s="143"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Description]],Dimentions!$X$6:$AC$134,4,FALSE)="","",VLOOKUP(Table1[[#This Row],[Budget Code Description]],Dimentions!$X$6:$AC$134,4,FALSE)),"")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18"/>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x14ac:dyDescent="0.35">
      <c r="A955" s="1"/>
      <c r="B955" s="88" t="str">
        <f>IF(Table1[[#This Row],[Posting Date]]&lt;&gt;"",IF(Table1[[#This Row],[Reference Number]]=Q954,B954+1,1),"")</f>
        <v/>
      </c>
      <c r="C955" s="61"/>
      <c r="D955" s="61"/>
      <c r="E955" s="140"/>
      <c r="F955" s="143" t="str">
        <f>IFERROR(IF(VLOOKUP(Table1[[#This Row],[Budget Code Description]],Dimentions!$X$6:$AC$139,2,FALSE)="","",VLOOKUP(Table1[[#This Row],[Budget Code Description]],Dimentions!$X$6:$AC$139,2,FALSE)),"")</f>
        <v/>
      </c>
      <c r="G955" s="143"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Description]],Dimentions!$X$6:$AC$134,4,FALSE)="","",VLOOKUP(Table1[[#This Row],[Budget Code Description]],Dimentions!$X$6:$AC$134,4,FALSE)),"")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18"/>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x14ac:dyDescent="0.35">
      <c r="A956" s="1"/>
      <c r="B956" s="88" t="str">
        <f>IF(Table1[[#This Row],[Posting Date]]&lt;&gt;"",IF(Table1[[#This Row],[Reference Number]]=Q955,B955+1,1),"")</f>
        <v/>
      </c>
      <c r="C956" s="61"/>
      <c r="D956" s="61"/>
      <c r="E956" s="140"/>
      <c r="F956" s="143" t="str">
        <f>IFERROR(IF(VLOOKUP(Table1[[#This Row],[Budget Code Description]],Dimentions!$X$6:$AC$139,2,FALSE)="","",VLOOKUP(Table1[[#This Row],[Budget Code Description]],Dimentions!$X$6:$AC$139,2,FALSE)),"")</f>
        <v/>
      </c>
      <c r="G956" s="143"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Description]],Dimentions!$X$6:$AC$134,4,FALSE)="","",VLOOKUP(Table1[[#This Row],[Budget Code Description]],Dimentions!$X$6:$AC$134,4,FALSE)),"")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18"/>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x14ac:dyDescent="0.35">
      <c r="A957" s="1"/>
      <c r="B957" s="88" t="str">
        <f>IF(Table1[[#This Row],[Posting Date]]&lt;&gt;"",IF(Table1[[#This Row],[Reference Number]]=Q956,B956+1,1),"")</f>
        <v/>
      </c>
      <c r="C957" s="61"/>
      <c r="D957" s="61"/>
      <c r="E957" s="140"/>
      <c r="F957" s="143" t="str">
        <f>IFERROR(IF(VLOOKUP(Table1[[#This Row],[Budget Code Description]],Dimentions!$X$6:$AC$139,2,FALSE)="","",VLOOKUP(Table1[[#This Row],[Budget Code Description]],Dimentions!$X$6:$AC$139,2,FALSE)),"")</f>
        <v/>
      </c>
      <c r="G957" s="143"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Description]],Dimentions!$X$6:$AC$134,4,FALSE)="","",VLOOKUP(Table1[[#This Row],[Budget Code Description]],Dimentions!$X$6:$AC$134,4,FALSE)),"")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18"/>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x14ac:dyDescent="0.35">
      <c r="A958" s="1"/>
      <c r="B958" s="88" t="str">
        <f>IF(Table1[[#This Row],[Posting Date]]&lt;&gt;"",IF(Table1[[#This Row],[Reference Number]]=Q957,B957+1,1),"")</f>
        <v/>
      </c>
      <c r="C958" s="61"/>
      <c r="D958" s="61"/>
      <c r="E958" s="140"/>
      <c r="F958" s="143" t="str">
        <f>IFERROR(IF(VLOOKUP(Table1[[#This Row],[Budget Code Description]],Dimentions!$X$6:$AC$139,2,FALSE)="","",VLOOKUP(Table1[[#This Row],[Budget Code Description]],Dimentions!$X$6:$AC$139,2,FALSE)),"")</f>
        <v/>
      </c>
      <c r="G958" s="143"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Description]],Dimentions!$X$6:$AC$134,4,FALSE)="","",VLOOKUP(Table1[[#This Row],[Budget Code Description]],Dimentions!$X$6:$AC$134,4,FALSE)),"")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18"/>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x14ac:dyDescent="0.35">
      <c r="A959" s="1"/>
      <c r="B959" s="88" t="str">
        <f>IF(Table1[[#This Row],[Posting Date]]&lt;&gt;"",IF(Table1[[#This Row],[Reference Number]]=Q958,B958+1,1),"")</f>
        <v/>
      </c>
      <c r="C959" s="61"/>
      <c r="D959" s="61"/>
      <c r="E959" s="140"/>
      <c r="F959" s="143" t="str">
        <f>IFERROR(IF(VLOOKUP(Table1[[#This Row],[Budget Code Description]],Dimentions!$X$6:$AC$139,2,FALSE)="","",VLOOKUP(Table1[[#This Row],[Budget Code Description]],Dimentions!$X$6:$AC$139,2,FALSE)),"")</f>
        <v/>
      </c>
      <c r="G959" s="143"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Description]],Dimentions!$X$6:$AC$134,4,FALSE)="","",VLOOKUP(Table1[[#This Row],[Budget Code Description]],Dimentions!$X$6:$AC$134,4,FALSE)),"")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18"/>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x14ac:dyDescent="0.35">
      <c r="A960" s="1"/>
      <c r="B960" s="88" t="str">
        <f>IF(Table1[[#This Row],[Posting Date]]&lt;&gt;"",IF(Table1[[#This Row],[Reference Number]]=Q959,B959+1,1),"")</f>
        <v/>
      </c>
      <c r="C960" s="61"/>
      <c r="D960" s="61"/>
      <c r="E960" s="140"/>
      <c r="F960" s="143" t="str">
        <f>IFERROR(IF(VLOOKUP(Table1[[#This Row],[Budget Code Description]],Dimentions!$X$6:$AC$139,2,FALSE)="","",VLOOKUP(Table1[[#This Row],[Budget Code Description]],Dimentions!$X$6:$AC$139,2,FALSE)),"")</f>
        <v/>
      </c>
      <c r="G960" s="143"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Description]],Dimentions!$X$6:$AC$134,4,FALSE)="","",VLOOKUP(Table1[[#This Row],[Budget Code Description]],Dimentions!$X$6:$AC$134,4,FALSE)),"")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18"/>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x14ac:dyDescent="0.35">
      <c r="A961" s="1"/>
      <c r="B961" s="88" t="str">
        <f>IF(Table1[[#This Row],[Posting Date]]&lt;&gt;"",IF(Table1[[#This Row],[Reference Number]]=Q960,B960+1,1),"")</f>
        <v/>
      </c>
      <c r="C961" s="61"/>
      <c r="D961" s="61"/>
      <c r="E961" s="140"/>
      <c r="F961" s="143" t="str">
        <f>IFERROR(IF(VLOOKUP(Table1[[#This Row],[Budget Code Description]],Dimentions!$X$6:$AC$139,2,FALSE)="","",VLOOKUP(Table1[[#This Row],[Budget Code Description]],Dimentions!$X$6:$AC$139,2,FALSE)),"")</f>
        <v/>
      </c>
      <c r="G961" s="143"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Description]],Dimentions!$X$6:$AC$134,4,FALSE)="","",VLOOKUP(Table1[[#This Row],[Budget Code Description]],Dimentions!$X$6:$AC$134,4,FALSE)),"")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18"/>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x14ac:dyDescent="0.35">
      <c r="A962" s="1"/>
      <c r="B962" s="88" t="str">
        <f>IF(Table1[[#This Row],[Posting Date]]&lt;&gt;"",IF(Table1[[#This Row],[Reference Number]]=Q961,B961+1,1),"")</f>
        <v/>
      </c>
      <c r="C962" s="61"/>
      <c r="D962" s="61"/>
      <c r="E962" s="140"/>
      <c r="F962" s="143" t="str">
        <f>IFERROR(IF(VLOOKUP(Table1[[#This Row],[Budget Code Description]],Dimentions!$X$6:$AC$139,2,FALSE)="","",VLOOKUP(Table1[[#This Row],[Budget Code Description]],Dimentions!$X$6:$AC$139,2,FALSE)),"")</f>
        <v/>
      </c>
      <c r="G962" s="143"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Description]],Dimentions!$X$6:$AC$134,4,FALSE)="","",VLOOKUP(Table1[[#This Row],[Budget Code Description]],Dimentions!$X$6:$AC$134,4,FALSE)),"")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18"/>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x14ac:dyDescent="0.35">
      <c r="A963" s="1"/>
      <c r="B963" s="88" t="str">
        <f>IF(Table1[[#This Row],[Posting Date]]&lt;&gt;"",IF(Table1[[#This Row],[Reference Number]]=Q962,B962+1,1),"")</f>
        <v/>
      </c>
      <c r="C963" s="61"/>
      <c r="D963" s="61"/>
      <c r="E963" s="140"/>
      <c r="F963" s="143" t="str">
        <f>IFERROR(IF(VLOOKUP(Table1[[#This Row],[Budget Code Description]],Dimentions!$X$6:$AC$139,2,FALSE)="","",VLOOKUP(Table1[[#This Row],[Budget Code Description]],Dimentions!$X$6:$AC$139,2,FALSE)),"")</f>
        <v/>
      </c>
      <c r="G963" s="143"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Description]],Dimentions!$X$6:$AC$134,4,FALSE)="","",VLOOKUP(Table1[[#This Row],[Budget Code Description]],Dimentions!$X$6:$AC$134,4,FALSE)),"")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18"/>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x14ac:dyDescent="0.35">
      <c r="A964" s="1"/>
      <c r="B964" s="88" t="str">
        <f>IF(Table1[[#This Row],[Posting Date]]&lt;&gt;"",IF(Table1[[#This Row],[Reference Number]]=Q963,B963+1,1),"")</f>
        <v/>
      </c>
      <c r="C964" s="61"/>
      <c r="D964" s="61"/>
      <c r="E964" s="140"/>
      <c r="F964" s="143" t="str">
        <f>IFERROR(IF(VLOOKUP(Table1[[#This Row],[Budget Code Description]],Dimentions!$X$6:$AC$139,2,FALSE)="","",VLOOKUP(Table1[[#This Row],[Budget Code Description]],Dimentions!$X$6:$AC$139,2,FALSE)),"")</f>
        <v/>
      </c>
      <c r="G964" s="143"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Description]],Dimentions!$X$6:$AC$134,4,FALSE)="","",VLOOKUP(Table1[[#This Row],[Budget Code Description]],Dimentions!$X$6:$AC$134,4,FALSE)),"")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18"/>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x14ac:dyDescent="0.35">
      <c r="A965" s="1"/>
      <c r="B965" s="88" t="str">
        <f>IF(Table1[[#This Row],[Posting Date]]&lt;&gt;"",IF(Table1[[#This Row],[Reference Number]]=Q964,B964+1,1),"")</f>
        <v/>
      </c>
      <c r="C965" s="61"/>
      <c r="D965" s="61"/>
      <c r="E965" s="140"/>
      <c r="F965" s="143" t="str">
        <f>IFERROR(IF(VLOOKUP(Table1[[#This Row],[Budget Code Description]],Dimentions!$X$6:$AC$139,2,FALSE)="","",VLOOKUP(Table1[[#This Row],[Budget Code Description]],Dimentions!$X$6:$AC$139,2,FALSE)),"")</f>
        <v/>
      </c>
      <c r="G965" s="143"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Description]],Dimentions!$X$6:$AC$134,4,FALSE)="","",VLOOKUP(Table1[[#This Row],[Budget Code Description]],Dimentions!$X$6:$AC$134,4,FALSE)),"")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18"/>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x14ac:dyDescent="0.35">
      <c r="A966" s="1"/>
      <c r="B966" s="88" t="str">
        <f>IF(Table1[[#This Row],[Posting Date]]&lt;&gt;"",IF(Table1[[#This Row],[Reference Number]]=Q965,B965+1,1),"")</f>
        <v/>
      </c>
      <c r="C966" s="61"/>
      <c r="D966" s="61"/>
      <c r="E966" s="140"/>
      <c r="F966" s="143" t="str">
        <f>IFERROR(IF(VLOOKUP(Table1[[#This Row],[Budget Code Description]],Dimentions!$X$6:$AC$139,2,FALSE)="","",VLOOKUP(Table1[[#This Row],[Budget Code Description]],Dimentions!$X$6:$AC$139,2,FALSE)),"")</f>
        <v/>
      </c>
      <c r="G966" s="143"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Description]],Dimentions!$X$6:$AC$134,4,FALSE)="","",VLOOKUP(Table1[[#This Row],[Budget Code Description]],Dimentions!$X$6:$AC$134,4,FALSE)),"")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18"/>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x14ac:dyDescent="0.35">
      <c r="A967" s="1"/>
      <c r="B967" s="88" t="str">
        <f>IF(Table1[[#This Row],[Posting Date]]&lt;&gt;"",IF(Table1[[#This Row],[Reference Number]]=Q966,B966+1,1),"")</f>
        <v/>
      </c>
      <c r="C967" s="61"/>
      <c r="D967" s="61"/>
      <c r="E967" s="140"/>
      <c r="F967" s="143" t="str">
        <f>IFERROR(IF(VLOOKUP(Table1[[#This Row],[Budget Code Description]],Dimentions!$X$6:$AC$139,2,FALSE)="","",VLOOKUP(Table1[[#This Row],[Budget Code Description]],Dimentions!$X$6:$AC$139,2,FALSE)),"")</f>
        <v/>
      </c>
      <c r="G967" s="143"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Description]],Dimentions!$X$6:$AC$134,4,FALSE)="","",VLOOKUP(Table1[[#This Row],[Budget Code Description]],Dimentions!$X$6:$AC$134,4,FALSE)),"")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18"/>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x14ac:dyDescent="0.35">
      <c r="A968" s="1"/>
      <c r="B968" s="88" t="str">
        <f>IF(Table1[[#This Row],[Posting Date]]&lt;&gt;"",IF(Table1[[#This Row],[Reference Number]]=Q967,B967+1,1),"")</f>
        <v/>
      </c>
      <c r="C968" s="61"/>
      <c r="D968" s="61"/>
      <c r="E968" s="140"/>
      <c r="F968" s="143" t="str">
        <f>IFERROR(IF(VLOOKUP(Table1[[#This Row],[Budget Code Description]],Dimentions!$X$6:$AC$139,2,FALSE)="","",VLOOKUP(Table1[[#This Row],[Budget Code Description]],Dimentions!$X$6:$AC$139,2,FALSE)),"")</f>
        <v/>
      </c>
      <c r="G968" s="143"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Description]],Dimentions!$X$6:$AC$134,4,FALSE)="","",VLOOKUP(Table1[[#This Row],[Budget Code Description]],Dimentions!$X$6:$AC$134,4,FALSE)),"")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18"/>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x14ac:dyDescent="0.35">
      <c r="A969" s="1"/>
      <c r="B969" s="88" t="str">
        <f>IF(Table1[[#This Row],[Posting Date]]&lt;&gt;"",IF(Table1[[#This Row],[Reference Number]]=Q968,B968+1,1),"")</f>
        <v/>
      </c>
      <c r="C969" s="61"/>
      <c r="D969" s="61"/>
      <c r="E969" s="140"/>
      <c r="F969" s="143" t="str">
        <f>IFERROR(IF(VLOOKUP(Table1[[#This Row],[Budget Code Description]],Dimentions!$X$6:$AC$139,2,FALSE)="","",VLOOKUP(Table1[[#This Row],[Budget Code Description]],Dimentions!$X$6:$AC$139,2,FALSE)),"")</f>
        <v/>
      </c>
      <c r="G969" s="143"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Description]],Dimentions!$X$6:$AC$134,4,FALSE)="","",VLOOKUP(Table1[[#This Row],[Budget Code Description]],Dimentions!$X$6:$AC$134,4,FALSE)),"")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18"/>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x14ac:dyDescent="0.35">
      <c r="A970" s="1"/>
      <c r="B970" s="88" t="str">
        <f>IF(Table1[[#This Row],[Posting Date]]&lt;&gt;"",IF(Table1[[#This Row],[Reference Number]]=Q969,B969+1,1),"")</f>
        <v/>
      </c>
      <c r="C970" s="61"/>
      <c r="D970" s="61"/>
      <c r="E970" s="140"/>
      <c r="F970" s="143" t="str">
        <f>IFERROR(IF(VLOOKUP(Table1[[#This Row],[Budget Code Description]],Dimentions!$X$6:$AC$139,2,FALSE)="","",VLOOKUP(Table1[[#This Row],[Budget Code Description]],Dimentions!$X$6:$AC$139,2,FALSE)),"")</f>
        <v/>
      </c>
      <c r="G970" s="143"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Description]],Dimentions!$X$6:$AC$134,4,FALSE)="","",VLOOKUP(Table1[[#This Row],[Budget Code Description]],Dimentions!$X$6:$AC$134,4,FALSE)),"")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18"/>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x14ac:dyDescent="0.35">
      <c r="A971" s="1"/>
      <c r="B971" s="88" t="str">
        <f>IF(Table1[[#This Row],[Posting Date]]&lt;&gt;"",IF(Table1[[#This Row],[Reference Number]]=Q970,B970+1,1),"")</f>
        <v/>
      </c>
      <c r="C971" s="61"/>
      <c r="D971" s="61"/>
      <c r="E971" s="140"/>
      <c r="F971" s="143" t="str">
        <f>IFERROR(IF(VLOOKUP(Table1[[#This Row],[Budget Code Description]],Dimentions!$X$6:$AC$139,2,FALSE)="","",VLOOKUP(Table1[[#This Row],[Budget Code Description]],Dimentions!$X$6:$AC$139,2,FALSE)),"")</f>
        <v/>
      </c>
      <c r="G971" s="143"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Description]],Dimentions!$X$6:$AC$134,4,FALSE)="","",VLOOKUP(Table1[[#This Row],[Budget Code Description]],Dimentions!$X$6:$AC$134,4,FALSE)),"")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18"/>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x14ac:dyDescent="0.35">
      <c r="A972" s="1"/>
      <c r="B972" s="88" t="str">
        <f>IF(Table1[[#This Row],[Posting Date]]&lt;&gt;"",IF(Table1[[#This Row],[Reference Number]]=Q971,B971+1,1),"")</f>
        <v/>
      </c>
      <c r="C972" s="61"/>
      <c r="D972" s="61"/>
      <c r="E972" s="140"/>
      <c r="F972" s="143" t="str">
        <f>IFERROR(IF(VLOOKUP(Table1[[#This Row],[Budget Code Description]],Dimentions!$X$6:$AC$139,2,FALSE)="","",VLOOKUP(Table1[[#This Row],[Budget Code Description]],Dimentions!$X$6:$AC$139,2,FALSE)),"")</f>
        <v/>
      </c>
      <c r="G972" s="143"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Description]],Dimentions!$X$6:$AC$134,4,FALSE)="","",VLOOKUP(Table1[[#This Row],[Budget Code Description]],Dimentions!$X$6:$AC$134,4,FALSE)),"")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18"/>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x14ac:dyDescent="0.35">
      <c r="A973" s="1"/>
      <c r="B973" s="88" t="str">
        <f>IF(Table1[[#This Row],[Posting Date]]&lt;&gt;"",IF(Table1[[#This Row],[Reference Number]]=Q972,B972+1,1),"")</f>
        <v/>
      </c>
      <c r="C973" s="61"/>
      <c r="D973" s="61"/>
      <c r="E973" s="140"/>
      <c r="F973" s="143" t="str">
        <f>IFERROR(IF(VLOOKUP(Table1[[#This Row],[Budget Code Description]],Dimentions!$X$6:$AC$139,2,FALSE)="","",VLOOKUP(Table1[[#This Row],[Budget Code Description]],Dimentions!$X$6:$AC$139,2,FALSE)),"")</f>
        <v/>
      </c>
      <c r="G973" s="143"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Description]],Dimentions!$X$6:$AC$134,4,FALSE)="","",VLOOKUP(Table1[[#This Row],[Budget Code Description]],Dimentions!$X$6:$AC$134,4,FALSE)),"")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18"/>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x14ac:dyDescent="0.35">
      <c r="A974" s="1"/>
      <c r="B974" s="88" t="str">
        <f>IF(Table1[[#This Row],[Posting Date]]&lt;&gt;"",IF(Table1[[#This Row],[Reference Number]]=Q973,B973+1,1),"")</f>
        <v/>
      </c>
      <c r="C974" s="61"/>
      <c r="D974" s="61"/>
      <c r="E974" s="140"/>
      <c r="F974" s="143" t="str">
        <f>IFERROR(IF(VLOOKUP(Table1[[#This Row],[Budget Code Description]],Dimentions!$X$6:$AC$139,2,FALSE)="","",VLOOKUP(Table1[[#This Row],[Budget Code Description]],Dimentions!$X$6:$AC$139,2,FALSE)),"")</f>
        <v/>
      </c>
      <c r="G974" s="143"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Description]],Dimentions!$X$6:$AC$134,4,FALSE)="","",VLOOKUP(Table1[[#This Row],[Budget Code Description]],Dimentions!$X$6:$AC$134,4,FALSE)),"")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18"/>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x14ac:dyDescent="0.35">
      <c r="A975" s="1"/>
      <c r="B975" s="88" t="str">
        <f>IF(Table1[[#This Row],[Posting Date]]&lt;&gt;"",IF(Table1[[#This Row],[Reference Number]]=Q974,B974+1,1),"")</f>
        <v/>
      </c>
      <c r="C975" s="61"/>
      <c r="D975" s="61"/>
      <c r="E975" s="140"/>
      <c r="F975" s="143" t="str">
        <f>IFERROR(IF(VLOOKUP(Table1[[#This Row],[Budget Code Description]],Dimentions!$X$6:$AC$139,2,FALSE)="","",VLOOKUP(Table1[[#This Row],[Budget Code Description]],Dimentions!$X$6:$AC$139,2,FALSE)),"")</f>
        <v/>
      </c>
      <c r="G975" s="143"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Description]],Dimentions!$X$6:$AC$134,4,FALSE)="","",VLOOKUP(Table1[[#This Row],[Budget Code Description]],Dimentions!$X$6:$AC$134,4,FALSE)),"")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18"/>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x14ac:dyDescent="0.35">
      <c r="A976" s="1"/>
      <c r="B976" s="88" t="str">
        <f>IF(Table1[[#This Row],[Posting Date]]&lt;&gt;"",IF(Table1[[#This Row],[Reference Number]]=Q975,B975+1,1),"")</f>
        <v/>
      </c>
      <c r="C976" s="61"/>
      <c r="D976" s="61"/>
      <c r="E976" s="140"/>
      <c r="F976" s="143" t="str">
        <f>IFERROR(IF(VLOOKUP(Table1[[#This Row],[Budget Code Description]],Dimentions!$X$6:$AC$139,2,FALSE)="","",VLOOKUP(Table1[[#This Row],[Budget Code Description]],Dimentions!$X$6:$AC$139,2,FALSE)),"")</f>
        <v/>
      </c>
      <c r="G976" s="143"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Description]],Dimentions!$X$6:$AC$134,4,FALSE)="","",VLOOKUP(Table1[[#This Row],[Budget Code Description]],Dimentions!$X$6:$AC$134,4,FALSE)),"")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si="18"/>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x14ac:dyDescent="0.35">
      <c r="A977" s="1"/>
      <c r="B977" s="88" t="str">
        <f>IF(Table1[[#This Row],[Posting Date]]&lt;&gt;"",IF(Table1[[#This Row],[Reference Number]]=Q976,B976+1,1),"")</f>
        <v/>
      </c>
      <c r="C977" s="61"/>
      <c r="D977" s="61"/>
      <c r="E977" s="140"/>
      <c r="F977" s="143" t="str">
        <f>IFERROR(IF(VLOOKUP(Table1[[#This Row],[Budget Code Description]],Dimentions!$X$6:$AC$139,2,FALSE)="","",VLOOKUP(Table1[[#This Row],[Budget Code Description]],Dimentions!$X$6:$AC$139,2,FALSE)),"")</f>
        <v/>
      </c>
      <c r="G977" s="143"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Description]],Dimentions!$X$6:$AC$134,4,FALSE)="","",VLOOKUP(Table1[[#This Row],[Budget Code Description]],Dimentions!$X$6:$AC$134,4,FALSE)),"")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si="18"/>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x14ac:dyDescent="0.35">
      <c r="A978" s="1"/>
      <c r="B978" s="88" t="str">
        <f>IF(Table1[[#This Row],[Posting Date]]&lt;&gt;"",IF(Table1[[#This Row],[Reference Number]]=Q977,B977+1,1),"")</f>
        <v/>
      </c>
      <c r="C978" s="61"/>
      <c r="D978" s="61"/>
      <c r="E978" s="140"/>
      <c r="F978" s="143" t="str">
        <f>IFERROR(IF(VLOOKUP(Table1[[#This Row],[Budget Code Description]],Dimentions!$X$6:$AC$139,2,FALSE)="","",VLOOKUP(Table1[[#This Row],[Budget Code Description]],Dimentions!$X$6:$AC$139,2,FALSE)),"")</f>
        <v/>
      </c>
      <c r="G978" s="143"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Description]],Dimentions!$X$6:$AC$134,4,FALSE)="","",VLOOKUP(Table1[[#This Row],[Budget Code Description]],Dimentions!$X$6:$AC$134,4,FALSE)),"")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si="18"/>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x14ac:dyDescent="0.35">
      <c r="A979" s="1"/>
      <c r="B979" s="88" t="str">
        <f>IF(Table1[[#This Row],[Posting Date]]&lt;&gt;"",IF(Table1[[#This Row],[Reference Number]]=Q978,B978+1,1),"")</f>
        <v/>
      </c>
      <c r="C979" s="61"/>
      <c r="D979" s="61"/>
      <c r="E979" s="140"/>
      <c r="F979" s="143" t="str">
        <f>IFERROR(IF(VLOOKUP(Table1[[#This Row],[Budget Code Description]],Dimentions!$X$6:$AC$139,2,FALSE)="","",VLOOKUP(Table1[[#This Row],[Budget Code Description]],Dimentions!$X$6:$AC$139,2,FALSE)),"")</f>
        <v/>
      </c>
      <c r="G979" s="143"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Description]],Dimentions!$X$6:$AC$134,4,FALSE)="","",VLOOKUP(Table1[[#This Row],[Budget Code Description]],Dimentions!$X$6:$AC$134,4,FALSE)),"")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18"/>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x14ac:dyDescent="0.35">
      <c r="A980" s="1"/>
      <c r="B980" s="88" t="str">
        <f>IF(Table1[[#This Row],[Posting Date]]&lt;&gt;"",IF(Table1[[#This Row],[Reference Number]]=Q979,B979+1,1),"")</f>
        <v/>
      </c>
      <c r="C980" s="61"/>
      <c r="D980" s="61"/>
      <c r="E980" s="140"/>
      <c r="F980" s="143" t="str">
        <f>IFERROR(IF(VLOOKUP(Table1[[#This Row],[Budget Code Description]],Dimentions!$X$6:$AC$139,2,FALSE)="","",VLOOKUP(Table1[[#This Row],[Budget Code Description]],Dimentions!$X$6:$AC$139,2,FALSE)),"")</f>
        <v/>
      </c>
      <c r="G980" s="143"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Description]],Dimentions!$X$6:$AC$134,4,FALSE)="","",VLOOKUP(Table1[[#This Row],[Budget Code Description]],Dimentions!$X$6:$AC$134,4,FALSE)),"")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18"/>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x14ac:dyDescent="0.35">
      <c r="A981" s="1"/>
      <c r="B981" s="88" t="str">
        <f>IF(Table1[[#This Row],[Posting Date]]&lt;&gt;"",IF(Table1[[#This Row],[Reference Number]]=Q980,B980+1,1),"")</f>
        <v/>
      </c>
      <c r="C981" s="61"/>
      <c r="D981" s="61"/>
      <c r="E981" s="140"/>
      <c r="F981" s="143" t="str">
        <f>IFERROR(IF(VLOOKUP(Table1[[#This Row],[Budget Code Description]],Dimentions!$X$6:$AC$139,2,FALSE)="","",VLOOKUP(Table1[[#This Row],[Budget Code Description]],Dimentions!$X$6:$AC$139,2,FALSE)),"")</f>
        <v/>
      </c>
      <c r="G981" s="143"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Description]],Dimentions!$X$6:$AC$134,4,FALSE)="","",VLOOKUP(Table1[[#This Row],[Budget Code Description]],Dimentions!$X$6:$AC$134,4,FALSE)),"")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18"/>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x14ac:dyDescent="0.35">
      <c r="A982" s="1"/>
      <c r="B982" s="88" t="str">
        <f>IF(Table1[[#This Row],[Posting Date]]&lt;&gt;"",IF(Table1[[#This Row],[Reference Number]]=Q981,B981+1,1),"")</f>
        <v/>
      </c>
      <c r="C982" s="61"/>
      <c r="D982" s="61"/>
      <c r="E982" s="140"/>
      <c r="F982" s="143" t="str">
        <f>IFERROR(IF(VLOOKUP(Table1[[#This Row],[Budget Code Description]],Dimentions!$X$6:$AC$139,2,FALSE)="","",VLOOKUP(Table1[[#This Row],[Budget Code Description]],Dimentions!$X$6:$AC$139,2,FALSE)),"")</f>
        <v/>
      </c>
      <c r="G982" s="143"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Description]],Dimentions!$X$6:$AC$134,4,FALSE)="","",VLOOKUP(Table1[[#This Row],[Budget Code Description]],Dimentions!$X$6:$AC$134,4,FALSE)),"")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18"/>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x14ac:dyDescent="0.35">
      <c r="A983" s="1"/>
      <c r="B983" s="88" t="str">
        <f>IF(Table1[[#This Row],[Posting Date]]&lt;&gt;"",IF(Table1[[#This Row],[Reference Number]]=Q982,B982+1,1),"")</f>
        <v/>
      </c>
      <c r="C983" s="61"/>
      <c r="D983" s="61"/>
      <c r="E983" s="140"/>
      <c r="F983" s="143" t="str">
        <f>IFERROR(IF(VLOOKUP(Table1[[#This Row],[Budget Code Description]],Dimentions!$X$6:$AC$139,2,FALSE)="","",VLOOKUP(Table1[[#This Row],[Budget Code Description]],Dimentions!$X$6:$AC$139,2,FALSE)),"")</f>
        <v/>
      </c>
      <c r="G983" s="143"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Description]],Dimentions!$X$6:$AC$134,4,FALSE)="","",VLOOKUP(Table1[[#This Row],[Budget Code Description]],Dimentions!$X$6:$AC$134,4,FALSE)),"")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18"/>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x14ac:dyDescent="0.35">
      <c r="A984" s="1"/>
      <c r="B984" s="88" t="str">
        <f>IF(Table1[[#This Row],[Posting Date]]&lt;&gt;"",IF(Table1[[#This Row],[Reference Number]]=Q983,B983+1,1),"")</f>
        <v/>
      </c>
      <c r="C984" s="61"/>
      <c r="D984" s="61"/>
      <c r="E984" s="140"/>
      <c r="F984" s="143" t="str">
        <f>IFERROR(IF(VLOOKUP(Table1[[#This Row],[Budget Code Description]],Dimentions!$X$6:$AC$139,2,FALSE)="","",VLOOKUP(Table1[[#This Row],[Budget Code Description]],Dimentions!$X$6:$AC$139,2,FALSE)),"")</f>
        <v/>
      </c>
      <c r="G984" s="143"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Description]],Dimentions!$X$6:$AC$134,4,FALSE)="","",VLOOKUP(Table1[[#This Row],[Budget Code Description]],Dimentions!$X$6:$AC$134,4,FALSE)),"")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18"/>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x14ac:dyDescent="0.35">
      <c r="A985" s="1"/>
      <c r="B985" s="88" t="str">
        <f>IF(Table1[[#This Row],[Posting Date]]&lt;&gt;"",IF(Table1[[#This Row],[Reference Number]]=Q984,B984+1,1),"")</f>
        <v/>
      </c>
      <c r="C985" s="61"/>
      <c r="D985" s="61"/>
      <c r="E985" s="140"/>
      <c r="F985" s="143" t="str">
        <f>IFERROR(IF(VLOOKUP(Table1[[#This Row],[Budget Code Description]],Dimentions!$X$6:$AC$139,2,FALSE)="","",VLOOKUP(Table1[[#This Row],[Budget Code Description]],Dimentions!$X$6:$AC$139,2,FALSE)),"")</f>
        <v/>
      </c>
      <c r="G985" s="143"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Description]],Dimentions!$X$6:$AC$134,4,FALSE)="","",VLOOKUP(Table1[[#This Row],[Budget Code Description]],Dimentions!$X$6:$AC$134,4,FALSE)),"")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18"/>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x14ac:dyDescent="0.35">
      <c r="A986" s="1"/>
      <c r="B986" s="88" t="str">
        <f>IF(Table1[[#This Row],[Posting Date]]&lt;&gt;"",IF(Table1[[#This Row],[Reference Number]]=Q985,B985+1,1),"")</f>
        <v/>
      </c>
      <c r="C986" s="61"/>
      <c r="D986" s="61"/>
      <c r="E986" s="140"/>
      <c r="F986" s="143" t="str">
        <f>IFERROR(IF(VLOOKUP(Table1[[#This Row],[Budget Code Description]],Dimentions!$X$6:$AC$139,2,FALSE)="","",VLOOKUP(Table1[[#This Row],[Budget Code Description]],Dimentions!$X$6:$AC$139,2,FALSE)),"")</f>
        <v/>
      </c>
      <c r="G986" s="143"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Description]],Dimentions!$X$6:$AC$134,4,FALSE)="","",VLOOKUP(Table1[[#This Row],[Budget Code Description]],Dimentions!$X$6:$AC$134,4,FALSE)),"")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18"/>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x14ac:dyDescent="0.35">
      <c r="A987" s="1"/>
      <c r="B987" s="88" t="str">
        <f>IF(Table1[[#This Row],[Posting Date]]&lt;&gt;"",IF(Table1[[#This Row],[Reference Number]]=Q986,B986+1,1),"")</f>
        <v/>
      </c>
      <c r="C987" s="61"/>
      <c r="D987" s="61"/>
      <c r="E987" s="140"/>
      <c r="F987" s="143" t="str">
        <f>IFERROR(IF(VLOOKUP(Table1[[#This Row],[Budget Code Description]],Dimentions!$X$6:$AC$139,2,FALSE)="","",VLOOKUP(Table1[[#This Row],[Budget Code Description]],Dimentions!$X$6:$AC$139,2,FALSE)),"")</f>
        <v/>
      </c>
      <c r="G987" s="143"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Description]],Dimentions!$X$6:$AC$134,4,FALSE)="","",VLOOKUP(Table1[[#This Row],[Budget Code Description]],Dimentions!$X$6:$AC$134,4,FALSE)),"")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18"/>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x14ac:dyDescent="0.35">
      <c r="A988" s="1"/>
      <c r="B988" s="88" t="str">
        <f>IF(Table1[[#This Row],[Posting Date]]&lt;&gt;"",IF(Table1[[#This Row],[Reference Number]]=Q987,B987+1,1),"")</f>
        <v/>
      </c>
      <c r="C988" s="61"/>
      <c r="D988" s="61"/>
      <c r="E988" s="140"/>
      <c r="F988" s="143" t="str">
        <f>IFERROR(IF(VLOOKUP(Table1[[#This Row],[Budget Code Description]],Dimentions!$X$6:$AC$139,2,FALSE)="","",VLOOKUP(Table1[[#This Row],[Budget Code Description]],Dimentions!$X$6:$AC$139,2,FALSE)),"")</f>
        <v/>
      </c>
      <c r="G988" s="143"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Description]],Dimentions!$X$6:$AC$134,4,FALSE)="","",VLOOKUP(Table1[[#This Row],[Budget Code Description]],Dimentions!$X$6:$AC$134,4,FALSE)),"")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18"/>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x14ac:dyDescent="0.35">
      <c r="A989" s="1"/>
      <c r="B989" s="88" t="str">
        <f>IF(Table1[[#This Row],[Posting Date]]&lt;&gt;"",IF(Table1[[#This Row],[Reference Number]]=Q988,B988+1,1),"")</f>
        <v/>
      </c>
      <c r="C989" s="61"/>
      <c r="D989" s="61"/>
      <c r="E989" s="140"/>
      <c r="F989" s="143" t="str">
        <f>IFERROR(IF(VLOOKUP(Table1[[#This Row],[Budget Code Description]],Dimentions!$X$6:$AC$139,2,FALSE)="","",VLOOKUP(Table1[[#This Row],[Budget Code Description]],Dimentions!$X$6:$AC$139,2,FALSE)),"")</f>
        <v/>
      </c>
      <c r="G989" s="143"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Description]],Dimentions!$X$6:$AC$134,4,FALSE)="","",VLOOKUP(Table1[[#This Row],[Budget Code Description]],Dimentions!$X$6:$AC$134,4,FALSE)),"")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18"/>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x14ac:dyDescent="0.35">
      <c r="A990" s="1"/>
      <c r="B990" s="88" t="str">
        <f>IF(Table1[[#This Row],[Posting Date]]&lt;&gt;"",IF(Table1[[#This Row],[Reference Number]]=Q989,B989+1,1),"")</f>
        <v/>
      </c>
      <c r="C990" s="61"/>
      <c r="D990" s="61"/>
      <c r="E990" s="140"/>
      <c r="F990" s="143" t="str">
        <f>IFERROR(IF(VLOOKUP(Table1[[#This Row],[Budget Code Description]],Dimentions!$X$6:$AC$139,2,FALSE)="","",VLOOKUP(Table1[[#This Row],[Budget Code Description]],Dimentions!$X$6:$AC$139,2,FALSE)),"")</f>
        <v/>
      </c>
      <c r="G990" s="143"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Description]],Dimentions!$X$6:$AC$134,4,FALSE)="","",VLOOKUP(Table1[[#This Row],[Budget Code Description]],Dimentions!$X$6:$AC$134,4,FALSE)),"")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18"/>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x14ac:dyDescent="0.35">
      <c r="A991" s="1"/>
      <c r="B991" s="88" t="str">
        <f>IF(Table1[[#This Row],[Posting Date]]&lt;&gt;"",IF(Table1[[#This Row],[Reference Number]]=Q990,B990+1,1),"")</f>
        <v/>
      </c>
      <c r="C991" s="61"/>
      <c r="D991" s="61"/>
      <c r="E991" s="140"/>
      <c r="F991" s="143" t="str">
        <f>IFERROR(IF(VLOOKUP(Table1[[#This Row],[Budget Code Description]],Dimentions!$X$6:$AC$139,2,FALSE)="","",VLOOKUP(Table1[[#This Row],[Budget Code Description]],Dimentions!$X$6:$AC$139,2,FALSE)),"")</f>
        <v/>
      </c>
      <c r="G991" s="143"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Description]],Dimentions!$X$6:$AC$134,4,FALSE)="","",VLOOKUP(Table1[[#This Row],[Budget Code Description]],Dimentions!$X$6:$AC$134,4,FALSE)),"")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18"/>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x14ac:dyDescent="0.35">
      <c r="A992" s="1"/>
      <c r="B992" s="88" t="str">
        <f>IF(Table1[[#This Row],[Posting Date]]&lt;&gt;"",IF(Table1[[#This Row],[Reference Number]]=Q991,B991+1,1),"")</f>
        <v/>
      </c>
      <c r="C992" s="61"/>
      <c r="D992" s="61"/>
      <c r="E992" s="140"/>
      <c r="F992" s="143" t="str">
        <f>IFERROR(IF(VLOOKUP(Table1[[#This Row],[Budget Code Description]],Dimentions!$X$6:$AC$139,2,FALSE)="","",VLOOKUP(Table1[[#This Row],[Budget Code Description]],Dimentions!$X$6:$AC$139,2,FALSE)),"")</f>
        <v/>
      </c>
      <c r="G992" s="143"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Description]],Dimentions!$X$6:$AC$134,4,FALSE)="","",VLOOKUP(Table1[[#This Row],[Budget Code Description]],Dimentions!$X$6:$AC$134,4,FALSE)),"")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18"/>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x14ac:dyDescent="0.35">
      <c r="A993" s="1"/>
      <c r="B993" s="88" t="str">
        <f>IF(Table1[[#This Row],[Posting Date]]&lt;&gt;"",IF(Table1[[#This Row],[Reference Number]]=Q992,B992+1,1),"")</f>
        <v/>
      </c>
      <c r="C993" s="61"/>
      <c r="D993" s="61"/>
      <c r="E993" s="140"/>
      <c r="F993" s="143" t="str">
        <f>IFERROR(IF(VLOOKUP(Table1[[#This Row],[Budget Code Description]],Dimentions!$X$6:$AC$139,2,FALSE)="","",VLOOKUP(Table1[[#This Row],[Budget Code Description]],Dimentions!$X$6:$AC$139,2,FALSE)),"")</f>
        <v/>
      </c>
      <c r="G993" s="143"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Description]],Dimentions!$X$6:$AC$134,4,FALSE)="","",VLOOKUP(Table1[[#This Row],[Budget Code Description]],Dimentions!$X$6:$AC$134,4,FALSE)),"")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18"/>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x14ac:dyDescent="0.35">
      <c r="A994" s="1"/>
      <c r="B994" s="88" t="str">
        <f>IF(Table1[[#This Row],[Posting Date]]&lt;&gt;"",IF(Table1[[#This Row],[Reference Number]]=Q993,B993+1,1),"")</f>
        <v/>
      </c>
      <c r="C994" s="61"/>
      <c r="D994" s="61"/>
      <c r="E994" s="140"/>
      <c r="F994" s="143" t="str">
        <f>IFERROR(IF(VLOOKUP(Table1[[#This Row],[Budget Code Description]],Dimentions!$X$6:$AC$139,2,FALSE)="","",VLOOKUP(Table1[[#This Row],[Budget Code Description]],Dimentions!$X$6:$AC$139,2,FALSE)),"")</f>
        <v/>
      </c>
      <c r="G994" s="143"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Description]],Dimentions!$X$6:$AC$134,4,FALSE)="","",VLOOKUP(Table1[[#This Row],[Budget Code Description]],Dimentions!$X$6:$AC$134,4,FALSE)),"")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18"/>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x14ac:dyDescent="0.35">
      <c r="A995" s="1"/>
      <c r="B995" s="88" t="str">
        <f>IF(Table1[[#This Row],[Posting Date]]&lt;&gt;"",IF(Table1[[#This Row],[Reference Number]]=Q994,B994+1,1),"")</f>
        <v/>
      </c>
      <c r="C995" s="61"/>
      <c r="D995" s="61"/>
      <c r="E995" s="140"/>
      <c r="F995" s="143" t="str">
        <f>IFERROR(IF(VLOOKUP(Table1[[#This Row],[Budget Code Description]],Dimentions!$X$6:$AC$139,2,FALSE)="","",VLOOKUP(Table1[[#This Row],[Budget Code Description]],Dimentions!$X$6:$AC$139,2,FALSE)),"")</f>
        <v/>
      </c>
      <c r="G995" s="143"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Description]],Dimentions!$X$6:$AC$134,4,FALSE)="","",VLOOKUP(Table1[[#This Row],[Budget Code Description]],Dimentions!$X$6:$AC$134,4,FALSE)),"")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si="18"/>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x14ac:dyDescent="0.35">
      <c r="A996" s="1"/>
      <c r="B996" s="88" t="str">
        <f>IF(Table1[[#This Row],[Posting Date]]&lt;&gt;"",IF(Table1[[#This Row],[Reference Number]]=Q995,B995+1,1),"")</f>
        <v/>
      </c>
      <c r="C996" s="61"/>
      <c r="D996" s="61"/>
      <c r="E996" s="140"/>
      <c r="F996" s="143" t="str">
        <f>IFERROR(IF(VLOOKUP(Table1[[#This Row],[Budget Code Description]],Dimentions!$X$6:$AC$139,2,FALSE)="","",VLOOKUP(Table1[[#This Row],[Budget Code Description]],Dimentions!$X$6:$AC$139,2,FALSE)),"")</f>
        <v/>
      </c>
      <c r="G996" s="143"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Description]],Dimentions!$X$6:$AC$134,4,FALSE)="","",VLOOKUP(Table1[[#This Row],[Budget Code Description]],Dimentions!$X$6:$AC$134,4,FALSE)),"")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18"/>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x14ac:dyDescent="0.35">
      <c r="A997" s="1"/>
      <c r="B997" s="88" t="str">
        <f>IF(Table1[[#This Row],[Posting Date]]&lt;&gt;"",IF(Table1[[#This Row],[Reference Number]]=Q996,B996+1,1),"")</f>
        <v/>
      </c>
      <c r="C997" s="61"/>
      <c r="D997" s="61"/>
      <c r="E997" s="140"/>
      <c r="F997" s="143" t="str">
        <f>IFERROR(IF(VLOOKUP(Table1[[#This Row],[Budget Code Description]],Dimentions!$X$6:$AC$139,2,FALSE)="","",VLOOKUP(Table1[[#This Row],[Budget Code Description]],Dimentions!$X$6:$AC$139,2,FALSE)),"")</f>
        <v/>
      </c>
      <c r="G997" s="143"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Description]],Dimentions!$X$6:$AC$134,4,FALSE)="","",VLOOKUP(Table1[[#This Row],[Budget Code Description]],Dimentions!$X$6:$AC$134,4,FALSE)),"")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18"/>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x14ac:dyDescent="0.35">
      <c r="A998" s="1"/>
      <c r="B998" s="88" t="str">
        <f>IF(Table1[[#This Row],[Posting Date]]&lt;&gt;"",IF(Table1[[#This Row],[Reference Number]]=Q997,B997+1,1),"")</f>
        <v/>
      </c>
      <c r="C998" s="61"/>
      <c r="D998" s="61"/>
      <c r="E998" s="140"/>
      <c r="F998" s="143" t="str">
        <f>IFERROR(IF(VLOOKUP(Table1[[#This Row],[Budget Code Description]],Dimentions!$X$6:$AC$139,2,FALSE)="","",VLOOKUP(Table1[[#This Row],[Budget Code Description]],Dimentions!$X$6:$AC$139,2,FALSE)),"")</f>
        <v/>
      </c>
      <c r="G998" s="143"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Description]],Dimentions!$X$6:$AC$134,4,FALSE)="","",VLOOKUP(Table1[[#This Row],[Budget Code Description]],Dimentions!$X$6:$AC$134,4,FALSE)),"")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si="18"/>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x14ac:dyDescent="0.35">
      <c r="A999" s="1"/>
      <c r="B999" s="88" t="str">
        <f>IF(Table1[[#This Row],[Posting Date]]&lt;&gt;"",IF(Table1[[#This Row],[Reference Number]]=Q998,B998+1,1),"")</f>
        <v/>
      </c>
      <c r="C999" s="61"/>
      <c r="D999" s="61"/>
      <c r="E999" s="140"/>
      <c r="F999" s="143" t="str">
        <f>IFERROR(IF(VLOOKUP(Table1[[#This Row],[Budget Code Description]],Dimentions!$X$6:$AC$139,2,FALSE)="","",VLOOKUP(Table1[[#This Row],[Budget Code Description]],Dimentions!$X$6:$AC$139,2,FALSE)),"")</f>
        <v/>
      </c>
      <c r="G999" s="143"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Description]],Dimentions!$X$6:$AC$134,4,FALSE)="","",VLOOKUP(Table1[[#This Row],[Budget Code Description]],Dimentions!$X$6:$AC$134,4,FALSE)),"")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18"/>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x14ac:dyDescent="0.35">
      <c r="A1000" s="1"/>
      <c r="B1000" s="88" t="str">
        <f>IF(Table1[[#This Row],[Posting Date]]&lt;&gt;"",IF(Table1[[#This Row],[Reference Number]]=Q999,B999+1,1),"")</f>
        <v/>
      </c>
      <c r="C1000" s="61"/>
      <c r="D1000" s="61"/>
      <c r="E1000" s="140"/>
      <c r="F1000" s="143" t="str">
        <f>IFERROR(IF(VLOOKUP(Table1[[#This Row],[Budget Code Description]],Dimentions!$X$6:$AC$139,2,FALSE)="","",VLOOKUP(Table1[[#This Row],[Budget Code Description]],Dimentions!$X$6:$AC$139,2,FALSE)),"")</f>
        <v/>
      </c>
      <c r="G1000" s="143"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Description]],Dimentions!$X$6:$AC$134,4,FALSE)="","",VLOOKUP(Table1[[#This Row],[Budget Code Description]],Dimentions!$X$6:$AC$134,4,FALSE)),"")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18"/>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x14ac:dyDescent="0.35">
      <c r="A1001" s="1"/>
      <c r="B1001" s="88" t="str">
        <f>IF(Table1[[#This Row],[Posting Date]]&lt;&gt;"",IF(Table1[[#This Row],[Reference Number]]=Q1000,B1000+1,1),"")</f>
        <v/>
      </c>
      <c r="C1001" s="61"/>
      <c r="D1001" s="61"/>
      <c r="E1001" s="140"/>
      <c r="F1001" s="143" t="str">
        <f>IFERROR(IF(VLOOKUP(Table1[[#This Row],[Budget Code Description]],Dimentions!$X$6:$AC$139,2,FALSE)="","",VLOOKUP(Table1[[#This Row],[Budget Code Description]],Dimentions!$X$6:$AC$139,2,FALSE)),"")</f>
        <v/>
      </c>
      <c r="G1001" s="143"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Description]],Dimentions!$X$6:$AC$134,4,FALSE)="","",VLOOKUP(Table1[[#This Row],[Budget Code Description]],Dimentions!$X$6:$AC$134,4,FALSE)),"")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si="18"/>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x14ac:dyDescent="0.35">
      <c r="A1002" s="1"/>
      <c r="B1002" s="88" t="str">
        <f>IF(Table1[[#This Row],[Posting Date]]&lt;&gt;"",IF(Table1[[#This Row],[Reference Number]]=Q1001,B1001+1,1),"")</f>
        <v/>
      </c>
      <c r="C1002" s="61"/>
      <c r="D1002" s="61"/>
      <c r="E1002" s="140"/>
      <c r="F1002" s="143" t="str">
        <f>IFERROR(IF(VLOOKUP(Table1[[#This Row],[Budget Code Description]],Dimentions!$X$6:$AC$139,2,FALSE)="","",VLOOKUP(Table1[[#This Row],[Budget Code Description]],Dimentions!$X$6:$AC$139,2,FALSE)),"")</f>
        <v/>
      </c>
      <c r="G1002" s="143"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Description]],Dimentions!$X$6:$AC$134,4,FALSE)="","",VLOOKUP(Table1[[#This Row],[Budget Code Description]],Dimentions!$X$6:$AC$134,4,FALSE)),"")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18"/>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x14ac:dyDescent="0.35">
      <c r="A1003" s="1"/>
      <c r="B1003" s="88" t="str">
        <f>IF(Table1[[#This Row],[Posting Date]]&lt;&gt;"",IF(Table1[[#This Row],[Reference Number]]=Q1002,B1002+1,1),"")</f>
        <v/>
      </c>
      <c r="C1003" s="61"/>
      <c r="D1003" s="61"/>
      <c r="E1003" s="140"/>
      <c r="F1003" s="143" t="str">
        <f>IFERROR(IF(VLOOKUP(Table1[[#This Row],[Budget Code Description]],Dimentions!$X$6:$AC$139,2,FALSE)="","",VLOOKUP(Table1[[#This Row],[Budget Code Description]],Dimentions!$X$6:$AC$139,2,FALSE)),"")</f>
        <v/>
      </c>
      <c r="G1003" s="143"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Description]],Dimentions!$X$6:$AC$134,4,FALSE)="","",VLOOKUP(Table1[[#This Row],[Budget Code Description]],Dimentions!$X$6:$AC$134,4,FALSE)),"")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ref="W1003:W1066" si="19">IF(E1003="","",(ExchangeRate))</f>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x14ac:dyDescent="0.35">
      <c r="A1004" s="1"/>
      <c r="B1004" s="88" t="str">
        <f>IF(Table1[[#This Row],[Posting Date]]&lt;&gt;"",IF(Table1[[#This Row],[Reference Number]]=Q1003,B1003+1,1),"")</f>
        <v/>
      </c>
      <c r="C1004" s="61"/>
      <c r="D1004" s="61"/>
      <c r="E1004" s="140"/>
      <c r="F1004" s="143" t="str">
        <f>IFERROR(IF(VLOOKUP(Table1[[#This Row],[Budget Code Description]],Dimentions!$X$6:$AC$139,2,FALSE)="","",VLOOKUP(Table1[[#This Row],[Budget Code Description]],Dimentions!$X$6:$AC$139,2,FALSE)),"")</f>
        <v/>
      </c>
      <c r="G1004" s="143"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Description]],Dimentions!$X$6:$AC$134,4,FALSE)="","",VLOOKUP(Table1[[#This Row],[Budget Code Description]],Dimentions!$X$6:$AC$134,4,FALSE)),"")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19"/>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x14ac:dyDescent="0.35">
      <c r="A1005" s="1"/>
      <c r="B1005" s="88" t="str">
        <f>IF(Table1[[#This Row],[Posting Date]]&lt;&gt;"",IF(Table1[[#This Row],[Reference Number]]=Q1004,B1004+1,1),"")</f>
        <v/>
      </c>
      <c r="C1005" s="61"/>
      <c r="D1005" s="61"/>
      <c r="E1005" s="140"/>
      <c r="F1005" s="143" t="str">
        <f>IFERROR(IF(VLOOKUP(Table1[[#This Row],[Budget Code Description]],Dimentions!$X$6:$AC$139,2,FALSE)="","",VLOOKUP(Table1[[#This Row],[Budget Code Description]],Dimentions!$X$6:$AC$139,2,FALSE)),"")</f>
        <v/>
      </c>
      <c r="G1005" s="143"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Description]],Dimentions!$X$6:$AC$134,4,FALSE)="","",VLOOKUP(Table1[[#This Row],[Budget Code Description]],Dimentions!$X$6:$AC$134,4,FALSE)),"")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si="19"/>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x14ac:dyDescent="0.35">
      <c r="A1006" s="1"/>
      <c r="B1006" s="88" t="str">
        <f>IF(Table1[[#This Row],[Posting Date]]&lt;&gt;"",IF(Table1[[#This Row],[Reference Number]]=Q1005,B1005+1,1),"")</f>
        <v/>
      </c>
      <c r="C1006" s="61"/>
      <c r="D1006" s="61"/>
      <c r="E1006" s="140"/>
      <c r="F1006" s="143" t="str">
        <f>IFERROR(IF(VLOOKUP(Table1[[#This Row],[Budget Code Description]],Dimentions!$X$6:$AC$139,2,FALSE)="","",VLOOKUP(Table1[[#This Row],[Budget Code Description]],Dimentions!$X$6:$AC$139,2,FALSE)),"")</f>
        <v/>
      </c>
      <c r="G1006" s="143"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Description]],Dimentions!$X$6:$AC$134,4,FALSE)="","",VLOOKUP(Table1[[#This Row],[Budget Code Description]],Dimentions!$X$6:$AC$134,4,FALSE)),"")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si="19"/>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x14ac:dyDescent="0.35">
      <c r="A1007" s="1"/>
      <c r="B1007" s="88" t="str">
        <f>IF(Table1[[#This Row],[Posting Date]]&lt;&gt;"",IF(Table1[[#This Row],[Reference Number]]=Q1006,B1006+1,1),"")</f>
        <v/>
      </c>
      <c r="C1007" s="61"/>
      <c r="D1007" s="61"/>
      <c r="E1007" s="140"/>
      <c r="F1007" s="143" t="str">
        <f>IFERROR(IF(VLOOKUP(Table1[[#This Row],[Budget Code Description]],Dimentions!$X$6:$AC$139,2,FALSE)="","",VLOOKUP(Table1[[#This Row],[Budget Code Description]],Dimentions!$X$6:$AC$139,2,FALSE)),"")</f>
        <v/>
      </c>
      <c r="G1007" s="143"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Description]],Dimentions!$X$6:$AC$134,4,FALSE)="","",VLOOKUP(Table1[[#This Row],[Budget Code Description]],Dimentions!$X$6:$AC$134,4,FALSE)),"")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si="19"/>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x14ac:dyDescent="0.35">
      <c r="A1008" s="1"/>
      <c r="B1008" s="88" t="str">
        <f>IF(Table1[[#This Row],[Posting Date]]&lt;&gt;"",IF(Table1[[#This Row],[Reference Number]]=Q1007,B1007+1,1),"")</f>
        <v/>
      </c>
      <c r="C1008" s="61"/>
      <c r="D1008" s="61"/>
      <c r="E1008" s="140"/>
      <c r="F1008" s="143" t="str">
        <f>IFERROR(IF(VLOOKUP(Table1[[#This Row],[Budget Code Description]],Dimentions!$X$6:$AC$139,2,FALSE)="","",VLOOKUP(Table1[[#This Row],[Budget Code Description]],Dimentions!$X$6:$AC$139,2,FALSE)),"")</f>
        <v/>
      </c>
      <c r="G1008" s="143"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Description]],Dimentions!$X$6:$AC$134,4,FALSE)="","",VLOOKUP(Table1[[#This Row],[Budget Code Description]],Dimentions!$X$6:$AC$134,4,FALSE)),"")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19"/>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x14ac:dyDescent="0.35">
      <c r="A1009" s="1"/>
      <c r="B1009" s="88" t="str">
        <f>IF(Table1[[#This Row],[Posting Date]]&lt;&gt;"",IF(Table1[[#This Row],[Reference Number]]=Q1008,B1008+1,1),"")</f>
        <v/>
      </c>
      <c r="C1009" s="61"/>
      <c r="D1009" s="61"/>
      <c r="E1009" s="140"/>
      <c r="F1009" s="143" t="str">
        <f>IFERROR(IF(VLOOKUP(Table1[[#This Row],[Budget Code Description]],Dimentions!$X$6:$AC$139,2,FALSE)="","",VLOOKUP(Table1[[#This Row],[Budget Code Description]],Dimentions!$X$6:$AC$139,2,FALSE)),"")</f>
        <v/>
      </c>
      <c r="G1009" s="143"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Description]],Dimentions!$X$6:$AC$134,4,FALSE)="","",VLOOKUP(Table1[[#This Row],[Budget Code Description]],Dimentions!$X$6:$AC$134,4,FALSE)),"")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19"/>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x14ac:dyDescent="0.35">
      <c r="A1010" s="1"/>
      <c r="B1010" s="88" t="str">
        <f>IF(Table1[[#This Row],[Posting Date]]&lt;&gt;"",IF(Table1[[#This Row],[Reference Number]]=Q1009,B1009+1,1),"")</f>
        <v/>
      </c>
      <c r="C1010" s="61"/>
      <c r="D1010" s="61"/>
      <c r="E1010" s="140"/>
      <c r="F1010" s="143" t="str">
        <f>IFERROR(IF(VLOOKUP(Table1[[#This Row],[Budget Code Description]],Dimentions!$X$6:$AC$139,2,FALSE)="","",VLOOKUP(Table1[[#This Row],[Budget Code Description]],Dimentions!$X$6:$AC$139,2,FALSE)),"")</f>
        <v/>
      </c>
      <c r="G1010" s="143"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Description]],Dimentions!$X$6:$AC$134,4,FALSE)="","",VLOOKUP(Table1[[#This Row],[Budget Code Description]],Dimentions!$X$6:$AC$134,4,FALSE)),"")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19"/>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x14ac:dyDescent="0.35">
      <c r="A1011" s="1"/>
      <c r="B1011" s="88" t="str">
        <f>IF(Table1[[#This Row],[Posting Date]]&lt;&gt;"",IF(Table1[[#This Row],[Reference Number]]=Q1010,B1010+1,1),"")</f>
        <v/>
      </c>
      <c r="C1011" s="61"/>
      <c r="D1011" s="61"/>
      <c r="E1011" s="140"/>
      <c r="F1011" s="143" t="str">
        <f>IFERROR(IF(VLOOKUP(Table1[[#This Row],[Budget Code Description]],Dimentions!$X$6:$AC$139,2,FALSE)="","",VLOOKUP(Table1[[#This Row],[Budget Code Description]],Dimentions!$X$6:$AC$139,2,FALSE)),"")</f>
        <v/>
      </c>
      <c r="G1011" s="143"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Description]],Dimentions!$X$6:$AC$134,4,FALSE)="","",VLOOKUP(Table1[[#This Row],[Budget Code Description]],Dimentions!$X$6:$AC$134,4,FALSE)),"")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19"/>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x14ac:dyDescent="0.35">
      <c r="A1012" s="1"/>
      <c r="B1012" s="88" t="str">
        <f>IF(Table1[[#This Row],[Posting Date]]&lt;&gt;"",IF(Table1[[#This Row],[Reference Number]]=Q1011,B1011+1,1),"")</f>
        <v/>
      </c>
      <c r="C1012" s="61"/>
      <c r="D1012" s="61"/>
      <c r="E1012" s="140"/>
      <c r="F1012" s="143" t="str">
        <f>IFERROR(IF(VLOOKUP(Table1[[#This Row],[Budget Code Description]],Dimentions!$X$6:$AC$139,2,FALSE)="","",VLOOKUP(Table1[[#This Row],[Budget Code Description]],Dimentions!$X$6:$AC$139,2,FALSE)),"")</f>
        <v/>
      </c>
      <c r="G1012" s="143"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Description]],Dimentions!$X$6:$AC$134,4,FALSE)="","",VLOOKUP(Table1[[#This Row],[Budget Code Description]],Dimentions!$X$6:$AC$134,4,FALSE)),"")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19"/>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x14ac:dyDescent="0.35">
      <c r="A1013" s="1"/>
      <c r="B1013" s="88" t="str">
        <f>IF(Table1[[#This Row],[Posting Date]]&lt;&gt;"",IF(Table1[[#This Row],[Reference Number]]=Q1012,B1012+1,1),"")</f>
        <v/>
      </c>
      <c r="C1013" s="61"/>
      <c r="D1013" s="61"/>
      <c r="E1013" s="140"/>
      <c r="F1013" s="143" t="str">
        <f>IFERROR(IF(VLOOKUP(Table1[[#This Row],[Budget Code Description]],Dimentions!$X$6:$AC$139,2,FALSE)="","",VLOOKUP(Table1[[#This Row],[Budget Code Description]],Dimentions!$X$6:$AC$139,2,FALSE)),"")</f>
        <v/>
      </c>
      <c r="G1013" s="143"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Description]],Dimentions!$X$6:$AC$134,4,FALSE)="","",VLOOKUP(Table1[[#This Row],[Budget Code Description]],Dimentions!$X$6:$AC$134,4,FALSE)),"")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19"/>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x14ac:dyDescent="0.35">
      <c r="A1014" s="1"/>
      <c r="B1014" s="88" t="str">
        <f>IF(Table1[[#This Row],[Posting Date]]&lt;&gt;"",IF(Table1[[#This Row],[Reference Number]]=Q1013,B1013+1,1),"")</f>
        <v/>
      </c>
      <c r="C1014" s="61"/>
      <c r="D1014" s="61"/>
      <c r="E1014" s="140"/>
      <c r="F1014" s="143" t="str">
        <f>IFERROR(IF(VLOOKUP(Table1[[#This Row],[Budget Code Description]],Dimentions!$X$6:$AC$139,2,FALSE)="","",VLOOKUP(Table1[[#This Row],[Budget Code Description]],Dimentions!$X$6:$AC$139,2,FALSE)),"")</f>
        <v/>
      </c>
      <c r="G1014" s="143"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Description]],Dimentions!$X$6:$AC$134,4,FALSE)="","",VLOOKUP(Table1[[#This Row],[Budget Code Description]],Dimentions!$X$6:$AC$134,4,FALSE)),"")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19"/>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x14ac:dyDescent="0.35">
      <c r="A1015" s="1"/>
      <c r="B1015" s="88" t="str">
        <f>IF(Table1[[#This Row],[Posting Date]]&lt;&gt;"",IF(Table1[[#This Row],[Reference Number]]=Q1014,B1014+1,1),"")</f>
        <v/>
      </c>
      <c r="C1015" s="61"/>
      <c r="D1015" s="61"/>
      <c r="E1015" s="140"/>
      <c r="F1015" s="143" t="str">
        <f>IFERROR(IF(VLOOKUP(Table1[[#This Row],[Budget Code Description]],Dimentions!$X$6:$AC$139,2,FALSE)="","",VLOOKUP(Table1[[#This Row],[Budget Code Description]],Dimentions!$X$6:$AC$139,2,FALSE)),"")</f>
        <v/>
      </c>
      <c r="G1015" s="143"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Description]],Dimentions!$X$6:$AC$134,4,FALSE)="","",VLOOKUP(Table1[[#This Row],[Budget Code Description]],Dimentions!$X$6:$AC$134,4,FALSE)),"")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19"/>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x14ac:dyDescent="0.35">
      <c r="A1016" s="1"/>
      <c r="B1016" s="88" t="str">
        <f>IF(Table1[[#This Row],[Posting Date]]&lt;&gt;"",IF(Table1[[#This Row],[Reference Number]]=Q1015,B1015+1,1),"")</f>
        <v/>
      </c>
      <c r="C1016" s="61"/>
      <c r="D1016" s="61"/>
      <c r="E1016" s="140"/>
      <c r="F1016" s="143" t="str">
        <f>IFERROR(IF(VLOOKUP(Table1[[#This Row],[Budget Code Description]],Dimentions!$X$6:$AC$139,2,FALSE)="","",VLOOKUP(Table1[[#This Row],[Budget Code Description]],Dimentions!$X$6:$AC$139,2,FALSE)),"")</f>
        <v/>
      </c>
      <c r="G1016" s="143"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Description]],Dimentions!$X$6:$AC$134,4,FALSE)="","",VLOOKUP(Table1[[#This Row],[Budget Code Description]],Dimentions!$X$6:$AC$134,4,FALSE)),"")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si="19"/>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x14ac:dyDescent="0.35">
      <c r="A1017" s="1"/>
      <c r="B1017" s="88" t="str">
        <f>IF(Table1[[#This Row],[Posting Date]]&lt;&gt;"",IF(Table1[[#This Row],[Reference Number]]=Q1016,B1016+1,1),"")</f>
        <v/>
      </c>
      <c r="C1017" s="61"/>
      <c r="D1017" s="61"/>
      <c r="E1017" s="140"/>
      <c r="F1017" s="143" t="str">
        <f>IFERROR(IF(VLOOKUP(Table1[[#This Row],[Budget Code Description]],Dimentions!$X$6:$AC$139,2,FALSE)="","",VLOOKUP(Table1[[#This Row],[Budget Code Description]],Dimentions!$X$6:$AC$139,2,FALSE)),"")</f>
        <v/>
      </c>
      <c r="G1017" s="143"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Description]],Dimentions!$X$6:$AC$134,4,FALSE)="","",VLOOKUP(Table1[[#This Row],[Budget Code Description]],Dimentions!$X$6:$AC$134,4,FALSE)),"")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19"/>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x14ac:dyDescent="0.35">
      <c r="A1018" s="1"/>
      <c r="B1018" s="88" t="str">
        <f>IF(Table1[[#This Row],[Posting Date]]&lt;&gt;"",IF(Table1[[#This Row],[Reference Number]]=Q1017,B1017+1,1),"")</f>
        <v/>
      </c>
      <c r="C1018" s="61"/>
      <c r="D1018" s="61"/>
      <c r="E1018" s="140"/>
      <c r="F1018" s="143" t="str">
        <f>IFERROR(IF(VLOOKUP(Table1[[#This Row],[Budget Code Description]],Dimentions!$X$6:$AC$139,2,FALSE)="","",VLOOKUP(Table1[[#This Row],[Budget Code Description]],Dimentions!$X$6:$AC$139,2,FALSE)),"")</f>
        <v/>
      </c>
      <c r="G1018" s="143"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Description]],Dimentions!$X$6:$AC$134,4,FALSE)="","",VLOOKUP(Table1[[#This Row],[Budget Code Description]],Dimentions!$X$6:$AC$134,4,FALSE)),"")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19"/>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x14ac:dyDescent="0.35">
      <c r="A1019" s="1"/>
      <c r="B1019" s="88" t="str">
        <f>IF(Table1[[#This Row],[Posting Date]]&lt;&gt;"",IF(Table1[[#This Row],[Reference Number]]=Q1018,B1018+1,1),"")</f>
        <v/>
      </c>
      <c r="C1019" s="61"/>
      <c r="D1019" s="61"/>
      <c r="E1019" s="140"/>
      <c r="F1019" s="143" t="str">
        <f>IFERROR(IF(VLOOKUP(Table1[[#This Row],[Budget Code Description]],Dimentions!$X$6:$AC$139,2,FALSE)="","",VLOOKUP(Table1[[#This Row],[Budget Code Description]],Dimentions!$X$6:$AC$139,2,FALSE)),"")</f>
        <v/>
      </c>
      <c r="G1019" s="143"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Description]],Dimentions!$X$6:$AC$134,4,FALSE)="","",VLOOKUP(Table1[[#This Row],[Budget Code Description]],Dimentions!$X$6:$AC$134,4,FALSE)),"")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19"/>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x14ac:dyDescent="0.35">
      <c r="A1020" s="1"/>
      <c r="B1020" s="88" t="str">
        <f>IF(Table1[[#This Row],[Posting Date]]&lt;&gt;"",IF(Table1[[#This Row],[Reference Number]]=Q1019,B1019+1,1),"")</f>
        <v/>
      </c>
      <c r="C1020" s="61"/>
      <c r="D1020" s="61"/>
      <c r="E1020" s="140"/>
      <c r="F1020" s="143" t="str">
        <f>IFERROR(IF(VLOOKUP(Table1[[#This Row],[Budget Code Description]],Dimentions!$X$6:$AC$139,2,FALSE)="","",VLOOKUP(Table1[[#This Row],[Budget Code Description]],Dimentions!$X$6:$AC$139,2,FALSE)),"")</f>
        <v/>
      </c>
      <c r="G1020" s="143"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Description]],Dimentions!$X$6:$AC$134,4,FALSE)="","",VLOOKUP(Table1[[#This Row],[Budget Code Description]],Dimentions!$X$6:$AC$134,4,FALSE)),"")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19"/>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x14ac:dyDescent="0.35">
      <c r="A1021" s="1"/>
      <c r="B1021" s="88" t="str">
        <f>IF(Table1[[#This Row],[Posting Date]]&lt;&gt;"",IF(Table1[[#This Row],[Reference Number]]=Q1020,B1020+1,1),"")</f>
        <v/>
      </c>
      <c r="C1021" s="61"/>
      <c r="D1021" s="61"/>
      <c r="E1021" s="140"/>
      <c r="F1021" s="143" t="str">
        <f>IFERROR(IF(VLOOKUP(Table1[[#This Row],[Budget Code Description]],Dimentions!$X$6:$AC$139,2,FALSE)="","",VLOOKUP(Table1[[#This Row],[Budget Code Description]],Dimentions!$X$6:$AC$139,2,FALSE)),"")</f>
        <v/>
      </c>
      <c r="G1021" s="143"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Description]],Dimentions!$X$6:$AC$134,4,FALSE)="","",VLOOKUP(Table1[[#This Row],[Budget Code Description]],Dimentions!$X$6:$AC$134,4,FALSE)),"")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19"/>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x14ac:dyDescent="0.35">
      <c r="A1022" s="1"/>
      <c r="B1022" s="88" t="str">
        <f>IF(Table1[[#This Row],[Posting Date]]&lt;&gt;"",IF(Table1[[#This Row],[Reference Number]]=Q1021,B1021+1,1),"")</f>
        <v/>
      </c>
      <c r="C1022" s="61"/>
      <c r="D1022" s="61"/>
      <c r="E1022" s="140"/>
      <c r="F1022" s="143" t="str">
        <f>IFERROR(IF(VLOOKUP(Table1[[#This Row],[Budget Code Description]],Dimentions!$X$6:$AC$139,2,FALSE)="","",VLOOKUP(Table1[[#This Row],[Budget Code Description]],Dimentions!$X$6:$AC$139,2,FALSE)),"")</f>
        <v/>
      </c>
      <c r="G1022" s="143"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Description]],Dimentions!$X$6:$AC$134,4,FALSE)="","",VLOOKUP(Table1[[#This Row],[Budget Code Description]],Dimentions!$X$6:$AC$134,4,FALSE)),"")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19"/>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x14ac:dyDescent="0.35">
      <c r="A1023" s="1"/>
      <c r="B1023" s="88" t="str">
        <f>IF(Table1[[#This Row],[Posting Date]]&lt;&gt;"",IF(Table1[[#This Row],[Reference Number]]=Q1022,B1022+1,1),"")</f>
        <v/>
      </c>
      <c r="C1023" s="61"/>
      <c r="D1023" s="61"/>
      <c r="E1023" s="140"/>
      <c r="F1023" s="143" t="str">
        <f>IFERROR(IF(VLOOKUP(Table1[[#This Row],[Budget Code Description]],Dimentions!$X$6:$AC$139,2,FALSE)="","",VLOOKUP(Table1[[#This Row],[Budget Code Description]],Dimentions!$X$6:$AC$139,2,FALSE)),"")</f>
        <v/>
      </c>
      <c r="G1023" s="143"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Description]],Dimentions!$X$6:$AC$134,4,FALSE)="","",VLOOKUP(Table1[[#This Row],[Budget Code Description]],Dimentions!$X$6:$AC$134,4,FALSE)),"")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19"/>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x14ac:dyDescent="0.35">
      <c r="A1024" s="1"/>
      <c r="B1024" s="88" t="str">
        <f>IF(Table1[[#This Row],[Posting Date]]&lt;&gt;"",IF(Table1[[#This Row],[Reference Number]]=Q1023,B1023+1,1),"")</f>
        <v/>
      </c>
      <c r="C1024" s="61"/>
      <c r="D1024" s="61"/>
      <c r="E1024" s="140"/>
      <c r="F1024" s="143" t="str">
        <f>IFERROR(IF(VLOOKUP(Table1[[#This Row],[Budget Code Description]],Dimentions!$X$6:$AC$139,2,FALSE)="","",VLOOKUP(Table1[[#This Row],[Budget Code Description]],Dimentions!$X$6:$AC$139,2,FALSE)),"")</f>
        <v/>
      </c>
      <c r="G1024" s="143"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Description]],Dimentions!$X$6:$AC$134,4,FALSE)="","",VLOOKUP(Table1[[#This Row],[Budget Code Description]],Dimentions!$X$6:$AC$134,4,FALSE)),"")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19"/>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x14ac:dyDescent="0.35">
      <c r="A1025" s="1"/>
      <c r="B1025" s="88" t="str">
        <f>IF(Table1[[#This Row],[Posting Date]]&lt;&gt;"",IF(Table1[[#This Row],[Reference Number]]=Q1024,B1024+1,1),"")</f>
        <v/>
      </c>
      <c r="C1025" s="61"/>
      <c r="D1025" s="61"/>
      <c r="E1025" s="140"/>
      <c r="F1025" s="143" t="str">
        <f>IFERROR(IF(VLOOKUP(Table1[[#This Row],[Budget Code Description]],Dimentions!$X$6:$AC$139,2,FALSE)="","",VLOOKUP(Table1[[#This Row],[Budget Code Description]],Dimentions!$X$6:$AC$139,2,FALSE)),"")</f>
        <v/>
      </c>
      <c r="G1025" s="143"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Description]],Dimentions!$X$6:$AC$134,4,FALSE)="","",VLOOKUP(Table1[[#This Row],[Budget Code Description]],Dimentions!$X$6:$AC$134,4,FALSE)),"")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19"/>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x14ac:dyDescent="0.35">
      <c r="A1026" s="1"/>
      <c r="B1026" s="88" t="str">
        <f>IF(Table1[[#This Row],[Posting Date]]&lt;&gt;"",IF(Table1[[#This Row],[Reference Number]]=Q1025,B1025+1,1),"")</f>
        <v/>
      </c>
      <c r="C1026" s="61"/>
      <c r="D1026" s="61"/>
      <c r="E1026" s="140"/>
      <c r="F1026" s="143" t="str">
        <f>IFERROR(IF(VLOOKUP(Table1[[#This Row],[Budget Code Description]],Dimentions!$X$6:$AC$139,2,FALSE)="","",VLOOKUP(Table1[[#This Row],[Budget Code Description]],Dimentions!$X$6:$AC$139,2,FALSE)),"")</f>
        <v/>
      </c>
      <c r="G1026" s="143"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Description]],Dimentions!$X$6:$AC$134,4,FALSE)="","",VLOOKUP(Table1[[#This Row],[Budget Code Description]],Dimentions!$X$6:$AC$134,4,FALSE)),"")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19"/>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x14ac:dyDescent="0.35">
      <c r="A1027" s="1"/>
      <c r="B1027" s="88" t="str">
        <f>IF(Table1[[#This Row],[Posting Date]]&lt;&gt;"",IF(Table1[[#This Row],[Reference Number]]=Q1026,B1026+1,1),"")</f>
        <v/>
      </c>
      <c r="C1027" s="61"/>
      <c r="D1027" s="61"/>
      <c r="E1027" s="140"/>
      <c r="F1027" s="143" t="str">
        <f>IFERROR(IF(VLOOKUP(Table1[[#This Row],[Budget Code Description]],Dimentions!$X$6:$AC$139,2,FALSE)="","",VLOOKUP(Table1[[#This Row],[Budget Code Description]],Dimentions!$X$6:$AC$139,2,FALSE)),"")</f>
        <v/>
      </c>
      <c r="G1027" s="143"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Description]],Dimentions!$X$6:$AC$134,4,FALSE)="","",VLOOKUP(Table1[[#This Row],[Budget Code Description]],Dimentions!$X$6:$AC$134,4,FALSE)),"")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19"/>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x14ac:dyDescent="0.35">
      <c r="A1028" s="1"/>
      <c r="B1028" s="88" t="str">
        <f>IF(Table1[[#This Row],[Posting Date]]&lt;&gt;"",IF(Table1[[#This Row],[Reference Number]]=Q1027,B1027+1,1),"")</f>
        <v/>
      </c>
      <c r="C1028" s="61"/>
      <c r="D1028" s="61"/>
      <c r="E1028" s="140"/>
      <c r="F1028" s="143" t="str">
        <f>IFERROR(IF(VLOOKUP(Table1[[#This Row],[Budget Code Description]],Dimentions!$X$6:$AC$139,2,FALSE)="","",VLOOKUP(Table1[[#This Row],[Budget Code Description]],Dimentions!$X$6:$AC$139,2,FALSE)),"")</f>
        <v/>
      </c>
      <c r="G1028" s="143"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Description]],Dimentions!$X$6:$AC$134,4,FALSE)="","",VLOOKUP(Table1[[#This Row],[Budget Code Description]],Dimentions!$X$6:$AC$134,4,FALSE)),"")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19"/>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x14ac:dyDescent="0.35">
      <c r="A1029" s="1"/>
      <c r="B1029" s="88" t="str">
        <f>IF(Table1[[#This Row],[Posting Date]]&lt;&gt;"",IF(Table1[[#This Row],[Reference Number]]=Q1028,B1028+1,1),"")</f>
        <v/>
      </c>
      <c r="C1029" s="61"/>
      <c r="D1029" s="61"/>
      <c r="E1029" s="140"/>
      <c r="F1029" s="143" t="str">
        <f>IFERROR(IF(VLOOKUP(Table1[[#This Row],[Budget Code Description]],Dimentions!$X$6:$AC$139,2,FALSE)="","",VLOOKUP(Table1[[#This Row],[Budget Code Description]],Dimentions!$X$6:$AC$139,2,FALSE)),"")</f>
        <v/>
      </c>
      <c r="G1029" s="143"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Description]],Dimentions!$X$6:$AC$134,4,FALSE)="","",VLOOKUP(Table1[[#This Row],[Budget Code Description]],Dimentions!$X$6:$AC$134,4,FALSE)),"")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19"/>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x14ac:dyDescent="0.35">
      <c r="A1030" s="1"/>
      <c r="B1030" s="88" t="str">
        <f>IF(Table1[[#This Row],[Posting Date]]&lt;&gt;"",IF(Table1[[#This Row],[Reference Number]]=Q1029,B1029+1,1),"")</f>
        <v/>
      </c>
      <c r="C1030" s="61"/>
      <c r="D1030" s="61"/>
      <c r="E1030" s="140"/>
      <c r="F1030" s="143" t="str">
        <f>IFERROR(IF(VLOOKUP(Table1[[#This Row],[Budget Code Description]],Dimentions!$X$6:$AC$139,2,FALSE)="","",VLOOKUP(Table1[[#This Row],[Budget Code Description]],Dimentions!$X$6:$AC$139,2,FALSE)),"")</f>
        <v/>
      </c>
      <c r="G1030" s="143"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Description]],Dimentions!$X$6:$AC$134,4,FALSE)="","",VLOOKUP(Table1[[#This Row],[Budget Code Description]],Dimentions!$X$6:$AC$134,4,FALSE)),"")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19"/>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x14ac:dyDescent="0.35">
      <c r="A1031" s="1"/>
      <c r="B1031" s="88" t="str">
        <f>IF(Table1[[#This Row],[Posting Date]]&lt;&gt;"",IF(Table1[[#This Row],[Reference Number]]=Q1030,B1030+1,1),"")</f>
        <v/>
      </c>
      <c r="C1031" s="61"/>
      <c r="D1031" s="61"/>
      <c r="E1031" s="140"/>
      <c r="F1031" s="143" t="str">
        <f>IFERROR(IF(VLOOKUP(Table1[[#This Row],[Budget Code Description]],Dimentions!$X$6:$AC$139,2,FALSE)="","",VLOOKUP(Table1[[#This Row],[Budget Code Description]],Dimentions!$X$6:$AC$139,2,FALSE)),"")</f>
        <v/>
      </c>
      <c r="G1031" s="143"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Description]],Dimentions!$X$6:$AC$134,4,FALSE)="","",VLOOKUP(Table1[[#This Row],[Budget Code Description]],Dimentions!$X$6:$AC$134,4,FALSE)),"")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19"/>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x14ac:dyDescent="0.35">
      <c r="A1032" s="1"/>
      <c r="B1032" s="88" t="str">
        <f>IF(Table1[[#This Row],[Posting Date]]&lt;&gt;"",IF(Table1[[#This Row],[Reference Number]]=Q1031,B1031+1,1),"")</f>
        <v/>
      </c>
      <c r="C1032" s="61"/>
      <c r="D1032" s="61"/>
      <c r="E1032" s="140"/>
      <c r="F1032" s="143" t="str">
        <f>IFERROR(IF(VLOOKUP(Table1[[#This Row],[Budget Code Description]],Dimentions!$X$6:$AC$139,2,FALSE)="","",VLOOKUP(Table1[[#This Row],[Budget Code Description]],Dimentions!$X$6:$AC$139,2,FALSE)),"")</f>
        <v/>
      </c>
      <c r="G1032" s="143"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Description]],Dimentions!$X$6:$AC$134,4,FALSE)="","",VLOOKUP(Table1[[#This Row],[Budget Code Description]],Dimentions!$X$6:$AC$134,4,FALSE)),"")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19"/>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x14ac:dyDescent="0.35">
      <c r="A1033" s="1"/>
      <c r="B1033" s="88" t="str">
        <f>IF(Table1[[#This Row],[Posting Date]]&lt;&gt;"",IF(Table1[[#This Row],[Reference Number]]=Q1032,B1032+1,1),"")</f>
        <v/>
      </c>
      <c r="C1033" s="61"/>
      <c r="D1033" s="61"/>
      <c r="E1033" s="140"/>
      <c r="F1033" s="143" t="str">
        <f>IFERROR(IF(VLOOKUP(Table1[[#This Row],[Budget Code Description]],Dimentions!$X$6:$AC$139,2,FALSE)="","",VLOOKUP(Table1[[#This Row],[Budget Code Description]],Dimentions!$X$6:$AC$139,2,FALSE)),"")</f>
        <v/>
      </c>
      <c r="G1033" s="143"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Description]],Dimentions!$X$6:$AC$134,4,FALSE)="","",VLOOKUP(Table1[[#This Row],[Budget Code Description]],Dimentions!$X$6:$AC$134,4,FALSE)),"")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19"/>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x14ac:dyDescent="0.35">
      <c r="A1034" s="1"/>
      <c r="B1034" s="88" t="str">
        <f>IF(Table1[[#This Row],[Posting Date]]&lt;&gt;"",IF(Table1[[#This Row],[Reference Number]]=Q1033,B1033+1,1),"")</f>
        <v/>
      </c>
      <c r="C1034" s="61"/>
      <c r="D1034" s="61"/>
      <c r="E1034" s="140"/>
      <c r="F1034" s="143" t="str">
        <f>IFERROR(IF(VLOOKUP(Table1[[#This Row],[Budget Code Description]],Dimentions!$X$6:$AC$139,2,FALSE)="","",VLOOKUP(Table1[[#This Row],[Budget Code Description]],Dimentions!$X$6:$AC$139,2,FALSE)),"")</f>
        <v/>
      </c>
      <c r="G1034" s="143"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Description]],Dimentions!$X$6:$AC$134,4,FALSE)="","",VLOOKUP(Table1[[#This Row],[Budget Code Description]],Dimentions!$X$6:$AC$134,4,FALSE)),"")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19"/>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x14ac:dyDescent="0.35">
      <c r="A1035" s="1"/>
      <c r="B1035" s="88" t="str">
        <f>IF(Table1[[#This Row],[Posting Date]]&lt;&gt;"",IF(Table1[[#This Row],[Reference Number]]=Q1034,B1034+1,1),"")</f>
        <v/>
      </c>
      <c r="C1035" s="61"/>
      <c r="D1035" s="61"/>
      <c r="E1035" s="140"/>
      <c r="F1035" s="143" t="str">
        <f>IFERROR(IF(VLOOKUP(Table1[[#This Row],[Budget Code Description]],Dimentions!$X$6:$AC$139,2,FALSE)="","",VLOOKUP(Table1[[#This Row],[Budget Code Description]],Dimentions!$X$6:$AC$139,2,FALSE)),"")</f>
        <v/>
      </c>
      <c r="G1035" s="143"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Description]],Dimentions!$X$6:$AC$134,4,FALSE)="","",VLOOKUP(Table1[[#This Row],[Budget Code Description]],Dimentions!$X$6:$AC$134,4,FALSE)),"")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19"/>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x14ac:dyDescent="0.35">
      <c r="A1036" s="1"/>
      <c r="B1036" s="88" t="str">
        <f>IF(Table1[[#This Row],[Posting Date]]&lt;&gt;"",IF(Table1[[#This Row],[Reference Number]]=Q1035,B1035+1,1),"")</f>
        <v/>
      </c>
      <c r="C1036" s="61"/>
      <c r="D1036" s="61"/>
      <c r="E1036" s="140"/>
      <c r="F1036" s="143" t="str">
        <f>IFERROR(IF(VLOOKUP(Table1[[#This Row],[Budget Code Description]],Dimentions!$X$6:$AC$139,2,FALSE)="","",VLOOKUP(Table1[[#This Row],[Budget Code Description]],Dimentions!$X$6:$AC$139,2,FALSE)),"")</f>
        <v/>
      </c>
      <c r="G1036" s="143"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Description]],Dimentions!$X$6:$AC$134,4,FALSE)="","",VLOOKUP(Table1[[#This Row],[Budget Code Description]],Dimentions!$X$6:$AC$134,4,FALSE)),"")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19"/>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x14ac:dyDescent="0.35">
      <c r="A1037" s="1"/>
      <c r="B1037" s="88" t="str">
        <f>IF(Table1[[#This Row],[Posting Date]]&lt;&gt;"",IF(Table1[[#This Row],[Reference Number]]=Q1036,B1036+1,1),"")</f>
        <v/>
      </c>
      <c r="C1037" s="61"/>
      <c r="D1037" s="61"/>
      <c r="E1037" s="140"/>
      <c r="F1037" s="143" t="str">
        <f>IFERROR(IF(VLOOKUP(Table1[[#This Row],[Budget Code Description]],Dimentions!$X$6:$AC$139,2,FALSE)="","",VLOOKUP(Table1[[#This Row],[Budget Code Description]],Dimentions!$X$6:$AC$139,2,FALSE)),"")</f>
        <v/>
      </c>
      <c r="G1037" s="143"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Description]],Dimentions!$X$6:$AC$134,4,FALSE)="","",VLOOKUP(Table1[[#This Row],[Budget Code Description]],Dimentions!$X$6:$AC$134,4,FALSE)),"")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19"/>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x14ac:dyDescent="0.35">
      <c r="A1038" s="1"/>
      <c r="B1038" s="88" t="str">
        <f>IF(Table1[[#This Row],[Posting Date]]&lt;&gt;"",IF(Table1[[#This Row],[Reference Number]]=Q1037,B1037+1,1),"")</f>
        <v/>
      </c>
      <c r="C1038" s="61"/>
      <c r="D1038" s="61"/>
      <c r="E1038" s="140"/>
      <c r="F1038" s="143" t="str">
        <f>IFERROR(IF(VLOOKUP(Table1[[#This Row],[Budget Code Description]],Dimentions!$X$6:$AC$139,2,FALSE)="","",VLOOKUP(Table1[[#This Row],[Budget Code Description]],Dimentions!$X$6:$AC$139,2,FALSE)),"")</f>
        <v/>
      </c>
      <c r="G1038" s="143"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Description]],Dimentions!$X$6:$AC$134,4,FALSE)="","",VLOOKUP(Table1[[#This Row],[Budget Code Description]],Dimentions!$X$6:$AC$134,4,FALSE)),"")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19"/>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x14ac:dyDescent="0.35">
      <c r="A1039" s="1"/>
      <c r="B1039" s="88" t="str">
        <f>IF(Table1[[#This Row],[Posting Date]]&lt;&gt;"",IF(Table1[[#This Row],[Reference Number]]=Q1038,B1038+1,1),"")</f>
        <v/>
      </c>
      <c r="C1039" s="61"/>
      <c r="D1039" s="61"/>
      <c r="E1039" s="140"/>
      <c r="F1039" s="143" t="str">
        <f>IFERROR(IF(VLOOKUP(Table1[[#This Row],[Budget Code Description]],Dimentions!$X$6:$AC$139,2,FALSE)="","",VLOOKUP(Table1[[#This Row],[Budget Code Description]],Dimentions!$X$6:$AC$139,2,FALSE)),"")</f>
        <v/>
      </c>
      <c r="G1039" s="143"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Description]],Dimentions!$X$6:$AC$134,4,FALSE)="","",VLOOKUP(Table1[[#This Row],[Budget Code Description]],Dimentions!$X$6:$AC$134,4,FALSE)),"")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19"/>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x14ac:dyDescent="0.35">
      <c r="A1040" s="1"/>
      <c r="B1040" s="88" t="str">
        <f>IF(Table1[[#This Row],[Posting Date]]&lt;&gt;"",IF(Table1[[#This Row],[Reference Number]]=Q1039,B1039+1,1),"")</f>
        <v/>
      </c>
      <c r="C1040" s="61"/>
      <c r="D1040" s="61"/>
      <c r="E1040" s="140"/>
      <c r="F1040" s="143" t="str">
        <f>IFERROR(IF(VLOOKUP(Table1[[#This Row],[Budget Code Description]],Dimentions!$X$6:$AC$139,2,FALSE)="","",VLOOKUP(Table1[[#This Row],[Budget Code Description]],Dimentions!$X$6:$AC$139,2,FALSE)),"")</f>
        <v/>
      </c>
      <c r="G1040" s="143"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Description]],Dimentions!$X$6:$AC$134,4,FALSE)="","",VLOOKUP(Table1[[#This Row],[Budget Code Description]],Dimentions!$X$6:$AC$134,4,FALSE)),"")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si="19"/>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x14ac:dyDescent="0.35">
      <c r="A1041" s="1"/>
      <c r="B1041" s="88" t="str">
        <f>IF(Table1[[#This Row],[Posting Date]]&lt;&gt;"",IF(Table1[[#This Row],[Reference Number]]=Q1040,B1040+1,1),"")</f>
        <v/>
      </c>
      <c r="C1041" s="61"/>
      <c r="D1041" s="61"/>
      <c r="E1041" s="140"/>
      <c r="F1041" s="143" t="str">
        <f>IFERROR(IF(VLOOKUP(Table1[[#This Row],[Budget Code Description]],Dimentions!$X$6:$AC$139,2,FALSE)="","",VLOOKUP(Table1[[#This Row],[Budget Code Description]],Dimentions!$X$6:$AC$139,2,FALSE)),"")</f>
        <v/>
      </c>
      <c r="G1041" s="143"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Description]],Dimentions!$X$6:$AC$134,4,FALSE)="","",VLOOKUP(Table1[[#This Row],[Budget Code Description]],Dimentions!$X$6:$AC$134,4,FALSE)),"")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si="19"/>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x14ac:dyDescent="0.35">
      <c r="A1042" s="1"/>
      <c r="B1042" s="88" t="str">
        <f>IF(Table1[[#This Row],[Posting Date]]&lt;&gt;"",IF(Table1[[#This Row],[Reference Number]]=Q1041,B1041+1,1),"")</f>
        <v/>
      </c>
      <c r="C1042" s="61"/>
      <c r="D1042" s="61"/>
      <c r="E1042" s="140"/>
      <c r="F1042" s="143" t="str">
        <f>IFERROR(IF(VLOOKUP(Table1[[#This Row],[Budget Code Description]],Dimentions!$X$6:$AC$139,2,FALSE)="","",VLOOKUP(Table1[[#This Row],[Budget Code Description]],Dimentions!$X$6:$AC$139,2,FALSE)),"")</f>
        <v/>
      </c>
      <c r="G1042" s="143"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Description]],Dimentions!$X$6:$AC$134,4,FALSE)="","",VLOOKUP(Table1[[#This Row],[Budget Code Description]],Dimentions!$X$6:$AC$134,4,FALSE)),"")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si="19"/>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x14ac:dyDescent="0.35">
      <c r="A1043" s="1"/>
      <c r="B1043" s="88" t="str">
        <f>IF(Table1[[#This Row],[Posting Date]]&lt;&gt;"",IF(Table1[[#This Row],[Reference Number]]=Q1042,B1042+1,1),"")</f>
        <v/>
      </c>
      <c r="C1043" s="61"/>
      <c r="D1043" s="61"/>
      <c r="E1043" s="140"/>
      <c r="F1043" s="143" t="str">
        <f>IFERROR(IF(VLOOKUP(Table1[[#This Row],[Budget Code Description]],Dimentions!$X$6:$AC$139,2,FALSE)="","",VLOOKUP(Table1[[#This Row],[Budget Code Description]],Dimentions!$X$6:$AC$139,2,FALSE)),"")</f>
        <v/>
      </c>
      <c r="G1043" s="143"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Description]],Dimentions!$X$6:$AC$134,4,FALSE)="","",VLOOKUP(Table1[[#This Row],[Budget Code Description]],Dimentions!$X$6:$AC$134,4,FALSE)),"")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19"/>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x14ac:dyDescent="0.35">
      <c r="A1044" s="1"/>
      <c r="B1044" s="88" t="str">
        <f>IF(Table1[[#This Row],[Posting Date]]&lt;&gt;"",IF(Table1[[#This Row],[Reference Number]]=Q1043,B1043+1,1),"")</f>
        <v/>
      </c>
      <c r="C1044" s="61"/>
      <c r="D1044" s="61"/>
      <c r="E1044" s="140"/>
      <c r="F1044" s="143" t="str">
        <f>IFERROR(IF(VLOOKUP(Table1[[#This Row],[Budget Code Description]],Dimentions!$X$6:$AC$139,2,FALSE)="","",VLOOKUP(Table1[[#This Row],[Budget Code Description]],Dimentions!$X$6:$AC$139,2,FALSE)),"")</f>
        <v/>
      </c>
      <c r="G1044" s="143"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Description]],Dimentions!$X$6:$AC$134,4,FALSE)="","",VLOOKUP(Table1[[#This Row],[Budget Code Description]],Dimentions!$X$6:$AC$134,4,FALSE)),"")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19"/>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x14ac:dyDescent="0.35">
      <c r="A1045" s="1"/>
      <c r="B1045" s="88" t="str">
        <f>IF(Table1[[#This Row],[Posting Date]]&lt;&gt;"",IF(Table1[[#This Row],[Reference Number]]=Q1044,B1044+1,1),"")</f>
        <v/>
      </c>
      <c r="C1045" s="61"/>
      <c r="D1045" s="61"/>
      <c r="E1045" s="140"/>
      <c r="F1045" s="143" t="str">
        <f>IFERROR(IF(VLOOKUP(Table1[[#This Row],[Budget Code Description]],Dimentions!$X$6:$AC$139,2,FALSE)="","",VLOOKUP(Table1[[#This Row],[Budget Code Description]],Dimentions!$X$6:$AC$139,2,FALSE)),"")</f>
        <v/>
      </c>
      <c r="G1045" s="143"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Description]],Dimentions!$X$6:$AC$134,4,FALSE)="","",VLOOKUP(Table1[[#This Row],[Budget Code Description]],Dimentions!$X$6:$AC$134,4,FALSE)),"")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19"/>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x14ac:dyDescent="0.35">
      <c r="A1046" s="1"/>
      <c r="B1046" s="88" t="str">
        <f>IF(Table1[[#This Row],[Posting Date]]&lt;&gt;"",IF(Table1[[#This Row],[Reference Number]]=Q1045,B1045+1,1),"")</f>
        <v/>
      </c>
      <c r="C1046" s="61"/>
      <c r="D1046" s="61"/>
      <c r="E1046" s="140"/>
      <c r="F1046" s="143" t="str">
        <f>IFERROR(IF(VLOOKUP(Table1[[#This Row],[Budget Code Description]],Dimentions!$X$6:$AC$139,2,FALSE)="","",VLOOKUP(Table1[[#This Row],[Budget Code Description]],Dimentions!$X$6:$AC$139,2,FALSE)),"")</f>
        <v/>
      </c>
      <c r="G1046" s="143"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Description]],Dimentions!$X$6:$AC$134,4,FALSE)="","",VLOOKUP(Table1[[#This Row],[Budget Code Description]],Dimentions!$X$6:$AC$134,4,FALSE)),"")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19"/>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x14ac:dyDescent="0.35">
      <c r="A1047" s="1"/>
      <c r="B1047" s="88" t="str">
        <f>IF(Table1[[#This Row],[Posting Date]]&lt;&gt;"",IF(Table1[[#This Row],[Reference Number]]=Q1046,B1046+1,1),"")</f>
        <v/>
      </c>
      <c r="C1047" s="61"/>
      <c r="D1047" s="61"/>
      <c r="E1047" s="140"/>
      <c r="F1047" s="143" t="str">
        <f>IFERROR(IF(VLOOKUP(Table1[[#This Row],[Budget Code Description]],Dimentions!$X$6:$AC$139,2,FALSE)="","",VLOOKUP(Table1[[#This Row],[Budget Code Description]],Dimentions!$X$6:$AC$139,2,FALSE)),"")</f>
        <v/>
      </c>
      <c r="G1047" s="143"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Description]],Dimentions!$X$6:$AC$134,4,FALSE)="","",VLOOKUP(Table1[[#This Row],[Budget Code Description]],Dimentions!$X$6:$AC$134,4,FALSE)),"")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19"/>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x14ac:dyDescent="0.35">
      <c r="A1048" s="1"/>
      <c r="B1048" s="88" t="str">
        <f>IF(Table1[[#This Row],[Posting Date]]&lt;&gt;"",IF(Table1[[#This Row],[Reference Number]]=Q1047,B1047+1,1),"")</f>
        <v/>
      </c>
      <c r="C1048" s="61"/>
      <c r="D1048" s="61"/>
      <c r="E1048" s="140"/>
      <c r="F1048" s="143" t="str">
        <f>IFERROR(IF(VLOOKUP(Table1[[#This Row],[Budget Code Description]],Dimentions!$X$6:$AC$139,2,FALSE)="","",VLOOKUP(Table1[[#This Row],[Budget Code Description]],Dimentions!$X$6:$AC$139,2,FALSE)),"")</f>
        <v/>
      </c>
      <c r="G1048" s="143"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Description]],Dimentions!$X$6:$AC$134,4,FALSE)="","",VLOOKUP(Table1[[#This Row],[Budget Code Description]],Dimentions!$X$6:$AC$134,4,FALSE)),"")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19"/>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x14ac:dyDescent="0.35">
      <c r="A1049" s="1"/>
      <c r="B1049" s="88" t="str">
        <f>IF(Table1[[#This Row],[Posting Date]]&lt;&gt;"",IF(Table1[[#This Row],[Reference Number]]=Q1048,B1048+1,1),"")</f>
        <v/>
      </c>
      <c r="C1049" s="61"/>
      <c r="D1049" s="61"/>
      <c r="E1049" s="140"/>
      <c r="F1049" s="143" t="str">
        <f>IFERROR(IF(VLOOKUP(Table1[[#This Row],[Budget Code Description]],Dimentions!$X$6:$AC$139,2,FALSE)="","",VLOOKUP(Table1[[#This Row],[Budget Code Description]],Dimentions!$X$6:$AC$139,2,FALSE)),"")</f>
        <v/>
      </c>
      <c r="G1049" s="143"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Description]],Dimentions!$X$6:$AC$134,4,FALSE)="","",VLOOKUP(Table1[[#This Row],[Budget Code Description]],Dimentions!$X$6:$AC$134,4,FALSE)),"")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19"/>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x14ac:dyDescent="0.35">
      <c r="A1050" s="1"/>
      <c r="B1050" s="88" t="str">
        <f>IF(Table1[[#This Row],[Posting Date]]&lt;&gt;"",IF(Table1[[#This Row],[Reference Number]]=Q1049,B1049+1,1),"")</f>
        <v/>
      </c>
      <c r="C1050" s="61"/>
      <c r="D1050" s="61"/>
      <c r="E1050" s="140"/>
      <c r="F1050" s="143" t="str">
        <f>IFERROR(IF(VLOOKUP(Table1[[#This Row],[Budget Code Description]],Dimentions!$X$6:$AC$139,2,FALSE)="","",VLOOKUP(Table1[[#This Row],[Budget Code Description]],Dimentions!$X$6:$AC$139,2,FALSE)),"")</f>
        <v/>
      </c>
      <c r="G1050" s="143"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Description]],Dimentions!$X$6:$AC$134,4,FALSE)="","",VLOOKUP(Table1[[#This Row],[Budget Code Description]],Dimentions!$X$6:$AC$134,4,FALSE)),"")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19"/>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x14ac:dyDescent="0.35">
      <c r="A1051" s="1"/>
      <c r="B1051" s="88" t="str">
        <f>IF(Table1[[#This Row],[Posting Date]]&lt;&gt;"",IF(Table1[[#This Row],[Reference Number]]=Q1050,B1050+1,1),"")</f>
        <v/>
      </c>
      <c r="C1051" s="61"/>
      <c r="D1051" s="61"/>
      <c r="E1051" s="140"/>
      <c r="F1051" s="143" t="str">
        <f>IFERROR(IF(VLOOKUP(Table1[[#This Row],[Budget Code Description]],Dimentions!$X$6:$AC$139,2,FALSE)="","",VLOOKUP(Table1[[#This Row],[Budget Code Description]],Dimentions!$X$6:$AC$139,2,FALSE)),"")</f>
        <v/>
      </c>
      <c r="G1051" s="143"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Description]],Dimentions!$X$6:$AC$134,4,FALSE)="","",VLOOKUP(Table1[[#This Row],[Budget Code Description]],Dimentions!$X$6:$AC$134,4,FALSE)),"")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19"/>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x14ac:dyDescent="0.35">
      <c r="A1052" s="1"/>
      <c r="B1052" s="88" t="str">
        <f>IF(Table1[[#This Row],[Posting Date]]&lt;&gt;"",IF(Table1[[#This Row],[Reference Number]]=Q1051,B1051+1,1),"")</f>
        <v/>
      </c>
      <c r="C1052" s="61"/>
      <c r="D1052" s="61"/>
      <c r="E1052" s="140"/>
      <c r="F1052" s="143" t="str">
        <f>IFERROR(IF(VLOOKUP(Table1[[#This Row],[Budget Code Description]],Dimentions!$X$6:$AC$139,2,FALSE)="","",VLOOKUP(Table1[[#This Row],[Budget Code Description]],Dimentions!$X$6:$AC$139,2,FALSE)),"")</f>
        <v/>
      </c>
      <c r="G1052" s="143"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Description]],Dimentions!$X$6:$AC$134,4,FALSE)="","",VLOOKUP(Table1[[#This Row],[Budget Code Description]],Dimentions!$X$6:$AC$134,4,FALSE)),"")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19"/>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x14ac:dyDescent="0.35">
      <c r="A1053" s="1"/>
      <c r="B1053" s="88" t="str">
        <f>IF(Table1[[#This Row],[Posting Date]]&lt;&gt;"",IF(Table1[[#This Row],[Reference Number]]=Q1052,B1052+1,1),"")</f>
        <v/>
      </c>
      <c r="C1053" s="61"/>
      <c r="D1053" s="61"/>
      <c r="E1053" s="140"/>
      <c r="F1053" s="143" t="str">
        <f>IFERROR(IF(VLOOKUP(Table1[[#This Row],[Budget Code Description]],Dimentions!$X$6:$AC$139,2,FALSE)="","",VLOOKUP(Table1[[#This Row],[Budget Code Description]],Dimentions!$X$6:$AC$139,2,FALSE)),"")</f>
        <v/>
      </c>
      <c r="G1053" s="143"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Description]],Dimentions!$X$6:$AC$134,4,FALSE)="","",VLOOKUP(Table1[[#This Row],[Budget Code Description]],Dimentions!$X$6:$AC$134,4,FALSE)),"")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19"/>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x14ac:dyDescent="0.35">
      <c r="A1054" s="1"/>
      <c r="B1054" s="88" t="str">
        <f>IF(Table1[[#This Row],[Posting Date]]&lt;&gt;"",IF(Table1[[#This Row],[Reference Number]]=Q1053,B1053+1,1),"")</f>
        <v/>
      </c>
      <c r="C1054" s="61"/>
      <c r="D1054" s="61"/>
      <c r="E1054" s="140"/>
      <c r="F1054" s="143" t="str">
        <f>IFERROR(IF(VLOOKUP(Table1[[#This Row],[Budget Code Description]],Dimentions!$X$6:$AC$139,2,FALSE)="","",VLOOKUP(Table1[[#This Row],[Budget Code Description]],Dimentions!$X$6:$AC$139,2,FALSE)),"")</f>
        <v/>
      </c>
      <c r="G1054" s="143"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Description]],Dimentions!$X$6:$AC$134,4,FALSE)="","",VLOOKUP(Table1[[#This Row],[Budget Code Description]],Dimentions!$X$6:$AC$134,4,FALSE)),"")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19"/>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x14ac:dyDescent="0.35">
      <c r="A1055" s="1"/>
      <c r="B1055" s="88" t="str">
        <f>IF(Table1[[#This Row],[Posting Date]]&lt;&gt;"",IF(Table1[[#This Row],[Reference Number]]=Q1054,B1054+1,1),"")</f>
        <v/>
      </c>
      <c r="C1055" s="61"/>
      <c r="D1055" s="61"/>
      <c r="E1055" s="140"/>
      <c r="F1055" s="143" t="str">
        <f>IFERROR(IF(VLOOKUP(Table1[[#This Row],[Budget Code Description]],Dimentions!$X$6:$AC$139,2,FALSE)="","",VLOOKUP(Table1[[#This Row],[Budget Code Description]],Dimentions!$X$6:$AC$139,2,FALSE)),"")</f>
        <v/>
      </c>
      <c r="G1055" s="143"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Description]],Dimentions!$X$6:$AC$134,4,FALSE)="","",VLOOKUP(Table1[[#This Row],[Budget Code Description]],Dimentions!$X$6:$AC$134,4,FALSE)),"")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19"/>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x14ac:dyDescent="0.35">
      <c r="A1056" s="1"/>
      <c r="B1056" s="88" t="str">
        <f>IF(Table1[[#This Row],[Posting Date]]&lt;&gt;"",IF(Table1[[#This Row],[Reference Number]]=Q1055,B1055+1,1),"")</f>
        <v/>
      </c>
      <c r="C1056" s="61"/>
      <c r="D1056" s="61"/>
      <c r="E1056" s="140"/>
      <c r="F1056" s="143" t="str">
        <f>IFERROR(IF(VLOOKUP(Table1[[#This Row],[Budget Code Description]],Dimentions!$X$6:$AC$139,2,FALSE)="","",VLOOKUP(Table1[[#This Row],[Budget Code Description]],Dimentions!$X$6:$AC$139,2,FALSE)),"")</f>
        <v/>
      </c>
      <c r="G1056" s="143"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Description]],Dimentions!$X$6:$AC$134,4,FALSE)="","",VLOOKUP(Table1[[#This Row],[Budget Code Description]],Dimentions!$X$6:$AC$134,4,FALSE)),"")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19"/>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x14ac:dyDescent="0.35">
      <c r="A1057" s="1"/>
      <c r="B1057" s="88" t="str">
        <f>IF(Table1[[#This Row],[Posting Date]]&lt;&gt;"",IF(Table1[[#This Row],[Reference Number]]=Q1056,B1056+1,1),"")</f>
        <v/>
      </c>
      <c r="C1057" s="61"/>
      <c r="D1057" s="61"/>
      <c r="E1057" s="140"/>
      <c r="F1057" s="143" t="str">
        <f>IFERROR(IF(VLOOKUP(Table1[[#This Row],[Budget Code Description]],Dimentions!$X$6:$AC$139,2,FALSE)="","",VLOOKUP(Table1[[#This Row],[Budget Code Description]],Dimentions!$X$6:$AC$139,2,FALSE)),"")</f>
        <v/>
      </c>
      <c r="G1057" s="143"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Description]],Dimentions!$X$6:$AC$134,4,FALSE)="","",VLOOKUP(Table1[[#This Row],[Budget Code Description]],Dimentions!$X$6:$AC$134,4,FALSE)),"")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19"/>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x14ac:dyDescent="0.35">
      <c r="A1058" s="1"/>
      <c r="B1058" s="88" t="str">
        <f>IF(Table1[[#This Row],[Posting Date]]&lt;&gt;"",IF(Table1[[#This Row],[Reference Number]]=Q1057,B1057+1,1),"")</f>
        <v/>
      </c>
      <c r="C1058" s="61"/>
      <c r="D1058" s="61"/>
      <c r="E1058" s="140"/>
      <c r="F1058" s="143" t="str">
        <f>IFERROR(IF(VLOOKUP(Table1[[#This Row],[Budget Code Description]],Dimentions!$X$6:$AC$139,2,FALSE)="","",VLOOKUP(Table1[[#This Row],[Budget Code Description]],Dimentions!$X$6:$AC$139,2,FALSE)),"")</f>
        <v/>
      </c>
      <c r="G1058" s="143"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Description]],Dimentions!$X$6:$AC$134,4,FALSE)="","",VLOOKUP(Table1[[#This Row],[Budget Code Description]],Dimentions!$X$6:$AC$134,4,FALSE)),"")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19"/>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x14ac:dyDescent="0.35">
      <c r="A1059" s="1"/>
      <c r="B1059" s="88" t="str">
        <f>IF(Table1[[#This Row],[Posting Date]]&lt;&gt;"",IF(Table1[[#This Row],[Reference Number]]=Q1058,B1058+1,1),"")</f>
        <v/>
      </c>
      <c r="C1059" s="61"/>
      <c r="D1059" s="61"/>
      <c r="E1059" s="140"/>
      <c r="F1059" s="143" t="str">
        <f>IFERROR(IF(VLOOKUP(Table1[[#This Row],[Budget Code Description]],Dimentions!$X$6:$AC$139,2,FALSE)="","",VLOOKUP(Table1[[#This Row],[Budget Code Description]],Dimentions!$X$6:$AC$139,2,FALSE)),"")</f>
        <v/>
      </c>
      <c r="G1059" s="143"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Description]],Dimentions!$X$6:$AC$134,4,FALSE)="","",VLOOKUP(Table1[[#This Row],[Budget Code Description]],Dimentions!$X$6:$AC$134,4,FALSE)),"")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si="19"/>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x14ac:dyDescent="0.35">
      <c r="A1060" s="1"/>
      <c r="B1060" s="88" t="str">
        <f>IF(Table1[[#This Row],[Posting Date]]&lt;&gt;"",IF(Table1[[#This Row],[Reference Number]]=Q1059,B1059+1,1),"")</f>
        <v/>
      </c>
      <c r="C1060" s="61"/>
      <c r="D1060" s="61"/>
      <c r="E1060" s="140"/>
      <c r="F1060" s="143" t="str">
        <f>IFERROR(IF(VLOOKUP(Table1[[#This Row],[Budget Code Description]],Dimentions!$X$6:$AC$139,2,FALSE)="","",VLOOKUP(Table1[[#This Row],[Budget Code Description]],Dimentions!$X$6:$AC$139,2,FALSE)),"")</f>
        <v/>
      </c>
      <c r="G1060" s="143"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Description]],Dimentions!$X$6:$AC$134,4,FALSE)="","",VLOOKUP(Table1[[#This Row],[Budget Code Description]],Dimentions!$X$6:$AC$134,4,FALSE)),"")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19"/>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x14ac:dyDescent="0.35">
      <c r="A1061" s="1"/>
      <c r="B1061" s="88" t="str">
        <f>IF(Table1[[#This Row],[Posting Date]]&lt;&gt;"",IF(Table1[[#This Row],[Reference Number]]=Q1060,B1060+1,1),"")</f>
        <v/>
      </c>
      <c r="C1061" s="61"/>
      <c r="D1061" s="61"/>
      <c r="E1061" s="140"/>
      <c r="F1061" s="143" t="str">
        <f>IFERROR(IF(VLOOKUP(Table1[[#This Row],[Budget Code Description]],Dimentions!$X$6:$AC$139,2,FALSE)="","",VLOOKUP(Table1[[#This Row],[Budget Code Description]],Dimentions!$X$6:$AC$139,2,FALSE)),"")</f>
        <v/>
      </c>
      <c r="G1061" s="143"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Description]],Dimentions!$X$6:$AC$134,4,FALSE)="","",VLOOKUP(Table1[[#This Row],[Budget Code Description]],Dimentions!$X$6:$AC$134,4,FALSE)),"")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19"/>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x14ac:dyDescent="0.35">
      <c r="A1062" s="1"/>
      <c r="B1062" s="88" t="str">
        <f>IF(Table1[[#This Row],[Posting Date]]&lt;&gt;"",IF(Table1[[#This Row],[Reference Number]]=Q1061,B1061+1,1),"")</f>
        <v/>
      </c>
      <c r="C1062" s="61"/>
      <c r="D1062" s="61"/>
      <c r="E1062" s="140"/>
      <c r="F1062" s="143" t="str">
        <f>IFERROR(IF(VLOOKUP(Table1[[#This Row],[Budget Code Description]],Dimentions!$X$6:$AC$139,2,FALSE)="","",VLOOKUP(Table1[[#This Row],[Budget Code Description]],Dimentions!$X$6:$AC$139,2,FALSE)),"")</f>
        <v/>
      </c>
      <c r="G1062" s="143"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Description]],Dimentions!$X$6:$AC$134,4,FALSE)="","",VLOOKUP(Table1[[#This Row],[Budget Code Description]],Dimentions!$X$6:$AC$134,4,FALSE)),"")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si="19"/>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x14ac:dyDescent="0.35">
      <c r="A1063" s="1"/>
      <c r="B1063" s="88" t="str">
        <f>IF(Table1[[#This Row],[Posting Date]]&lt;&gt;"",IF(Table1[[#This Row],[Reference Number]]=Q1062,B1062+1,1),"")</f>
        <v/>
      </c>
      <c r="C1063" s="61"/>
      <c r="D1063" s="61"/>
      <c r="E1063" s="140"/>
      <c r="F1063" s="143" t="str">
        <f>IFERROR(IF(VLOOKUP(Table1[[#This Row],[Budget Code Description]],Dimentions!$X$6:$AC$139,2,FALSE)="","",VLOOKUP(Table1[[#This Row],[Budget Code Description]],Dimentions!$X$6:$AC$139,2,FALSE)),"")</f>
        <v/>
      </c>
      <c r="G1063" s="143"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Description]],Dimentions!$X$6:$AC$134,4,FALSE)="","",VLOOKUP(Table1[[#This Row],[Budget Code Description]],Dimentions!$X$6:$AC$134,4,FALSE)),"")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19"/>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x14ac:dyDescent="0.35">
      <c r="A1064" s="1"/>
      <c r="B1064" s="88" t="str">
        <f>IF(Table1[[#This Row],[Posting Date]]&lt;&gt;"",IF(Table1[[#This Row],[Reference Number]]=Q1063,B1063+1,1),"")</f>
        <v/>
      </c>
      <c r="C1064" s="61"/>
      <c r="D1064" s="61"/>
      <c r="E1064" s="140"/>
      <c r="F1064" s="143" t="str">
        <f>IFERROR(IF(VLOOKUP(Table1[[#This Row],[Budget Code Description]],Dimentions!$X$6:$AC$139,2,FALSE)="","",VLOOKUP(Table1[[#This Row],[Budget Code Description]],Dimentions!$X$6:$AC$139,2,FALSE)),"")</f>
        <v/>
      </c>
      <c r="G1064" s="143"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Description]],Dimentions!$X$6:$AC$134,4,FALSE)="","",VLOOKUP(Table1[[#This Row],[Budget Code Description]],Dimentions!$X$6:$AC$134,4,FALSE)),"")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19"/>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x14ac:dyDescent="0.35">
      <c r="A1065" s="1"/>
      <c r="B1065" s="88" t="str">
        <f>IF(Table1[[#This Row],[Posting Date]]&lt;&gt;"",IF(Table1[[#This Row],[Reference Number]]=Q1064,B1064+1,1),"")</f>
        <v/>
      </c>
      <c r="C1065" s="61"/>
      <c r="D1065" s="61"/>
      <c r="E1065" s="140"/>
      <c r="F1065" s="143" t="str">
        <f>IFERROR(IF(VLOOKUP(Table1[[#This Row],[Budget Code Description]],Dimentions!$X$6:$AC$139,2,FALSE)="","",VLOOKUP(Table1[[#This Row],[Budget Code Description]],Dimentions!$X$6:$AC$139,2,FALSE)),"")</f>
        <v/>
      </c>
      <c r="G1065" s="143"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Description]],Dimentions!$X$6:$AC$134,4,FALSE)="","",VLOOKUP(Table1[[#This Row],[Budget Code Description]],Dimentions!$X$6:$AC$134,4,FALSE)),"")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si="19"/>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x14ac:dyDescent="0.35">
      <c r="A1066" s="1"/>
      <c r="B1066" s="88" t="str">
        <f>IF(Table1[[#This Row],[Posting Date]]&lt;&gt;"",IF(Table1[[#This Row],[Reference Number]]=Q1065,B1065+1,1),"")</f>
        <v/>
      </c>
      <c r="C1066" s="61"/>
      <c r="D1066" s="61"/>
      <c r="E1066" s="140"/>
      <c r="F1066" s="143" t="str">
        <f>IFERROR(IF(VLOOKUP(Table1[[#This Row],[Budget Code Description]],Dimentions!$X$6:$AC$139,2,FALSE)="","",VLOOKUP(Table1[[#This Row],[Budget Code Description]],Dimentions!$X$6:$AC$139,2,FALSE)),"")</f>
        <v/>
      </c>
      <c r="G1066" s="143"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Description]],Dimentions!$X$6:$AC$134,4,FALSE)="","",VLOOKUP(Table1[[#This Row],[Budget Code Description]],Dimentions!$X$6:$AC$134,4,FALSE)),"")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19"/>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x14ac:dyDescent="0.35">
      <c r="A1067" s="1"/>
      <c r="B1067" s="88" t="str">
        <f>IF(Table1[[#This Row],[Posting Date]]&lt;&gt;"",IF(Table1[[#This Row],[Reference Number]]=Q1066,B1066+1,1),"")</f>
        <v/>
      </c>
      <c r="C1067" s="61"/>
      <c r="D1067" s="61"/>
      <c r="E1067" s="140"/>
      <c r="F1067" s="143" t="str">
        <f>IFERROR(IF(VLOOKUP(Table1[[#This Row],[Budget Code Description]],Dimentions!$X$6:$AC$139,2,FALSE)="","",VLOOKUP(Table1[[#This Row],[Budget Code Description]],Dimentions!$X$6:$AC$139,2,FALSE)),"")</f>
        <v/>
      </c>
      <c r="G1067" s="143"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Description]],Dimentions!$X$6:$AC$134,4,FALSE)="","",VLOOKUP(Table1[[#This Row],[Budget Code Description]],Dimentions!$X$6:$AC$134,4,FALSE)),"")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ref="W1067:W1130" si="20">IF(E1067="","",(ExchangeRate))</f>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x14ac:dyDescent="0.35">
      <c r="A1068" s="1"/>
      <c r="B1068" s="88" t="str">
        <f>IF(Table1[[#This Row],[Posting Date]]&lt;&gt;"",IF(Table1[[#This Row],[Reference Number]]=Q1067,B1067+1,1),"")</f>
        <v/>
      </c>
      <c r="C1068" s="61"/>
      <c r="D1068" s="61"/>
      <c r="E1068" s="140"/>
      <c r="F1068" s="143" t="str">
        <f>IFERROR(IF(VLOOKUP(Table1[[#This Row],[Budget Code Description]],Dimentions!$X$6:$AC$139,2,FALSE)="","",VLOOKUP(Table1[[#This Row],[Budget Code Description]],Dimentions!$X$6:$AC$139,2,FALSE)),"")</f>
        <v/>
      </c>
      <c r="G1068" s="143"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Description]],Dimentions!$X$6:$AC$134,4,FALSE)="","",VLOOKUP(Table1[[#This Row],[Budget Code Description]],Dimentions!$X$6:$AC$134,4,FALSE)),"")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20"/>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x14ac:dyDescent="0.35">
      <c r="A1069" s="1"/>
      <c r="B1069" s="88" t="str">
        <f>IF(Table1[[#This Row],[Posting Date]]&lt;&gt;"",IF(Table1[[#This Row],[Reference Number]]=Q1068,B1068+1,1),"")</f>
        <v/>
      </c>
      <c r="C1069" s="61"/>
      <c r="D1069" s="61"/>
      <c r="E1069" s="140"/>
      <c r="F1069" s="143" t="str">
        <f>IFERROR(IF(VLOOKUP(Table1[[#This Row],[Budget Code Description]],Dimentions!$X$6:$AC$139,2,FALSE)="","",VLOOKUP(Table1[[#This Row],[Budget Code Description]],Dimentions!$X$6:$AC$139,2,FALSE)),"")</f>
        <v/>
      </c>
      <c r="G1069" s="143"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Description]],Dimentions!$X$6:$AC$134,4,FALSE)="","",VLOOKUP(Table1[[#This Row],[Budget Code Description]],Dimentions!$X$6:$AC$134,4,FALSE)),"")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si="20"/>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x14ac:dyDescent="0.35">
      <c r="A1070" s="1"/>
      <c r="B1070" s="88" t="str">
        <f>IF(Table1[[#This Row],[Posting Date]]&lt;&gt;"",IF(Table1[[#This Row],[Reference Number]]=Q1069,B1069+1,1),"")</f>
        <v/>
      </c>
      <c r="C1070" s="61"/>
      <c r="D1070" s="61"/>
      <c r="E1070" s="140"/>
      <c r="F1070" s="143" t="str">
        <f>IFERROR(IF(VLOOKUP(Table1[[#This Row],[Budget Code Description]],Dimentions!$X$6:$AC$139,2,FALSE)="","",VLOOKUP(Table1[[#This Row],[Budget Code Description]],Dimentions!$X$6:$AC$139,2,FALSE)),"")</f>
        <v/>
      </c>
      <c r="G1070" s="143"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Description]],Dimentions!$X$6:$AC$134,4,FALSE)="","",VLOOKUP(Table1[[#This Row],[Budget Code Description]],Dimentions!$X$6:$AC$134,4,FALSE)),"")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si="20"/>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x14ac:dyDescent="0.35">
      <c r="A1071" s="1"/>
      <c r="B1071" s="88" t="str">
        <f>IF(Table1[[#This Row],[Posting Date]]&lt;&gt;"",IF(Table1[[#This Row],[Reference Number]]=Q1070,B1070+1,1),"")</f>
        <v/>
      </c>
      <c r="C1071" s="61"/>
      <c r="D1071" s="61"/>
      <c r="E1071" s="140"/>
      <c r="F1071" s="143" t="str">
        <f>IFERROR(IF(VLOOKUP(Table1[[#This Row],[Budget Code Description]],Dimentions!$X$6:$AC$139,2,FALSE)="","",VLOOKUP(Table1[[#This Row],[Budget Code Description]],Dimentions!$X$6:$AC$139,2,FALSE)),"")</f>
        <v/>
      </c>
      <c r="G1071" s="143"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Description]],Dimentions!$X$6:$AC$134,4,FALSE)="","",VLOOKUP(Table1[[#This Row],[Budget Code Description]],Dimentions!$X$6:$AC$134,4,FALSE)),"")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si="20"/>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x14ac:dyDescent="0.35">
      <c r="A1072" s="1"/>
      <c r="B1072" s="88" t="str">
        <f>IF(Table1[[#This Row],[Posting Date]]&lt;&gt;"",IF(Table1[[#This Row],[Reference Number]]=Q1071,B1071+1,1),"")</f>
        <v/>
      </c>
      <c r="C1072" s="61"/>
      <c r="D1072" s="61"/>
      <c r="E1072" s="140"/>
      <c r="F1072" s="143" t="str">
        <f>IFERROR(IF(VLOOKUP(Table1[[#This Row],[Budget Code Description]],Dimentions!$X$6:$AC$139,2,FALSE)="","",VLOOKUP(Table1[[#This Row],[Budget Code Description]],Dimentions!$X$6:$AC$139,2,FALSE)),"")</f>
        <v/>
      </c>
      <c r="G1072" s="143"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Description]],Dimentions!$X$6:$AC$134,4,FALSE)="","",VLOOKUP(Table1[[#This Row],[Budget Code Description]],Dimentions!$X$6:$AC$134,4,FALSE)),"")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20"/>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x14ac:dyDescent="0.35">
      <c r="A1073" s="1"/>
      <c r="B1073" s="88" t="str">
        <f>IF(Table1[[#This Row],[Posting Date]]&lt;&gt;"",IF(Table1[[#This Row],[Reference Number]]=Q1072,B1072+1,1),"")</f>
        <v/>
      </c>
      <c r="C1073" s="61"/>
      <c r="D1073" s="61"/>
      <c r="E1073" s="140"/>
      <c r="F1073" s="143" t="str">
        <f>IFERROR(IF(VLOOKUP(Table1[[#This Row],[Budget Code Description]],Dimentions!$X$6:$AC$139,2,FALSE)="","",VLOOKUP(Table1[[#This Row],[Budget Code Description]],Dimentions!$X$6:$AC$139,2,FALSE)),"")</f>
        <v/>
      </c>
      <c r="G1073" s="143"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Description]],Dimentions!$X$6:$AC$134,4,FALSE)="","",VLOOKUP(Table1[[#This Row],[Budget Code Description]],Dimentions!$X$6:$AC$134,4,FALSE)),"")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20"/>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x14ac:dyDescent="0.35">
      <c r="A1074" s="1"/>
      <c r="B1074" s="88" t="str">
        <f>IF(Table1[[#This Row],[Posting Date]]&lt;&gt;"",IF(Table1[[#This Row],[Reference Number]]=Q1073,B1073+1,1),"")</f>
        <v/>
      </c>
      <c r="C1074" s="61"/>
      <c r="D1074" s="61"/>
      <c r="E1074" s="140"/>
      <c r="F1074" s="143" t="str">
        <f>IFERROR(IF(VLOOKUP(Table1[[#This Row],[Budget Code Description]],Dimentions!$X$6:$AC$139,2,FALSE)="","",VLOOKUP(Table1[[#This Row],[Budget Code Description]],Dimentions!$X$6:$AC$139,2,FALSE)),"")</f>
        <v/>
      </c>
      <c r="G1074" s="143"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Description]],Dimentions!$X$6:$AC$134,4,FALSE)="","",VLOOKUP(Table1[[#This Row],[Budget Code Description]],Dimentions!$X$6:$AC$134,4,FALSE)),"")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20"/>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x14ac:dyDescent="0.35">
      <c r="A1075" s="1"/>
      <c r="B1075" s="88" t="str">
        <f>IF(Table1[[#This Row],[Posting Date]]&lt;&gt;"",IF(Table1[[#This Row],[Reference Number]]=Q1074,B1074+1,1),"")</f>
        <v/>
      </c>
      <c r="C1075" s="61"/>
      <c r="D1075" s="61"/>
      <c r="E1075" s="140"/>
      <c r="F1075" s="143" t="str">
        <f>IFERROR(IF(VLOOKUP(Table1[[#This Row],[Budget Code Description]],Dimentions!$X$6:$AC$139,2,FALSE)="","",VLOOKUP(Table1[[#This Row],[Budget Code Description]],Dimentions!$X$6:$AC$139,2,FALSE)),"")</f>
        <v/>
      </c>
      <c r="G1075" s="143"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Description]],Dimentions!$X$6:$AC$134,4,FALSE)="","",VLOOKUP(Table1[[#This Row],[Budget Code Description]],Dimentions!$X$6:$AC$134,4,FALSE)),"")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20"/>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x14ac:dyDescent="0.35">
      <c r="A1076" s="1"/>
      <c r="B1076" s="88" t="str">
        <f>IF(Table1[[#This Row],[Posting Date]]&lt;&gt;"",IF(Table1[[#This Row],[Reference Number]]=Q1075,B1075+1,1),"")</f>
        <v/>
      </c>
      <c r="C1076" s="61"/>
      <c r="D1076" s="61"/>
      <c r="E1076" s="140"/>
      <c r="F1076" s="143" t="str">
        <f>IFERROR(IF(VLOOKUP(Table1[[#This Row],[Budget Code Description]],Dimentions!$X$6:$AC$139,2,FALSE)="","",VLOOKUP(Table1[[#This Row],[Budget Code Description]],Dimentions!$X$6:$AC$139,2,FALSE)),"")</f>
        <v/>
      </c>
      <c r="G1076" s="143"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Description]],Dimentions!$X$6:$AC$134,4,FALSE)="","",VLOOKUP(Table1[[#This Row],[Budget Code Description]],Dimentions!$X$6:$AC$134,4,FALSE)),"")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20"/>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x14ac:dyDescent="0.35">
      <c r="A1077" s="1"/>
      <c r="B1077" s="88" t="str">
        <f>IF(Table1[[#This Row],[Posting Date]]&lt;&gt;"",IF(Table1[[#This Row],[Reference Number]]=Q1076,B1076+1,1),"")</f>
        <v/>
      </c>
      <c r="C1077" s="61"/>
      <c r="D1077" s="61"/>
      <c r="E1077" s="140"/>
      <c r="F1077" s="143" t="str">
        <f>IFERROR(IF(VLOOKUP(Table1[[#This Row],[Budget Code Description]],Dimentions!$X$6:$AC$139,2,FALSE)="","",VLOOKUP(Table1[[#This Row],[Budget Code Description]],Dimentions!$X$6:$AC$139,2,FALSE)),"")</f>
        <v/>
      </c>
      <c r="G1077" s="143"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Description]],Dimentions!$X$6:$AC$134,4,FALSE)="","",VLOOKUP(Table1[[#This Row],[Budget Code Description]],Dimentions!$X$6:$AC$134,4,FALSE)),"")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20"/>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x14ac:dyDescent="0.35">
      <c r="A1078" s="1"/>
      <c r="B1078" s="88" t="str">
        <f>IF(Table1[[#This Row],[Posting Date]]&lt;&gt;"",IF(Table1[[#This Row],[Reference Number]]=Q1077,B1077+1,1),"")</f>
        <v/>
      </c>
      <c r="C1078" s="61"/>
      <c r="D1078" s="61"/>
      <c r="E1078" s="140"/>
      <c r="F1078" s="143" t="str">
        <f>IFERROR(IF(VLOOKUP(Table1[[#This Row],[Budget Code Description]],Dimentions!$X$6:$AC$139,2,FALSE)="","",VLOOKUP(Table1[[#This Row],[Budget Code Description]],Dimentions!$X$6:$AC$139,2,FALSE)),"")</f>
        <v/>
      </c>
      <c r="G1078" s="143"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Description]],Dimentions!$X$6:$AC$134,4,FALSE)="","",VLOOKUP(Table1[[#This Row],[Budget Code Description]],Dimentions!$X$6:$AC$134,4,FALSE)),"")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20"/>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x14ac:dyDescent="0.35">
      <c r="A1079" s="1"/>
      <c r="B1079" s="88" t="str">
        <f>IF(Table1[[#This Row],[Posting Date]]&lt;&gt;"",IF(Table1[[#This Row],[Reference Number]]=Q1078,B1078+1,1),"")</f>
        <v/>
      </c>
      <c r="C1079" s="61"/>
      <c r="D1079" s="61"/>
      <c r="E1079" s="140"/>
      <c r="F1079" s="143" t="str">
        <f>IFERROR(IF(VLOOKUP(Table1[[#This Row],[Budget Code Description]],Dimentions!$X$6:$AC$139,2,FALSE)="","",VLOOKUP(Table1[[#This Row],[Budget Code Description]],Dimentions!$X$6:$AC$139,2,FALSE)),"")</f>
        <v/>
      </c>
      <c r="G1079" s="143"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Description]],Dimentions!$X$6:$AC$134,4,FALSE)="","",VLOOKUP(Table1[[#This Row],[Budget Code Description]],Dimentions!$X$6:$AC$134,4,FALSE)),"")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20"/>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x14ac:dyDescent="0.35">
      <c r="A1080" s="1"/>
      <c r="B1080" s="88" t="str">
        <f>IF(Table1[[#This Row],[Posting Date]]&lt;&gt;"",IF(Table1[[#This Row],[Reference Number]]=Q1079,B1079+1,1),"")</f>
        <v/>
      </c>
      <c r="C1080" s="61"/>
      <c r="D1080" s="61"/>
      <c r="E1080" s="140"/>
      <c r="F1080" s="143" t="str">
        <f>IFERROR(IF(VLOOKUP(Table1[[#This Row],[Budget Code Description]],Dimentions!$X$6:$AC$139,2,FALSE)="","",VLOOKUP(Table1[[#This Row],[Budget Code Description]],Dimentions!$X$6:$AC$139,2,FALSE)),"")</f>
        <v/>
      </c>
      <c r="G1080" s="143"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Description]],Dimentions!$X$6:$AC$134,4,FALSE)="","",VLOOKUP(Table1[[#This Row],[Budget Code Description]],Dimentions!$X$6:$AC$134,4,FALSE)),"")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si="20"/>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x14ac:dyDescent="0.35">
      <c r="A1081" s="1"/>
      <c r="B1081" s="88" t="str">
        <f>IF(Table1[[#This Row],[Posting Date]]&lt;&gt;"",IF(Table1[[#This Row],[Reference Number]]=Q1080,B1080+1,1),"")</f>
        <v/>
      </c>
      <c r="C1081" s="61"/>
      <c r="D1081" s="61"/>
      <c r="E1081" s="140"/>
      <c r="F1081" s="143" t="str">
        <f>IFERROR(IF(VLOOKUP(Table1[[#This Row],[Budget Code Description]],Dimentions!$X$6:$AC$139,2,FALSE)="","",VLOOKUP(Table1[[#This Row],[Budget Code Description]],Dimentions!$X$6:$AC$139,2,FALSE)),"")</f>
        <v/>
      </c>
      <c r="G1081" s="143"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Description]],Dimentions!$X$6:$AC$134,4,FALSE)="","",VLOOKUP(Table1[[#This Row],[Budget Code Description]],Dimentions!$X$6:$AC$134,4,FALSE)),"")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20"/>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x14ac:dyDescent="0.35">
      <c r="A1082" s="1"/>
      <c r="B1082" s="88" t="str">
        <f>IF(Table1[[#This Row],[Posting Date]]&lt;&gt;"",IF(Table1[[#This Row],[Reference Number]]=Q1081,B1081+1,1),"")</f>
        <v/>
      </c>
      <c r="C1082" s="61"/>
      <c r="D1082" s="61"/>
      <c r="E1082" s="140"/>
      <c r="F1082" s="143" t="str">
        <f>IFERROR(IF(VLOOKUP(Table1[[#This Row],[Budget Code Description]],Dimentions!$X$6:$AC$139,2,FALSE)="","",VLOOKUP(Table1[[#This Row],[Budget Code Description]],Dimentions!$X$6:$AC$139,2,FALSE)),"")</f>
        <v/>
      </c>
      <c r="G1082" s="143"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Description]],Dimentions!$X$6:$AC$134,4,FALSE)="","",VLOOKUP(Table1[[#This Row],[Budget Code Description]],Dimentions!$X$6:$AC$134,4,FALSE)),"")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20"/>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x14ac:dyDescent="0.35">
      <c r="A1083" s="1"/>
      <c r="B1083" s="88" t="str">
        <f>IF(Table1[[#This Row],[Posting Date]]&lt;&gt;"",IF(Table1[[#This Row],[Reference Number]]=Q1082,B1082+1,1),"")</f>
        <v/>
      </c>
      <c r="C1083" s="61"/>
      <c r="D1083" s="61"/>
      <c r="E1083" s="140"/>
      <c r="F1083" s="143" t="str">
        <f>IFERROR(IF(VLOOKUP(Table1[[#This Row],[Budget Code Description]],Dimentions!$X$6:$AC$139,2,FALSE)="","",VLOOKUP(Table1[[#This Row],[Budget Code Description]],Dimentions!$X$6:$AC$139,2,FALSE)),"")</f>
        <v/>
      </c>
      <c r="G1083" s="143"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Description]],Dimentions!$X$6:$AC$134,4,FALSE)="","",VLOOKUP(Table1[[#This Row],[Budget Code Description]],Dimentions!$X$6:$AC$134,4,FALSE)),"")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20"/>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x14ac:dyDescent="0.35">
      <c r="A1084" s="1"/>
      <c r="B1084" s="88" t="str">
        <f>IF(Table1[[#This Row],[Posting Date]]&lt;&gt;"",IF(Table1[[#This Row],[Reference Number]]=Q1083,B1083+1,1),"")</f>
        <v/>
      </c>
      <c r="C1084" s="61"/>
      <c r="D1084" s="61"/>
      <c r="E1084" s="140"/>
      <c r="F1084" s="143" t="str">
        <f>IFERROR(IF(VLOOKUP(Table1[[#This Row],[Budget Code Description]],Dimentions!$X$6:$AC$139,2,FALSE)="","",VLOOKUP(Table1[[#This Row],[Budget Code Description]],Dimentions!$X$6:$AC$139,2,FALSE)),"")</f>
        <v/>
      </c>
      <c r="G1084" s="143"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Description]],Dimentions!$X$6:$AC$134,4,FALSE)="","",VLOOKUP(Table1[[#This Row],[Budget Code Description]],Dimentions!$X$6:$AC$134,4,FALSE)),"")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20"/>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x14ac:dyDescent="0.35">
      <c r="A1085" s="1"/>
      <c r="B1085" s="88" t="str">
        <f>IF(Table1[[#This Row],[Posting Date]]&lt;&gt;"",IF(Table1[[#This Row],[Reference Number]]=Q1084,B1084+1,1),"")</f>
        <v/>
      </c>
      <c r="C1085" s="61"/>
      <c r="D1085" s="61"/>
      <c r="E1085" s="140"/>
      <c r="F1085" s="143" t="str">
        <f>IFERROR(IF(VLOOKUP(Table1[[#This Row],[Budget Code Description]],Dimentions!$X$6:$AC$139,2,FALSE)="","",VLOOKUP(Table1[[#This Row],[Budget Code Description]],Dimentions!$X$6:$AC$139,2,FALSE)),"")</f>
        <v/>
      </c>
      <c r="G1085" s="143"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Description]],Dimentions!$X$6:$AC$134,4,FALSE)="","",VLOOKUP(Table1[[#This Row],[Budget Code Description]],Dimentions!$X$6:$AC$134,4,FALSE)),"")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20"/>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x14ac:dyDescent="0.35">
      <c r="A1086" s="1"/>
      <c r="B1086" s="88" t="str">
        <f>IF(Table1[[#This Row],[Posting Date]]&lt;&gt;"",IF(Table1[[#This Row],[Reference Number]]=Q1085,B1085+1,1),"")</f>
        <v/>
      </c>
      <c r="C1086" s="61"/>
      <c r="D1086" s="61"/>
      <c r="E1086" s="140"/>
      <c r="F1086" s="143" t="str">
        <f>IFERROR(IF(VLOOKUP(Table1[[#This Row],[Budget Code Description]],Dimentions!$X$6:$AC$139,2,FALSE)="","",VLOOKUP(Table1[[#This Row],[Budget Code Description]],Dimentions!$X$6:$AC$139,2,FALSE)),"")</f>
        <v/>
      </c>
      <c r="G1086" s="143"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Description]],Dimentions!$X$6:$AC$134,4,FALSE)="","",VLOOKUP(Table1[[#This Row],[Budget Code Description]],Dimentions!$X$6:$AC$134,4,FALSE)),"")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20"/>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x14ac:dyDescent="0.35">
      <c r="A1087" s="1"/>
      <c r="B1087" s="88" t="str">
        <f>IF(Table1[[#This Row],[Posting Date]]&lt;&gt;"",IF(Table1[[#This Row],[Reference Number]]=Q1086,B1086+1,1),"")</f>
        <v/>
      </c>
      <c r="C1087" s="61"/>
      <c r="D1087" s="61"/>
      <c r="E1087" s="140"/>
      <c r="F1087" s="143" t="str">
        <f>IFERROR(IF(VLOOKUP(Table1[[#This Row],[Budget Code Description]],Dimentions!$X$6:$AC$139,2,FALSE)="","",VLOOKUP(Table1[[#This Row],[Budget Code Description]],Dimentions!$X$6:$AC$139,2,FALSE)),"")</f>
        <v/>
      </c>
      <c r="G1087" s="143"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Description]],Dimentions!$X$6:$AC$134,4,FALSE)="","",VLOOKUP(Table1[[#This Row],[Budget Code Description]],Dimentions!$X$6:$AC$134,4,FALSE)),"")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20"/>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x14ac:dyDescent="0.35">
      <c r="A1088" s="1"/>
      <c r="B1088" s="88" t="str">
        <f>IF(Table1[[#This Row],[Posting Date]]&lt;&gt;"",IF(Table1[[#This Row],[Reference Number]]=Q1087,B1087+1,1),"")</f>
        <v/>
      </c>
      <c r="C1088" s="61"/>
      <c r="D1088" s="61"/>
      <c r="E1088" s="140"/>
      <c r="F1088" s="143" t="str">
        <f>IFERROR(IF(VLOOKUP(Table1[[#This Row],[Budget Code Description]],Dimentions!$X$6:$AC$139,2,FALSE)="","",VLOOKUP(Table1[[#This Row],[Budget Code Description]],Dimentions!$X$6:$AC$139,2,FALSE)),"")</f>
        <v/>
      </c>
      <c r="G1088" s="143"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Description]],Dimentions!$X$6:$AC$134,4,FALSE)="","",VLOOKUP(Table1[[#This Row],[Budget Code Description]],Dimentions!$X$6:$AC$134,4,FALSE)),"")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20"/>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x14ac:dyDescent="0.35">
      <c r="A1089" s="1"/>
      <c r="B1089" s="88" t="str">
        <f>IF(Table1[[#This Row],[Posting Date]]&lt;&gt;"",IF(Table1[[#This Row],[Reference Number]]=Q1088,B1088+1,1),"")</f>
        <v/>
      </c>
      <c r="C1089" s="61"/>
      <c r="D1089" s="61"/>
      <c r="E1089" s="140"/>
      <c r="F1089" s="143" t="str">
        <f>IFERROR(IF(VLOOKUP(Table1[[#This Row],[Budget Code Description]],Dimentions!$X$6:$AC$139,2,FALSE)="","",VLOOKUP(Table1[[#This Row],[Budget Code Description]],Dimentions!$X$6:$AC$139,2,FALSE)),"")</f>
        <v/>
      </c>
      <c r="G1089" s="143"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Description]],Dimentions!$X$6:$AC$134,4,FALSE)="","",VLOOKUP(Table1[[#This Row],[Budget Code Description]],Dimentions!$X$6:$AC$134,4,FALSE)),"")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20"/>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x14ac:dyDescent="0.35">
      <c r="A1090" s="1"/>
      <c r="B1090" s="88" t="str">
        <f>IF(Table1[[#This Row],[Posting Date]]&lt;&gt;"",IF(Table1[[#This Row],[Reference Number]]=Q1089,B1089+1,1),"")</f>
        <v/>
      </c>
      <c r="C1090" s="61"/>
      <c r="D1090" s="61"/>
      <c r="E1090" s="140"/>
      <c r="F1090" s="143" t="str">
        <f>IFERROR(IF(VLOOKUP(Table1[[#This Row],[Budget Code Description]],Dimentions!$X$6:$AC$139,2,FALSE)="","",VLOOKUP(Table1[[#This Row],[Budget Code Description]],Dimentions!$X$6:$AC$139,2,FALSE)),"")</f>
        <v/>
      </c>
      <c r="G1090" s="143"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Description]],Dimentions!$X$6:$AC$134,4,FALSE)="","",VLOOKUP(Table1[[#This Row],[Budget Code Description]],Dimentions!$X$6:$AC$134,4,FALSE)),"")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20"/>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x14ac:dyDescent="0.35">
      <c r="A1091" s="1"/>
      <c r="B1091" s="88" t="str">
        <f>IF(Table1[[#This Row],[Posting Date]]&lt;&gt;"",IF(Table1[[#This Row],[Reference Number]]=Q1090,B1090+1,1),"")</f>
        <v/>
      </c>
      <c r="C1091" s="61"/>
      <c r="D1091" s="61"/>
      <c r="E1091" s="140"/>
      <c r="F1091" s="143" t="str">
        <f>IFERROR(IF(VLOOKUP(Table1[[#This Row],[Budget Code Description]],Dimentions!$X$6:$AC$139,2,FALSE)="","",VLOOKUP(Table1[[#This Row],[Budget Code Description]],Dimentions!$X$6:$AC$139,2,FALSE)),"")</f>
        <v/>
      </c>
      <c r="G1091" s="143"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Description]],Dimentions!$X$6:$AC$134,4,FALSE)="","",VLOOKUP(Table1[[#This Row],[Budget Code Description]],Dimentions!$X$6:$AC$134,4,FALSE)),"")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20"/>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x14ac:dyDescent="0.35">
      <c r="A1092" s="1"/>
      <c r="B1092" s="88" t="str">
        <f>IF(Table1[[#This Row],[Posting Date]]&lt;&gt;"",IF(Table1[[#This Row],[Reference Number]]=Q1091,B1091+1,1),"")</f>
        <v/>
      </c>
      <c r="C1092" s="61"/>
      <c r="D1092" s="61"/>
      <c r="E1092" s="140"/>
      <c r="F1092" s="143" t="str">
        <f>IFERROR(IF(VLOOKUP(Table1[[#This Row],[Budget Code Description]],Dimentions!$X$6:$AC$139,2,FALSE)="","",VLOOKUP(Table1[[#This Row],[Budget Code Description]],Dimentions!$X$6:$AC$139,2,FALSE)),"")</f>
        <v/>
      </c>
      <c r="G1092" s="143"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Description]],Dimentions!$X$6:$AC$134,4,FALSE)="","",VLOOKUP(Table1[[#This Row],[Budget Code Description]],Dimentions!$X$6:$AC$134,4,FALSE)),"")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20"/>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x14ac:dyDescent="0.35">
      <c r="A1093" s="1"/>
      <c r="B1093" s="88" t="str">
        <f>IF(Table1[[#This Row],[Posting Date]]&lt;&gt;"",IF(Table1[[#This Row],[Reference Number]]=Q1092,B1092+1,1),"")</f>
        <v/>
      </c>
      <c r="C1093" s="61"/>
      <c r="D1093" s="61"/>
      <c r="E1093" s="140"/>
      <c r="F1093" s="143" t="str">
        <f>IFERROR(IF(VLOOKUP(Table1[[#This Row],[Budget Code Description]],Dimentions!$X$6:$AC$139,2,FALSE)="","",VLOOKUP(Table1[[#This Row],[Budget Code Description]],Dimentions!$X$6:$AC$139,2,FALSE)),"")</f>
        <v/>
      </c>
      <c r="G1093" s="143"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Description]],Dimentions!$X$6:$AC$134,4,FALSE)="","",VLOOKUP(Table1[[#This Row],[Budget Code Description]],Dimentions!$X$6:$AC$134,4,FALSE)),"")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20"/>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x14ac:dyDescent="0.35">
      <c r="A1094" s="1"/>
      <c r="B1094" s="88" t="str">
        <f>IF(Table1[[#This Row],[Posting Date]]&lt;&gt;"",IF(Table1[[#This Row],[Reference Number]]=Q1093,B1093+1,1),"")</f>
        <v/>
      </c>
      <c r="C1094" s="61"/>
      <c r="D1094" s="61"/>
      <c r="E1094" s="140"/>
      <c r="F1094" s="143" t="str">
        <f>IFERROR(IF(VLOOKUP(Table1[[#This Row],[Budget Code Description]],Dimentions!$X$6:$AC$139,2,FALSE)="","",VLOOKUP(Table1[[#This Row],[Budget Code Description]],Dimentions!$X$6:$AC$139,2,FALSE)),"")</f>
        <v/>
      </c>
      <c r="G1094" s="143"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Description]],Dimentions!$X$6:$AC$134,4,FALSE)="","",VLOOKUP(Table1[[#This Row],[Budget Code Description]],Dimentions!$X$6:$AC$134,4,FALSE)),"")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20"/>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x14ac:dyDescent="0.35">
      <c r="A1095" s="1"/>
      <c r="B1095" s="88" t="str">
        <f>IF(Table1[[#This Row],[Posting Date]]&lt;&gt;"",IF(Table1[[#This Row],[Reference Number]]=Q1094,B1094+1,1),"")</f>
        <v/>
      </c>
      <c r="C1095" s="61"/>
      <c r="D1095" s="61"/>
      <c r="E1095" s="140"/>
      <c r="F1095" s="143" t="str">
        <f>IFERROR(IF(VLOOKUP(Table1[[#This Row],[Budget Code Description]],Dimentions!$X$6:$AC$139,2,FALSE)="","",VLOOKUP(Table1[[#This Row],[Budget Code Description]],Dimentions!$X$6:$AC$139,2,FALSE)),"")</f>
        <v/>
      </c>
      <c r="G1095" s="143"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Description]],Dimentions!$X$6:$AC$134,4,FALSE)="","",VLOOKUP(Table1[[#This Row],[Budget Code Description]],Dimentions!$X$6:$AC$134,4,FALSE)),"")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20"/>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x14ac:dyDescent="0.35">
      <c r="A1096" s="1"/>
      <c r="B1096" s="88" t="str">
        <f>IF(Table1[[#This Row],[Posting Date]]&lt;&gt;"",IF(Table1[[#This Row],[Reference Number]]=Q1095,B1095+1,1),"")</f>
        <v/>
      </c>
      <c r="C1096" s="61"/>
      <c r="D1096" s="61"/>
      <c r="E1096" s="140"/>
      <c r="F1096" s="143" t="str">
        <f>IFERROR(IF(VLOOKUP(Table1[[#This Row],[Budget Code Description]],Dimentions!$X$6:$AC$139,2,FALSE)="","",VLOOKUP(Table1[[#This Row],[Budget Code Description]],Dimentions!$X$6:$AC$139,2,FALSE)),"")</f>
        <v/>
      </c>
      <c r="G1096" s="143"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Description]],Dimentions!$X$6:$AC$134,4,FALSE)="","",VLOOKUP(Table1[[#This Row],[Budget Code Description]],Dimentions!$X$6:$AC$134,4,FALSE)),"")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20"/>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x14ac:dyDescent="0.35">
      <c r="A1097" s="1"/>
      <c r="B1097" s="88" t="str">
        <f>IF(Table1[[#This Row],[Posting Date]]&lt;&gt;"",IF(Table1[[#This Row],[Reference Number]]=Q1096,B1096+1,1),"")</f>
        <v/>
      </c>
      <c r="C1097" s="61"/>
      <c r="D1097" s="61"/>
      <c r="E1097" s="140"/>
      <c r="F1097" s="143" t="str">
        <f>IFERROR(IF(VLOOKUP(Table1[[#This Row],[Budget Code Description]],Dimentions!$X$6:$AC$139,2,FALSE)="","",VLOOKUP(Table1[[#This Row],[Budget Code Description]],Dimentions!$X$6:$AC$139,2,FALSE)),"")</f>
        <v/>
      </c>
      <c r="G1097" s="143"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Description]],Dimentions!$X$6:$AC$134,4,FALSE)="","",VLOOKUP(Table1[[#This Row],[Budget Code Description]],Dimentions!$X$6:$AC$134,4,FALSE)),"")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20"/>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x14ac:dyDescent="0.35">
      <c r="A1098" s="1"/>
      <c r="B1098" s="88" t="str">
        <f>IF(Table1[[#This Row],[Posting Date]]&lt;&gt;"",IF(Table1[[#This Row],[Reference Number]]=Q1097,B1097+1,1),"")</f>
        <v/>
      </c>
      <c r="C1098" s="61"/>
      <c r="D1098" s="61"/>
      <c r="E1098" s="140"/>
      <c r="F1098" s="143" t="str">
        <f>IFERROR(IF(VLOOKUP(Table1[[#This Row],[Budget Code Description]],Dimentions!$X$6:$AC$139,2,FALSE)="","",VLOOKUP(Table1[[#This Row],[Budget Code Description]],Dimentions!$X$6:$AC$139,2,FALSE)),"")</f>
        <v/>
      </c>
      <c r="G1098" s="143"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Description]],Dimentions!$X$6:$AC$134,4,FALSE)="","",VLOOKUP(Table1[[#This Row],[Budget Code Description]],Dimentions!$X$6:$AC$134,4,FALSE)),"")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20"/>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x14ac:dyDescent="0.35">
      <c r="A1099" s="1"/>
      <c r="B1099" s="88" t="str">
        <f>IF(Table1[[#This Row],[Posting Date]]&lt;&gt;"",IF(Table1[[#This Row],[Reference Number]]=Q1098,B1098+1,1),"")</f>
        <v/>
      </c>
      <c r="C1099" s="61"/>
      <c r="D1099" s="61"/>
      <c r="E1099" s="140"/>
      <c r="F1099" s="143" t="str">
        <f>IFERROR(IF(VLOOKUP(Table1[[#This Row],[Budget Code Description]],Dimentions!$X$6:$AC$139,2,FALSE)="","",VLOOKUP(Table1[[#This Row],[Budget Code Description]],Dimentions!$X$6:$AC$139,2,FALSE)),"")</f>
        <v/>
      </c>
      <c r="G1099" s="143"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Description]],Dimentions!$X$6:$AC$134,4,FALSE)="","",VLOOKUP(Table1[[#This Row],[Budget Code Description]],Dimentions!$X$6:$AC$134,4,FALSE)),"")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20"/>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x14ac:dyDescent="0.35">
      <c r="A1100" s="1"/>
      <c r="B1100" s="88" t="str">
        <f>IF(Table1[[#This Row],[Posting Date]]&lt;&gt;"",IF(Table1[[#This Row],[Reference Number]]=Q1099,B1099+1,1),"")</f>
        <v/>
      </c>
      <c r="C1100" s="61"/>
      <c r="D1100" s="61"/>
      <c r="E1100" s="140"/>
      <c r="F1100" s="143" t="str">
        <f>IFERROR(IF(VLOOKUP(Table1[[#This Row],[Budget Code Description]],Dimentions!$X$6:$AC$139,2,FALSE)="","",VLOOKUP(Table1[[#This Row],[Budget Code Description]],Dimentions!$X$6:$AC$139,2,FALSE)),"")</f>
        <v/>
      </c>
      <c r="G1100" s="143"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Description]],Dimentions!$X$6:$AC$134,4,FALSE)="","",VLOOKUP(Table1[[#This Row],[Budget Code Description]],Dimentions!$X$6:$AC$134,4,FALSE)),"")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20"/>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x14ac:dyDescent="0.35">
      <c r="A1101" s="1"/>
      <c r="B1101" s="88" t="str">
        <f>IF(Table1[[#This Row],[Posting Date]]&lt;&gt;"",IF(Table1[[#This Row],[Reference Number]]=Q1100,B1100+1,1),"")</f>
        <v/>
      </c>
      <c r="C1101" s="61"/>
      <c r="D1101" s="61"/>
      <c r="E1101" s="140"/>
      <c r="F1101" s="143" t="str">
        <f>IFERROR(IF(VLOOKUP(Table1[[#This Row],[Budget Code Description]],Dimentions!$X$6:$AC$139,2,FALSE)="","",VLOOKUP(Table1[[#This Row],[Budget Code Description]],Dimentions!$X$6:$AC$139,2,FALSE)),"")</f>
        <v/>
      </c>
      <c r="G1101" s="143"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Description]],Dimentions!$X$6:$AC$134,4,FALSE)="","",VLOOKUP(Table1[[#This Row],[Budget Code Description]],Dimentions!$X$6:$AC$134,4,FALSE)),"")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20"/>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x14ac:dyDescent="0.35">
      <c r="A1102" s="1"/>
      <c r="B1102" s="88" t="str">
        <f>IF(Table1[[#This Row],[Posting Date]]&lt;&gt;"",IF(Table1[[#This Row],[Reference Number]]=Q1101,B1101+1,1),"")</f>
        <v/>
      </c>
      <c r="C1102" s="61"/>
      <c r="D1102" s="61"/>
      <c r="E1102" s="140"/>
      <c r="F1102" s="143" t="str">
        <f>IFERROR(IF(VLOOKUP(Table1[[#This Row],[Budget Code Description]],Dimentions!$X$6:$AC$139,2,FALSE)="","",VLOOKUP(Table1[[#This Row],[Budget Code Description]],Dimentions!$X$6:$AC$139,2,FALSE)),"")</f>
        <v/>
      </c>
      <c r="G1102" s="143"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Description]],Dimentions!$X$6:$AC$134,4,FALSE)="","",VLOOKUP(Table1[[#This Row],[Budget Code Description]],Dimentions!$X$6:$AC$134,4,FALSE)),"")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20"/>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x14ac:dyDescent="0.35">
      <c r="A1103" s="1"/>
      <c r="B1103" s="88" t="str">
        <f>IF(Table1[[#This Row],[Posting Date]]&lt;&gt;"",IF(Table1[[#This Row],[Reference Number]]=Q1102,B1102+1,1),"")</f>
        <v/>
      </c>
      <c r="C1103" s="61"/>
      <c r="D1103" s="61"/>
      <c r="E1103" s="140"/>
      <c r="F1103" s="143" t="str">
        <f>IFERROR(IF(VLOOKUP(Table1[[#This Row],[Budget Code Description]],Dimentions!$X$6:$AC$139,2,FALSE)="","",VLOOKUP(Table1[[#This Row],[Budget Code Description]],Dimentions!$X$6:$AC$139,2,FALSE)),"")</f>
        <v/>
      </c>
      <c r="G1103" s="143"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Description]],Dimentions!$X$6:$AC$134,4,FALSE)="","",VLOOKUP(Table1[[#This Row],[Budget Code Description]],Dimentions!$X$6:$AC$134,4,FALSE)),"")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20"/>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x14ac:dyDescent="0.35">
      <c r="A1104" s="1"/>
      <c r="B1104" s="88" t="str">
        <f>IF(Table1[[#This Row],[Posting Date]]&lt;&gt;"",IF(Table1[[#This Row],[Reference Number]]=Q1103,B1103+1,1),"")</f>
        <v/>
      </c>
      <c r="C1104" s="61"/>
      <c r="D1104" s="61"/>
      <c r="E1104" s="140"/>
      <c r="F1104" s="143" t="str">
        <f>IFERROR(IF(VLOOKUP(Table1[[#This Row],[Budget Code Description]],Dimentions!$X$6:$AC$139,2,FALSE)="","",VLOOKUP(Table1[[#This Row],[Budget Code Description]],Dimentions!$X$6:$AC$139,2,FALSE)),"")</f>
        <v/>
      </c>
      <c r="G1104" s="143"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Description]],Dimentions!$X$6:$AC$134,4,FALSE)="","",VLOOKUP(Table1[[#This Row],[Budget Code Description]],Dimentions!$X$6:$AC$134,4,FALSE)),"")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si="20"/>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x14ac:dyDescent="0.35">
      <c r="A1105" s="1"/>
      <c r="B1105" s="88" t="str">
        <f>IF(Table1[[#This Row],[Posting Date]]&lt;&gt;"",IF(Table1[[#This Row],[Reference Number]]=Q1104,B1104+1,1),"")</f>
        <v/>
      </c>
      <c r="C1105" s="61"/>
      <c r="D1105" s="61"/>
      <c r="E1105" s="140"/>
      <c r="F1105" s="143" t="str">
        <f>IFERROR(IF(VLOOKUP(Table1[[#This Row],[Budget Code Description]],Dimentions!$X$6:$AC$139,2,FALSE)="","",VLOOKUP(Table1[[#This Row],[Budget Code Description]],Dimentions!$X$6:$AC$139,2,FALSE)),"")</f>
        <v/>
      </c>
      <c r="G1105" s="143"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Description]],Dimentions!$X$6:$AC$134,4,FALSE)="","",VLOOKUP(Table1[[#This Row],[Budget Code Description]],Dimentions!$X$6:$AC$134,4,FALSE)),"")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si="20"/>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x14ac:dyDescent="0.35">
      <c r="A1106" s="1"/>
      <c r="B1106" s="88" t="str">
        <f>IF(Table1[[#This Row],[Posting Date]]&lt;&gt;"",IF(Table1[[#This Row],[Reference Number]]=Q1105,B1105+1,1),"")</f>
        <v/>
      </c>
      <c r="C1106" s="61"/>
      <c r="D1106" s="61"/>
      <c r="E1106" s="140"/>
      <c r="F1106" s="143" t="str">
        <f>IFERROR(IF(VLOOKUP(Table1[[#This Row],[Budget Code Description]],Dimentions!$X$6:$AC$139,2,FALSE)="","",VLOOKUP(Table1[[#This Row],[Budget Code Description]],Dimentions!$X$6:$AC$139,2,FALSE)),"")</f>
        <v/>
      </c>
      <c r="G1106" s="143"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Description]],Dimentions!$X$6:$AC$134,4,FALSE)="","",VLOOKUP(Table1[[#This Row],[Budget Code Description]],Dimentions!$X$6:$AC$134,4,FALSE)),"")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si="20"/>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x14ac:dyDescent="0.35">
      <c r="A1107" s="1"/>
      <c r="B1107" s="88" t="str">
        <f>IF(Table1[[#This Row],[Posting Date]]&lt;&gt;"",IF(Table1[[#This Row],[Reference Number]]=Q1106,B1106+1,1),"")</f>
        <v/>
      </c>
      <c r="C1107" s="61"/>
      <c r="D1107" s="61"/>
      <c r="E1107" s="140"/>
      <c r="F1107" s="143" t="str">
        <f>IFERROR(IF(VLOOKUP(Table1[[#This Row],[Budget Code Description]],Dimentions!$X$6:$AC$139,2,FALSE)="","",VLOOKUP(Table1[[#This Row],[Budget Code Description]],Dimentions!$X$6:$AC$139,2,FALSE)),"")</f>
        <v/>
      </c>
      <c r="G1107" s="143"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Description]],Dimentions!$X$6:$AC$134,4,FALSE)="","",VLOOKUP(Table1[[#This Row],[Budget Code Description]],Dimentions!$X$6:$AC$134,4,FALSE)),"")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20"/>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x14ac:dyDescent="0.35">
      <c r="A1108" s="1"/>
      <c r="B1108" s="88" t="str">
        <f>IF(Table1[[#This Row],[Posting Date]]&lt;&gt;"",IF(Table1[[#This Row],[Reference Number]]=Q1107,B1107+1,1),"")</f>
        <v/>
      </c>
      <c r="C1108" s="61"/>
      <c r="D1108" s="61"/>
      <c r="E1108" s="140"/>
      <c r="F1108" s="143" t="str">
        <f>IFERROR(IF(VLOOKUP(Table1[[#This Row],[Budget Code Description]],Dimentions!$X$6:$AC$139,2,FALSE)="","",VLOOKUP(Table1[[#This Row],[Budget Code Description]],Dimentions!$X$6:$AC$139,2,FALSE)),"")</f>
        <v/>
      </c>
      <c r="G1108" s="143"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Description]],Dimentions!$X$6:$AC$134,4,FALSE)="","",VLOOKUP(Table1[[#This Row],[Budget Code Description]],Dimentions!$X$6:$AC$134,4,FALSE)),"")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20"/>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x14ac:dyDescent="0.35">
      <c r="A1109" s="1"/>
      <c r="B1109" s="88" t="str">
        <f>IF(Table1[[#This Row],[Posting Date]]&lt;&gt;"",IF(Table1[[#This Row],[Reference Number]]=Q1108,B1108+1,1),"")</f>
        <v/>
      </c>
      <c r="C1109" s="61"/>
      <c r="D1109" s="61"/>
      <c r="E1109" s="140"/>
      <c r="F1109" s="143" t="str">
        <f>IFERROR(IF(VLOOKUP(Table1[[#This Row],[Budget Code Description]],Dimentions!$X$6:$AC$139,2,FALSE)="","",VLOOKUP(Table1[[#This Row],[Budget Code Description]],Dimentions!$X$6:$AC$139,2,FALSE)),"")</f>
        <v/>
      </c>
      <c r="G1109" s="143"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Description]],Dimentions!$X$6:$AC$134,4,FALSE)="","",VLOOKUP(Table1[[#This Row],[Budget Code Description]],Dimentions!$X$6:$AC$134,4,FALSE)),"")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20"/>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x14ac:dyDescent="0.35">
      <c r="A1110" s="1"/>
      <c r="B1110" s="88" t="str">
        <f>IF(Table1[[#This Row],[Posting Date]]&lt;&gt;"",IF(Table1[[#This Row],[Reference Number]]=Q1109,B1109+1,1),"")</f>
        <v/>
      </c>
      <c r="C1110" s="61"/>
      <c r="D1110" s="61"/>
      <c r="E1110" s="140"/>
      <c r="F1110" s="143" t="str">
        <f>IFERROR(IF(VLOOKUP(Table1[[#This Row],[Budget Code Description]],Dimentions!$X$6:$AC$139,2,FALSE)="","",VLOOKUP(Table1[[#This Row],[Budget Code Description]],Dimentions!$X$6:$AC$139,2,FALSE)),"")</f>
        <v/>
      </c>
      <c r="G1110" s="143"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Description]],Dimentions!$X$6:$AC$134,4,FALSE)="","",VLOOKUP(Table1[[#This Row],[Budget Code Description]],Dimentions!$X$6:$AC$134,4,FALSE)),"")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20"/>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x14ac:dyDescent="0.35">
      <c r="A1111" s="1"/>
      <c r="B1111" s="88" t="str">
        <f>IF(Table1[[#This Row],[Posting Date]]&lt;&gt;"",IF(Table1[[#This Row],[Reference Number]]=Q1110,B1110+1,1),"")</f>
        <v/>
      </c>
      <c r="C1111" s="61"/>
      <c r="D1111" s="61"/>
      <c r="E1111" s="140"/>
      <c r="F1111" s="143" t="str">
        <f>IFERROR(IF(VLOOKUP(Table1[[#This Row],[Budget Code Description]],Dimentions!$X$6:$AC$139,2,FALSE)="","",VLOOKUP(Table1[[#This Row],[Budget Code Description]],Dimentions!$X$6:$AC$139,2,FALSE)),"")</f>
        <v/>
      </c>
      <c r="G1111" s="143"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Description]],Dimentions!$X$6:$AC$134,4,FALSE)="","",VLOOKUP(Table1[[#This Row],[Budget Code Description]],Dimentions!$X$6:$AC$134,4,FALSE)),"")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20"/>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x14ac:dyDescent="0.35">
      <c r="A1112" s="1"/>
      <c r="B1112" s="88" t="str">
        <f>IF(Table1[[#This Row],[Posting Date]]&lt;&gt;"",IF(Table1[[#This Row],[Reference Number]]=Q1111,B1111+1,1),"")</f>
        <v/>
      </c>
      <c r="C1112" s="61"/>
      <c r="D1112" s="61"/>
      <c r="E1112" s="140"/>
      <c r="F1112" s="143" t="str">
        <f>IFERROR(IF(VLOOKUP(Table1[[#This Row],[Budget Code Description]],Dimentions!$X$6:$AC$139,2,FALSE)="","",VLOOKUP(Table1[[#This Row],[Budget Code Description]],Dimentions!$X$6:$AC$139,2,FALSE)),"")</f>
        <v/>
      </c>
      <c r="G1112" s="143"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Description]],Dimentions!$X$6:$AC$134,4,FALSE)="","",VLOOKUP(Table1[[#This Row],[Budget Code Description]],Dimentions!$X$6:$AC$134,4,FALSE)),"")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20"/>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x14ac:dyDescent="0.35">
      <c r="A1113" s="1"/>
      <c r="B1113" s="88" t="str">
        <f>IF(Table1[[#This Row],[Posting Date]]&lt;&gt;"",IF(Table1[[#This Row],[Reference Number]]=Q1112,B1112+1,1),"")</f>
        <v/>
      </c>
      <c r="C1113" s="61"/>
      <c r="D1113" s="61"/>
      <c r="E1113" s="140"/>
      <c r="F1113" s="143" t="str">
        <f>IFERROR(IF(VLOOKUP(Table1[[#This Row],[Budget Code Description]],Dimentions!$X$6:$AC$139,2,FALSE)="","",VLOOKUP(Table1[[#This Row],[Budget Code Description]],Dimentions!$X$6:$AC$139,2,FALSE)),"")</f>
        <v/>
      </c>
      <c r="G1113" s="143"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Description]],Dimentions!$X$6:$AC$134,4,FALSE)="","",VLOOKUP(Table1[[#This Row],[Budget Code Description]],Dimentions!$X$6:$AC$134,4,FALSE)),"")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20"/>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x14ac:dyDescent="0.35">
      <c r="A1114" s="1"/>
      <c r="B1114" s="88" t="str">
        <f>IF(Table1[[#This Row],[Posting Date]]&lt;&gt;"",IF(Table1[[#This Row],[Reference Number]]=Q1113,B1113+1,1),"")</f>
        <v/>
      </c>
      <c r="C1114" s="61"/>
      <c r="D1114" s="61"/>
      <c r="E1114" s="140"/>
      <c r="F1114" s="143" t="str">
        <f>IFERROR(IF(VLOOKUP(Table1[[#This Row],[Budget Code Description]],Dimentions!$X$6:$AC$139,2,FALSE)="","",VLOOKUP(Table1[[#This Row],[Budget Code Description]],Dimentions!$X$6:$AC$139,2,FALSE)),"")</f>
        <v/>
      </c>
      <c r="G1114" s="143"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Description]],Dimentions!$X$6:$AC$134,4,FALSE)="","",VLOOKUP(Table1[[#This Row],[Budget Code Description]],Dimentions!$X$6:$AC$134,4,FALSE)),"")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20"/>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x14ac:dyDescent="0.35">
      <c r="A1115" s="1"/>
      <c r="B1115" s="88" t="str">
        <f>IF(Table1[[#This Row],[Posting Date]]&lt;&gt;"",IF(Table1[[#This Row],[Reference Number]]=Q1114,B1114+1,1),"")</f>
        <v/>
      </c>
      <c r="C1115" s="61"/>
      <c r="D1115" s="61"/>
      <c r="E1115" s="140"/>
      <c r="F1115" s="143" t="str">
        <f>IFERROR(IF(VLOOKUP(Table1[[#This Row],[Budget Code Description]],Dimentions!$X$6:$AC$139,2,FALSE)="","",VLOOKUP(Table1[[#This Row],[Budget Code Description]],Dimentions!$X$6:$AC$139,2,FALSE)),"")</f>
        <v/>
      </c>
      <c r="G1115" s="143"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Description]],Dimentions!$X$6:$AC$134,4,FALSE)="","",VLOOKUP(Table1[[#This Row],[Budget Code Description]],Dimentions!$X$6:$AC$134,4,FALSE)),"")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20"/>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x14ac:dyDescent="0.35">
      <c r="A1116" s="1"/>
      <c r="B1116" s="88" t="str">
        <f>IF(Table1[[#This Row],[Posting Date]]&lt;&gt;"",IF(Table1[[#This Row],[Reference Number]]=Q1115,B1115+1,1),"")</f>
        <v/>
      </c>
      <c r="C1116" s="61"/>
      <c r="D1116" s="61"/>
      <c r="E1116" s="140"/>
      <c r="F1116" s="143" t="str">
        <f>IFERROR(IF(VLOOKUP(Table1[[#This Row],[Budget Code Description]],Dimentions!$X$6:$AC$139,2,FALSE)="","",VLOOKUP(Table1[[#This Row],[Budget Code Description]],Dimentions!$X$6:$AC$139,2,FALSE)),"")</f>
        <v/>
      </c>
      <c r="G1116" s="143"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Description]],Dimentions!$X$6:$AC$134,4,FALSE)="","",VLOOKUP(Table1[[#This Row],[Budget Code Description]],Dimentions!$X$6:$AC$134,4,FALSE)),"")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20"/>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x14ac:dyDescent="0.35">
      <c r="A1117" s="1"/>
      <c r="B1117" s="88" t="str">
        <f>IF(Table1[[#This Row],[Posting Date]]&lt;&gt;"",IF(Table1[[#This Row],[Reference Number]]=Q1116,B1116+1,1),"")</f>
        <v/>
      </c>
      <c r="C1117" s="61"/>
      <c r="D1117" s="61"/>
      <c r="E1117" s="140"/>
      <c r="F1117" s="143" t="str">
        <f>IFERROR(IF(VLOOKUP(Table1[[#This Row],[Budget Code Description]],Dimentions!$X$6:$AC$139,2,FALSE)="","",VLOOKUP(Table1[[#This Row],[Budget Code Description]],Dimentions!$X$6:$AC$139,2,FALSE)),"")</f>
        <v/>
      </c>
      <c r="G1117" s="143"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Description]],Dimentions!$X$6:$AC$134,4,FALSE)="","",VLOOKUP(Table1[[#This Row],[Budget Code Description]],Dimentions!$X$6:$AC$134,4,FALSE)),"")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20"/>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x14ac:dyDescent="0.35">
      <c r="A1118" s="1"/>
      <c r="B1118" s="88" t="str">
        <f>IF(Table1[[#This Row],[Posting Date]]&lt;&gt;"",IF(Table1[[#This Row],[Reference Number]]=Q1117,B1117+1,1),"")</f>
        <v/>
      </c>
      <c r="C1118" s="61"/>
      <c r="D1118" s="61"/>
      <c r="E1118" s="140"/>
      <c r="F1118" s="143" t="str">
        <f>IFERROR(IF(VLOOKUP(Table1[[#This Row],[Budget Code Description]],Dimentions!$X$6:$AC$139,2,FALSE)="","",VLOOKUP(Table1[[#This Row],[Budget Code Description]],Dimentions!$X$6:$AC$139,2,FALSE)),"")</f>
        <v/>
      </c>
      <c r="G1118" s="143"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Description]],Dimentions!$X$6:$AC$134,4,FALSE)="","",VLOOKUP(Table1[[#This Row],[Budget Code Description]],Dimentions!$X$6:$AC$134,4,FALSE)),"")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20"/>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x14ac:dyDescent="0.35">
      <c r="A1119" s="1"/>
      <c r="B1119" s="88" t="str">
        <f>IF(Table1[[#This Row],[Posting Date]]&lt;&gt;"",IF(Table1[[#This Row],[Reference Number]]=Q1118,B1118+1,1),"")</f>
        <v/>
      </c>
      <c r="C1119" s="61"/>
      <c r="D1119" s="61"/>
      <c r="E1119" s="140"/>
      <c r="F1119" s="143" t="str">
        <f>IFERROR(IF(VLOOKUP(Table1[[#This Row],[Budget Code Description]],Dimentions!$X$6:$AC$139,2,FALSE)="","",VLOOKUP(Table1[[#This Row],[Budget Code Description]],Dimentions!$X$6:$AC$139,2,FALSE)),"")</f>
        <v/>
      </c>
      <c r="G1119" s="143"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Description]],Dimentions!$X$6:$AC$134,4,FALSE)="","",VLOOKUP(Table1[[#This Row],[Budget Code Description]],Dimentions!$X$6:$AC$134,4,FALSE)),"")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20"/>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x14ac:dyDescent="0.35">
      <c r="A1120" s="1"/>
      <c r="B1120" s="88" t="str">
        <f>IF(Table1[[#This Row],[Posting Date]]&lt;&gt;"",IF(Table1[[#This Row],[Reference Number]]=Q1119,B1119+1,1),"")</f>
        <v/>
      </c>
      <c r="C1120" s="61"/>
      <c r="D1120" s="61"/>
      <c r="E1120" s="140"/>
      <c r="F1120" s="143" t="str">
        <f>IFERROR(IF(VLOOKUP(Table1[[#This Row],[Budget Code Description]],Dimentions!$X$6:$AC$139,2,FALSE)="","",VLOOKUP(Table1[[#This Row],[Budget Code Description]],Dimentions!$X$6:$AC$139,2,FALSE)),"")</f>
        <v/>
      </c>
      <c r="G1120" s="143"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Description]],Dimentions!$X$6:$AC$134,4,FALSE)="","",VLOOKUP(Table1[[#This Row],[Budget Code Description]],Dimentions!$X$6:$AC$134,4,FALSE)),"")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20"/>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x14ac:dyDescent="0.35">
      <c r="A1121" s="1"/>
      <c r="B1121" s="88" t="str">
        <f>IF(Table1[[#This Row],[Posting Date]]&lt;&gt;"",IF(Table1[[#This Row],[Reference Number]]=Q1120,B1120+1,1),"")</f>
        <v/>
      </c>
      <c r="C1121" s="61"/>
      <c r="D1121" s="61"/>
      <c r="E1121" s="140"/>
      <c r="F1121" s="143" t="str">
        <f>IFERROR(IF(VLOOKUP(Table1[[#This Row],[Budget Code Description]],Dimentions!$X$6:$AC$139,2,FALSE)="","",VLOOKUP(Table1[[#This Row],[Budget Code Description]],Dimentions!$X$6:$AC$139,2,FALSE)),"")</f>
        <v/>
      </c>
      <c r="G1121" s="143"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Description]],Dimentions!$X$6:$AC$134,4,FALSE)="","",VLOOKUP(Table1[[#This Row],[Budget Code Description]],Dimentions!$X$6:$AC$134,4,FALSE)),"")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20"/>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x14ac:dyDescent="0.35">
      <c r="A1122" s="1"/>
      <c r="B1122" s="88" t="str">
        <f>IF(Table1[[#This Row],[Posting Date]]&lt;&gt;"",IF(Table1[[#This Row],[Reference Number]]=Q1121,B1121+1,1),"")</f>
        <v/>
      </c>
      <c r="C1122" s="61"/>
      <c r="D1122" s="61"/>
      <c r="E1122" s="140"/>
      <c r="F1122" s="143" t="str">
        <f>IFERROR(IF(VLOOKUP(Table1[[#This Row],[Budget Code Description]],Dimentions!$X$6:$AC$139,2,FALSE)="","",VLOOKUP(Table1[[#This Row],[Budget Code Description]],Dimentions!$X$6:$AC$139,2,FALSE)),"")</f>
        <v/>
      </c>
      <c r="G1122" s="143"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Description]],Dimentions!$X$6:$AC$134,4,FALSE)="","",VLOOKUP(Table1[[#This Row],[Budget Code Description]],Dimentions!$X$6:$AC$134,4,FALSE)),"")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20"/>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x14ac:dyDescent="0.35">
      <c r="A1123" s="1"/>
      <c r="B1123" s="88" t="str">
        <f>IF(Table1[[#This Row],[Posting Date]]&lt;&gt;"",IF(Table1[[#This Row],[Reference Number]]=Q1122,B1122+1,1),"")</f>
        <v/>
      </c>
      <c r="C1123" s="61"/>
      <c r="D1123" s="61"/>
      <c r="E1123" s="140"/>
      <c r="F1123" s="143" t="str">
        <f>IFERROR(IF(VLOOKUP(Table1[[#This Row],[Budget Code Description]],Dimentions!$X$6:$AC$139,2,FALSE)="","",VLOOKUP(Table1[[#This Row],[Budget Code Description]],Dimentions!$X$6:$AC$139,2,FALSE)),"")</f>
        <v/>
      </c>
      <c r="G1123" s="143"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Description]],Dimentions!$X$6:$AC$134,4,FALSE)="","",VLOOKUP(Table1[[#This Row],[Budget Code Description]],Dimentions!$X$6:$AC$134,4,FALSE)),"")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si="20"/>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x14ac:dyDescent="0.35">
      <c r="A1124" s="1"/>
      <c r="B1124" s="88" t="str">
        <f>IF(Table1[[#This Row],[Posting Date]]&lt;&gt;"",IF(Table1[[#This Row],[Reference Number]]=Q1123,B1123+1,1),"")</f>
        <v/>
      </c>
      <c r="C1124" s="61"/>
      <c r="D1124" s="61"/>
      <c r="E1124" s="140"/>
      <c r="F1124" s="143" t="str">
        <f>IFERROR(IF(VLOOKUP(Table1[[#This Row],[Budget Code Description]],Dimentions!$X$6:$AC$139,2,FALSE)="","",VLOOKUP(Table1[[#This Row],[Budget Code Description]],Dimentions!$X$6:$AC$139,2,FALSE)),"")</f>
        <v/>
      </c>
      <c r="G1124" s="143"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Description]],Dimentions!$X$6:$AC$134,4,FALSE)="","",VLOOKUP(Table1[[#This Row],[Budget Code Description]],Dimentions!$X$6:$AC$134,4,FALSE)),"")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20"/>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x14ac:dyDescent="0.35">
      <c r="A1125" s="1"/>
      <c r="B1125" s="88" t="str">
        <f>IF(Table1[[#This Row],[Posting Date]]&lt;&gt;"",IF(Table1[[#This Row],[Reference Number]]=Q1124,B1124+1,1),"")</f>
        <v/>
      </c>
      <c r="C1125" s="61"/>
      <c r="D1125" s="61"/>
      <c r="E1125" s="140"/>
      <c r="F1125" s="143" t="str">
        <f>IFERROR(IF(VLOOKUP(Table1[[#This Row],[Budget Code Description]],Dimentions!$X$6:$AC$139,2,FALSE)="","",VLOOKUP(Table1[[#This Row],[Budget Code Description]],Dimentions!$X$6:$AC$139,2,FALSE)),"")</f>
        <v/>
      </c>
      <c r="G1125" s="143"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Description]],Dimentions!$X$6:$AC$134,4,FALSE)="","",VLOOKUP(Table1[[#This Row],[Budget Code Description]],Dimentions!$X$6:$AC$134,4,FALSE)),"")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20"/>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x14ac:dyDescent="0.35">
      <c r="A1126" s="1"/>
      <c r="B1126" s="88" t="str">
        <f>IF(Table1[[#This Row],[Posting Date]]&lt;&gt;"",IF(Table1[[#This Row],[Reference Number]]=Q1125,B1125+1,1),"")</f>
        <v/>
      </c>
      <c r="C1126" s="61"/>
      <c r="D1126" s="61"/>
      <c r="E1126" s="140"/>
      <c r="F1126" s="143" t="str">
        <f>IFERROR(IF(VLOOKUP(Table1[[#This Row],[Budget Code Description]],Dimentions!$X$6:$AC$139,2,FALSE)="","",VLOOKUP(Table1[[#This Row],[Budget Code Description]],Dimentions!$X$6:$AC$139,2,FALSE)),"")</f>
        <v/>
      </c>
      <c r="G1126" s="143"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Description]],Dimentions!$X$6:$AC$134,4,FALSE)="","",VLOOKUP(Table1[[#This Row],[Budget Code Description]],Dimentions!$X$6:$AC$134,4,FALSE)),"")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si="20"/>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x14ac:dyDescent="0.35">
      <c r="A1127" s="1"/>
      <c r="B1127" s="88" t="str">
        <f>IF(Table1[[#This Row],[Posting Date]]&lt;&gt;"",IF(Table1[[#This Row],[Reference Number]]=Q1126,B1126+1,1),"")</f>
        <v/>
      </c>
      <c r="C1127" s="61"/>
      <c r="D1127" s="61"/>
      <c r="E1127" s="140"/>
      <c r="F1127" s="143" t="str">
        <f>IFERROR(IF(VLOOKUP(Table1[[#This Row],[Budget Code Description]],Dimentions!$X$6:$AC$139,2,FALSE)="","",VLOOKUP(Table1[[#This Row],[Budget Code Description]],Dimentions!$X$6:$AC$139,2,FALSE)),"")</f>
        <v/>
      </c>
      <c r="G1127" s="143"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Description]],Dimentions!$X$6:$AC$134,4,FALSE)="","",VLOOKUP(Table1[[#This Row],[Budget Code Description]],Dimentions!$X$6:$AC$134,4,FALSE)),"")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20"/>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x14ac:dyDescent="0.35">
      <c r="A1128" s="1"/>
      <c r="B1128" s="88" t="str">
        <f>IF(Table1[[#This Row],[Posting Date]]&lt;&gt;"",IF(Table1[[#This Row],[Reference Number]]=Q1127,B1127+1,1),"")</f>
        <v/>
      </c>
      <c r="C1128" s="61"/>
      <c r="D1128" s="61"/>
      <c r="E1128" s="140"/>
      <c r="F1128" s="143" t="str">
        <f>IFERROR(IF(VLOOKUP(Table1[[#This Row],[Budget Code Description]],Dimentions!$X$6:$AC$139,2,FALSE)="","",VLOOKUP(Table1[[#This Row],[Budget Code Description]],Dimentions!$X$6:$AC$139,2,FALSE)),"")</f>
        <v/>
      </c>
      <c r="G1128" s="143"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Description]],Dimentions!$X$6:$AC$134,4,FALSE)="","",VLOOKUP(Table1[[#This Row],[Budget Code Description]],Dimentions!$X$6:$AC$134,4,FALSE)),"")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20"/>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x14ac:dyDescent="0.35">
      <c r="A1129" s="1"/>
      <c r="B1129" s="88" t="str">
        <f>IF(Table1[[#This Row],[Posting Date]]&lt;&gt;"",IF(Table1[[#This Row],[Reference Number]]=Q1128,B1128+1,1),"")</f>
        <v/>
      </c>
      <c r="C1129" s="61"/>
      <c r="D1129" s="61"/>
      <c r="E1129" s="140"/>
      <c r="F1129" s="143" t="str">
        <f>IFERROR(IF(VLOOKUP(Table1[[#This Row],[Budget Code Description]],Dimentions!$X$6:$AC$139,2,FALSE)="","",VLOOKUP(Table1[[#This Row],[Budget Code Description]],Dimentions!$X$6:$AC$139,2,FALSE)),"")</f>
        <v/>
      </c>
      <c r="G1129" s="143"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Description]],Dimentions!$X$6:$AC$134,4,FALSE)="","",VLOOKUP(Table1[[#This Row],[Budget Code Description]],Dimentions!$X$6:$AC$134,4,FALSE)),"")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si="20"/>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x14ac:dyDescent="0.35">
      <c r="A1130" s="1"/>
      <c r="B1130" s="88" t="str">
        <f>IF(Table1[[#This Row],[Posting Date]]&lt;&gt;"",IF(Table1[[#This Row],[Reference Number]]=Q1129,B1129+1,1),"")</f>
        <v/>
      </c>
      <c r="C1130" s="61"/>
      <c r="D1130" s="61"/>
      <c r="E1130" s="140"/>
      <c r="F1130" s="143" t="str">
        <f>IFERROR(IF(VLOOKUP(Table1[[#This Row],[Budget Code Description]],Dimentions!$X$6:$AC$139,2,FALSE)="","",VLOOKUP(Table1[[#This Row],[Budget Code Description]],Dimentions!$X$6:$AC$139,2,FALSE)),"")</f>
        <v/>
      </c>
      <c r="G1130" s="143"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Description]],Dimentions!$X$6:$AC$134,4,FALSE)="","",VLOOKUP(Table1[[#This Row],[Budget Code Description]],Dimentions!$X$6:$AC$134,4,FALSE)),"")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20"/>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x14ac:dyDescent="0.35">
      <c r="A1131" s="1"/>
      <c r="B1131" s="88" t="str">
        <f>IF(Table1[[#This Row],[Posting Date]]&lt;&gt;"",IF(Table1[[#This Row],[Reference Number]]=Q1130,B1130+1,1),"")</f>
        <v/>
      </c>
      <c r="C1131" s="61"/>
      <c r="D1131" s="61"/>
      <c r="E1131" s="140"/>
      <c r="F1131" s="143" t="str">
        <f>IFERROR(IF(VLOOKUP(Table1[[#This Row],[Budget Code Description]],Dimentions!$X$6:$AC$139,2,FALSE)="","",VLOOKUP(Table1[[#This Row],[Budget Code Description]],Dimentions!$X$6:$AC$139,2,FALSE)),"")</f>
        <v/>
      </c>
      <c r="G1131" s="143"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Description]],Dimentions!$X$6:$AC$134,4,FALSE)="","",VLOOKUP(Table1[[#This Row],[Budget Code Description]],Dimentions!$X$6:$AC$134,4,FALSE)),"")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ref="W1131:W1194" si="21">IF(E1131="","",(ExchangeRate))</f>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x14ac:dyDescent="0.35">
      <c r="A1132" s="1"/>
      <c r="B1132" s="88" t="str">
        <f>IF(Table1[[#This Row],[Posting Date]]&lt;&gt;"",IF(Table1[[#This Row],[Reference Number]]=Q1131,B1131+1,1),"")</f>
        <v/>
      </c>
      <c r="C1132" s="61"/>
      <c r="D1132" s="61"/>
      <c r="E1132" s="140"/>
      <c r="F1132" s="143" t="str">
        <f>IFERROR(IF(VLOOKUP(Table1[[#This Row],[Budget Code Description]],Dimentions!$X$6:$AC$139,2,FALSE)="","",VLOOKUP(Table1[[#This Row],[Budget Code Description]],Dimentions!$X$6:$AC$139,2,FALSE)),"")</f>
        <v/>
      </c>
      <c r="G1132" s="143"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Description]],Dimentions!$X$6:$AC$134,4,FALSE)="","",VLOOKUP(Table1[[#This Row],[Budget Code Description]],Dimentions!$X$6:$AC$134,4,FALSE)),"")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21"/>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x14ac:dyDescent="0.35">
      <c r="A1133" s="1"/>
      <c r="B1133" s="88" t="str">
        <f>IF(Table1[[#This Row],[Posting Date]]&lt;&gt;"",IF(Table1[[#This Row],[Reference Number]]=Q1132,B1132+1,1),"")</f>
        <v/>
      </c>
      <c r="C1133" s="61"/>
      <c r="D1133" s="61"/>
      <c r="E1133" s="140"/>
      <c r="F1133" s="143" t="str">
        <f>IFERROR(IF(VLOOKUP(Table1[[#This Row],[Budget Code Description]],Dimentions!$X$6:$AC$139,2,FALSE)="","",VLOOKUP(Table1[[#This Row],[Budget Code Description]],Dimentions!$X$6:$AC$139,2,FALSE)),"")</f>
        <v/>
      </c>
      <c r="G1133" s="143"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Description]],Dimentions!$X$6:$AC$134,4,FALSE)="","",VLOOKUP(Table1[[#This Row],[Budget Code Description]],Dimentions!$X$6:$AC$134,4,FALSE)),"")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si="21"/>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x14ac:dyDescent="0.35">
      <c r="A1134" s="1"/>
      <c r="B1134" s="88" t="str">
        <f>IF(Table1[[#This Row],[Posting Date]]&lt;&gt;"",IF(Table1[[#This Row],[Reference Number]]=Q1133,B1133+1,1),"")</f>
        <v/>
      </c>
      <c r="C1134" s="61"/>
      <c r="D1134" s="61"/>
      <c r="E1134" s="140"/>
      <c r="F1134" s="143" t="str">
        <f>IFERROR(IF(VLOOKUP(Table1[[#This Row],[Budget Code Description]],Dimentions!$X$6:$AC$139,2,FALSE)="","",VLOOKUP(Table1[[#This Row],[Budget Code Description]],Dimentions!$X$6:$AC$139,2,FALSE)),"")</f>
        <v/>
      </c>
      <c r="G1134" s="143"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Description]],Dimentions!$X$6:$AC$134,4,FALSE)="","",VLOOKUP(Table1[[#This Row],[Budget Code Description]],Dimentions!$X$6:$AC$134,4,FALSE)),"")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si="21"/>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x14ac:dyDescent="0.35">
      <c r="A1135" s="1"/>
      <c r="B1135" s="88" t="str">
        <f>IF(Table1[[#This Row],[Posting Date]]&lt;&gt;"",IF(Table1[[#This Row],[Reference Number]]=Q1134,B1134+1,1),"")</f>
        <v/>
      </c>
      <c r="C1135" s="61"/>
      <c r="D1135" s="61"/>
      <c r="E1135" s="140"/>
      <c r="F1135" s="143" t="str">
        <f>IFERROR(IF(VLOOKUP(Table1[[#This Row],[Budget Code Description]],Dimentions!$X$6:$AC$139,2,FALSE)="","",VLOOKUP(Table1[[#This Row],[Budget Code Description]],Dimentions!$X$6:$AC$139,2,FALSE)),"")</f>
        <v/>
      </c>
      <c r="G1135" s="143"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Description]],Dimentions!$X$6:$AC$134,4,FALSE)="","",VLOOKUP(Table1[[#This Row],[Budget Code Description]],Dimentions!$X$6:$AC$134,4,FALSE)),"")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si="21"/>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x14ac:dyDescent="0.35">
      <c r="A1136" s="1"/>
      <c r="B1136" s="88" t="str">
        <f>IF(Table1[[#This Row],[Posting Date]]&lt;&gt;"",IF(Table1[[#This Row],[Reference Number]]=Q1135,B1135+1,1),"")</f>
        <v/>
      </c>
      <c r="C1136" s="61"/>
      <c r="D1136" s="61"/>
      <c r="E1136" s="140"/>
      <c r="F1136" s="143" t="str">
        <f>IFERROR(IF(VLOOKUP(Table1[[#This Row],[Budget Code Description]],Dimentions!$X$6:$AC$139,2,FALSE)="","",VLOOKUP(Table1[[#This Row],[Budget Code Description]],Dimentions!$X$6:$AC$139,2,FALSE)),"")</f>
        <v/>
      </c>
      <c r="G1136" s="143"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Description]],Dimentions!$X$6:$AC$134,4,FALSE)="","",VLOOKUP(Table1[[#This Row],[Budget Code Description]],Dimentions!$X$6:$AC$134,4,FALSE)),"")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21"/>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x14ac:dyDescent="0.35">
      <c r="A1137" s="1"/>
      <c r="B1137" s="88" t="str">
        <f>IF(Table1[[#This Row],[Posting Date]]&lt;&gt;"",IF(Table1[[#This Row],[Reference Number]]=Q1136,B1136+1,1),"")</f>
        <v/>
      </c>
      <c r="C1137" s="61"/>
      <c r="D1137" s="61"/>
      <c r="E1137" s="140"/>
      <c r="F1137" s="143" t="str">
        <f>IFERROR(IF(VLOOKUP(Table1[[#This Row],[Budget Code Description]],Dimentions!$X$6:$AC$139,2,FALSE)="","",VLOOKUP(Table1[[#This Row],[Budget Code Description]],Dimentions!$X$6:$AC$139,2,FALSE)),"")</f>
        <v/>
      </c>
      <c r="G1137" s="143"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Description]],Dimentions!$X$6:$AC$134,4,FALSE)="","",VLOOKUP(Table1[[#This Row],[Budget Code Description]],Dimentions!$X$6:$AC$134,4,FALSE)),"")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21"/>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x14ac:dyDescent="0.35">
      <c r="A1138" s="1"/>
      <c r="B1138" s="88" t="str">
        <f>IF(Table1[[#This Row],[Posting Date]]&lt;&gt;"",IF(Table1[[#This Row],[Reference Number]]=Q1137,B1137+1,1),"")</f>
        <v/>
      </c>
      <c r="C1138" s="61"/>
      <c r="D1138" s="61"/>
      <c r="E1138" s="140"/>
      <c r="F1138" s="143" t="str">
        <f>IFERROR(IF(VLOOKUP(Table1[[#This Row],[Budget Code Description]],Dimentions!$X$6:$AC$139,2,FALSE)="","",VLOOKUP(Table1[[#This Row],[Budget Code Description]],Dimentions!$X$6:$AC$139,2,FALSE)),"")</f>
        <v/>
      </c>
      <c r="G1138" s="143"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Description]],Dimentions!$X$6:$AC$134,4,FALSE)="","",VLOOKUP(Table1[[#This Row],[Budget Code Description]],Dimentions!$X$6:$AC$134,4,FALSE)),"")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21"/>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x14ac:dyDescent="0.35">
      <c r="A1139" s="1"/>
      <c r="B1139" s="88" t="str">
        <f>IF(Table1[[#This Row],[Posting Date]]&lt;&gt;"",IF(Table1[[#This Row],[Reference Number]]=Q1138,B1138+1,1),"")</f>
        <v/>
      </c>
      <c r="C1139" s="61"/>
      <c r="D1139" s="61"/>
      <c r="E1139" s="140"/>
      <c r="F1139" s="143" t="str">
        <f>IFERROR(IF(VLOOKUP(Table1[[#This Row],[Budget Code Description]],Dimentions!$X$6:$AC$139,2,FALSE)="","",VLOOKUP(Table1[[#This Row],[Budget Code Description]],Dimentions!$X$6:$AC$139,2,FALSE)),"")</f>
        <v/>
      </c>
      <c r="G1139" s="143"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Description]],Dimentions!$X$6:$AC$134,4,FALSE)="","",VLOOKUP(Table1[[#This Row],[Budget Code Description]],Dimentions!$X$6:$AC$134,4,FALSE)),"")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21"/>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x14ac:dyDescent="0.35">
      <c r="A1140" s="1"/>
      <c r="B1140" s="88" t="str">
        <f>IF(Table1[[#This Row],[Posting Date]]&lt;&gt;"",IF(Table1[[#This Row],[Reference Number]]=Q1139,B1139+1,1),"")</f>
        <v/>
      </c>
      <c r="C1140" s="61"/>
      <c r="D1140" s="61"/>
      <c r="E1140" s="140"/>
      <c r="F1140" s="143" t="str">
        <f>IFERROR(IF(VLOOKUP(Table1[[#This Row],[Budget Code Description]],Dimentions!$X$6:$AC$139,2,FALSE)="","",VLOOKUP(Table1[[#This Row],[Budget Code Description]],Dimentions!$X$6:$AC$139,2,FALSE)),"")</f>
        <v/>
      </c>
      <c r="G1140" s="143"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Description]],Dimentions!$X$6:$AC$134,4,FALSE)="","",VLOOKUP(Table1[[#This Row],[Budget Code Description]],Dimentions!$X$6:$AC$134,4,FALSE)),"")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21"/>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x14ac:dyDescent="0.35">
      <c r="A1141" s="1"/>
      <c r="B1141" s="88" t="str">
        <f>IF(Table1[[#This Row],[Posting Date]]&lt;&gt;"",IF(Table1[[#This Row],[Reference Number]]=Q1140,B1140+1,1),"")</f>
        <v/>
      </c>
      <c r="C1141" s="61"/>
      <c r="D1141" s="61"/>
      <c r="E1141" s="140"/>
      <c r="F1141" s="143" t="str">
        <f>IFERROR(IF(VLOOKUP(Table1[[#This Row],[Budget Code Description]],Dimentions!$X$6:$AC$139,2,FALSE)="","",VLOOKUP(Table1[[#This Row],[Budget Code Description]],Dimentions!$X$6:$AC$139,2,FALSE)),"")</f>
        <v/>
      </c>
      <c r="G1141" s="143"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Description]],Dimentions!$X$6:$AC$134,4,FALSE)="","",VLOOKUP(Table1[[#This Row],[Budget Code Description]],Dimentions!$X$6:$AC$134,4,FALSE)),"")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21"/>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x14ac:dyDescent="0.35">
      <c r="A1142" s="1"/>
      <c r="B1142" s="88" t="str">
        <f>IF(Table1[[#This Row],[Posting Date]]&lt;&gt;"",IF(Table1[[#This Row],[Reference Number]]=Q1141,B1141+1,1),"")</f>
        <v/>
      </c>
      <c r="C1142" s="61"/>
      <c r="D1142" s="61"/>
      <c r="E1142" s="140"/>
      <c r="F1142" s="143" t="str">
        <f>IFERROR(IF(VLOOKUP(Table1[[#This Row],[Budget Code Description]],Dimentions!$X$6:$AC$139,2,FALSE)="","",VLOOKUP(Table1[[#This Row],[Budget Code Description]],Dimentions!$X$6:$AC$139,2,FALSE)),"")</f>
        <v/>
      </c>
      <c r="G1142" s="143"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Description]],Dimentions!$X$6:$AC$134,4,FALSE)="","",VLOOKUP(Table1[[#This Row],[Budget Code Description]],Dimentions!$X$6:$AC$134,4,FALSE)),"")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21"/>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x14ac:dyDescent="0.35">
      <c r="A1143" s="1"/>
      <c r="B1143" s="88" t="str">
        <f>IF(Table1[[#This Row],[Posting Date]]&lt;&gt;"",IF(Table1[[#This Row],[Reference Number]]=Q1142,B1142+1,1),"")</f>
        <v/>
      </c>
      <c r="C1143" s="61"/>
      <c r="D1143" s="61"/>
      <c r="E1143" s="140"/>
      <c r="F1143" s="143" t="str">
        <f>IFERROR(IF(VLOOKUP(Table1[[#This Row],[Budget Code Description]],Dimentions!$X$6:$AC$139,2,FALSE)="","",VLOOKUP(Table1[[#This Row],[Budget Code Description]],Dimentions!$X$6:$AC$139,2,FALSE)),"")</f>
        <v/>
      </c>
      <c r="G1143" s="143"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Description]],Dimentions!$X$6:$AC$134,4,FALSE)="","",VLOOKUP(Table1[[#This Row],[Budget Code Description]],Dimentions!$X$6:$AC$134,4,FALSE)),"")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21"/>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x14ac:dyDescent="0.35">
      <c r="A1144" s="1"/>
      <c r="B1144" s="88" t="str">
        <f>IF(Table1[[#This Row],[Posting Date]]&lt;&gt;"",IF(Table1[[#This Row],[Reference Number]]=Q1143,B1143+1,1),"")</f>
        <v/>
      </c>
      <c r="C1144" s="61"/>
      <c r="D1144" s="61"/>
      <c r="E1144" s="140"/>
      <c r="F1144" s="143" t="str">
        <f>IFERROR(IF(VLOOKUP(Table1[[#This Row],[Budget Code Description]],Dimentions!$X$6:$AC$139,2,FALSE)="","",VLOOKUP(Table1[[#This Row],[Budget Code Description]],Dimentions!$X$6:$AC$139,2,FALSE)),"")</f>
        <v/>
      </c>
      <c r="G1144" s="143"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Description]],Dimentions!$X$6:$AC$134,4,FALSE)="","",VLOOKUP(Table1[[#This Row],[Budget Code Description]],Dimentions!$X$6:$AC$134,4,FALSE)),"")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si="21"/>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x14ac:dyDescent="0.35">
      <c r="A1145" s="1"/>
      <c r="B1145" s="88" t="str">
        <f>IF(Table1[[#This Row],[Posting Date]]&lt;&gt;"",IF(Table1[[#This Row],[Reference Number]]=Q1144,B1144+1,1),"")</f>
        <v/>
      </c>
      <c r="C1145" s="61"/>
      <c r="D1145" s="61"/>
      <c r="E1145" s="140"/>
      <c r="F1145" s="143" t="str">
        <f>IFERROR(IF(VLOOKUP(Table1[[#This Row],[Budget Code Description]],Dimentions!$X$6:$AC$139,2,FALSE)="","",VLOOKUP(Table1[[#This Row],[Budget Code Description]],Dimentions!$X$6:$AC$139,2,FALSE)),"")</f>
        <v/>
      </c>
      <c r="G1145" s="143"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Description]],Dimentions!$X$6:$AC$134,4,FALSE)="","",VLOOKUP(Table1[[#This Row],[Budget Code Description]],Dimentions!$X$6:$AC$134,4,FALSE)),"")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21"/>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x14ac:dyDescent="0.35">
      <c r="A1146" s="1"/>
      <c r="B1146" s="88" t="str">
        <f>IF(Table1[[#This Row],[Posting Date]]&lt;&gt;"",IF(Table1[[#This Row],[Reference Number]]=Q1145,B1145+1,1),"")</f>
        <v/>
      </c>
      <c r="C1146" s="61"/>
      <c r="D1146" s="61"/>
      <c r="E1146" s="140"/>
      <c r="F1146" s="143" t="str">
        <f>IFERROR(IF(VLOOKUP(Table1[[#This Row],[Budget Code Description]],Dimentions!$X$6:$AC$139,2,FALSE)="","",VLOOKUP(Table1[[#This Row],[Budget Code Description]],Dimentions!$X$6:$AC$139,2,FALSE)),"")</f>
        <v/>
      </c>
      <c r="G1146" s="143"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Description]],Dimentions!$X$6:$AC$134,4,FALSE)="","",VLOOKUP(Table1[[#This Row],[Budget Code Description]],Dimentions!$X$6:$AC$134,4,FALSE)),"")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21"/>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x14ac:dyDescent="0.35">
      <c r="A1147" s="1"/>
      <c r="B1147" s="88" t="str">
        <f>IF(Table1[[#This Row],[Posting Date]]&lt;&gt;"",IF(Table1[[#This Row],[Reference Number]]=Q1146,B1146+1,1),"")</f>
        <v/>
      </c>
      <c r="C1147" s="61"/>
      <c r="D1147" s="61"/>
      <c r="E1147" s="140"/>
      <c r="F1147" s="143" t="str">
        <f>IFERROR(IF(VLOOKUP(Table1[[#This Row],[Budget Code Description]],Dimentions!$X$6:$AC$139,2,FALSE)="","",VLOOKUP(Table1[[#This Row],[Budget Code Description]],Dimentions!$X$6:$AC$139,2,FALSE)),"")</f>
        <v/>
      </c>
      <c r="G1147" s="143"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Description]],Dimentions!$X$6:$AC$134,4,FALSE)="","",VLOOKUP(Table1[[#This Row],[Budget Code Description]],Dimentions!$X$6:$AC$134,4,FALSE)),"")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21"/>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x14ac:dyDescent="0.35">
      <c r="A1148" s="1"/>
      <c r="B1148" s="88" t="str">
        <f>IF(Table1[[#This Row],[Posting Date]]&lt;&gt;"",IF(Table1[[#This Row],[Reference Number]]=Q1147,B1147+1,1),"")</f>
        <v/>
      </c>
      <c r="C1148" s="61"/>
      <c r="D1148" s="61"/>
      <c r="E1148" s="140"/>
      <c r="F1148" s="143" t="str">
        <f>IFERROR(IF(VLOOKUP(Table1[[#This Row],[Budget Code Description]],Dimentions!$X$6:$AC$139,2,FALSE)="","",VLOOKUP(Table1[[#This Row],[Budget Code Description]],Dimentions!$X$6:$AC$139,2,FALSE)),"")</f>
        <v/>
      </c>
      <c r="G1148" s="143"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Description]],Dimentions!$X$6:$AC$134,4,FALSE)="","",VLOOKUP(Table1[[#This Row],[Budget Code Description]],Dimentions!$X$6:$AC$134,4,FALSE)),"")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21"/>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x14ac:dyDescent="0.35">
      <c r="A1149" s="1"/>
      <c r="B1149" s="88" t="str">
        <f>IF(Table1[[#This Row],[Posting Date]]&lt;&gt;"",IF(Table1[[#This Row],[Reference Number]]=Q1148,B1148+1,1),"")</f>
        <v/>
      </c>
      <c r="C1149" s="61"/>
      <c r="D1149" s="61"/>
      <c r="E1149" s="140"/>
      <c r="F1149" s="143" t="str">
        <f>IFERROR(IF(VLOOKUP(Table1[[#This Row],[Budget Code Description]],Dimentions!$X$6:$AC$139,2,FALSE)="","",VLOOKUP(Table1[[#This Row],[Budget Code Description]],Dimentions!$X$6:$AC$139,2,FALSE)),"")</f>
        <v/>
      </c>
      <c r="G1149" s="143"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Description]],Dimentions!$X$6:$AC$134,4,FALSE)="","",VLOOKUP(Table1[[#This Row],[Budget Code Description]],Dimentions!$X$6:$AC$134,4,FALSE)),"")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21"/>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x14ac:dyDescent="0.35">
      <c r="A1150" s="1"/>
      <c r="B1150" s="88" t="str">
        <f>IF(Table1[[#This Row],[Posting Date]]&lt;&gt;"",IF(Table1[[#This Row],[Reference Number]]=Q1149,B1149+1,1),"")</f>
        <v/>
      </c>
      <c r="C1150" s="61"/>
      <c r="D1150" s="61"/>
      <c r="E1150" s="140"/>
      <c r="F1150" s="143" t="str">
        <f>IFERROR(IF(VLOOKUP(Table1[[#This Row],[Budget Code Description]],Dimentions!$X$6:$AC$139,2,FALSE)="","",VLOOKUP(Table1[[#This Row],[Budget Code Description]],Dimentions!$X$6:$AC$139,2,FALSE)),"")</f>
        <v/>
      </c>
      <c r="G1150" s="143"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Description]],Dimentions!$X$6:$AC$134,4,FALSE)="","",VLOOKUP(Table1[[#This Row],[Budget Code Description]],Dimentions!$X$6:$AC$134,4,FALSE)),"")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21"/>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x14ac:dyDescent="0.35">
      <c r="A1151" s="1"/>
      <c r="B1151" s="88" t="str">
        <f>IF(Table1[[#This Row],[Posting Date]]&lt;&gt;"",IF(Table1[[#This Row],[Reference Number]]=Q1150,B1150+1,1),"")</f>
        <v/>
      </c>
      <c r="C1151" s="61"/>
      <c r="D1151" s="61"/>
      <c r="E1151" s="140"/>
      <c r="F1151" s="143" t="str">
        <f>IFERROR(IF(VLOOKUP(Table1[[#This Row],[Budget Code Description]],Dimentions!$X$6:$AC$139,2,FALSE)="","",VLOOKUP(Table1[[#This Row],[Budget Code Description]],Dimentions!$X$6:$AC$139,2,FALSE)),"")</f>
        <v/>
      </c>
      <c r="G1151" s="143"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Description]],Dimentions!$X$6:$AC$134,4,FALSE)="","",VLOOKUP(Table1[[#This Row],[Budget Code Description]],Dimentions!$X$6:$AC$134,4,FALSE)),"")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21"/>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x14ac:dyDescent="0.35">
      <c r="A1152" s="1"/>
      <c r="B1152" s="88" t="str">
        <f>IF(Table1[[#This Row],[Posting Date]]&lt;&gt;"",IF(Table1[[#This Row],[Reference Number]]=Q1151,B1151+1,1),"")</f>
        <v/>
      </c>
      <c r="C1152" s="61"/>
      <c r="D1152" s="61"/>
      <c r="E1152" s="140"/>
      <c r="F1152" s="143" t="str">
        <f>IFERROR(IF(VLOOKUP(Table1[[#This Row],[Budget Code Description]],Dimentions!$X$6:$AC$139,2,FALSE)="","",VLOOKUP(Table1[[#This Row],[Budget Code Description]],Dimentions!$X$6:$AC$139,2,FALSE)),"")</f>
        <v/>
      </c>
      <c r="G1152" s="143"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Description]],Dimentions!$X$6:$AC$134,4,FALSE)="","",VLOOKUP(Table1[[#This Row],[Budget Code Description]],Dimentions!$X$6:$AC$134,4,FALSE)),"")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21"/>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x14ac:dyDescent="0.35">
      <c r="A1153" s="1"/>
      <c r="B1153" s="88" t="str">
        <f>IF(Table1[[#This Row],[Posting Date]]&lt;&gt;"",IF(Table1[[#This Row],[Reference Number]]=Q1152,B1152+1,1),"")</f>
        <v/>
      </c>
      <c r="C1153" s="61"/>
      <c r="D1153" s="61"/>
      <c r="E1153" s="140"/>
      <c r="F1153" s="143" t="str">
        <f>IFERROR(IF(VLOOKUP(Table1[[#This Row],[Budget Code Description]],Dimentions!$X$6:$AC$139,2,FALSE)="","",VLOOKUP(Table1[[#This Row],[Budget Code Description]],Dimentions!$X$6:$AC$139,2,FALSE)),"")</f>
        <v/>
      </c>
      <c r="G1153" s="143"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Description]],Dimentions!$X$6:$AC$134,4,FALSE)="","",VLOOKUP(Table1[[#This Row],[Budget Code Description]],Dimentions!$X$6:$AC$134,4,FALSE)),"")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21"/>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x14ac:dyDescent="0.35">
      <c r="A1154" s="1"/>
      <c r="B1154" s="88" t="str">
        <f>IF(Table1[[#This Row],[Posting Date]]&lt;&gt;"",IF(Table1[[#This Row],[Reference Number]]=Q1153,B1153+1,1),"")</f>
        <v/>
      </c>
      <c r="C1154" s="61"/>
      <c r="D1154" s="61"/>
      <c r="E1154" s="140"/>
      <c r="F1154" s="143" t="str">
        <f>IFERROR(IF(VLOOKUP(Table1[[#This Row],[Budget Code Description]],Dimentions!$X$6:$AC$139,2,FALSE)="","",VLOOKUP(Table1[[#This Row],[Budget Code Description]],Dimentions!$X$6:$AC$139,2,FALSE)),"")</f>
        <v/>
      </c>
      <c r="G1154" s="143"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Description]],Dimentions!$X$6:$AC$134,4,FALSE)="","",VLOOKUP(Table1[[#This Row],[Budget Code Description]],Dimentions!$X$6:$AC$134,4,FALSE)),"")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21"/>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x14ac:dyDescent="0.35">
      <c r="A1155" s="1"/>
      <c r="B1155" s="88" t="str">
        <f>IF(Table1[[#This Row],[Posting Date]]&lt;&gt;"",IF(Table1[[#This Row],[Reference Number]]=Q1154,B1154+1,1),"")</f>
        <v/>
      </c>
      <c r="C1155" s="61"/>
      <c r="D1155" s="61"/>
      <c r="E1155" s="140"/>
      <c r="F1155" s="143" t="str">
        <f>IFERROR(IF(VLOOKUP(Table1[[#This Row],[Budget Code Description]],Dimentions!$X$6:$AC$139,2,FALSE)="","",VLOOKUP(Table1[[#This Row],[Budget Code Description]],Dimentions!$X$6:$AC$139,2,FALSE)),"")</f>
        <v/>
      </c>
      <c r="G1155" s="143"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Description]],Dimentions!$X$6:$AC$134,4,FALSE)="","",VLOOKUP(Table1[[#This Row],[Budget Code Description]],Dimentions!$X$6:$AC$134,4,FALSE)),"")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21"/>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x14ac:dyDescent="0.35">
      <c r="A1156" s="1"/>
      <c r="B1156" s="88" t="str">
        <f>IF(Table1[[#This Row],[Posting Date]]&lt;&gt;"",IF(Table1[[#This Row],[Reference Number]]=Q1155,B1155+1,1),"")</f>
        <v/>
      </c>
      <c r="C1156" s="61"/>
      <c r="D1156" s="61"/>
      <c r="E1156" s="140"/>
      <c r="F1156" s="143" t="str">
        <f>IFERROR(IF(VLOOKUP(Table1[[#This Row],[Budget Code Description]],Dimentions!$X$6:$AC$139,2,FALSE)="","",VLOOKUP(Table1[[#This Row],[Budget Code Description]],Dimentions!$X$6:$AC$139,2,FALSE)),"")</f>
        <v/>
      </c>
      <c r="G1156" s="143"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Description]],Dimentions!$X$6:$AC$134,4,FALSE)="","",VLOOKUP(Table1[[#This Row],[Budget Code Description]],Dimentions!$X$6:$AC$134,4,FALSE)),"")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21"/>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x14ac:dyDescent="0.35">
      <c r="A1157" s="1"/>
      <c r="B1157" s="88" t="str">
        <f>IF(Table1[[#This Row],[Posting Date]]&lt;&gt;"",IF(Table1[[#This Row],[Reference Number]]=Q1156,B1156+1,1),"")</f>
        <v/>
      </c>
      <c r="C1157" s="61"/>
      <c r="D1157" s="61"/>
      <c r="E1157" s="140"/>
      <c r="F1157" s="143" t="str">
        <f>IFERROR(IF(VLOOKUP(Table1[[#This Row],[Budget Code Description]],Dimentions!$X$6:$AC$139,2,FALSE)="","",VLOOKUP(Table1[[#This Row],[Budget Code Description]],Dimentions!$X$6:$AC$139,2,FALSE)),"")</f>
        <v/>
      </c>
      <c r="G1157" s="143"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Description]],Dimentions!$X$6:$AC$134,4,FALSE)="","",VLOOKUP(Table1[[#This Row],[Budget Code Description]],Dimentions!$X$6:$AC$134,4,FALSE)),"")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21"/>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x14ac:dyDescent="0.35">
      <c r="A1158" s="1"/>
      <c r="B1158" s="88" t="str">
        <f>IF(Table1[[#This Row],[Posting Date]]&lt;&gt;"",IF(Table1[[#This Row],[Reference Number]]=Q1157,B1157+1,1),"")</f>
        <v/>
      </c>
      <c r="C1158" s="61"/>
      <c r="D1158" s="61"/>
      <c r="E1158" s="140"/>
      <c r="F1158" s="143" t="str">
        <f>IFERROR(IF(VLOOKUP(Table1[[#This Row],[Budget Code Description]],Dimentions!$X$6:$AC$139,2,FALSE)="","",VLOOKUP(Table1[[#This Row],[Budget Code Description]],Dimentions!$X$6:$AC$139,2,FALSE)),"")</f>
        <v/>
      </c>
      <c r="G1158" s="143"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Description]],Dimentions!$X$6:$AC$134,4,FALSE)="","",VLOOKUP(Table1[[#This Row],[Budget Code Description]],Dimentions!$X$6:$AC$134,4,FALSE)),"")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21"/>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x14ac:dyDescent="0.35">
      <c r="A1159" s="1"/>
      <c r="B1159" s="88" t="str">
        <f>IF(Table1[[#This Row],[Posting Date]]&lt;&gt;"",IF(Table1[[#This Row],[Reference Number]]=Q1158,B1158+1,1),"")</f>
        <v/>
      </c>
      <c r="C1159" s="61"/>
      <c r="D1159" s="61"/>
      <c r="E1159" s="140"/>
      <c r="F1159" s="143" t="str">
        <f>IFERROR(IF(VLOOKUP(Table1[[#This Row],[Budget Code Description]],Dimentions!$X$6:$AC$139,2,FALSE)="","",VLOOKUP(Table1[[#This Row],[Budget Code Description]],Dimentions!$X$6:$AC$139,2,FALSE)),"")</f>
        <v/>
      </c>
      <c r="G1159" s="143"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Description]],Dimentions!$X$6:$AC$134,4,FALSE)="","",VLOOKUP(Table1[[#This Row],[Budget Code Description]],Dimentions!$X$6:$AC$134,4,FALSE)),"")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21"/>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x14ac:dyDescent="0.35">
      <c r="A1160" s="1"/>
      <c r="B1160" s="88" t="str">
        <f>IF(Table1[[#This Row],[Posting Date]]&lt;&gt;"",IF(Table1[[#This Row],[Reference Number]]=Q1159,B1159+1,1),"")</f>
        <v/>
      </c>
      <c r="C1160" s="61"/>
      <c r="D1160" s="61"/>
      <c r="E1160" s="140"/>
      <c r="F1160" s="143" t="str">
        <f>IFERROR(IF(VLOOKUP(Table1[[#This Row],[Budget Code Description]],Dimentions!$X$6:$AC$139,2,FALSE)="","",VLOOKUP(Table1[[#This Row],[Budget Code Description]],Dimentions!$X$6:$AC$139,2,FALSE)),"")</f>
        <v/>
      </c>
      <c r="G1160" s="143"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Description]],Dimentions!$X$6:$AC$134,4,FALSE)="","",VLOOKUP(Table1[[#This Row],[Budget Code Description]],Dimentions!$X$6:$AC$134,4,FALSE)),"")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21"/>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x14ac:dyDescent="0.35">
      <c r="A1161" s="1"/>
      <c r="B1161" s="88" t="str">
        <f>IF(Table1[[#This Row],[Posting Date]]&lt;&gt;"",IF(Table1[[#This Row],[Reference Number]]=Q1160,B1160+1,1),"")</f>
        <v/>
      </c>
      <c r="C1161" s="61"/>
      <c r="D1161" s="61"/>
      <c r="E1161" s="140"/>
      <c r="F1161" s="143" t="str">
        <f>IFERROR(IF(VLOOKUP(Table1[[#This Row],[Budget Code Description]],Dimentions!$X$6:$AC$139,2,FALSE)="","",VLOOKUP(Table1[[#This Row],[Budget Code Description]],Dimentions!$X$6:$AC$139,2,FALSE)),"")</f>
        <v/>
      </c>
      <c r="G1161" s="143"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Description]],Dimentions!$X$6:$AC$134,4,FALSE)="","",VLOOKUP(Table1[[#This Row],[Budget Code Description]],Dimentions!$X$6:$AC$134,4,FALSE)),"")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21"/>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x14ac:dyDescent="0.35">
      <c r="A1162" s="1"/>
      <c r="B1162" s="88" t="str">
        <f>IF(Table1[[#This Row],[Posting Date]]&lt;&gt;"",IF(Table1[[#This Row],[Reference Number]]=Q1161,B1161+1,1),"")</f>
        <v/>
      </c>
      <c r="C1162" s="61"/>
      <c r="D1162" s="61"/>
      <c r="E1162" s="140"/>
      <c r="F1162" s="143" t="str">
        <f>IFERROR(IF(VLOOKUP(Table1[[#This Row],[Budget Code Description]],Dimentions!$X$6:$AC$139,2,FALSE)="","",VLOOKUP(Table1[[#This Row],[Budget Code Description]],Dimentions!$X$6:$AC$139,2,FALSE)),"")</f>
        <v/>
      </c>
      <c r="G1162" s="143"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Description]],Dimentions!$X$6:$AC$134,4,FALSE)="","",VLOOKUP(Table1[[#This Row],[Budget Code Description]],Dimentions!$X$6:$AC$134,4,FALSE)),"")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21"/>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x14ac:dyDescent="0.35">
      <c r="A1163" s="1"/>
      <c r="B1163" s="88" t="str">
        <f>IF(Table1[[#This Row],[Posting Date]]&lt;&gt;"",IF(Table1[[#This Row],[Reference Number]]=Q1162,B1162+1,1),"")</f>
        <v/>
      </c>
      <c r="C1163" s="61"/>
      <c r="D1163" s="61"/>
      <c r="E1163" s="140"/>
      <c r="F1163" s="143" t="str">
        <f>IFERROR(IF(VLOOKUP(Table1[[#This Row],[Budget Code Description]],Dimentions!$X$6:$AC$139,2,FALSE)="","",VLOOKUP(Table1[[#This Row],[Budget Code Description]],Dimentions!$X$6:$AC$139,2,FALSE)),"")</f>
        <v/>
      </c>
      <c r="G1163" s="143"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Description]],Dimentions!$X$6:$AC$134,4,FALSE)="","",VLOOKUP(Table1[[#This Row],[Budget Code Description]],Dimentions!$X$6:$AC$134,4,FALSE)),"")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21"/>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x14ac:dyDescent="0.35">
      <c r="A1164" s="1"/>
      <c r="B1164" s="88" t="str">
        <f>IF(Table1[[#This Row],[Posting Date]]&lt;&gt;"",IF(Table1[[#This Row],[Reference Number]]=Q1163,B1163+1,1),"")</f>
        <v/>
      </c>
      <c r="C1164" s="61"/>
      <c r="D1164" s="61"/>
      <c r="E1164" s="140"/>
      <c r="F1164" s="143" t="str">
        <f>IFERROR(IF(VLOOKUP(Table1[[#This Row],[Budget Code Description]],Dimentions!$X$6:$AC$139,2,FALSE)="","",VLOOKUP(Table1[[#This Row],[Budget Code Description]],Dimentions!$X$6:$AC$139,2,FALSE)),"")</f>
        <v/>
      </c>
      <c r="G1164" s="143"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Description]],Dimentions!$X$6:$AC$134,4,FALSE)="","",VLOOKUP(Table1[[#This Row],[Budget Code Description]],Dimentions!$X$6:$AC$134,4,FALSE)),"")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21"/>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x14ac:dyDescent="0.35">
      <c r="A1165" s="1"/>
      <c r="B1165" s="88" t="str">
        <f>IF(Table1[[#This Row],[Posting Date]]&lt;&gt;"",IF(Table1[[#This Row],[Reference Number]]=Q1164,B1164+1,1),"")</f>
        <v/>
      </c>
      <c r="C1165" s="61"/>
      <c r="D1165" s="61"/>
      <c r="E1165" s="140"/>
      <c r="F1165" s="143" t="str">
        <f>IFERROR(IF(VLOOKUP(Table1[[#This Row],[Budget Code Description]],Dimentions!$X$6:$AC$139,2,FALSE)="","",VLOOKUP(Table1[[#This Row],[Budget Code Description]],Dimentions!$X$6:$AC$139,2,FALSE)),"")</f>
        <v/>
      </c>
      <c r="G1165" s="143"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Description]],Dimentions!$X$6:$AC$134,4,FALSE)="","",VLOOKUP(Table1[[#This Row],[Budget Code Description]],Dimentions!$X$6:$AC$134,4,FALSE)),"")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21"/>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x14ac:dyDescent="0.35">
      <c r="A1166" s="1"/>
      <c r="B1166" s="88" t="str">
        <f>IF(Table1[[#This Row],[Posting Date]]&lt;&gt;"",IF(Table1[[#This Row],[Reference Number]]=Q1165,B1165+1,1),"")</f>
        <v/>
      </c>
      <c r="C1166" s="61"/>
      <c r="D1166" s="61"/>
      <c r="E1166" s="140"/>
      <c r="F1166" s="143" t="str">
        <f>IFERROR(IF(VLOOKUP(Table1[[#This Row],[Budget Code Description]],Dimentions!$X$6:$AC$139,2,FALSE)="","",VLOOKUP(Table1[[#This Row],[Budget Code Description]],Dimentions!$X$6:$AC$139,2,FALSE)),"")</f>
        <v/>
      </c>
      <c r="G1166" s="143"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Description]],Dimentions!$X$6:$AC$134,4,FALSE)="","",VLOOKUP(Table1[[#This Row],[Budget Code Description]],Dimentions!$X$6:$AC$134,4,FALSE)),"")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21"/>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x14ac:dyDescent="0.35">
      <c r="A1167" s="1"/>
      <c r="B1167" s="88" t="str">
        <f>IF(Table1[[#This Row],[Posting Date]]&lt;&gt;"",IF(Table1[[#This Row],[Reference Number]]=Q1166,B1166+1,1),"")</f>
        <v/>
      </c>
      <c r="C1167" s="61"/>
      <c r="D1167" s="61"/>
      <c r="E1167" s="140"/>
      <c r="F1167" s="143" t="str">
        <f>IFERROR(IF(VLOOKUP(Table1[[#This Row],[Budget Code Description]],Dimentions!$X$6:$AC$139,2,FALSE)="","",VLOOKUP(Table1[[#This Row],[Budget Code Description]],Dimentions!$X$6:$AC$139,2,FALSE)),"")</f>
        <v/>
      </c>
      <c r="G1167" s="143"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Description]],Dimentions!$X$6:$AC$134,4,FALSE)="","",VLOOKUP(Table1[[#This Row],[Budget Code Description]],Dimentions!$X$6:$AC$134,4,FALSE)),"")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21"/>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x14ac:dyDescent="0.35">
      <c r="A1168" s="1"/>
      <c r="B1168" s="88" t="str">
        <f>IF(Table1[[#This Row],[Posting Date]]&lt;&gt;"",IF(Table1[[#This Row],[Reference Number]]=Q1167,B1167+1,1),"")</f>
        <v/>
      </c>
      <c r="C1168" s="61"/>
      <c r="D1168" s="61"/>
      <c r="E1168" s="140"/>
      <c r="F1168" s="143" t="str">
        <f>IFERROR(IF(VLOOKUP(Table1[[#This Row],[Budget Code Description]],Dimentions!$X$6:$AC$139,2,FALSE)="","",VLOOKUP(Table1[[#This Row],[Budget Code Description]],Dimentions!$X$6:$AC$139,2,FALSE)),"")</f>
        <v/>
      </c>
      <c r="G1168" s="143"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Description]],Dimentions!$X$6:$AC$134,4,FALSE)="","",VLOOKUP(Table1[[#This Row],[Budget Code Description]],Dimentions!$X$6:$AC$134,4,FALSE)),"")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si="21"/>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x14ac:dyDescent="0.35">
      <c r="A1169" s="1"/>
      <c r="B1169" s="88" t="str">
        <f>IF(Table1[[#This Row],[Posting Date]]&lt;&gt;"",IF(Table1[[#This Row],[Reference Number]]=Q1168,B1168+1,1),"")</f>
        <v/>
      </c>
      <c r="C1169" s="61"/>
      <c r="D1169" s="61"/>
      <c r="E1169" s="140"/>
      <c r="F1169" s="143" t="str">
        <f>IFERROR(IF(VLOOKUP(Table1[[#This Row],[Budget Code Description]],Dimentions!$X$6:$AC$139,2,FALSE)="","",VLOOKUP(Table1[[#This Row],[Budget Code Description]],Dimentions!$X$6:$AC$139,2,FALSE)),"")</f>
        <v/>
      </c>
      <c r="G1169" s="143"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Description]],Dimentions!$X$6:$AC$134,4,FALSE)="","",VLOOKUP(Table1[[#This Row],[Budget Code Description]],Dimentions!$X$6:$AC$134,4,FALSE)),"")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si="21"/>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x14ac:dyDescent="0.35">
      <c r="A1170" s="1"/>
      <c r="B1170" s="88" t="str">
        <f>IF(Table1[[#This Row],[Posting Date]]&lt;&gt;"",IF(Table1[[#This Row],[Reference Number]]=Q1169,B1169+1,1),"")</f>
        <v/>
      </c>
      <c r="C1170" s="61"/>
      <c r="D1170" s="61"/>
      <c r="E1170" s="140"/>
      <c r="F1170" s="143" t="str">
        <f>IFERROR(IF(VLOOKUP(Table1[[#This Row],[Budget Code Description]],Dimentions!$X$6:$AC$139,2,FALSE)="","",VLOOKUP(Table1[[#This Row],[Budget Code Description]],Dimentions!$X$6:$AC$139,2,FALSE)),"")</f>
        <v/>
      </c>
      <c r="G1170" s="143"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Description]],Dimentions!$X$6:$AC$134,4,FALSE)="","",VLOOKUP(Table1[[#This Row],[Budget Code Description]],Dimentions!$X$6:$AC$134,4,FALSE)),"")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si="21"/>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x14ac:dyDescent="0.35">
      <c r="A1171" s="1"/>
      <c r="B1171" s="88" t="str">
        <f>IF(Table1[[#This Row],[Posting Date]]&lt;&gt;"",IF(Table1[[#This Row],[Reference Number]]=Q1170,B1170+1,1),"")</f>
        <v/>
      </c>
      <c r="C1171" s="61"/>
      <c r="D1171" s="61"/>
      <c r="E1171" s="140"/>
      <c r="F1171" s="143" t="str">
        <f>IFERROR(IF(VLOOKUP(Table1[[#This Row],[Budget Code Description]],Dimentions!$X$6:$AC$139,2,FALSE)="","",VLOOKUP(Table1[[#This Row],[Budget Code Description]],Dimentions!$X$6:$AC$139,2,FALSE)),"")</f>
        <v/>
      </c>
      <c r="G1171" s="143"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Description]],Dimentions!$X$6:$AC$134,4,FALSE)="","",VLOOKUP(Table1[[#This Row],[Budget Code Description]],Dimentions!$X$6:$AC$134,4,FALSE)),"")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21"/>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x14ac:dyDescent="0.35">
      <c r="A1172" s="1"/>
      <c r="B1172" s="88" t="str">
        <f>IF(Table1[[#This Row],[Posting Date]]&lt;&gt;"",IF(Table1[[#This Row],[Reference Number]]=Q1171,B1171+1,1),"")</f>
        <v/>
      </c>
      <c r="C1172" s="61"/>
      <c r="D1172" s="61"/>
      <c r="E1172" s="140"/>
      <c r="F1172" s="143" t="str">
        <f>IFERROR(IF(VLOOKUP(Table1[[#This Row],[Budget Code Description]],Dimentions!$X$6:$AC$139,2,FALSE)="","",VLOOKUP(Table1[[#This Row],[Budget Code Description]],Dimentions!$X$6:$AC$139,2,FALSE)),"")</f>
        <v/>
      </c>
      <c r="G1172" s="143"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Description]],Dimentions!$X$6:$AC$134,4,FALSE)="","",VLOOKUP(Table1[[#This Row],[Budget Code Description]],Dimentions!$X$6:$AC$134,4,FALSE)),"")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21"/>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x14ac:dyDescent="0.35">
      <c r="A1173" s="1"/>
      <c r="B1173" s="88" t="str">
        <f>IF(Table1[[#This Row],[Posting Date]]&lt;&gt;"",IF(Table1[[#This Row],[Reference Number]]=Q1172,B1172+1,1),"")</f>
        <v/>
      </c>
      <c r="C1173" s="61"/>
      <c r="D1173" s="61"/>
      <c r="E1173" s="140"/>
      <c r="F1173" s="143" t="str">
        <f>IFERROR(IF(VLOOKUP(Table1[[#This Row],[Budget Code Description]],Dimentions!$X$6:$AC$139,2,FALSE)="","",VLOOKUP(Table1[[#This Row],[Budget Code Description]],Dimentions!$X$6:$AC$139,2,FALSE)),"")</f>
        <v/>
      </c>
      <c r="G1173" s="143"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Description]],Dimentions!$X$6:$AC$134,4,FALSE)="","",VLOOKUP(Table1[[#This Row],[Budget Code Description]],Dimentions!$X$6:$AC$134,4,FALSE)),"")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21"/>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x14ac:dyDescent="0.35">
      <c r="A1174" s="1"/>
      <c r="B1174" s="88" t="str">
        <f>IF(Table1[[#This Row],[Posting Date]]&lt;&gt;"",IF(Table1[[#This Row],[Reference Number]]=Q1173,B1173+1,1),"")</f>
        <v/>
      </c>
      <c r="C1174" s="61"/>
      <c r="D1174" s="61"/>
      <c r="E1174" s="140"/>
      <c r="F1174" s="143" t="str">
        <f>IFERROR(IF(VLOOKUP(Table1[[#This Row],[Budget Code Description]],Dimentions!$X$6:$AC$139,2,FALSE)="","",VLOOKUP(Table1[[#This Row],[Budget Code Description]],Dimentions!$X$6:$AC$139,2,FALSE)),"")</f>
        <v/>
      </c>
      <c r="G1174" s="143"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Description]],Dimentions!$X$6:$AC$134,4,FALSE)="","",VLOOKUP(Table1[[#This Row],[Budget Code Description]],Dimentions!$X$6:$AC$134,4,FALSE)),"")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21"/>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x14ac:dyDescent="0.35">
      <c r="A1175" s="1"/>
      <c r="B1175" s="88" t="str">
        <f>IF(Table1[[#This Row],[Posting Date]]&lt;&gt;"",IF(Table1[[#This Row],[Reference Number]]=Q1174,B1174+1,1),"")</f>
        <v/>
      </c>
      <c r="C1175" s="61"/>
      <c r="D1175" s="61"/>
      <c r="E1175" s="140"/>
      <c r="F1175" s="143" t="str">
        <f>IFERROR(IF(VLOOKUP(Table1[[#This Row],[Budget Code Description]],Dimentions!$X$6:$AC$139,2,FALSE)="","",VLOOKUP(Table1[[#This Row],[Budget Code Description]],Dimentions!$X$6:$AC$139,2,FALSE)),"")</f>
        <v/>
      </c>
      <c r="G1175" s="143"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Description]],Dimentions!$X$6:$AC$134,4,FALSE)="","",VLOOKUP(Table1[[#This Row],[Budget Code Description]],Dimentions!$X$6:$AC$134,4,FALSE)),"")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21"/>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x14ac:dyDescent="0.35">
      <c r="A1176" s="1"/>
      <c r="B1176" s="88" t="str">
        <f>IF(Table1[[#This Row],[Posting Date]]&lt;&gt;"",IF(Table1[[#This Row],[Reference Number]]=Q1175,B1175+1,1),"")</f>
        <v/>
      </c>
      <c r="C1176" s="61"/>
      <c r="D1176" s="61"/>
      <c r="E1176" s="140"/>
      <c r="F1176" s="143" t="str">
        <f>IFERROR(IF(VLOOKUP(Table1[[#This Row],[Budget Code Description]],Dimentions!$X$6:$AC$139,2,FALSE)="","",VLOOKUP(Table1[[#This Row],[Budget Code Description]],Dimentions!$X$6:$AC$139,2,FALSE)),"")</f>
        <v/>
      </c>
      <c r="G1176" s="143"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Description]],Dimentions!$X$6:$AC$134,4,FALSE)="","",VLOOKUP(Table1[[#This Row],[Budget Code Description]],Dimentions!$X$6:$AC$134,4,FALSE)),"")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21"/>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x14ac:dyDescent="0.35">
      <c r="A1177" s="1"/>
      <c r="B1177" s="88" t="str">
        <f>IF(Table1[[#This Row],[Posting Date]]&lt;&gt;"",IF(Table1[[#This Row],[Reference Number]]=Q1176,B1176+1,1),"")</f>
        <v/>
      </c>
      <c r="C1177" s="61"/>
      <c r="D1177" s="61"/>
      <c r="E1177" s="140"/>
      <c r="F1177" s="143" t="str">
        <f>IFERROR(IF(VLOOKUP(Table1[[#This Row],[Budget Code Description]],Dimentions!$X$6:$AC$139,2,FALSE)="","",VLOOKUP(Table1[[#This Row],[Budget Code Description]],Dimentions!$X$6:$AC$139,2,FALSE)),"")</f>
        <v/>
      </c>
      <c r="G1177" s="143"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Description]],Dimentions!$X$6:$AC$134,4,FALSE)="","",VLOOKUP(Table1[[#This Row],[Budget Code Description]],Dimentions!$X$6:$AC$134,4,FALSE)),"")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21"/>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x14ac:dyDescent="0.35">
      <c r="A1178" s="1"/>
      <c r="B1178" s="88" t="str">
        <f>IF(Table1[[#This Row],[Posting Date]]&lt;&gt;"",IF(Table1[[#This Row],[Reference Number]]=Q1177,B1177+1,1),"")</f>
        <v/>
      </c>
      <c r="C1178" s="61"/>
      <c r="D1178" s="61"/>
      <c r="E1178" s="140"/>
      <c r="F1178" s="143" t="str">
        <f>IFERROR(IF(VLOOKUP(Table1[[#This Row],[Budget Code Description]],Dimentions!$X$6:$AC$139,2,FALSE)="","",VLOOKUP(Table1[[#This Row],[Budget Code Description]],Dimentions!$X$6:$AC$139,2,FALSE)),"")</f>
        <v/>
      </c>
      <c r="G1178" s="143"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Description]],Dimentions!$X$6:$AC$134,4,FALSE)="","",VLOOKUP(Table1[[#This Row],[Budget Code Description]],Dimentions!$X$6:$AC$134,4,FALSE)),"")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21"/>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x14ac:dyDescent="0.35">
      <c r="A1179" s="1"/>
      <c r="B1179" s="88" t="str">
        <f>IF(Table1[[#This Row],[Posting Date]]&lt;&gt;"",IF(Table1[[#This Row],[Reference Number]]=Q1178,B1178+1,1),"")</f>
        <v/>
      </c>
      <c r="C1179" s="61"/>
      <c r="D1179" s="61"/>
      <c r="E1179" s="140"/>
      <c r="F1179" s="143" t="str">
        <f>IFERROR(IF(VLOOKUP(Table1[[#This Row],[Budget Code Description]],Dimentions!$X$6:$AC$139,2,FALSE)="","",VLOOKUP(Table1[[#This Row],[Budget Code Description]],Dimentions!$X$6:$AC$139,2,FALSE)),"")</f>
        <v/>
      </c>
      <c r="G1179" s="143"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Description]],Dimentions!$X$6:$AC$134,4,FALSE)="","",VLOOKUP(Table1[[#This Row],[Budget Code Description]],Dimentions!$X$6:$AC$134,4,FALSE)),"")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21"/>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x14ac:dyDescent="0.35">
      <c r="A1180" s="1"/>
      <c r="B1180" s="88" t="str">
        <f>IF(Table1[[#This Row],[Posting Date]]&lt;&gt;"",IF(Table1[[#This Row],[Reference Number]]=Q1179,B1179+1,1),"")</f>
        <v/>
      </c>
      <c r="C1180" s="61"/>
      <c r="D1180" s="61"/>
      <c r="E1180" s="140"/>
      <c r="F1180" s="143" t="str">
        <f>IFERROR(IF(VLOOKUP(Table1[[#This Row],[Budget Code Description]],Dimentions!$X$6:$AC$139,2,FALSE)="","",VLOOKUP(Table1[[#This Row],[Budget Code Description]],Dimentions!$X$6:$AC$139,2,FALSE)),"")</f>
        <v/>
      </c>
      <c r="G1180" s="143"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Description]],Dimentions!$X$6:$AC$134,4,FALSE)="","",VLOOKUP(Table1[[#This Row],[Budget Code Description]],Dimentions!$X$6:$AC$134,4,FALSE)),"")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21"/>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x14ac:dyDescent="0.35">
      <c r="A1181" s="1"/>
      <c r="B1181" s="88" t="str">
        <f>IF(Table1[[#This Row],[Posting Date]]&lt;&gt;"",IF(Table1[[#This Row],[Reference Number]]=Q1180,B1180+1,1),"")</f>
        <v/>
      </c>
      <c r="C1181" s="61"/>
      <c r="D1181" s="61"/>
      <c r="E1181" s="140"/>
      <c r="F1181" s="143" t="str">
        <f>IFERROR(IF(VLOOKUP(Table1[[#This Row],[Budget Code Description]],Dimentions!$X$6:$AC$139,2,FALSE)="","",VLOOKUP(Table1[[#This Row],[Budget Code Description]],Dimentions!$X$6:$AC$139,2,FALSE)),"")</f>
        <v/>
      </c>
      <c r="G1181" s="143"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Description]],Dimentions!$X$6:$AC$134,4,FALSE)="","",VLOOKUP(Table1[[#This Row],[Budget Code Description]],Dimentions!$X$6:$AC$134,4,FALSE)),"")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21"/>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x14ac:dyDescent="0.35">
      <c r="A1182" s="1"/>
      <c r="B1182" s="88" t="str">
        <f>IF(Table1[[#This Row],[Posting Date]]&lt;&gt;"",IF(Table1[[#This Row],[Reference Number]]=Q1181,B1181+1,1),"")</f>
        <v/>
      </c>
      <c r="C1182" s="61"/>
      <c r="D1182" s="61"/>
      <c r="E1182" s="140"/>
      <c r="F1182" s="143" t="str">
        <f>IFERROR(IF(VLOOKUP(Table1[[#This Row],[Budget Code Description]],Dimentions!$X$6:$AC$139,2,FALSE)="","",VLOOKUP(Table1[[#This Row],[Budget Code Description]],Dimentions!$X$6:$AC$139,2,FALSE)),"")</f>
        <v/>
      </c>
      <c r="G1182" s="143"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Description]],Dimentions!$X$6:$AC$134,4,FALSE)="","",VLOOKUP(Table1[[#This Row],[Budget Code Description]],Dimentions!$X$6:$AC$134,4,FALSE)),"")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21"/>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x14ac:dyDescent="0.35">
      <c r="A1183" s="1"/>
      <c r="B1183" s="88" t="str">
        <f>IF(Table1[[#This Row],[Posting Date]]&lt;&gt;"",IF(Table1[[#This Row],[Reference Number]]=Q1182,B1182+1,1),"")</f>
        <v/>
      </c>
      <c r="C1183" s="61"/>
      <c r="D1183" s="61"/>
      <c r="E1183" s="140"/>
      <c r="F1183" s="143" t="str">
        <f>IFERROR(IF(VLOOKUP(Table1[[#This Row],[Budget Code Description]],Dimentions!$X$6:$AC$139,2,FALSE)="","",VLOOKUP(Table1[[#This Row],[Budget Code Description]],Dimentions!$X$6:$AC$139,2,FALSE)),"")</f>
        <v/>
      </c>
      <c r="G1183" s="143"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Description]],Dimentions!$X$6:$AC$134,4,FALSE)="","",VLOOKUP(Table1[[#This Row],[Budget Code Description]],Dimentions!$X$6:$AC$134,4,FALSE)),"")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21"/>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x14ac:dyDescent="0.35">
      <c r="A1184" s="1"/>
      <c r="B1184" s="88" t="str">
        <f>IF(Table1[[#This Row],[Posting Date]]&lt;&gt;"",IF(Table1[[#This Row],[Reference Number]]=Q1183,B1183+1,1),"")</f>
        <v/>
      </c>
      <c r="C1184" s="61"/>
      <c r="D1184" s="61"/>
      <c r="E1184" s="140"/>
      <c r="F1184" s="143" t="str">
        <f>IFERROR(IF(VLOOKUP(Table1[[#This Row],[Budget Code Description]],Dimentions!$X$6:$AC$139,2,FALSE)="","",VLOOKUP(Table1[[#This Row],[Budget Code Description]],Dimentions!$X$6:$AC$139,2,FALSE)),"")</f>
        <v/>
      </c>
      <c r="G1184" s="143"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Description]],Dimentions!$X$6:$AC$134,4,FALSE)="","",VLOOKUP(Table1[[#This Row],[Budget Code Description]],Dimentions!$X$6:$AC$134,4,FALSE)),"")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21"/>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x14ac:dyDescent="0.35">
      <c r="A1185" s="1"/>
      <c r="B1185" s="88" t="str">
        <f>IF(Table1[[#This Row],[Posting Date]]&lt;&gt;"",IF(Table1[[#This Row],[Reference Number]]=Q1184,B1184+1,1),"")</f>
        <v/>
      </c>
      <c r="C1185" s="61"/>
      <c r="D1185" s="61"/>
      <c r="E1185" s="140"/>
      <c r="F1185" s="143" t="str">
        <f>IFERROR(IF(VLOOKUP(Table1[[#This Row],[Budget Code Description]],Dimentions!$X$6:$AC$139,2,FALSE)="","",VLOOKUP(Table1[[#This Row],[Budget Code Description]],Dimentions!$X$6:$AC$139,2,FALSE)),"")</f>
        <v/>
      </c>
      <c r="G1185" s="143"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Description]],Dimentions!$X$6:$AC$134,4,FALSE)="","",VLOOKUP(Table1[[#This Row],[Budget Code Description]],Dimentions!$X$6:$AC$134,4,FALSE)),"")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21"/>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x14ac:dyDescent="0.35">
      <c r="A1186" s="1"/>
      <c r="B1186" s="88" t="str">
        <f>IF(Table1[[#This Row],[Posting Date]]&lt;&gt;"",IF(Table1[[#This Row],[Reference Number]]=Q1185,B1185+1,1),"")</f>
        <v/>
      </c>
      <c r="C1186" s="61"/>
      <c r="D1186" s="61"/>
      <c r="E1186" s="140"/>
      <c r="F1186" s="143" t="str">
        <f>IFERROR(IF(VLOOKUP(Table1[[#This Row],[Budget Code Description]],Dimentions!$X$6:$AC$139,2,FALSE)="","",VLOOKUP(Table1[[#This Row],[Budget Code Description]],Dimentions!$X$6:$AC$139,2,FALSE)),"")</f>
        <v/>
      </c>
      <c r="G1186" s="143"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Description]],Dimentions!$X$6:$AC$134,4,FALSE)="","",VLOOKUP(Table1[[#This Row],[Budget Code Description]],Dimentions!$X$6:$AC$134,4,FALSE)),"")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21"/>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x14ac:dyDescent="0.35">
      <c r="A1187" s="1"/>
      <c r="B1187" s="88" t="str">
        <f>IF(Table1[[#This Row],[Posting Date]]&lt;&gt;"",IF(Table1[[#This Row],[Reference Number]]=Q1186,B1186+1,1),"")</f>
        <v/>
      </c>
      <c r="C1187" s="61"/>
      <c r="D1187" s="61"/>
      <c r="E1187" s="140"/>
      <c r="F1187" s="143" t="str">
        <f>IFERROR(IF(VLOOKUP(Table1[[#This Row],[Budget Code Description]],Dimentions!$X$6:$AC$139,2,FALSE)="","",VLOOKUP(Table1[[#This Row],[Budget Code Description]],Dimentions!$X$6:$AC$139,2,FALSE)),"")</f>
        <v/>
      </c>
      <c r="G1187" s="143"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Description]],Dimentions!$X$6:$AC$134,4,FALSE)="","",VLOOKUP(Table1[[#This Row],[Budget Code Description]],Dimentions!$X$6:$AC$134,4,FALSE)),"")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si="21"/>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x14ac:dyDescent="0.35">
      <c r="A1188" s="1"/>
      <c r="B1188" s="88" t="str">
        <f>IF(Table1[[#This Row],[Posting Date]]&lt;&gt;"",IF(Table1[[#This Row],[Reference Number]]=Q1187,B1187+1,1),"")</f>
        <v/>
      </c>
      <c r="C1188" s="61"/>
      <c r="D1188" s="61"/>
      <c r="E1188" s="140"/>
      <c r="F1188" s="143" t="str">
        <f>IFERROR(IF(VLOOKUP(Table1[[#This Row],[Budget Code Description]],Dimentions!$X$6:$AC$139,2,FALSE)="","",VLOOKUP(Table1[[#This Row],[Budget Code Description]],Dimentions!$X$6:$AC$139,2,FALSE)),"")</f>
        <v/>
      </c>
      <c r="G1188" s="143"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Description]],Dimentions!$X$6:$AC$134,4,FALSE)="","",VLOOKUP(Table1[[#This Row],[Budget Code Description]],Dimentions!$X$6:$AC$134,4,FALSE)),"")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21"/>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x14ac:dyDescent="0.35">
      <c r="A1189" s="1"/>
      <c r="B1189" s="88" t="str">
        <f>IF(Table1[[#This Row],[Posting Date]]&lt;&gt;"",IF(Table1[[#This Row],[Reference Number]]=Q1188,B1188+1,1),"")</f>
        <v/>
      </c>
      <c r="C1189" s="61"/>
      <c r="D1189" s="61"/>
      <c r="E1189" s="140"/>
      <c r="F1189" s="143" t="str">
        <f>IFERROR(IF(VLOOKUP(Table1[[#This Row],[Budget Code Description]],Dimentions!$X$6:$AC$139,2,FALSE)="","",VLOOKUP(Table1[[#This Row],[Budget Code Description]],Dimentions!$X$6:$AC$139,2,FALSE)),"")</f>
        <v/>
      </c>
      <c r="G1189" s="143"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Description]],Dimentions!$X$6:$AC$134,4,FALSE)="","",VLOOKUP(Table1[[#This Row],[Budget Code Description]],Dimentions!$X$6:$AC$134,4,FALSE)),"")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21"/>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x14ac:dyDescent="0.35">
      <c r="A1190" s="1"/>
      <c r="B1190" s="88" t="str">
        <f>IF(Table1[[#This Row],[Posting Date]]&lt;&gt;"",IF(Table1[[#This Row],[Reference Number]]=Q1189,B1189+1,1),"")</f>
        <v/>
      </c>
      <c r="C1190" s="61"/>
      <c r="D1190" s="61"/>
      <c r="E1190" s="140"/>
      <c r="F1190" s="143" t="str">
        <f>IFERROR(IF(VLOOKUP(Table1[[#This Row],[Budget Code Description]],Dimentions!$X$6:$AC$139,2,FALSE)="","",VLOOKUP(Table1[[#This Row],[Budget Code Description]],Dimentions!$X$6:$AC$139,2,FALSE)),"")</f>
        <v/>
      </c>
      <c r="G1190" s="143"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Description]],Dimentions!$X$6:$AC$134,4,FALSE)="","",VLOOKUP(Table1[[#This Row],[Budget Code Description]],Dimentions!$X$6:$AC$134,4,FALSE)),"")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si="21"/>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x14ac:dyDescent="0.35">
      <c r="A1191" s="1"/>
      <c r="B1191" s="88" t="str">
        <f>IF(Table1[[#This Row],[Posting Date]]&lt;&gt;"",IF(Table1[[#This Row],[Reference Number]]=Q1190,B1190+1,1),"")</f>
        <v/>
      </c>
      <c r="C1191" s="61"/>
      <c r="D1191" s="61"/>
      <c r="E1191" s="140"/>
      <c r="F1191" s="143" t="str">
        <f>IFERROR(IF(VLOOKUP(Table1[[#This Row],[Budget Code Description]],Dimentions!$X$6:$AC$139,2,FALSE)="","",VLOOKUP(Table1[[#This Row],[Budget Code Description]],Dimentions!$X$6:$AC$139,2,FALSE)),"")</f>
        <v/>
      </c>
      <c r="G1191" s="143"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Description]],Dimentions!$X$6:$AC$134,4,FALSE)="","",VLOOKUP(Table1[[#This Row],[Budget Code Description]],Dimentions!$X$6:$AC$134,4,FALSE)),"")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21"/>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x14ac:dyDescent="0.35">
      <c r="A1192" s="1"/>
      <c r="B1192" s="88" t="str">
        <f>IF(Table1[[#This Row],[Posting Date]]&lt;&gt;"",IF(Table1[[#This Row],[Reference Number]]=Q1191,B1191+1,1),"")</f>
        <v/>
      </c>
      <c r="C1192" s="61"/>
      <c r="D1192" s="61"/>
      <c r="E1192" s="140"/>
      <c r="F1192" s="143" t="str">
        <f>IFERROR(IF(VLOOKUP(Table1[[#This Row],[Budget Code Description]],Dimentions!$X$6:$AC$139,2,FALSE)="","",VLOOKUP(Table1[[#This Row],[Budget Code Description]],Dimentions!$X$6:$AC$139,2,FALSE)),"")</f>
        <v/>
      </c>
      <c r="G1192" s="143"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Description]],Dimentions!$X$6:$AC$134,4,FALSE)="","",VLOOKUP(Table1[[#This Row],[Budget Code Description]],Dimentions!$X$6:$AC$134,4,FALSE)),"")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21"/>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x14ac:dyDescent="0.35">
      <c r="A1193" s="1"/>
      <c r="B1193" s="88" t="str">
        <f>IF(Table1[[#This Row],[Posting Date]]&lt;&gt;"",IF(Table1[[#This Row],[Reference Number]]=Q1192,B1192+1,1),"")</f>
        <v/>
      </c>
      <c r="C1193" s="61"/>
      <c r="D1193" s="61"/>
      <c r="E1193" s="140"/>
      <c r="F1193" s="143" t="str">
        <f>IFERROR(IF(VLOOKUP(Table1[[#This Row],[Budget Code Description]],Dimentions!$X$6:$AC$139,2,FALSE)="","",VLOOKUP(Table1[[#This Row],[Budget Code Description]],Dimentions!$X$6:$AC$139,2,FALSE)),"")</f>
        <v/>
      </c>
      <c r="G1193" s="143"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Description]],Dimentions!$X$6:$AC$134,4,FALSE)="","",VLOOKUP(Table1[[#This Row],[Budget Code Description]],Dimentions!$X$6:$AC$134,4,FALSE)),"")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si="21"/>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x14ac:dyDescent="0.35">
      <c r="A1194" s="1"/>
      <c r="B1194" s="88" t="str">
        <f>IF(Table1[[#This Row],[Posting Date]]&lt;&gt;"",IF(Table1[[#This Row],[Reference Number]]=Q1193,B1193+1,1),"")</f>
        <v/>
      </c>
      <c r="C1194" s="61"/>
      <c r="D1194" s="61"/>
      <c r="E1194" s="140"/>
      <c r="F1194" s="143" t="str">
        <f>IFERROR(IF(VLOOKUP(Table1[[#This Row],[Budget Code Description]],Dimentions!$X$6:$AC$139,2,FALSE)="","",VLOOKUP(Table1[[#This Row],[Budget Code Description]],Dimentions!$X$6:$AC$139,2,FALSE)),"")</f>
        <v/>
      </c>
      <c r="G1194" s="143"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Description]],Dimentions!$X$6:$AC$134,4,FALSE)="","",VLOOKUP(Table1[[#This Row],[Budget Code Description]],Dimentions!$X$6:$AC$134,4,FALSE)),"")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21"/>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x14ac:dyDescent="0.35">
      <c r="A1195" s="1"/>
      <c r="B1195" s="88" t="str">
        <f>IF(Table1[[#This Row],[Posting Date]]&lt;&gt;"",IF(Table1[[#This Row],[Reference Number]]=Q1194,B1194+1,1),"")</f>
        <v/>
      </c>
      <c r="C1195" s="61"/>
      <c r="D1195" s="61"/>
      <c r="E1195" s="140"/>
      <c r="F1195" s="143" t="str">
        <f>IFERROR(IF(VLOOKUP(Table1[[#This Row],[Budget Code Description]],Dimentions!$X$6:$AC$139,2,FALSE)="","",VLOOKUP(Table1[[#This Row],[Budget Code Description]],Dimentions!$X$6:$AC$139,2,FALSE)),"")</f>
        <v/>
      </c>
      <c r="G1195" s="143"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Description]],Dimentions!$X$6:$AC$134,4,FALSE)="","",VLOOKUP(Table1[[#This Row],[Budget Code Description]],Dimentions!$X$6:$AC$134,4,FALSE)),"")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ref="W1195:W1258" si="22">IF(E1195="","",(ExchangeRate))</f>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x14ac:dyDescent="0.35">
      <c r="A1196" s="1"/>
      <c r="B1196" s="88" t="str">
        <f>IF(Table1[[#This Row],[Posting Date]]&lt;&gt;"",IF(Table1[[#This Row],[Reference Number]]=Q1195,B1195+1,1),"")</f>
        <v/>
      </c>
      <c r="C1196" s="61"/>
      <c r="D1196" s="61"/>
      <c r="E1196" s="140"/>
      <c r="F1196" s="143" t="str">
        <f>IFERROR(IF(VLOOKUP(Table1[[#This Row],[Budget Code Description]],Dimentions!$X$6:$AC$139,2,FALSE)="","",VLOOKUP(Table1[[#This Row],[Budget Code Description]],Dimentions!$X$6:$AC$139,2,FALSE)),"")</f>
        <v/>
      </c>
      <c r="G1196" s="143"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Description]],Dimentions!$X$6:$AC$134,4,FALSE)="","",VLOOKUP(Table1[[#This Row],[Budget Code Description]],Dimentions!$X$6:$AC$134,4,FALSE)),"")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22"/>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x14ac:dyDescent="0.35">
      <c r="A1197" s="1"/>
      <c r="B1197" s="88" t="str">
        <f>IF(Table1[[#This Row],[Posting Date]]&lt;&gt;"",IF(Table1[[#This Row],[Reference Number]]=Q1196,B1196+1,1),"")</f>
        <v/>
      </c>
      <c r="C1197" s="61"/>
      <c r="D1197" s="61"/>
      <c r="E1197" s="140"/>
      <c r="F1197" s="143" t="str">
        <f>IFERROR(IF(VLOOKUP(Table1[[#This Row],[Budget Code Description]],Dimentions!$X$6:$AC$139,2,FALSE)="","",VLOOKUP(Table1[[#This Row],[Budget Code Description]],Dimentions!$X$6:$AC$139,2,FALSE)),"")</f>
        <v/>
      </c>
      <c r="G1197" s="143"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Description]],Dimentions!$X$6:$AC$134,4,FALSE)="","",VLOOKUP(Table1[[#This Row],[Budget Code Description]],Dimentions!$X$6:$AC$134,4,FALSE)),"")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si="22"/>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x14ac:dyDescent="0.35">
      <c r="A1198" s="1"/>
      <c r="B1198" s="88" t="str">
        <f>IF(Table1[[#This Row],[Posting Date]]&lt;&gt;"",IF(Table1[[#This Row],[Reference Number]]=Q1197,B1197+1,1),"")</f>
        <v/>
      </c>
      <c r="C1198" s="61"/>
      <c r="D1198" s="61"/>
      <c r="E1198" s="140"/>
      <c r="F1198" s="143" t="str">
        <f>IFERROR(IF(VLOOKUP(Table1[[#This Row],[Budget Code Description]],Dimentions!$X$6:$AC$139,2,FALSE)="","",VLOOKUP(Table1[[#This Row],[Budget Code Description]],Dimentions!$X$6:$AC$139,2,FALSE)),"")</f>
        <v/>
      </c>
      <c r="G1198" s="143"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Description]],Dimentions!$X$6:$AC$134,4,FALSE)="","",VLOOKUP(Table1[[#This Row],[Budget Code Description]],Dimentions!$X$6:$AC$134,4,FALSE)),"")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si="22"/>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x14ac:dyDescent="0.35">
      <c r="A1199" s="1"/>
      <c r="B1199" s="88" t="str">
        <f>IF(Table1[[#This Row],[Posting Date]]&lt;&gt;"",IF(Table1[[#This Row],[Reference Number]]=Q1198,B1198+1,1),"")</f>
        <v/>
      </c>
      <c r="C1199" s="61"/>
      <c r="D1199" s="61"/>
      <c r="E1199" s="140"/>
      <c r="F1199" s="143" t="str">
        <f>IFERROR(IF(VLOOKUP(Table1[[#This Row],[Budget Code Description]],Dimentions!$X$6:$AC$139,2,FALSE)="","",VLOOKUP(Table1[[#This Row],[Budget Code Description]],Dimentions!$X$6:$AC$139,2,FALSE)),"")</f>
        <v/>
      </c>
      <c r="G1199" s="143"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Description]],Dimentions!$X$6:$AC$134,4,FALSE)="","",VLOOKUP(Table1[[#This Row],[Budget Code Description]],Dimentions!$X$6:$AC$134,4,FALSE)),"")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si="22"/>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x14ac:dyDescent="0.35">
      <c r="A1200" s="1"/>
      <c r="B1200" s="88" t="str">
        <f>IF(Table1[[#This Row],[Posting Date]]&lt;&gt;"",IF(Table1[[#This Row],[Reference Number]]=Q1199,B1199+1,1),"")</f>
        <v/>
      </c>
      <c r="C1200" s="61"/>
      <c r="D1200" s="61"/>
      <c r="E1200" s="140"/>
      <c r="F1200" s="143" t="str">
        <f>IFERROR(IF(VLOOKUP(Table1[[#This Row],[Budget Code Description]],Dimentions!$X$6:$AC$139,2,FALSE)="","",VLOOKUP(Table1[[#This Row],[Budget Code Description]],Dimentions!$X$6:$AC$139,2,FALSE)),"")</f>
        <v/>
      </c>
      <c r="G1200" s="143"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Description]],Dimentions!$X$6:$AC$134,4,FALSE)="","",VLOOKUP(Table1[[#This Row],[Budget Code Description]],Dimentions!$X$6:$AC$134,4,FALSE)),"")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22"/>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x14ac:dyDescent="0.35">
      <c r="A1201" s="1"/>
      <c r="B1201" s="88" t="str">
        <f>IF(Table1[[#This Row],[Posting Date]]&lt;&gt;"",IF(Table1[[#This Row],[Reference Number]]=Q1200,B1200+1,1),"")</f>
        <v/>
      </c>
      <c r="C1201" s="61"/>
      <c r="D1201" s="61"/>
      <c r="E1201" s="140"/>
      <c r="F1201" s="143" t="str">
        <f>IFERROR(IF(VLOOKUP(Table1[[#This Row],[Budget Code Description]],Dimentions!$X$6:$AC$139,2,FALSE)="","",VLOOKUP(Table1[[#This Row],[Budget Code Description]],Dimentions!$X$6:$AC$139,2,FALSE)),"")</f>
        <v/>
      </c>
      <c r="G1201" s="143"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Description]],Dimentions!$X$6:$AC$134,4,FALSE)="","",VLOOKUP(Table1[[#This Row],[Budget Code Description]],Dimentions!$X$6:$AC$134,4,FALSE)),"")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22"/>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x14ac:dyDescent="0.35">
      <c r="A1202" s="1"/>
      <c r="B1202" s="88" t="str">
        <f>IF(Table1[[#This Row],[Posting Date]]&lt;&gt;"",IF(Table1[[#This Row],[Reference Number]]=Q1201,B1201+1,1),"")</f>
        <v/>
      </c>
      <c r="C1202" s="61"/>
      <c r="D1202" s="61"/>
      <c r="E1202" s="140"/>
      <c r="F1202" s="143" t="str">
        <f>IFERROR(IF(VLOOKUP(Table1[[#This Row],[Budget Code Description]],Dimentions!$X$6:$AC$139,2,FALSE)="","",VLOOKUP(Table1[[#This Row],[Budget Code Description]],Dimentions!$X$6:$AC$139,2,FALSE)),"")</f>
        <v/>
      </c>
      <c r="G1202" s="143"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Description]],Dimentions!$X$6:$AC$134,4,FALSE)="","",VLOOKUP(Table1[[#This Row],[Budget Code Description]],Dimentions!$X$6:$AC$134,4,FALSE)),"")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22"/>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x14ac:dyDescent="0.35">
      <c r="A1203" s="1"/>
      <c r="B1203" s="88" t="str">
        <f>IF(Table1[[#This Row],[Posting Date]]&lt;&gt;"",IF(Table1[[#This Row],[Reference Number]]=Q1202,B1202+1,1),"")</f>
        <v/>
      </c>
      <c r="C1203" s="61"/>
      <c r="D1203" s="61"/>
      <c r="E1203" s="140"/>
      <c r="F1203" s="143" t="str">
        <f>IFERROR(IF(VLOOKUP(Table1[[#This Row],[Budget Code Description]],Dimentions!$X$6:$AC$139,2,FALSE)="","",VLOOKUP(Table1[[#This Row],[Budget Code Description]],Dimentions!$X$6:$AC$139,2,FALSE)),"")</f>
        <v/>
      </c>
      <c r="G1203" s="143"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Description]],Dimentions!$X$6:$AC$134,4,FALSE)="","",VLOOKUP(Table1[[#This Row],[Budget Code Description]],Dimentions!$X$6:$AC$134,4,FALSE)),"")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22"/>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x14ac:dyDescent="0.35">
      <c r="A1204" s="1"/>
      <c r="B1204" s="88" t="str">
        <f>IF(Table1[[#This Row],[Posting Date]]&lt;&gt;"",IF(Table1[[#This Row],[Reference Number]]=Q1203,B1203+1,1),"")</f>
        <v/>
      </c>
      <c r="C1204" s="61"/>
      <c r="D1204" s="61"/>
      <c r="E1204" s="140"/>
      <c r="F1204" s="143" t="str">
        <f>IFERROR(IF(VLOOKUP(Table1[[#This Row],[Budget Code Description]],Dimentions!$X$6:$AC$139,2,FALSE)="","",VLOOKUP(Table1[[#This Row],[Budget Code Description]],Dimentions!$X$6:$AC$139,2,FALSE)),"")</f>
        <v/>
      </c>
      <c r="G1204" s="143"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Description]],Dimentions!$X$6:$AC$134,4,FALSE)="","",VLOOKUP(Table1[[#This Row],[Budget Code Description]],Dimentions!$X$6:$AC$134,4,FALSE)),"")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22"/>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x14ac:dyDescent="0.35">
      <c r="A1205" s="1"/>
      <c r="B1205" s="88" t="str">
        <f>IF(Table1[[#This Row],[Posting Date]]&lt;&gt;"",IF(Table1[[#This Row],[Reference Number]]=Q1204,B1204+1,1),"")</f>
        <v/>
      </c>
      <c r="C1205" s="61"/>
      <c r="D1205" s="61"/>
      <c r="E1205" s="140"/>
      <c r="F1205" s="143" t="str">
        <f>IFERROR(IF(VLOOKUP(Table1[[#This Row],[Budget Code Description]],Dimentions!$X$6:$AC$139,2,FALSE)="","",VLOOKUP(Table1[[#This Row],[Budget Code Description]],Dimentions!$X$6:$AC$139,2,FALSE)),"")</f>
        <v/>
      </c>
      <c r="G1205" s="143"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Description]],Dimentions!$X$6:$AC$134,4,FALSE)="","",VLOOKUP(Table1[[#This Row],[Budget Code Description]],Dimentions!$X$6:$AC$134,4,FALSE)),"")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22"/>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x14ac:dyDescent="0.35">
      <c r="A1206" s="1"/>
      <c r="B1206" s="88" t="str">
        <f>IF(Table1[[#This Row],[Posting Date]]&lt;&gt;"",IF(Table1[[#This Row],[Reference Number]]=Q1205,B1205+1,1),"")</f>
        <v/>
      </c>
      <c r="C1206" s="61"/>
      <c r="D1206" s="61"/>
      <c r="E1206" s="140"/>
      <c r="F1206" s="143" t="str">
        <f>IFERROR(IF(VLOOKUP(Table1[[#This Row],[Budget Code Description]],Dimentions!$X$6:$AC$139,2,FALSE)="","",VLOOKUP(Table1[[#This Row],[Budget Code Description]],Dimentions!$X$6:$AC$139,2,FALSE)),"")</f>
        <v/>
      </c>
      <c r="G1206" s="143"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Description]],Dimentions!$X$6:$AC$134,4,FALSE)="","",VLOOKUP(Table1[[#This Row],[Budget Code Description]],Dimentions!$X$6:$AC$134,4,FALSE)),"")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22"/>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x14ac:dyDescent="0.35">
      <c r="A1207" s="1"/>
      <c r="B1207" s="88" t="str">
        <f>IF(Table1[[#This Row],[Posting Date]]&lt;&gt;"",IF(Table1[[#This Row],[Reference Number]]=Q1206,B1206+1,1),"")</f>
        <v/>
      </c>
      <c r="C1207" s="61"/>
      <c r="D1207" s="61"/>
      <c r="E1207" s="140"/>
      <c r="F1207" s="143" t="str">
        <f>IFERROR(IF(VLOOKUP(Table1[[#This Row],[Budget Code Description]],Dimentions!$X$6:$AC$139,2,FALSE)="","",VLOOKUP(Table1[[#This Row],[Budget Code Description]],Dimentions!$X$6:$AC$139,2,FALSE)),"")</f>
        <v/>
      </c>
      <c r="G1207" s="143"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Description]],Dimentions!$X$6:$AC$134,4,FALSE)="","",VLOOKUP(Table1[[#This Row],[Budget Code Description]],Dimentions!$X$6:$AC$134,4,FALSE)),"")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22"/>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x14ac:dyDescent="0.35">
      <c r="A1208" s="1"/>
      <c r="B1208" s="88" t="str">
        <f>IF(Table1[[#This Row],[Posting Date]]&lt;&gt;"",IF(Table1[[#This Row],[Reference Number]]=Q1207,B1207+1,1),"")</f>
        <v/>
      </c>
      <c r="C1208" s="61"/>
      <c r="D1208" s="61"/>
      <c r="E1208" s="140"/>
      <c r="F1208" s="143" t="str">
        <f>IFERROR(IF(VLOOKUP(Table1[[#This Row],[Budget Code Description]],Dimentions!$X$6:$AC$139,2,FALSE)="","",VLOOKUP(Table1[[#This Row],[Budget Code Description]],Dimentions!$X$6:$AC$139,2,FALSE)),"")</f>
        <v/>
      </c>
      <c r="G1208" s="143"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Description]],Dimentions!$X$6:$AC$134,4,FALSE)="","",VLOOKUP(Table1[[#This Row],[Budget Code Description]],Dimentions!$X$6:$AC$134,4,FALSE)),"")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si="22"/>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x14ac:dyDescent="0.35">
      <c r="A1209" s="1"/>
      <c r="B1209" s="88" t="str">
        <f>IF(Table1[[#This Row],[Posting Date]]&lt;&gt;"",IF(Table1[[#This Row],[Reference Number]]=Q1208,B1208+1,1),"")</f>
        <v/>
      </c>
      <c r="C1209" s="61"/>
      <c r="D1209" s="61"/>
      <c r="E1209" s="140"/>
      <c r="F1209" s="143" t="str">
        <f>IFERROR(IF(VLOOKUP(Table1[[#This Row],[Budget Code Description]],Dimentions!$X$6:$AC$139,2,FALSE)="","",VLOOKUP(Table1[[#This Row],[Budget Code Description]],Dimentions!$X$6:$AC$139,2,FALSE)),"")</f>
        <v/>
      </c>
      <c r="G1209" s="143"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Description]],Dimentions!$X$6:$AC$134,4,FALSE)="","",VLOOKUP(Table1[[#This Row],[Budget Code Description]],Dimentions!$X$6:$AC$134,4,FALSE)),"")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22"/>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x14ac:dyDescent="0.35">
      <c r="A1210" s="1"/>
      <c r="B1210" s="88" t="str">
        <f>IF(Table1[[#This Row],[Posting Date]]&lt;&gt;"",IF(Table1[[#This Row],[Reference Number]]=Q1209,B1209+1,1),"")</f>
        <v/>
      </c>
      <c r="C1210" s="61"/>
      <c r="D1210" s="61"/>
      <c r="E1210" s="140"/>
      <c r="F1210" s="143" t="str">
        <f>IFERROR(IF(VLOOKUP(Table1[[#This Row],[Budget Code Description]],Dimentions!$X$6:$AC$139,2,FALSE)="","",VLOOKUP(Table1[[#This Row],[Budget Code Description]],Dimentions!$X$6:$AC$139,2,FALSE)),"")</f>
        <v/>
      </c>
      <c r="G1210" s="143"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Description]],Dimentions!$X$6:$AC$134,4,FALSE)="","",VLOOKUP(Table1[[#This Row],[Budget Code Description]],Dimentions!$X$6:$AC$134,4,FALSE)),"")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22"/>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x14ac:dyDescent="0.35">
      <c r="A1211" s="1"/>
      <c r="B1211" s="88" t="str">
        <f>IF(Table1[[#This Row],[Posting Date]]&lt;&gt;"",IF(Table1[[#This Row],[Reference Number]]=Q1210,B1210+1,1),"")</f>
        <v/>
      </c>
      <c r="C1211" s="61"/>
      <c r="D1211" s="61"/>
      <c r="E1211" s="140"/>
      <c r="F1211" s="143" t="str">
        <f>IFERROR(IF(VLOOKUP(Table1[[#This Row],[Budget Code Description]],Dimentions!$X$6:$AC$139,2,FALSE)="","",VLOOKUP(Table1[[#This Row],[Budget Code Description]],Dimentions!$X$6:$AC$139,2,FALSE)),"")</f>
        <v/>
      </c>
      <c r="G1211" s="143"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Description]],Dimentions!$X$6:$AC$134,4,FALSE)="","",VLOOKUP(Table1[[#This Row],[Budget Code Description]],Dimentions!$X$6:$AC$134,4,FALSE)),"")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22"/>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x14ac:dyDescent="0.35">
      <c r="A1212" s="1"/>
      <c r="B1212" s="88" t="str">
        <f>IF(Table1[[#This Row],[Posting Date]]&lt;&gt;"",IF(Table1[[#This Row],[Reference Number]]=Q1211,B1211+1,1),"")</f>
        <v/>
      </c>
      <c r="C1212" s="61"/>
      <c r="D1212" s="61"/>
      <c r="E1212" s="140"/>
      <c r="F1212" s="143" t="str">
        <f>IFERROR(IF(VLOOKUP(Table1[[#This Row],[Budget Code Description]],Dimentions!$X$6:$AC$139,2,FALSE)="","",VLOOKUP(Table1[[#This Row],[Budget Code Description]],Dimentions!$X$6:$AC$139,2,FALSE)),"")</f>
        <v/>
      </c>
      <c r="G1212" s="143"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Description]],Dimentions!$X$6:$AC$134,4,FALSE)="","",VLOOKUP(Table1[[#This Row],[Budget Code Description]],Dimentions!$X$6:$AC$134,4,FALSE)),"")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22"/>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x14ac:dyDescent="0.35">
      <c r="A1213" s="1"/>
      <c r="B1213" s="88" t="str">
        <f>IF(Table1[[#This Row],[Posting Date]]&lt;&gt;"",IF(Table1[[#This Row],[Reference Number]]=Q1212,B1212+1,1),"")</f>
        <v/>
      </c>
      <c r="C1213" s="61"/>
      <c r="D1213" s="61"/>
      <c r="E1213" s="140"/>
      <c r="F1213" s="143" t="str">
        <f>IFERROR(IF(VLOOKUP(Table1[[#This Row],[Budget Code Description]],Dimentions!$X$6:$AC$139,2,FALSE)="","",VLOOKUP(Table1[[#This Row],[Budget Code Description]],Dimentions!$X$6:$AC$139,2,FALSE)),"")</f>
        <v/>
      </c>
      <c r="G1213" s="143"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Description]],Dimentions!$X$6:$AC$134,4,FALSE)="","",VLOOKUP(Table1[[#This Row],[Budget Code Description]],Dimentions!$X$6:$AC$134,4,FALSE)),"")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22"/>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x14ac:dyDescent="0.35">
      <c r="A1214" s="1"/>
      <c r="B1214" s="88" t="str">
        <f>IF(Table1[[#This Row],[Posting Date]]&lt;&gt;"",IF(Table1[[#This Row],[Reference Number]]=Q1213,B1213+1,1),"")</f>
        <v/>
      </c>
      <c r="C1214" s="61"/>
      <c r="D1214" s="61"/>
      <c r="E1214" s="140"/>
      <c r="F1214" s="143" t="str">
        <f>IFERROR(IF(VLOOKUP(Table1[[#This Row],[Budget Code Description]],Dimentions!$X$6:$AC$139,2,FALSE)="","",VLOOKUP(Table1[[#This Row],[Budget Code Description]],Dimentions!$X$6:$AC$139,2,FALSE)),"")</f>
        <v/>
      </c>
      <c r="G1214" s="143"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Description]],Dimentions!$X$6:$AC$134,4,FALSE)="","",VLOOKUP(Table1[[#This Row],[Budget Code Description]],Dimentions!$X$6:$AC$134,4,FALSE)),"")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22"/>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x14ac:dyDescent="0.35">
      <c r="A1215" s="1"/>
      <c r="B1215" s="88" t="str">
        <f>IF(Table1[[#This Row],[Posting Date]]&lt;&gt;"",IF(Table1[[#This Row],[Reference Number]]=Q1214,B1214+1,1),"")</f>
        <v/>
      </c>
      <c r="C1215" s="61"/>
      <c r="D1215" s="61"/>
      <c r="E1215" s="140"/>
      <c r="F1215" s="143" t="str">
        <f>IFERROR(IF(VLOOKUP(Table1[[#This Row],[Budget Code Description]],Dimentions!$X$6:$AC$139,2,FALSE)="","",VLOOKUP(Table1[[#This Row],[Budget Code Description]],Dimentions!$X$6:$AC$139,2,FALSE)),"")</f>
        <v/>
      </c>
      <c r="G1215" s="143"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Description]],Dimentions!$X$6:$AC$134,4,FALSE)="","",VLOOKUP(Table1[[#This Row],[Budget Code Description]],Dimentions!$X$6:$AC$134,4,FALSE)),"")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22"/>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x14ac:dyDescent="0.35">
      <c r="A1216" s="1"/>
      <c r="B1216" s="88" t="str">
        <f>IF(Table1[[#This Row],[Posting Date]]&lt;&gt;"",IF(Table1[[#This Row],[Reference Number]]=Q1215,B1215+1,1),"")</f>
        <v/>
      </c>
      <c r="C1216" s="61"/>
      <c r="D1216" s="61"/>
      <c r="E1216" s="140"/>
      <c r="F1216" s="143" t="str">
        <f>IFERROR(IF(VLOOKUP(Table1[[#This Row],[Budget Code Description]],Dimentions!$X$6:$AC$139,2,FALSE)="","",VLOOKUP(Table1[[#This Row],[Budget Code Description]],Dimentions!$X$6:$AC$139,2,FALSE)),"")</f>
        <v/>
      </c>
      <c r="G1216" s="143"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Description]],Dimentions!$X$6:$AC$134,4,FALSE)="","",VLOOKUP(Table1[[#This Row],[Budget Code Description]],Dimentions!$X$6:$AC$134,4,FALSE)),"")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22"/>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x14ac:dyDescent="0.35">
      <c r="A1217" s="1"/>
      <c r="B1217" s="88" t="str">
        <f>IF(Table1[[#This Row],[Posting Date]]&lt;&gt;"",IF(Table1[[#This Row],[Reference Number]]=Q1216,B1216+1,1),"")</f>
        <v/>
      </c>
      <c r="C1217" s="61"/>
      <c r="D1217" s="61"/>
      <c r="E1217" s="140"/>
      <c r="F1217" s="143" t="str">
        <f>IFERROR(IF(VLOOKUP(Table1[[#This Row],[Budget Code Description]],Dimentions!$X$6:$AC$139,2,FALSE)="","",VLOOKUP(Table1[[#This Row],[Budget Code Description]],Dimentions!$X$6:$AC$139,2,FALSE)),"")</f>
        <v/>
      </c>
      <c r="G1217" s="143"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Description]],Dimentions!$X$6:$AC$134,4,FALSE)="","",VLOOKUP(Table1[[#This Row],[Budget Code Description]],Dimentions!$X$6:$AC$134,4,FALSE)),"")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22"/>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x14ac:dyDescent="0.35">
      <c r="A1218" s="1"/>
      <c r="B1218" s="88" t="str">
        <f>IF(Table1[[#This Row],[Posting Date]]&lt;&gt;"",IF(Table1[[#This Row],[Reference Number]]=Q1217,B1217+1,1),"")</f>
        <v/>
      </c>
      <c r="C1218" s="61"/>
      <c r="D1218" s="61"/>
      <c r="E1218" s="140"/>
      <c r="F1218" s="143" t="str">
        <f>IFERROR(IF(VLOOKUP(Table1[[#This Row],[Budget Code Description]],Dimentions!$X$6:$AC$139,2,FALSE)="","",VLOOKUP(Table1[[#This Row],[Budget Code Description]],Dimentions!$X$6:$AC$139,2,FALSE)),"")</f>
        <v/>
      </c>
      <c r="G1218" s="143"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Description]],Dimentions!$X$6:$AC$134,4,FALSE)="","",VLOOKUP(Table1[[#This Row],[Budget Code Description]],Dimentions!$X$6:$AC$134,4,FALSE)),"")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22"/>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x14ac:dyDescent="0.35">
      <c r="A1219" s="1"/>
      <c r="B1219" s="88" t="str">
        <f>IF(Table1[[#This Row],[Posting Date]]&lt;&gt;"",IF(Table1[[#This Row],[Reference Number]]=Q1218,B1218+1,1),"")</f>
        <v/>
      </c>
      <c r="C1219" s="61"/>
      <c r="D1219" s="61"/>
      <c r="E1219" s="140"/>
      <c r="F1219" s="143" t="str">
        <f>IFERROR(IF(VLOOKUP(Table1[[#This Row],[Budget Code Description]],Dimentions!$X$6:$AC$139,2,FALSE)="","",VLOOKUP(Table1[[#This Row],[Budget Code Description]],Dimentions!$X$6:$AC$139,2,FALSE)),"")</f>
        <v/>
      </c>
      <c r="G1219" s="143"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Description]],Dimentions!$X$6:$AC$134,4,FALSE)="","",VLOOKUP(Table1[[#This Row],[Budget Code Description]],Dimentions!$X$6:$AC$134,4,FALSE)),"")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22"/>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x14ac:dyDescent="0.35">
      <c r="A1220" s="1"/>
      <c r="B1220" s="88" t="str">
        <f>IF(Table1[[#This Row],[Posting Date]]&lt;&gt;"",IF(Table1[[#This Row],[Reference Number]]=Q1219,B1219+1,1),"")</f>
        <v/>
      </c>
      <c r="C1220" s="61"/>
      <c r="D1220" s="61"/>
      <c r="E1220" s="140"/>
      <c r="F1220" s="143" t="str">
        <f>IFERROR(IF(VLOOKUP(Table1[[#This Row],[Budget Code Description]],Dimentions!$X$6:$AC$139,2,FALSE)="","",VLOOKUP(Table1[[#This Row],[Budget Code Description]],Dimentions!$X$6:$AC$139,2,FALSE)),"")</f>
        <v/>
      </c>
      <c r="G1220" s="143"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Description]],Dimentions!$X$6:$AC$134,4,FALSE)="","",VLOOKUP(Table1[[#This Row],[Budget Code Description]],Dimentions!$X$6:$AC$134,4,FALSE)),"")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22"/>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x14ac:dyDescent="0.35">
      <c r="A1221" s="1"/>
      <c r="B1221" s="88" t="str">
        <f>IF(Table1[[#This Row],[Posting Date]]&lt;&gt;"",IF(Table1[[#This Row],[Reference Number]]=Q1220,B1220+1,1),"")</f>
        <v/>
      </c>
      <c r="C1221" s="61"/>
      <c r="D1221" s="61"/>
      <c r="E1221" s="140"/>
      <c r="F1221" s="143" t="str">
        <f>IFERROR(IF(VLOOKUP(Table1[[#This Row],[Budget Code Description]],Dimentions!$X$6:$AC$139,2,FALSE)="","",VLOOKUP(Table1[[#This Row],[Budget Code Description]],Dimentions!$X$6:$AC$139,2,FALSE)),"")</f>
        <v/>
      </c>
      <c r="G1221" s="143"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Description]],Dimentions!$X$6:$AC$134,4,FALSE)="","",VLOOKUP(Table1[[#This Row],[Budget Code Description]],Dimentions!$X$6:$AC$134,4,FALSE)),"")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22"/>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x14ac:dyDescent="0.35">
      <c r="A1222" s="1"/>
      <c r="B1222" s="88" t="str">
        <f>IF(Table1[[#This Row],[Posting Date]]&lt;&gt;"",IF(Table1[[#This Row],[Reference Number]]=Q1221,B1221+1,1),"")</f>
        <v/>
      </c>
      <c r="C1222" s="61"/>
      <c r="D1222" s="61"/>
      <c r="E1222" s="140"/>
      <c r="F1222" s="143" t="str">
        <f>IFERROR(IF(VLOOKUP(Table1[[#This Row],[Budget Code Description]],Dimentions!$X$6:$AC$139,2,FALSE)="","",VLOOKUP(Table1[[#This Row],[Budget Code Description]],Dimentions!$X$6:$AC$139,2,FALSE)),"")</f>
        <v/>
      </c>
      <c r="G1222" s="143"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Description]],Dimentions!$X$6:$AC$134,4,FALSE)="","",VLOOKUP(Table1[[#This Row],[Budget Code Description]],Dimentions!$X$6:$AC$134,4,FALSE)),"")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22"/>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x14ac:dyDescent="0.35">
      <c r="A1223" s="1"/>
      <c r="B1223" s="88" t="str">
        <f>IF(Table1[[#This Row],[Posting Date]]&lt;&gt;"",IF(Table1[[#This Row],[Reference Number]]=Q1222,B1222+1,1),"")</f>
        <v/>
      </c>
      <c r="C1223" s="61"/>
      <c r="D1223" s="61"/>
      <c r="E1223" s="140"/>
      <c r="F1223" s="143" t="str">
        <f>IFERROR(IF(VLOOKUP(Table1[[#This Row],[Budget Code Description]],Dimentions!$X$6:$AC$139,2,FALSE)="","",VLOOKUP(Table1[[#This Row],[Budget Code Description]],Dimentions!$X$6:$AC$139,2,FALSE)),"")</f>
        <v/>
      </c>
      <c r="G1223" s="143"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Description]],Dimentions!$X$6:$AC$134,4,FALSE)="","",VLOOKUP(Table1[[#This Row],[Budget Code Description]],Dimentions!$X$6:$AC$134,4,FALSE)),"")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22"/>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x14ac:dyDescent="0.35">
      <c r="A1224" s="1"/>
      <c r="B1224" s="88" t="str">
        <f>IF(Table1[[#This Row],[Posting Date]]&lt;&gt;"",IF(Table1[[#This Row],[Reference Number]]=Q1223,B1223+1,1),"")</f>
        <v/>
      </c>
      <c r="C1224" s="61"/>
      <c r="D1224" s="61"/>
      <c r="E1224" s="140"/>
      <c r="F1224" s="143" t="str">
        <f>IFERROR(IF(VLOOKUP(Table1[[#This Row],[Budget Code Description]],Dimentions!$X$6:$AC$139,2,FALSE)="","",VLOOKUP(Table1[[#This Row],[Budget Code Description]],Dimentions!$X$6:$AC$139,2,FALSE)),"")</f>
        <v/>
      </c>
      <c r="G1224" s="143"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Description]],Dimentions!$X$6:$AC$134,4,FALSE)="","",VLOOKUP(Table1[[#This Row],[Budget Code Description]],Dimentions!$X$6:$AC$134,4,FALSE)),"")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22"/>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x14ac:dyDescent="0.35">
      <c r="A1225" s="1"/>
      <c r="B1225" s="88" t="str">
        <f>IF(Table1[[#This Row],[Posting Date]]&lt;&gt;"",IF(Table1[[#This Row],[Reference Number]]=Q1224,B1224+1,1),"")</f>
        <v/>
      </c>
      <c r="C1225" s="61"/>
      <c r="D1225" s="61"/>
      <c r="E1225" s="140"/>
      <c r="F1225" s="143" t="str">
        <f>IFERROR(IF(VLOOKUP(Table1[[#This Row],[Budget Code Description]],Dimentions!$X$6:$AC$139,2,FALSE)="","",VLOOKUP(Table1[[#This Row],[Budget Code Description]],Dimentions!$X$6:$AC$139,2,FALSE)),"")</f>
        <v/>
      </c>
      <c r="G1225" s="143"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Description]],Dimentions!$X$6:$AC$134,4,FALSE)="","",VLOOKUP(Table1[[#This Row],[Budget Code Description]],Dimentions!$X$6:$AC$134,4,FALSE)),"")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22"/>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x14ac:dyDescent="0.35">
      <c r="A1226" s="1"/>
      <c r="B1226" s="88" t="str">
        <f>IF(Table1[[#This Row],[Posting Date]]&lt;&gt;"",IF(Table1[[#This Row],[Reference Number]]=Q1225,B1225+1,1),"")</f>
        <v/>
      </c>
      <c r="C1226" s="61"/>
      <c r="D1226" s="61"/>
      <c r="E1226" s="140"/>
      <c r="F1226" s="143" t="str">
        <f>IFERROR(IF(VLOOKUP(Table1[[#This Row],[Budget Code Description]],Dimentions!$X$6:$AC$139,2,FALSE)="","",VLOOKUP(Table1[[#This Row],[Budget Code Description]],Dimentions!$X$6:$AC$139,2,FALSE)),"")</f>
        <v/>
      </c>
      <c r="G1226" s="143"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Description]],Dimentions!$X$6:$AC$134,4,FALSE)="","",VLOOKUP(Table1[[#This Row],[Budget Code Description]],Dimentions!$X$6:$AC$134,4,FALSE)),"")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22"/>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x14ac:dyDescent="0.35">
      <c r="A1227" s="1"/>
      <c r="B1227" s="88" t="str">
        <f>IF(Table1[[#This Row],[Posting Date]]&lt;&gt;"",IF(Table1[[#This Row],[Reference Number]]=Q1226,B1226+1,1),"")</f>
        <v/>
      </c>
      <c r="C1227" s="61"/>
      <c r="D1227" s="61"/>
      <c r="E1227" s="140"/>
      <c r="F1227" s="143" t="str">
        <f>IFERROR(IF(VLOOKUP(Table1[[#This Row],[Budget Code Description]],Dimentions!$X$6:$AC$139,2,FALSE)="","",VLOOKUP(Table1[[#This Row],[Budget Code Description]],Dimentions!$X$6:$AC$139,2,FALSE)),"")</f>
        <v/>
      </c>
      <c r="G1227" s="143"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Description]],Dimentions!$X$6:$AC$134,4,FALSE)="","",VLOOKUP(Table1[[#This Row],[Budget Code Description]],Dimentions!$X$6:$AC$134,4,FALSE)),"")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22"/>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x14ac:dyDescent="0.35">
      <c r="A1228" s="1"/>
      <c r="B1228" s="88" t="str">
        <f>IF(Table1[[#This Row],[Posting Date]]&lt;&gt;"",IF(Table1[[#This Row],[Reference Number]]=Q1227,B1227+1,1),"")</f>
        <v/>
      </c>
      <c r="C1228" s="61"/>
      <c r="D1228" s="61"/>
      <c r="E1228" s="140"/>
      <c r="F1228" s="143" t="str">
        <f>IFERROR(IF(VLOOKUP(Table1[[#This Row],[Budget Code Description]],Dimentions!$X$6:$AC$139,2,FALSE)="","",VLOOKUP(Table1[[#This Row],[Budget Code Description]],Dimentions!$X$6:$AC$139,2,FALSE)),"")</f>
        <v/>
      </c>
      <c r="G1228" s="143"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Description]],Dimentions!$X$6:$AC$134,4,FALSE)="","",VLOOKUP(Table1[[#This Row],[Budget Code Description]],Dimentions!$X$6:$AC$134,4,FALSE)),"")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22"/>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x14ac:dyDescent="0.35">
      <c r="A1229" s="1"/>
      <c r="B1229" s="88" t="str">
        <f>IF(Table1[[#This Row],[Posting Date]]&lt;&gt;"",IF(Table1[[#This Row],[Reference Number]]=Q1228,B1228+1,1),"")</f>
        <v/>
      </c>
      <c r="C1229" s="61"/>
      <c r="D1229" s="61"/>
      <c r="E1229" s="140"/>
      <c r="F1229" s="143" t="str">
        <f>IFERROR(IF(VLOOKUP(Table1[[#This Row],[Budget Code Description]],Dimentions!$X$6:$AC$139,2,FALSE)="","",VLOOKUP(Table1[[#This Row],[Budget Code Description]],Dimentions!$X$6:$AC$139,2,FALSE)),"")</f>
        <v/>
      </c>
      <c r="G1229" s="143"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Description]],Dimentions!$X$6:$AC$134,4,FALSE)="","",VLOOKUP(Table1[[#This Row],[Budget Code Description]],Dimentions!$X$6:$AC$134,4,FALSE)),"")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22"/>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x14ac:dyDescent="0.35">
      <c r="A1230" s="1"/>
      <c r="B1230" s="88" t="str">
        <f>IF(Table1[[#This Row],[Posting Date]]&lt;&gt;"",IF(Table1[[#This Row],[Reference Number]]=Q1229,B1229+1,1),"")</f>
        <v/>
      </c>
      <c r="C1230" s="61"/>
      <c r="D1230" s="61"/>
      <c r="E1230" s="140"/>
      <c r="F1230" s="143" t="str">
        <f>IFERROR(IF(VLOOKUP(Table1[[#This Row],[Budget Code Description]],Dimentions!$X$6:$AC$139,2,FALSE)="","",VLOOKUP(Table1[[#This Row],[Budget Code Description]],Dimentions!$X$6:$AC$139,2,FALSE)),"")</f>
        <v/>
      </c>
      <c r="G1230" s="143"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Description]],Dimentions!$X$6:$AC$134,4,FALSE)="","",VLOOKUP(Table1[[#This Row],[Budget Code Description]],Dimentions!$X$6:$AC$134,4,FALSE)),"")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22"/>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x14ac:dyDescent="0.35">
      <c r="A1231" s="1"/>
      <c r="B1231" s="88" t="str">
        <f>IF(Table1[[#This Row],[Posting Date]]&lt;&gt;"",IF(Table1[[#This Row],[Reference Number]]=Q1230,B1230+1,1),"")</f>
        <v/>
      </c>
      <c r="C1231" s="61"/>
      <c r="D1231" s="61"/>
      <c r="E1231" s="140"/>
      <c r="F1231" s="143" t="str">
        <f>IFERROR(IF(VLOOKUP(Table1[[#This Row],[Budget Code Description]],Dimentions!$X$6:$AC$139,2,FALSE)="","",VLOOKUP(Table1[[#This Row],[Budget Code Description]],Dimentions!$X$6:$AC$139,2,FALSE)),"")</f>
        <v/>
      </c>
      <c r="G1231" s="143"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Description]],Dimentions!$X$6:$AC$134,4,FALSE)="","",VLOOKUP(Table1[[#This Row],[Budget Code Description]],Dimentions!$X$6:$AC$134,4,FALSE)),"")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22"/>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x14ac:dyDescent="0.35">
      <c r="A1232" s="1"/>
      <c r="B1232" s="88" t="str">
        <f>IF(Table1[[#This Row],[Posting Date]]&lt;&gt;"",IF(Table1[[#This Row],[Reference Number]]=Q1231,B1231+1,1),"")</f>
        <v/>
      </c>
      <c r="C1232" s="61"/>
      <c r="D1232" s="61"/>
      <c r="E1232" s="140"/>
      <c r="F1232" s="143" t="str">
        <f>IFERROR(IF(VLOOKUP(Table1[[#This Row],[Budget Code Description]],Dimentions!$X$6:$AC$139,2,FALSE)="","",VLOOKUP(Table1[[#This Row],[Budget Code Description]],Dimentions!$X$6:$AC$139,2,FALSE)),"")</f>
        <v/>
      </c>
      <c r="G1232" s="143"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Description]],Dimentions!$X$6:$AC$134,4,FALSE)="","",VLOOKUP(Table1[[#This Row],[Budget Code Description]],Dimentions!$X$6:$AC$134,4,FALSE)),"")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si="22"/>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x14ac:dyDescent="0.35">
      <c r="A1233" s="1"/>
      <c r="B1233" s="88" t="str">
        <f>IF(Table1[[#This Row],[Posting Date]]&lt;&gt;"",IF(Table1[[#This Row],[Reference Number]]=Q1232,B1232+1,1),"")</f>
        <v/>
      </c>
      <c r="C1233" s="61"/>
      <c r="D1233" s="61"/>
      <c r="E1233" s="140"/>
      <c r="F1233" s="143" t="str">
        <f>IFERROR(IF(VLOOKUP(Table1[[#This Row],[Budget Code Description]],Dimentions!$X$6:$AC$139,2,FALSE)="","",VLOOKUP(Table1[[#This Row],[Budget Code Description]],Dimentions!$X$6:$AC$139,2,FALSE)),"")</f>
        <v/>
      </c>
      <c r="G1233" s="143"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Description]],Dimentions!$X$6:$AC$134,4,FALSE)="","",VLOOKUP(Table1[[#This Row],[Budget Code Description]],Dimentions!$X$6:$AC$134,4,FALSE)),"")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si="22"/>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x14ac:dyDescent="0.35">
      <c r="A1234" s="1"/>
      <c r="B1234" s="88" t="str">
        <f>IF(Table1[[#This Row],[Posting Date]]&lt;&gt;"",IF(Table1[[#This Row],[Reference Number]]=Q1233,B1233+1,1),"")</f>
        <v/>
      </c>
      <c r="C1234" s="61"/>
      <c r="D1234" s="61"/>
      <c r="E1234" s="140"/>
      <c r="F1234" s="143" t="str">
        <f>IFERROR(IF(VLOOKUP(Table1[[#This Row],[Budget Code Description]],Dimentions!$X$6:$AC$139,2,FALSE)="","",VLOOKUP(Table1[[#This Row],[Budget Code Description]],Dimentions!$X$6:$AC$139,2,FALSE)),"")</f>
        <v/>
      </c>
      <c r="G1234" s="143"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Description]],Dimentions!$X$6:$AC$134,4,FALSE)="","",VLOOKUP(Table1[[#This Row],[Budget Code Description]],Dimentions!$X$6:$AC$134,4,FALSE)),"")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si="22"/>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x14ac:dyDescent="0.35">
      <c r="A1235" s="1"/>
      <c r="B1235" s="88" t="str">
        <f>IF(Table1[[#This Row],[Posting Date]]&lt;&gt;"",IF(Table1[[#This Row],[Reference Number]]=Q1234,B1234+1,1),"")</f>
        <v/>
      </c>
      <c r="C1235" s="61"/>
      <c r="D1235" s="61"/>
      <c r="E1235" s="140"/>
      <c r="F1235" s="143" t="str">
        <f>IFERROR(IF(VLOOKUP(Table1[[#This Row],[Budget Code Description]],Dimentions!$X$6:$AC$139,2,FALSE)="","",VLOOKUP(Table1[[#This Row],[Budget Code Description]],Dimentions!$X$6:$AC$139,2,FALSE)),"")</f>
        <v/>
      </c>
      <c r="G1235" s="143"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Description]],Dimentions!$X$6:$AC$134,4,FALSE)="","",VLOOKUP(Table1[[#This Row],[Budget Code Description]],Dimentions!$X$6:$AC$134,4,FALSE)),"")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22"/>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x14ac:dyDescent="0.35">
      <c r="A1236" s="1"/>
      <c r="B1236" s="88" t="str">
        <f>IF(Table1[[#This Row],[Posting Date]]&lt;&gt;"",IF(Table1[[#This Row],[Reference Number]]=Q1235,B1235+1,1),"")</f>
        <v/>
      </c>
      <c r="C1236" s="61"/>
      <c r="D1236" s="61"/>
      <c r="E1236" s="140"/>
      <c r="F1236" s="143" t="str">
        <f>IFERROR(IF(VLOOKUP(Table1[[#This Row],[Budget Code Description]],Dimentions!$X$6:$AC$139,2,FALSE)="","",VLOOKUP(Table1[[#This Row],[Budget Code Description]],Dimentions!$X$6:$AC$139,2,FALSE)),"")</f>
        <v/>
      </c>
      <c r="G1236" s="143"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Description]],Dimentions!$X$6:$AC$134,4,FALSE)="","",VLOOKUP(Table1[[#This Row],[Budget Code Description]],Dimentions!$X$6:$AC$134,4,FALSE)),"")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22"/>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x14ac:dyDescent="0.35">
      <c r="A1237" s="1"/>
      <c r="B1237" s="88" t="str">
        <f>IF(Table1[[#This Row],[Posting Date]]&lt;&gt;"",IF(Table1[[#This Row],[Reference Number]]=Q1236,B1236+1,1),"")</f>
        <v/>
      </c>
      <c r="C1237" s="61"/>
      <c r="D1237" s="61"/>
      <c r="E1237" s="140"/>
      <c r="F1237" s="143" t="str">
        <f>IFERROR(IF(VLOOKUP(Table1[[#This Row],[Budget Code Description]],Dimentions!$X$6:$AC$139,2,FALSE)="","",VLOOKUP(Table1[[#This Row],[Budget Code Description]],Dimentions!$X$6:$AC$139,2,FALSE)),"")</f>
        <v/>
      </c>
      <c r="G1237" s="143"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Description]],Dimentions!$X$6:$AC$134,4,FALSE)="","",VLOOKUP(Table1[[#This Row],[Budget Code Description]],Dimentions!$X$6:$AC$134,4,FALSE)),"")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22"/>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x14ac:dyDescent="0.35">
      <c r="A1238" s="1"/>
      <c r="B1238" s="88" t="str">
        <f>IF(Table1[[#This Row],[Posting Date]]&lt;&gt;"",IF(Table1[[#This Row],[Reference Number]]=Q1237,B1237+1,1),"")</f>
        <v/>
      </c>
      <c r="C1238" s="61"/>
      <c r="D1238" s="61"/>
      <c r="E1238" s="140"/>
      <c r="F1238" s="143" t="str">
        <f>IFERROR(IF(VLOOKUP(Table1[[#This Row],[Budget Code Description]],Dimentions!$X$6:$AC$139,2,FALSE)="","",VLOOKUP(Table1[[#This Row],[Budget Code Description]],Dimentions!$X$6:$AC$139,2,FALSE)),"")</f>
        <v/>
      </c>
      <c r="G1238" s="143"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Description]],Dimentions!$X$6:$AC$134,4,FALSE)="","",VLOOKUP(Table1[[#This Row],[Budget Code Description]],Dimentions!$X$6:$AC$134,4,FALSE)),"")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22"/>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x14ac:dyDescent="0.35">
      <c r="A1239" s="1"/>
      <c r="B1239" s="88" t="str">
        <f>IF(Table1[[#This Row],[Posting Date]]&lt;&gt;"",IF(Table1[[#This Row],[Reference Number]]=Q1238,B1238+1,1),"")</f>
        <v/>
      </c>
      <c r="C1239" s="61"/>
      <c r="D1239" s="61"/>
      <c r="E1239" s="140"/>
      <c r="F1239" s="143" t="str">
        <f>IFERROR(IF(VLOOKUP(Table1[[#This Row],[Budget Code Description]],Dimentions!$X$6:$AC$139,2,FALSE)="","",VLOOKUP(Table1[[#This Row],[Budget Code Description]],Dimentions!$X$6:$AC$139,2,FALSE)),"")</f>
        <v/>
      </c>
      <c r="G1239" s="143"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Description]],Dimentions!$X$6:$AC$134,4,FALSE)="","",VLOOKUP(Table1[[#This Row],[Budget Code Description]],Dimentions!$X$6:$AC$134,4,FALSE)),"")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22"/>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x14ac:dyDescent="0.35">
      <c r="A1240" s="1"/>
      <c r="B1240" s="88" t="str">
        <f>IF(Table1[[#This Row],[Posting Date]]&lt;&gt;"",IF(Table1[[#This Row],[Reference Number]]=Q1239,B1239+1,1),"")</f>
        <v/>
      </c>
      <c r="C1240" s="61"/>
      <c r="D1240" s="61"/>
      <c r="E1240" s="140"/>
      <c r="F1240" s="143" t="str">
        <f>IFERROR(IF(VLOOKUP(Table1[[#This Row],[Budget Code Description]],Dimentions!$X$6:$AC$139,2,FALSE)="","",VLOOKUP(Table1[[#This Row],[Budget Code Description]],Dimentions!$X$6:$AC$139,2,FALSE)),"")</f>
        <v/>
      </c>
      <c r="G1240" s="143"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Description]],Dimentions!$X$6:$AC$134,4,FALSE)="","",VLOOKUP(Table1[[#This Row],[Budget Code Description]],Dimentions!$X$6:$AC$134,4,FALSE)),"")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22"/>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x14ac:dyDescent="0.35">
      <c r="A1241" s="1"/>
      <c r="B1241" s="88" t="str">
        <f>IF(Table1[[#This Row],[Posting Date]]&lt;&gt;"",IF(Table1[[#This Row],[Reference Number]]=Q1240,B1240+1,1),"")</f>
        <v/>
      </c>
      <c r="C1241" s="61"/>
      <c r="D1241" s="61"/>
      <c r="E1241" s="140"/>
      <c r="F1241" s="143" t="str">
        <f>IFERROR(IF(VLOOKUP(Table1[[#This Row],[Budget Code Description]],Dimentions!$X$6:$AC$139,2,FALSE)="","",VLOOKUP(Table1[[#This Row],[Budget Code Description]],Dimentions!$X$6:$AC$139,2,FALSE)),"")</f>
        <v/>
      </c>
      <c r="G1241" s="143"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Description]],Dimentions!$X$6:$AC$134,4,FALSE)="","",VLOOKUP(Table1[[#This Row],[Budget Code Description]],Dimentions!$X$6:$AC$134,4,FALSE)),"")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22"/>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x14ac:dyDescent="0.35">
      <c r="A1242" s="1"/>
      <c r="B1242" s="88" t="str">
        <f>IF(Table1[[#This Row],[Posting Date]]&lt;&gt;"",IF(Table1[[#This Row],[Reference Number]]=Q1241,B1241+1,1),"")</f>
        <v/>
      </c>
      <c r="C1242" s="61"/>
      <c r="D1242" s="61"/>
      <c r="E1242" s="140"/>
      <c r="F1242" s="143" t="str">
        <f>IFERROR(IF(VLOOKUP(Table1[[#This Row],[Budget Code Description]],Dimentions!$X$6:$AC$139,2,FALSE)="","",VLOOKUP(Table1[[#This Row],[Budget Code Description]],Dimentions!$X$6:$AC$139,2,FALSE)),"")</f>
        <v/>
      </c>
      <c r="G1242" s="143"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Description]],Dimentions!$X$6:$AC$134,4,FALSE)="","",VLOOKUP(Table1[[#This Row],[Budget Code Description]],Dimentions!$X$6:$AC$134,4,FALSE)),"")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22"/>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x14ac:dyDescent="0.35">
      <c r="A1243" s="1"/>
      <c r="B1243" s="88" t="str">
        <f>IF(Table1[[#This Row],[Posting Date]]&lt;&gt;"",IF(Table1[[#This Row],[Reference Number]]=Q1242,B1242+1,1),"")</f>
        <v/>
      </c>
      <c r="C1243" s="61"/>
      <c r="D1243" s="61"/>
      <c r="E1243" s="140"/>
      <c r="F1243" s="143" t="str">
        <f>IFERROR(IF(VLOOKUP(Table1[[#This Row],[Budget Code Description]],Dimentions!$X$6:$AC$139,2,FALSE)="","",VLOOKUP(Table1[[#This Row],[Budget Code Description]],Dimentions!$X$6:$AC$139,2,FALSE)),"")</f>
        <v/>
      </c>
      <c r="G1243" s="143"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Description]],Dimentions!$X$6:$AC$134,4,FALSE)="","",VLOOKUP(Table1[[#This Row],[Budget Code Description]],Dimentions!$X$6:$AC$134,4,FALSE)),"")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22"/>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x14ac:dyDescent="0.35">
      <c r="A1244" s="1"/>
      <c r="B1244" s="88" t="str">
        <f>IF(Table1[[#This Row],[Posting Date]]&lt;&gt;"",IF(Table1[[#This Row],[Reference Number]]=Q1243,B1243+1,1),"")</f>
        <v/>
      </c>
      <c r="C1244" s="61"/>
      <c r="D1244" s="61"/>
      <c r="E1244" s="140"/>
      <c r="F1244" s="143" t="str">
        <f>IFERROR(IF(VLOOKUP(Table1[[#This Row],[Budget Code Description]],Dimentions!$X$6:$AC$139,2,FALSE)="","",VLOOKUP(Table1[[#This Row],[Budget Code Description]],Dimentions!$X$6:$AC$139,2,FALSE)),"")</f>
        <v/>
      </c>
      <c r="G1244" s="143"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Description]],Dimentions!$X$6:$AC$134,4,FALSE)="","",VLOOKUP(Table1[[#This Row],[Budget Code Description]],Dimentions!$X$6:$AC$134,4,FALSE)),"")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22"/>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x14ac:dyDescent="0.35">
      <c r="A1245" s="1"/>
      <c r="B1245" s="88" t="str">
        <f>IF(Table1[[#This Row],[Posting Date]]&lt;&gt;"",IF(Table1[[#This Row],[Reference Number]]=Q1244,B1244+1,1),"")</f>
        <v/>
      </c>
      <c r="C1245" s="61"/>
      <c r="D1245" s="61"/>
      <c r="E1245" s="140"/>
      <c r="F1245" s="143" t="str">
        <f>IFERROR(IF(VLOOKUP(Table1[[#This Row],[Budget Code Description]],Dimentions!$X$6:$AC$139,2,FALSE)="","",VLOOKUP(Table1[[#This Row],[Budget Code Description]],Dimentions!$X$6:$AC$139,2,FALSE)),"")</f>
        <v/>
      </c>
      <c r="G1245" s="143"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Description]],Dimentions!$X$6:$AC$134,4,FALSE)="","",VLOOKUP(Table1[[#This Row],[Budget Code Description]],Dimentions!$X$6:$AC$134,4,FALSE)),"")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22"/>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x14ac:dyDescent="0.35">
      <c r="A1246" s="1"/>
      <c r="B1246" s="88" t="str">
        <f>IF(Table1[[#This Row],[Posting Date]]&lt;&gt;"",IF(Table1[[#This Row],[Reference Number]]=Q1245,B1245+1,1),"")</f>
        <v/>
      </c>
      <c r="C1246" s="61"/>
      <c r="D1246" s="61"/>
      <c r="E1246" s="140"/>
      <c r="F1246" s="143" t="str">
        <f>IFERROR(IF(VLOOKUP(Table1[[#This Row],[Budget Code Description]],Dimentions!$X$6:$AC$139,2,FALSE)="","",VLOOKUP(Table1[[#This Row],[Budget Code Description]],Dimentions!$X$6:$AC$139,2,FALSE)),"")</f>
        <v/>
      </c>
      <c r="G1246" s="143"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Description]],Dimentions!$X$6:$AC$134,4,FALSE)="","",VLOOKUP(Table1[[#This Row],[Budget Code Description]],Dimentions!$X$6:$AC$134,4,FALSE)),"")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22"/>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x14ac:dyDescent="0.35">
      <c r="A1247" s="1"/>
      <c r="B1247" s="88" t="str">
        <f>IF(Table1[[#This Row],[Posting Date]]&lt;&gt;"",IF(Table1[[#This Row],[Reference Number]]=Q1246,B1246+1,1),"")</f>
        <v/>
      </c>
      <c r="C1247" s="61"/>
      <c r="D1247" s="61"/>
      <c r="E1247" s="140"/>
      <c r="F1247" s="143" t="str">
        <f>IFERROR(IF(VLOOKUP(Table1[[#This Row],[Budget Code Description]],Dimentions!$X$6:$AC$139,2,FALSE)="","",VLOOKUP(Table1[[#This Row],[Budget Code Description]],Dimentions!$X$6:$AC$139,2,FALSE)),"")</f>
        <v/>
      </c>
      <c r="G1247" s="143"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Description]],Dimentions!$X$6:$AC$134,4,FALSE)="","",VLOOKUP(Table1[[#This Row],[Budget Code Description]],Dimentions!$X$6:$AC$134,4,FALSE)),"")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22"/>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x14ac:dyDescent="0.35">
      <c r="A1248" s="1"/>
      <c r="B1248" s="88" t="str">
        <f>IF(Table1[[#This Row],[Posting Date]]&lt;&gt;"",IF(Table1[[#This Row],[Reference Number]]=Q1247,B1247+1,1),"")</f>
        <v/>
      </c>
      <c r="C1248" s="61"/>
      <c r="D1248" s="61"/>
      <c r="E1248" s="140"/>
      <c r="F1248" s="143" t="str">
        <f>IFERROR(IF(VLOOKUP(Table1[[#This Row],[Budget Code Description]],Dimentions!$X$6:$AC$139,2,FALSE)="","",VLOOKUP(Table1[[#This Row],[Budget Code Description]],Dimentions!$X$6:$AC$139,2,FALSE)),"")</f>
        <v/>
      </c>
      <c r="G1248" s="143"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Description]],Dimentions!$X$6:$AC$134,4,FALSE)="","",VLOOKUP(Table1[[#This Row],[Budget Code Description]],Dimentions!$X$6:$AC$134,4,FALSE)),"")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22"/>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x14ac:dyDescent="0.35">
      <c r="A1249" s="1"/>
      <c r="B1249" s="88" t="str">
        <f>IF(Table1[[#This Row],[Posting Date]]&lt;&gt;"",IF(Table1[[#This Row],[Reference Number]]=Q1248,B1248+1,1),"")</f>
        <v/>
      </c>
      <c r="C1249" s="61"/>
      <c r="D1249" s="61"/>
      <c r="E1249" s="140"/>
      <c r="F1249" s="143" t="str">
        <f>IFERROR(IF(VLOOKUP(Table1[[#This Row],[Budget Code Description]],Dimentions!$X$6:$AC$139,2,FALSE)="","",VLOOKUP(Table1[[#This Row],[Budget Code Description]],Dimentions!$X$6:$AC$139,2,FALSE)),"")</f>
        <v/>
      </c>
      <c r="G1249" s="143"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Description]],Dimentions!$X$6:$AC$134,4,FALSE)="","",VLOOKUP(Table1[[#This Row],[Budget Code Description]],Dimentions!$X$6:$AC$134,4,FALSE)),"")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22"/>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x14ac:dyDescent="0.35">
      <c r="A1250" s="1"/>
      <c r="B1250" s="88" t="str">
        <f>IF(Table1[[#This Row],[Posting Date]]&lt;&gt;"",IF(Table1[[#This Row],[Reference Number]]=Q1249,B1249+1,1),"")</f>
        <v/>
      </c>
      <c r="C1250" s="61"/>
      <c r="D1250" s="61"/>
      <c r="E1250" s="140"/>
      <c r="F1250" s="143" t="str">
        <f>IFERROR(IF(VLOOKUP(Table1[[#This Row],[Budget Code Description]],Dimentions!$X$6:$AC$139,2,FALSE)="","",VLOOKUP(Table1[[#This Row],[Budget Code Description]],Dimentions!$X$6:$AC$139,2,FALSE)),"")</f>
        <v/>
      </c>
      <c r="G1250" s="143"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Description]],Dimentions!$X$6:$AC$134,4,FALSE)="","",VLOOKUP(Table1[[#This Row],[Budget Code Description]],Dimentions!$X$6:$AC$134,4,FALSE)),"")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22"/>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x14ac:dyDescent="0.35">
      <c r="A1251" s="1"/>
      <c r="B1251" s="88" t="str">
        <f>IF(Table1[[#This Row],[Posting Date]]&lt;&gt;"",IF(Table1[[#This Row],[Reference Number]]=Q1250,B1250+1,1),"")</f>
        <v/>
      </c>
      <c r="C1251" s="61"/>
      <c r="D1251" s="61"/>
      <c r="E1251" s="140"/>
      <c r="F1251" s="143" t="str">
        <f>IFERROR(IF(VLOOKUP(Table1[[#This Row],[Budget Code Description]],Dimentions!$X$6:$AC$139,2,FALSE)="","",VLOOKUP(Table1[[#This Row],[Budget Code Description]],Dimentions!$X$6:$AC$139,2,FALSE)),"")</f>
        <v/>
      </c>
      <c r="G1251" s="143"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Description]],Dimentions!$X$6:$AC$134,4,FALSE)="","",VLOOKUP(Table1[[#This Row],[Budget Code Description]],Dimentions!$X$6:$AC$134,4,FALSE)),"")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si="22"/>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x14ac:dyDescent="0.35">
      <c r="A1252" s="1"/>
      <c r="B1252" s="88" t="str">
        <f>IF(Table1[[#This Row],[Posting Date]]&lt;&gt;"",IF(Table1[[#This Row],[Reference Number]]=Q1251,B1251+1,1),"")</f>
        <v/>
      </c>
      <c r="C1252" s="61"/>
      <c r="D1252" s="61"/>
      <c r="E1252" s="140"/>
      <c r="F1252" s="143" t="str">
        <f>IFERROR(IF(VLOOKUP(Table1[[#This Row],[Budget Code Description]],Dimentions!$X$6:$AC$139,2,FALSE)="","",VLOOKUP(Table1[[#This Row],[Budget Code Description]],Dimentions!$X$6:$AC$139,2,FALSE)),"")</f>
        <v/>
      </c>
      <c r="G1252" s="143"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Description]],Dimentions!$X$6:$AC$134,4,FALSE)="","",VLOOKUP(Table1[[#This Row],[Budget Code Description]],Dimentions!$X$6:$AC$134,4,FALSE)),"")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22"/>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x14ac:dyDescent="0.35">
      <c r="A1253" s="1"/>
      <c r="B1253" s="88" t="str">
        <f>IF(Table1[[#This Row],[Posting Date]]&lt;&gt;"",IF(Table1[[#This Row],[Reference Number]]=Q1252,B1252+1,1),"")</f>
        <v/>
      </c>
      <c r="C1253" s="61"/>
      <c r="D1253" s="61"/>
      <c r="E1253" s="140"/>
      <c r="F1253" s="143" t="str">
        <f>IFERROR(IF(VLOOKUP(Table1[[#This Row],[Budget Code Description]],Dimentions!$X$6:$AC$139,2,FALSE)="","",VLOOKUP(Table1[[#This Row],[Budget Code Description]],Dimentions!$X$6:$AC$139,2,FALSE)),"")</f>
        <v/>
      </c>
      <c r="G1253" s="143"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Description]],Dimentions!$X$6:$AC$134,4,FALSE)="","",VLOOKUP(Table1[[#This Row],[Budget Code Description]],Dimentions!$X$6:$AC$134,4,FALSE)),"")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22"/>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x14ac:dyDescent="0.35">
      <c r="A1254" s="1"/>
      <c r="B1254" s="88" t="str">
        <f>IF(Table1[[#This Row],[Posting Date]]&lt;&gt;"",IF(Table1[[#This Row],[Reference Number]]=Q1253,B1253+1,1),"")</f>
        <v/>
      </c>
      <c r="C1254" s="61"/>
      <c r="D1254" s="61"/>
      <c r="E1254" s="140"/>
      <c r="F1254" s="143" t="str">
        <f>IFERROR(IF(VLOOKUP(Table1[[#This Row],[Budget Code Description]],Dimentions!$X$6:$AC$139,2,FALSE)="","",VLOOKUP(Table1[[#This Row],[Budget Code Description]],Dimentions!$X$6:$AC$139,2,FALSE)),"")</f>
        <v/>
      </c>
      <c r="G1254" s="143"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Description]],Dimentions!$X$6:$AC$134,4,FALSE)="","",VLOOKUP(Table1[[#This Row],[Budget Code Description]],Dimentions!$X$6:$AC$134,4,FALSE)),"")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si="22"/>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x14ac:dyDescent="0.35">
      <c r="A1255" s="1"/>
      <c r="B1255" s="88" t="str">
        <f>IF(Table1[[#This Row],[Posting Date]]&lt;&gt;"",IF(Table1[[#This Row],[Reference Number]]=Q1254,B1254+1,1),"")</f>
        <v/>
      </c>
      <c r="C1255" s="61"/>
      <c r="D1255" s="61"/>
      <c r="E1255" s="140"/>
      <c r="F1255" s="143" t="str">
        <f>IFERROR(IF(VLOOKUP(Table1[[#This Row],[Budget Code Description]],Dimentions!$X$6:$AC$139,2,FALSE)="","",VLOOKUP(Table1[[#This Row],[Budget Code Description]],Dimentions!$X$6:$AC$139,2,FALSE)),"")</f>
        <v/>
      </c>
      <c r="G1255" s="143"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Description]],Dimentions!$X$6:$AC$134,4,FALSE)="","",VLOOKUP(Table1[[#This Row],[Budget Code Description]],Dimentions!$X$6:$AC$134,4,FALSE)),"")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22"/>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x14ac:dyDescent="0.35">
      <c r="A1256" s="1"/>
      <c r="B1256" s="88" t="str">
        <f>IF(Table1[[#This Row],[Posting Date]]&lt;&gt;"",IF(Table1[[#This Row],[Reference Number]]=Q1255,B1255+1,1),"")</f>
        <v/>
      </c>
      <c r="C1256" s="61"/>
      <c r="D1256" s="61"/>
      <c r="E1256" s="140"/>
      <c r="F1256" s="143" t="str">
        <f>IFERROR(IF(VLOOKUP(Table1[[#This Row],[Budget Code Description]],Dimentions!$X$6:$AC$139,2,FALSE)="","",VLOOKUP(Table1[[#This Row],[Budget Code Description]],Dimentions!$X$6:$AC$139,2,FALSE)),"")</f>
        <v/>
      </c>
      <c r="G1256" s="143"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Description]],Dimentions!$X$6:$AC$134,4,FALSE)="","",VLOOKUP(Table1[[#This Row],[Budget Code Description]],Dimentions!$X$6:$AC$134,4,FALSE)),"")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22"/>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x14ac:dyDescent="0.35">
      <c r="A1257" s="1"/>
      <c r="B1257" s="88" t="str">
        <f>IF(Table1[[#This Row],[Posting Date]]&lt;&gt;"",IF(Table1[[#This Row],[Reference Number]]=Q1256,B1256+1,1),"")</f>
        <v/>
      </c>
      <c r="C1257" s="61"/>
      <c r="D1257" s="61"/>
      <c r="E1257" s="140"/>
      <c r="F1257" s="143" t="str">
        <f>IFERROR(IF(VLOOKUP(Table1[[#This Row],[Budget Code Description]],Dimentions!$X$6:$AC$139,2,FALSE)="","",VLOOKUP(Table1[[#This Row],[Budget Code Description]],Dimentions!$X$6:$AC$139,2,FALSE)),"")</f>
        <v/>
      </c>
      <c r="G1257" s="143"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Description]],Dimentions!$X$6:$AC$134,4,FALSE)="","",VLOOKUP(Table1[[#This Row],[Budget Code Description]],Dimentions!$X$6:$AC$134,4,FALSE)),"")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si="22"/>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x14ac:dyDescent="0.35">
      <c r="A1258" s="1"/>
      <c r="B1258" s="88" t="str">
        <f>IF(Table1[[#This Row],[Posting Date]]&lt;&gt;"",IF(Table1[[#This Row],[Reference Number]]=Q1257,B1257+1,1),"")</f>
        <v/>
      </c>
      <c r="C1258" s="61"/>
      <c r="D1258" s="61"/>
      <c r="E1258" s="140"/>
      <c r="F1258" s="143" t="str">
        <f>IFERROR(IF(VLOOKUP(Table1[[#This Row],[Budget Code Description]],Dimentions!$X$6:$AC$139,2,FALSE)="","",VLOOKUP(Table1[[#This Row],[Budget Code Description]],Dimentions!$X$6:$AC$139,2,FALSE)),"")</f>
        <v/>
      </c>
      <c r="G1258" s="143"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Description]],Dimentions!$X$6:$AC$134,4,FALSE)="","",VLOOKUP(Table1[[#This Row],[Budget Code Description]],Dimentions!$X$6:$AC$134,4,FALSE)),"")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2"/>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x14ac:dyDescent="0.35">
      <c r="A1259" s="1"/>
      <c r="B1259" s="88" t="str">
        <f>IF(Table1[[#This Row],[Posting Date]]&lt;&gt;"",IF(Table1[[#This Row],[Reference Number]]=Q1258,B1258+1,1),"")</f>
        <v/>
      </c>
      <c r="C1259" s="61"/>
      <c r="D1259" s="61"/>
      <c r="E1259" s="140"/>
      <c r="F1259" s="143" t="str">
        <f>IFERROR(IF(VLOOKUP(Table1[[#This Row],[Budget Code Description]],Dimentions!$X$6:$AC$139,2,FALSE)="","",VLOOKUP(Table1[[#This Row],[Budget Code Description]],Dimentions!$X$6:$AC$139,2,FALSE)),"")</f>
        <v/>
      </c>
      <c r="G1259" s="143"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Description]],Dimentions!$X$6:$AC$134,4,FALSE)="","",VLOOKUP(Table1[[#This Row],[Budget Code Description]],Dimentions!$X$6:$AC$134,4,FALSE)),"")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ref="W1259:W1322" si="23">IF(E1259="","",(ExchangeRate))</f>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x14ac:dyDescent="0.35">
      <c r="A1260" s="1"/>
      <c r="B1260" s="88" t="str">
        <f>IF(Table1[[#This Row],[Posting Date]]&lt;&gt;"",IF(Table1[[#This Row],[Reference Number]]=Q1259,B1259+1,1),"")</f>
        <v/>
      </c>
      <c r="C1260" s="61"/>
      <c r="D1260" s="61"/>
      <c r="E1260" s="140"/>
      <c r="F1260" s="143" t="str">
        <f>IFERROR(IF(VLOOKUP(Table1[[#This Row],[Budget Code Description]],Dimentions!$X$6:$AC$139,2,FALSE)="","",VLOOKUP(Table1[[#This Row],[Budget Code Description]],Dimentions!$X$6:$AC$139,2,FALSE)),"")</f>
        <v/>
      </c>
      <c r="G1260" s="143"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Description]],Dimentions!$X$6:$AC$134,4,FALSE)="","",VLOOKUP(Table1[[#This Row],[Budget Code Description]],Dimentions!$X$6:$AC$134,4,FALSE)),"")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3"/>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x14ac:dyDescent="0.35">
      <c r="A1261" s="1"/>
      <c r="B1261" s="88" t="str">
        <f>IF(Table1[[#This Row],[Posting Date]]&lt;&gt;"",IF(Table1[[#This Row],[Reference Number]]=Q1260,B1260+1,1),"")</f>
        <v/>
      </c>
      <c r="C1261" s="61"/>
      <c r="D1261" s="61"/>
      <c r="E1261" s="140"/>
      <c r="F1261" s="143" t="str">
        <f>IFERROR(IF(VLOOKUP(Table1[[#This Row],[Budget Code Description]],Dimentions!$X$6:$AC$139,2,FALSE)="","",VLOOKUP(Table1[[#This Row],[Budget Code Description]],Dimentions!$X$6:$AC$139,2,FALSE)),"")</f>
        <v/>
      </c>
      <c r="G1261" s="143"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Description]],Dimentions!$X$6:$AC$134,4,FALSE)="","",VLOOKUP(Table1[[#This Row],[Budget Code Description]],Dimentions!$X$6:$AC$134,4,FALSE)),"")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si="23"/>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x14ac:dyDescent="0.35">
      <c r="A1262" s="1"/>
      <c r="B1262" s="88" t="str">
        <f>IF(Table1[[#This Row],[Posting Date]]&lt;&gt;"",IF(Table1[[#This Row],[Reference Number]]=Q1261,B1261+1,1),"")</f>
        <v/>
      </c>
      <c r="C1262" s="61"/>
      <c r="D1262" s="61"/>
      <c r="E1262" s="140"/>
      <c r="F1262" s="143" t="str">
        <f>IFERROR(IF(VLOOKUP(Table1[[#This Row],[Budget Code Description]],Dimentions!$X$6:$AC$139,2,FALSE)="","",VLOOKUP(Table1[[#This Row],[Budget Code Description]],Dimentions!$X$6:$AC$139,2,FALSE)),"")</f>
        <v/>
      </c>
      <c r="G1262" s="143"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Description]],Dimentions!$X$6:$AC$134,4,FALSE)="","",VLOOKUP(Table1[[#This Row],[Budget Code Description]],Dimentions!$X$6:$AC$134,4,FALSE)),"")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si="23"/>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x14ac:dyDescent="0.35">
      <c r="A1263" s="1"/>
      <c r="B1263" s="88" t="str">
        <f>IF(Table1[[#This Row],[Posting Date]]&lt;&gt;"",IF(Table1[[#This Row],[Reference Number]]=Q1262,B1262+1,1),"")</f>
        <v/>
      </c>
      <c r="C1263" s="61"/>
      <c r="D1263" s="61"/>
      <c r="E1263" s="140"/>
      <c r="F1263" s="143" t="str">
        <f>IFERROR(IF(VLOOKUP(Table1[[#This Row],[Budget Code Description]],Dimentions!$X$6:$AC$139,2,FALSE)="","",VLOOKUP(Table1[[#This Row],[Budget Code Description]],Dimentions!$X$6:$AC$139,2,FALSE)),"")</f>
        <v/>
      </c>
      <c r="G1263" s="143"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Description]],Dimentions!$X$6:$AC$134,4,FALSE)="","",VLOOKUP(Table1[[#This Row],[Budget Code Description]],Dimentions!$X$6:$AC$134,4,FALSE)),"")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si="23"/>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x14ac:dyDescent="0.35">
      <c r="A1264" s="1"/>
      <c r="B1264" s="88" t="str">
        <f>IF(Table1[[#This Row],[Posting Date]]&lt;&gt;"",IF(Table1[[#This Row],[Reference Number]]=Q1263,B1263+1,1),"")</f>
        <v/>
      </c>
      <c r="C1264" s="61"/>
      <c r="D1264" s="61"/>
      <c r="E1264" s="140"/>
      <c r="F1264" s="143" t="str">
        <f>IFERROR(IF(VLOOKUP(Table1[[#This Row],[Budget Code Description]],Dimentions!$X$6:$AC$139,2,FALSE)="","",VLOOKUP(Table1[[#This Row],[Budget Code Description]],Dimentions!$X$6:$AC$139,2,FALSE)),"")</f>
        <v/>
      </c>
      <c r="G1264" s="143"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Description]],Dimentions!$X$6:$AC$134,4,FALSE)="","",VLOOKUP(Table1[[#This Row],[Budget Code Description]],Dimentions!$X$6:$AC$134,4,FALSE)),"")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3"/>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x14ac:dyDescent="0.35">
      <c r="A1265" s="1"/>
      <c r="B1265" s="88" t="str">
        <f>IF(Table1[[#This Row],[Posting Date]]&lt;&gt;"",IF(Table1[[#This Row],[Reference Number]]=Q1264,B1264+1,1),"")</f>
        <v/>
      </c>
      <c r="C1265" s="61"/>
      <c r="D1265" s="61"/>
      <c r="E1265" s="140"/>
      <c r="F1265" s="143" t="str">
        <f>IFERROR(IF(VLOOKUP(Table1[[#This Row],[Budget Code Description]],Dimentions!$X$6:$AC$139,2,FALSE)="","",VLOOKUP(Table1[[#This Row],[Budget Code Description]],Dimentions!$X$6:$AC$139,2,FALSE)),"")</f>
        <v/>
      </c>
      <c r="G1265" s="143"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Description]],Dimentions!$X$6:$AC$134,4,FALSE)="","",VLOOKUP(Table1[[#This Row],[Budget Code Description]],Dimentions!$X$6:$AC$134,4,FALSE)),"")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3"/>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x14ac:dyDescent="0.35">
      <c r="A1266" s="1"/>
      <c r="B1266" s="88" t="str">
        <f>IF(Table1[[#This Row],[Posting Date]]&lt;&gt;"",IF(Table1[[#This Row],[Reference Number]]=Q1265,B1265+1,1),"")</f>
        <v/>
      </c>
      <c r="C1266" s="61"/>
      <c r="D1266" s="61"/>
      <c r="E1266" s="140"/>
      <c r="F1266" s="143" t="str">
        <f>IFERROR(IF(VLOOKUP(Table1[[#This Row],[Budget Code Description]],Dimentions!$X$6:$AC$139,2,FALSE)="","",VLOOKUP(Table1[[#This Row],[Budget Code Description]],Dimentions!$X$6:$AC$139,2,FALSE)),"")</f>
        <v/>
      </c>
      <c r="G1266" s="143"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Description]],Dimentions!$X$6:$AC$134,4,FALSE)="","",VLOOKUP(Table1[[#This Row],[Budget Code Description]],Dimentions!$X$6:$AC$134,4,FALSE)),"")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3"/>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x14ac:dyDescent="0.35">
      <c r="A1267" s="1"/>
      <c r="B1267" s="88" t="str">
        <f>IF(Table1[[#This Row],[Posting Date]]&lt;&gt;"",IF(Table1[[#This Row],[Reference Number]]=Q1266,B1266+1,1),"")</f>
        <v/>
      </c>
      <c r="C1267" s="61"/>
      <c r="D1267" s="61"/>
      <c r="E1267" s="140"/>
      <c r="F1267" s="143" t="str">
        <f>IFERROR(IF(VLOOKUP(Table1[[#This Row],[Budget Code Description]],Dimentions!$X$6:$AC$139,2,FALSE)="","",VLOOKUP(Table1[[#This Row],[Budget Code Description]],Dimentions!$X$6:$AC$139,2,FALSE)),"")</f>
        <v/>
      </c>
      <c r="G1267" s="143"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Description]],Dimentions!$X$6:$AC$134,4,FALSE)="","",VLOOKUP(Table1[[#This Row],[Budget Code Description]],Dimentions!$X$6:$AC$134,4,FALSE)),"")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3"/>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x14ac:dyDescent="0.35">
      <c r="A1268" s="1"/>
      <c r="B1268" s="88" t="str">
        <f>IF(Table1[[#This Row],[Posting Date]]&lt;&gt;"",IF(Table1[[#This Row],[Reference Number]]=Q1267,B1267+1,1),"")</f>
        <v/>
      </c>
      <c r="C1268" s="61"/>
      <c r="D1268" s="61"/>
      <c r="E1268" s="140"/>
      <c r="F1268" s="143" t="str">
        <f>IFERROR(IF(VLOOKUP(Table1[[#This Row],[Budget Code Description]],Dimentions!$X$6:$AC$139,2,FALSE)="","",VLOOKUP(Table1[[#This Row],[Budget Code Description]],Dimentions!$X$6:$AC$139,2,FALSE)),"")</f>
        <v/>
      </c>
      <c r="G1268" s="143"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Description]],Dimentions!$X$6:$AC$134,4,FALSE)="","",VLOOKUP(Table1[[#This Row],[Budget Code Description]],Dimentions!$X$6:$AC$134,4,FALSE)),"")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3"/>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x14ac:dyDescent="0.35">
      <c r="A1269" s="1"/>
      <c r="B1269" s="88" t="str">
        <f>IF(Table1[[#This Row],[Posting Date]]&lt;&gt;"",IF(Table1[[#This Row],[Reference Number]]=Q1268,B1268+1,1),"")</f>
        <v/>
      </c>
      <c r="C1269" s="61"/>
      <c r="D1269" s="61"/>
      <c r="E1269" s="140"/>
      <c r="F1269" s="143" t="str">
        <f>IFERROR(IF(VLOOKUP(Table1[[#This Row],[Budget Code Description]],Dimentions!$X$6:$AC$139,2,FALSE)="","",VLOOKUP(Table1[[#This Row],[Budget Code Description]],Dimentions!$X$6:$AC$139,2,FALSE)),"")</f>
        <v/>
      </c>
      <c r="G1269" s="143"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Description]],Dimentions!$X$6:$AC$134,4,FALSE)="","",VLOOKUP(Table1[[#This Row],[Budget Code Description]],Dimentions!$X$6:$AC$134,4,FALSE)),"")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3"/>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x14ac:dyDescent="0.35">
      <c r="A1270" s="1"/>
      <c r="B1270" s="88" t="str">
        <f>IF(Table1[[#This Row],[Posting Date]]&lt;&gt;"",IF(Table1[[#This Row],[Reference Number]]=Q1269,B1269+1,1),"")</f>
        <v/>
      </c>
      <c r="C1270" s="61"/>
      <c r="D1270" s="61"/>
      <c r="E1270" s="140"/>
      <c r="F1270" s="143" t="str">
        <f>IFERROR(IF(VLOOKUP(Table1[[#This Row],[Budget Code Description]],Dimentions!$X$6:$AC$139,2,FALSE)="","",VLOOKUP(Table1[[#This Row],[Budget Code Description]],Dimentions!$X$6:$AC$139,2,FALSE)),"")</f>
        <v/>
      </c>
      <c r="G1270" s="143"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Description]],Dimentions!$X$6:$AC$134,4,FALSE)="","",VLOOKUP(Table1[[#This Row],[Budget Code Description]],Dimentions!$X$6:$AC$134,4,FALSE)),"")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3"/>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x14ac:dyDescent="0.35">
      <c r="A1271" s="1"/>
      <c r="B1271" s="88" t="str">
        <f>IF(Table1[[#This Row],[Posting Date]]&lt;&gt;"",IF(Table1[[#This Row],[Reference Number]]=Q1270,B1270+1,1),"")</f>
        <v/>
      </c>
      <c r="C1271" s="61"/>
      <c r="D1271" s="61"/>
      <c r="E1271" s="140"/>
      <c r="F1271" s="143" t="str">
        <f>IFERROR(IF(VLOOKUP(Table1[[#This Row],[Budget Code Description]],Dimentions!$X$6:$AC$139,2,FALSE)="","",VLOOKUP(Table1[[#This Row],[Budget Code Description]],Dimentions!$X$6:$AC$139,2,FALSE)),"")</f>
        <v/>
      </c>
      <c r="G1271" s="143"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Description]],Dimentions!$X$6:$AC$134,4,FALSE)="","",VLOOKUP(Table1[[#This Row],[Budget Code Description]],Dimentions!$X$6:$AC$134,4,FALSE)),"")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3"/>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x14ac:dyDescent="0.35">
      <c r="A1272" s="1"/>
      <c r="B1272" s="88" t="str">
        <f>IF(Table1[[#This Row],[Posting Date]]&lt;&gt;"",IF(Table1[[#This Row],[Reference Number]]=Q1271,B1271+1,1),"")</f>
        <v/>
      </c>
      <c r="C1272" s="61"/>
      <c r="D1272" s="61"/>
      <c r="E1272" s="140"/>
      <c r="F1272" s="143" t="str">
        <f>IFERROR(IF(VLOOKUP(Table1[[#This Row],[Budget Code Description]],Dimentions!$X$6:$AC$139,2,FALSE)="","",VLOOKUP(Table1[[#This Row],[Budget Code Description]],Dimentions!$X$6:$AC$139,2,FALSE)),"")</f>
        <v/>
      </c>
      <c r="G1272" s="143"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Description]],Dimentions!$X$6:$AC$134,4,FALSE)="","",VLOOKUP(Table1[[#This Row],[Budget Code Description]],Dimentions!$X$6:$AC$134,4,FALSE)),"")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si="23"/>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x14ac:dyDescent="0.35">
      <c r="A1273" s="1"/>
      <c r="B1273" s="88" t="str">
        <f>IF(Table1[[#This Row],[Posting Date]]&lt;&gt;"",IF(Table1[[#This Row],[Reference Number]]=Q1272,B1272+1,1),"")</f>
        <v/>
      </c>
      <c r="C1273" s="61"/>
      <c r="D1273" s="61"/>
      <c r="E1273" s="140"/>
      <c r="F1273" s="143" t="str">
        <f>IFERROR(IF(VLOOKUP(Table1[[#This Row],[Budget Code Description]],Dimentions!$X$6:$AC$139,2,FALSE)="","",VLOOKUP(Table1[[#This Row],[Budget Code Description]],Dimentions!$X$6:$AC$139,2,FALSE)),"")</f>
        <v/>
      </c>
      <c r="G1273" s="143"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Description]],Dimentions!$X$6:$AC$134,4,FALSE)="","",VLOOKUP(Table1[[#This Row],[Budget Code Description]],Dimentions!$X$6:$AC$134,4,FALSE)),"")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3"/>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x14ac:dyDescent="0.35">
      <c r="A1274" s="1"/>
      <c r="B1274" s="88" t="str">
        <f>IF(Table1[[#This Row],[Posting Date]]&lt;&gt;"",IF(Table1[[#This Row],[Reference Number]]=Q1273,B1273+1,1),"")</f>
        <v/>
      </c>
      <c r="C1274" s="61"/>
      <c r="D1274" s="61"/>
      <c r="E1274" s="140"/>
      <c r="F1274" s="143" t="str">
        <f>IFERROR(IF(VLOOKUP(Table1[[#This Row],[Budget Code Description]],Dimentions!$X$6:$AC$139,2,FALSE)="","",VLOOKUP(Table1[[#This Row],[Budget Code Description]],Dimentions!$X$6:$AC$139,2,FALSE)),"")</f>
        <v/>
      </c>
      <c r="G1274" s="143"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Description]],Dimentions!$X$6:$AC$134,4,FALSE)="","",VLOOKUP(Table1[[#This Row],[Budget Code Description]],Dimentions!$X$6:$AC$134,4,FALSE)),"")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3"/>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x14ac:dyDescent="0.35">
      <c r="A1275" s="1"/>
      <c r="B1275" s="88" t="str">
        <f>IF(Table1[[#This Row],[Posting Date]]&lt;&gt;"",IF(Table1[[#This Row],[Reference Number]]=Q1274,B1274+1,1),"")</f>
        <v/>
      </c>
      <c r="C1275" s="61"/>
      <c r="D1275" s="61"/>
      <c r="E1275" s="140"/>
      <c r="F1275" s="143" t="str">
        <f>IFERROR(IF(VLOOKUP(Table1[[#This Row],[Budget Code Description]],Dimentions!$X$6:$AC$139,2,FALSE)="","",VLOOKUP(Table1[[#This Row],[Budget Code Description]],Dimentions!$X$6:$AC$139,2,FALSE)),"")</f>
        <v/>
      </c>
      <c r="G1275" s="143"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Description]],Dimentions!$X$6:$AC$134,4,FALSE)="","",VLOOKUP(Table1[[#This Row],[Budget Code Description]],Dimentions!$X$6:$AC$134,4,FALSE)),"")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3"/>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x14ac:dyDescent="0.35">
      <c r="A1276" s="1"/>
      <c r="B1276" s="88" t="str">
        <f>IF(Table1[[#This Row],[Posting Date]]&lt;&gt;"",IF(Table1[[#This Row],[Reference Number]]=Q1275,B1275+1,1),"")</f>
        <v/>
      </c>
      <c r="C1276" s="61"/>
      <c r="D1276" s="61"/>
      <c r="E1276" s="140"/>
      <c r="F1276" s="143" t="str">
        <f>IFERROR(IF(VLOOKUP(Table1[[#This Row],[Budget Code Description]],Dimentions!$X$6:$AC$139,2,FALSE)="","",VLOOKUP(Table1[[#This Row],[Budget Code Description]],Dimentions!$X$6:$AC$139,2,FALSE)),"")</f>
        <v/>
      </c>
      <c r="G1276" s="143"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Description]],Dimentions!$X$6:$AC$134,4,FALSE)="","",VLOOKUP(Table1[[#This Row],[Budget Code Description]],Dimentions!$X$6:$AC$134,4,FALSE)),"")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3"/>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x14ac:dyDescent="0.35">
      <c r="A1277" s="1"/>
      <c r="B1277" s="88" t="str">
        <f>IF(Table1[[#This Row],[Posting Date]]&lt;&gt;"",IF(Table1[[#This Row],[Reference Number]]=Q1276,B1276+1,1),"")</f>
        <v/>
      </c>
      <c r="C1277" s="61"/>
      <c r="D1277" s="61"/>
      <c r="E1277" s="140"/>
      <c r="F1277" s="143" t="str">
        <f>IFERROR(IF(VLOOKUP(Table1[[#This Row],[Budget Code Description]],Dimentions!$X$6:$AC$139,2,FALSE)="","",VLOOKUP(Table1[[#This Row],[Budget Code Description]],Dimentions!$X$6:$AC$139,2,FALSE)),"")</f>
        <v/>
      </c>
      <c r="G1277" s="143"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Description]],Dimentions!$X$6:$AC$134,4,FALSE)="","",VLOOKUP(Table1[[#This Row],[Budget Code Description]],Dimentions!$X$6:$AC$134,4,FALSE)),"")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3"/>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x14ac:dyDescent="0.35">
      <c r="A1278" s="1"/>
      <c r="B1278" s="88" t="str">
        <f>IF(Table1[[#This Row],[Posting Date]]&lt;&gt;"",IF(Table1[[#This Row],[Reference Number]]=Q1277,B1277+1,1),"")</f>
        <v/>
      </c>
      <c r="C1278" s="61"/>
      <c r="D1278" s="61"/>
      <c r="E1278" s="140"/>
      <c r="F1278" s="143" t="str">
        <f>IFERROR(IF(VLOOKUP(Table1[[#This Row],[Budget Code Description]],Dimentions!$X$6:$AC$139,2,FALSE)="","",VLOOKUP(Table1[[#This Row],[Budget Code Description]],Dimentions!$X$6:$AC$139,2,FALSE)),"")</f>
        <v/>
      </c>
      <c r="G1278" s="143"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Description]],Dimentions!$X$6:$AC$134,4,FALSE)="","",VLOOKUP(Table1[[#This Row],[Budget Code Description]],Dimentions!$X$6:$AC$134,4,FALSE)),"")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3"/>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x14ac:dyDescent="0.35">
      <c r="A1279" s="1"/>
      <c r="B1279" s="88" t="str">
        <f>IF(Table1[[#This Row],[Posting Date]]&lt;&gt;"",IF(Table1[[#This Row],[Reference Number]]=Q1278,B1278+1,1),"")</f>
        <v/>
      </c>
      <c r="C1279" s="61"/>
      <c r="D1279" s="61"/>
      <c r="E1279" s="140"/>
      <c r="F1279" s="143" t="str">
        <f>IFERROR(IF(VLOOKUP(Table1[[#This Row],[Budget Code Description]],Dimentions!$X$6:$AC$139,2,FALSE)="","",VLOOKUP(Table1[[#This Row],[Budget Code Description]],Dimentions!$X$6:$AC$139,2,FALSE)),"")</f>
        <v/>
      </c>
      <c r="G1279" s="143"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Description]],Dimentions!$X$6:$AC$134,4,FALSE)="","",VLOOKUP(Table1[[#This Row],[Budget Code Description]],Dimentions!$X$6:$AC$134,4,FALSE)),"")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3"/>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x14ac:dyDescent="0.35">
      <c r="A1280" s="1"/>
      <c r="B1280" s="88" t="str">
        <f>IF(Table1[[#This Row],[Posting Date]]&lt;&gt;"",IF(Table1[[#This Row],[Reference Number]]=Q1279,B1279+1,1),"")</f>
        <v/>
      </c>
      <c r="C1280" s="61"/>
      <c r="D1280" s="61"/>
      <c r="E1280" s="140"/>
      <c r="F1280" s="143" t="str">
        <f>IFERROR(IF(VLOOKUP(Table1[[#This Row],[Budget Code Description]],Dimentions!$X$6:$AC$139,2,FALSE)="","",VLOOKUP(Table1[[#This Row],[Budget Code Description]],Dimentions!$X$6:$AC$139,2,FALSE)),"")</f>
        <v/>
      </c>
      <c r="G1280" s="143"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Description]],Dimentions!$X$6:$AC$134,4,FALSE)="","",VLOOKUP(Table1[[#This Row],[Budget Code Description]],Dimentions!$X$6:$AC$134,4,FALSE)),"")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3"/>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x14ac:dyDescent="0.35">
      <c r="A1281" s="1"/>
      <c r="B1281" s="88" t="str">
        <f>IF(Table1[[#This Row],[Posting Date]]&lt;&gt;"",IF(Table1[[#This Row],[Reference Number]]=Q1280,B1280+1,1),"")</f>
        <v/>
      </c>
      <c r="C1281" s="61"/>
      <c r="D1281" s="61"/>
      <c r="E1281" s="140"/>
      <c r="F1281" s="143" t="str">
        <f>IFERROR(IF(VLOOKUP(Table1[[#This Row],[Budget Code Description]],Dimentions!$X$6:$AC$139,2,FALSE)="","",VLOOKUP(Table1[[#This Row],[Budget Code Description]],Dimentions!$X$6:$AC$139,2,FALSE)),"")</f>
        <v/>
      </c>
      <c r="G1281" s="143"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Description]],Dimentions!$X$6:$AC$134,4,FALSE)="","",VLOOKUP(Table1[[#This Row],[Budget Code Description]],Dimentions!$X$6:$AC$134,4,FALSE)),"")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3"/>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x14ac:dyDescent="0.35">
      <c r="A1282" s="1"/>
      <c r="B1282" s="88" t="str">
        <f>IF(Table1[[#This Row],[Posting Date]]&lt;&gt;"",IF(Table1[[#This Row],[Reference Number]]=Q1281,B1281+1,1),"")</f>
        <v/>
      </c>
      <c r="C1282" s="61"/>
      <c r="D1282" s="61"/>
      <c r="E1282" s="140"/>
      <c r="F1282" s="143" t="str">
        <f>IFERROR(IF(VLOOKUP(Table1[[#This Row],[Budget Code Description]],Dimentions!$X$6:$AC$139,2,FALSE)="","",VLOOKUP(Table1[[#This Row],[Budget Code Description]],Dimentions!$X$6:$AC$139,2,FALSE)),"")</f>
        <v/>
      </c>
      <c r="G1282" s="143"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Description]],Dimentions!$X$6:$AC$134,4,FALSE)="","",VLOOKUP(Table1[[#This Row],[Budget Code Description]],Dimentions!$X$6:$AC$134,4,FALSE)),"")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3"/>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x14ac:dyDescent="0.35">
      <c r="A1283" s="1"/>
      <c r="B1283" s="88" t="str">
        <f>IF(Table1[[#This Row],[Posting Date]]&lt;&gt;"",IF(Table1[[#This Row],[Reference Number]]=Q1282,B1282+1,1),"")</f>
        <v/>
      </c>
      <c r="C1283" s="61"/>
      <c r="D1283" s="61"/>
      <c r="E1283" s="140"/>
      <c r="F1283" s="143" t="str">
        <f>IFERROR(IF(VLOOKUP(Table1[[#This Row],[Budget Code Description]],Dimentions!$X$6:$AC$139,2,FALSE)="","",VLOOKUP(Table1[[#This Row],[Budget Code Description]],Dimentions!$X$6:$AC$139,2,FALSE)),"")</f>
        <v/>
      </c>
      <c r="G1283" s="143"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Description]],Dimentions!$X$6:$AC$134,4,FALSE)="","",VLOOKUP(Table1[[#This Row],[Budget Code Description]],Dimentions!$X$6:$AC$134,4,FALSE)),"")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3"/>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x14ac:dyDescent="0.35">
      <c r="A1284" s="1"/>
      <c r="B1284" s="88" t="str">
        <f>IF(Table1[[#This Row],[Posting Date]]&lt;&gt;"",IF(Table1[[#This Row],[Reference Number]]=Q1283,B1283+1,1),"")</f>
        <v/>
      </c>
      <c r="C1284" s="61"/>
      <c r="D1284" s="61"/>
      <c r="E1284" s="140"/>
      <c r="F1284" s="143" t="str">
        <f>IFERROR(IF(VLOOKUP(Table1[[#This Row],[Budget Code Description]],Dimentions!$X$6:$AC$139,2,FALSE)="","",VLOOKUP(Table1[[#This Row],[Budget Code Description]],Dimentions!$X$6:$AC$139,2,FALSE)),"")</f>
        <v/>
      </c>
      <c r="G1284" s="143"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Description]],Dimentions!$X$6:$AC$134,4,FALSE)="","",VLOOKUP(Table1[[#This Row],[Budget Code Description]],Dimentions!$X$6:$AC$134,4,FALSE)),"")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3"/>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x14ac:dyDescent="0.35">
      <c r="A1285" s="1"/>
      <c r="B1285" s="88" t="str">
        <f>IF(Table1[[#This Row],[Posting Date]]&lt;&gt;"",IF(Table1[[#This Row],[Reference Number]]=Q1284,B1284+1,1),"")</f>
        <v/>
      </c>
      <c r="C1285" s="61"/>
      <c r="D1285" s="61"/>
      <c r="E1285" s="140"/>
      <c r="F1285" s="143" t="str">
        <f>IFERROR(IF(VLOOKUP(Table1[[#This Row],[Budget Code Description]],Dimentions!$X$6:$AC$139,2,FALSE)="","",VLOOKUP(Table1[[#This Row],[Budget Code Description]],Dimentions!$X$6:$AC$139,2,FALSE)),"")</f>
        <v/>
      </c>
      <c r="G1285" s="143"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Description]],Dimentions!$X$6:$AC$134,4,FALSE)="","",VLOOKUP(Table1[[#This Row],[Budget Code Description]],Dimentions!$X$6:$AC$134,4,FALSE)),"")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3"/>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x14ac:dyDescent="0.35">
      <c r="A1286" s="1"/>
      <c r="B1286" s="88" t="str">
        <f>IF(Table1[[#This Row],[Posting Date]]&lt;&gt;"",IF(Table1[[#This Row],[Reference Number]]=Q1285,B1285+1,1),"")</f>
        <v/>
      </c>
      <c r="C1286" s="61"/>
      <c r="D1286" s="61"/>
      <c r="E1286" s="140"/>
      <c r="F1286" s="143" t="str">
        <f>IFERROR(IF(VLOOKUP(Table1[[#This Row],[Budget Code Description]],Dimentions!$X$6:$AC$139,2,FALSE)="","",VLOOKUP(Table1[[#This Row],[Budget Code Description]],Dimentions!$X$6:$AC$139,2,FALSE)),"")</f>
        <v/>
      </c>
      <c r="G1286" s="143"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Description]],Dimentions!$X$6:$AC$134,4,FALSE)="","",VLOOKUP(Table1[[#This Row],[Budget Code Description]],Dimentions!$X$6:$AC$134,4,FALSE)),"")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3"/>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x14ac:dyDescent="0.35">
      <c r="A1287" s="1"/>
      <c r="B1287" s="88" t="str">
        <f>IF(Table1[[#This Row],[Posting Date]]&lt;&gt;"",IF(Table1[[#This Row],[Reference Number]]=Q1286,B1286+1,1),"")</f>
        <v/>
      </c>
      <c r="C1287" s="61"/>
      <c r="D1287" s="61"/>
      <c r="E1287" s="140"/>
      <c r="F1287" s="143" t="str">
        <f>IFERROR(IF(VLOOKUP(Table1[[#This Row],[Budget Code Description]],Dimentions!$X$6:$AC$139,2,FALSE)="","",VLOOKUP(Table1[[#This Row],[Budget Code Description]],Dimentions!$X$6:$AC$139,2,FALSE)),"")</f>
        <v/>
      </c>
      <c r="G1287" s="143"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Description]],Dimentions!$X$6:$AC$134,4,FALSE)="","",VLOOKUP(Table1[[#This Row],[Budget Code Description]],Dimentions!$X$6:$AC$134,4,FALSE)),"")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3"/>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x14ac:dyDescent="0.35">
      <c r="A1288" s="1"/>
      <c r="B1288" s="88" t="str">
        <f>IF(Table1[[#This Row],[Posting Date]]&lt;&gt;"",IF(Table1[[#This Row],[Reference Number]]=Q1287,B1287+1,1),"")</f>
        <v/>
      </c>
      <c r="C1288" s="61"/>
      <c r="D1288" s="61"/>
      <c r="E1288" s="140"/>
      <c r="F1288" s="143" t="str">
        <f>IFERROR(IF(VLOOKUP(Table1[[#This Row],[Budget Code Description]],Dimentions!$X$6:$AC$139,2,FALSE)="","",VLOOKUP(Table1[[#This Row],[Budget Code Description]],Dimentions!$X$6:$AC$139,2,FALSE)),"")</f>
        <v/>
      </c>
      <c r="G1288" s="143"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Description]],Dimentions!$X$6:$AC$134,4,FALSE)="","",VLOOKUP(Table1[[#This Row],[Budget Code Description]],Dimentions!$X$6:$AC$134,4,FALSE)),"")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3"/>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x14ac:dyDescent="0.35">
      <c r="A1289" s="1"/>
      <c r="B1289" s="88" t="str">
        <f>IF(Table1[[#This Row],[Posting Date]]&lt;&gt;"",IF(Table1[[#This Row],[Reference Number]]=Q1288,B1288+1,1),"")</f>
        <v/>
      </c>
      <c r="C1289" s="61"/>
      <c r="D1289" s="61"/>
      <c r="E1289" s="140"/>
      <c r="F1289" s="143" t="str">
        <f>IFERROR(IF(VLOOKUP(Table1[[#This Row],[Budget Code Description]],Dimentions!$X$6:$AC$139,2,FALSE)="","",VLOOKUP(Table1[[#This Row],[Budget Code Description]],Dimentions!$X$6:$AC$139,2,FALSE)),"")</f>
        <v/>
      </c>
      <c r="G1289" s="143"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Description]],Dimentions!$X$6:$AC$134,4,FALSE)="","",VLOOKUP(Table1[[#This Row],[Budget Code Description]],Dimentions!$X$6:$AC$134,4,FALSE)),"")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3"/>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x14ac:dyDescent="0.35">
      <c r="A1290" s="1"/>
      <c r="B1290" s="88" t="str">
        <f>IF(Table1[[#This Row],[Posting Date]]&lt;&gt;"",IF(Table1[[#This Row],[Reference Number]]=Q1289,B1289+1,1),"")</f>
        <v/>
      </c>
      <c r="C1290" s="61"/>
      <c r="D1290" s="61"/>
      <c r="E1290" s="140"/>
      <c r="F1290" s="143" t="str">
        <f>IFERROR(IF(VLOOKUP(Table1[[#This Row],[Budget Code Description]],Dimentions!$X$6:$AC$139,2,FALSE)="","",VLOOKUP(Table1[[#This Row],[Budget Code Description]],Dimentions!$X$6:$AC$139,2,FALSE)),"")</f>
        <v/>
      </c>
      <c r="G1290" s="143"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Description]],Dimentions!$X$6:$AC$134,4,FALSE)="","",VLOOKUP(Table1[[#This Row],[Budget Code Description]],Dimentions!$X$6:$AC$134,4,FALSE)),"")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3"/>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x14ac:dyDescent="0.35">
      <c r="A1291" s="1"/>
      <c r="B1291" s="88" t="str">
        <f>IF(Table1[[#This Row],[Posting Date]]&lt;&gt;"",IF(Table1[[#This Row],[Reference Number]]=Q1290,B1290+1,1),"")</f>
        <v/>
      </c>
      <c r="C1291" s="61"/>
      <c r="D1291" s="61"/>
      <c r="E1291" s="140"/>
      <c r="F1291" s="143" t="str">
        <f>IFERROR(IF(VLOOKUP(Table1[[#This Row],[Budget Code Description]],Dimentions!$X$6:$AC$139,2,FALSE)="","",VLOOKUP(Table1[[#This Row],[Budget Code Description]],Dimentions!$X$6:$AC$139,2,FALSE)),"")</f>
        <v/>
      </c>
      <c r="G1291" s="143"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Description]],Dimentions!$X$6:$AC$134,4,FALSE)="","",VLOOKUP(Table1[[#This Row],[Budget Code Description]],Dimentions!$X$6:$AC$134,4,FALSE)),"")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3"/>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x14ac:dyDescent="0.35">
      <c r="A1292" s="1"/>
      <c r="B1292" s="88" t="str">
        <f>IF(Table1[[#This Row],[Posting Date]]&lt;&gt;"",IF(Table1[[#This Row],[Reference Number]]=Q1291,B1291+1,1),"")</f>
        <v/>
      </c>
      <c r="C1292" s="61"/>
      <c r="D1292" s="61"/>
      <c r="E1292" s="140"/>
      <c r="F1292" s="143" t="str">
        <f>IFERROR(IF(VLOOKUP(Table1[[#This Row],[Budget Code Description]],Dimentions!$X$6:$AC$139,2,FALSE)="","",VLOOKUP(Table1[[#This Row],[Budget Code Description]],Dimentions!$X$6:$AC$139,2,FALSE)),"")</f>
        <v/>
      </c>
      <c r="G1292" s="143"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Description]],Dimentions!$X$6:$AC$134,4,FALSE)="","",VLOOKUP(Table1[[#This Row],[Budget Code Description]],Dimentions!$X$6:$AC$134,4,FALSE)),"")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3"/>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x14ac:dyDescent="0.35">
      <c r="A1293" s="1"/>
      <c r="B1293" s="88" t="str">
        <f>IF(Table1[[#This Row],[Posting Date]]&lt;&gt;"",IF(Table1[[#This Row],[Reference Number]]=Q1292,B1292+1,1),"")</f>
        <v/>
      </c>
      <c r="C1293" s="61"/>
      <c r="D1293" s="61"/>
      <c r="E1293" s="140"/>
      <c r="F1293" s="143" t="str">
        <f>IFERROR(IF(VLOOKUP(Table1[[#This Row],[Budget Code Description]],Dimentions!$X$6:$AC$139,2,FALSE)="","",VLOOKUP(Table1[[#This Row],[Budget Code Description]],Dimentions!$X$6:$AC$139,2,FALSE)),"")</f>
        <v/>
      </c>
      <c r="G1293" s="143"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Description]],Dimentions!$X$6:$AC$134,4,FALSE)="","",VLOOKUP(Table1[[#This Row],[Budget Code Description]],Dimentions!$X$6:$AC$134,4,FALSE)),"")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3"/>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x14ac:dyDescent="0.35">
      <c r="A1294" s="1"/>
      <c r="B1294" s="88" t="str">
        <f>IF(Table1[[#This Row],[Posting Date]]&lt;&gt;"",IF(Table1[[#This Row],[Reference Number]]=Q1293,B1293+1,1),"")</f>
        <v/>
      </c>
      <c r="C1294" s="61"/>
      <c r="D1294" s="61"/>
      <c r="E1294" s="140"/>
      <c r="F1294" s="143" t="str">
        <f>IFERROR(IF(VLOOKUP(Table1[[#This Row],[Budget Code Description]],Dimentions!$X$6:$AC$139,2,FALSE)="","",VLOOKUP(Table1[[#This Row],[Budget Code Description]],Dimentions!$X$6:$AC$139,2,FALSE)),"")</f>
        <v/>
      </c>
      <c r="G1294" s="143"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Description]],Dimentions!$X$6:$AC$134,4,FALSE)="","",VLOOKUP(Table1[[#This Row],[Budget Code Description]],Dimentions!$X$6:$AC$134,4,FALSE)),"")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3"/>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x14ac:dyDescent="0.35">
      <c r="A1295" s="1"/>
      <c r="B1295" s="88" t="str">
        <f>IF(Table1[[#This Row],[Posting Date]]&lt;&gt;"",IF(Table1[[#This Row],[Reference Number]]=Q1294,B1294+1,1),"")</f>
        <v/>
      </c>
      <c r="C1295" s="61"/>
      <c r="D1295" s="61"/>
      <c r="E1295" s="140"/>
      <c r="F1295" s="143" t="str">
        <f>IFERROR(IF(VLOOKUP(Table1[[#This Row],[Budget Code Description]],Dimentions!$X$6:$AC$139,2,FALSE)="","",VLOOKUP(Table1[[#This Row],[Budget Code Description]],Dimentions!$X$6:$AC$139,2,FALSE)),"")</f>
        <v/>
      </c>
      <c r="G1295" s="143"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Description]],Dimentions!$X$6:$AC$134,4,FALSE)="","",VLOOKUP(Table1[[#This Row],[Budget Code Description]],Dimentions!$X$6:$AC$134,4,FALSE)),"")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3"/>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x14ac:dyDescent="0.35">
      <c r="A1296" s="1"/>
      <c r="B1296" s="88" t="str">
        <f>IF(Table1[[#This Row],[Posting Date]]&lt;&gt;"",IF(Table1[[#This Row],[Reference Number]]=Q1295,B1295+1,1),"")</f>
        <v/>
      </c>
      <c r="C1296" s="61"/>
      <c r="D1296" s="61"/>
      <c r="E1296" s="140"/>
      <c r="F1296" s="143" t="str">
        <f>IFERROR(IF(VLOOKUP(Table1[[#This Row],[Budget Code Description]],Dimentions!$X$6:$AC$139,2,FALSE)="","",VLOOKUP(Table1[[#This Row],[Budget Code Description]],Dimentions!$X$6:$AC$139,2,FALSE)),"")</f>
        <v/>
      </c>
      <c r="G1296" s="143"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Description]],Dimentions!$X$6:$AC$134,4,FALSE)="","",VLOOKUP(Table1[[#This Row],[Budget Code Description]],Dimentions!$X$6:$AC$134,4,FALSE)),"")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si="23"/>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x14ac:dyDescent="0.35">
      <c r="A1297" s="1"/>
      <c r="B1297" s="88" t="str">
        <f>IF(Table1[[#This Row],[Posting Date]]&lt;&gt;"",IF(Table1[[#This Row],[Reference Number]]=Q1296,B1296+1,1),"")</f>
        <v/>
      </c>
      <c r="C1297" s="61"/>
      <c r="D1297" s="61"/>
      <c r="E1297" s="140"/>
      <c r="F1297" s="143" t="str">
        <f>IFERROR(IF(VLOOKUP(Table1[[#This Row],[Budget Code Description]],Dimentions!$X$6:$AC$139,2,FALSE)="","",VLOOKUP(Table1[[#This Row],[Budget Code Description]],Dimentions!$X$6:$AC$139,2,FALSE)),"")</f>
        <v/>
      </c>
      <c r="G1297" s="143"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Description]],Dimentions!$X$6:$AC$134,4,FALSE)="","",VLOOKUP(Table1[[#This Row],[Budget Code Description]],Dimentions!$X$6:$AC$134,4,FALSE)),"")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si="23"/>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x14ac:dyDescent="0.35">
      <c r="A1298" s="1"/>
      <c r="B1298" s="88" t="str">
        <f>IF(Table1[[#This Row],[Posting Date]]&lt;&gt;"",IF(Table1[[#This Row],[Reference Number]]=Q1297,B1297+1,1),"")</f>
        <v/>
      </c>
      <c r="C1298" s="61"/>
      <c r="D1298" s="61"/>
      <c r="E1298" s="140"/>
      <c r="F1298" s="143" t="str">
        <f>IFERROR(IF(VLOOKUP(Table1[[#This Row],[Budget Code Description]],Dimentions!$X$6:$AC$139,2,FALSE)="","",VLOOKUP(Table1[[#This Row],[Budget Code Description]],Dimentions!$X$6:$AC$139,2,FALSE)),"")</f>
        <v/>
      </c>
      <c r="G1298" s="143"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Description]],Dimentions!$X$6:$AC$134,4,FALSE)="","",VLOOKUP(Table1[[#This Row],[Budget Code Description]],Dimentions!$X$6:$AC$134,4,FALSE)),"")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si="23"/>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x14ac:dyDescent="0.35">
      <c r="A1299" s="1"/>
      <c r="B1299" s="88" t="str">
        <f>IF(Table1[[#This Row],[Posting Date]]&lt;&gt;"",IF(Table1[[#This Row],[Reference Number]]=Q1298,B1298+1,1),"")</f>
        <v/>
      </c>
      <c r="C1299" s="61"/>
      <c r="D1299" s="61"/>
      <c r="E1299" s="140"/>
      <c r="F1299" s="143" t="str">
        <f>IFERROR(IF(VLOOKUP(Table1[[#This Row],[Budget Code Description]],Dimentions!$X$6:$AC$139,2,FALSE)="","",VLOOKUP(Table1[[#This Row],[Budget Code Description]],Dimentions!$X$6:$AC$139,2,FALSE)),"")</f>
        <v/>
      </c>
      <c r="G1299" s="143"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Description]],Dimentions!$X$6:$AC$134,4,FALSE)="","",VLOOKUP(Table1[[#This Row],[Budget Code Description]],Dimentions!$X$6:$AC$134,4,FALSE)),"")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3"/>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x14ac:dyDescent="0.35">
      <c r="A1300" s="1"/>
      <c r="B1300" s="88" t="str">
        <f>IF(Table1[[#This Row],[Posting Date]]&lt;&gt;"",IF(Table1[[#This Row],[Reference Number]]=Q1299,B1299+1,1),"")</f>
        <v/>
      </c>
      <c r="C1300" s="61"/>
      <c r="D1300" s="61"/>
      <c r="E1300" s="140"/>
      <c r="F1300" s="143" t="str">
        <f>IFERROR(IF(VLOOKUP(Table1[[#This Row],[Budget Code Description]],Dimentions!$X$6:$AC$139,2,FALSE)="","",VLOOKUP(Table1[[#This Row],[Budget Code Description]],Dimentions!$X$6:$AC$139,2,FALSE)),"")</f>
        <v/>
      </c>
      <c r="G1300" s="143"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Description]],Dimentions!$X$6:$AC$134,4,FALSE)="","",VLOOKUP(Table1[[#This Row],[Budget Code Description]],Dimentions!$X$6:$AC$134,4,FALSE)),"")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3"/>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x14ac:dyDescent="0.35">
      <c r="A1301" s="1"/>
      <c r="B1301" s="88" t="str">
        <f>IF(Table1[[#This Row],[Posting Date]]&lt;&gt;"",IF(Table1[[#This Row],[Reference Number]]=Q1300,B1300+1,1),"")</f>
        <v/>
      </c>
      <c r="C1301" s="61"/>
      <c r="D1301" s="61"/>
      <c r="E1301" s="140"/>
      <c r="F1301" s="143" t="str">
        <f>IFERROR(IF(VLOOKUP(Table1[[#This Row],[Budget Code Description]],Dimentions!$X$6:$AC$139,2,FALSE)="","",VLOOKUP(Table1[[#This Row],[Budget Code Description]],Dimentions!$X$6:$AC$139,2,FALSE)),"")</f>
        <v/>
      </c>
      <c r="G1301" s="143"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Description]],Dimentions!$X$6:$AC$134,4,FALSE)="","",VLOOKUP(Table1[[#This Row],[Budget Code Description]],Dimentions!$X$6:$AC$134,4,FALSE)),"")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3"/>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x14ac:dyDescent="0.35">
      <c r="A1302" s="1"/>
      <c r="B1302" s="88" t="str">
        <f>IF(Table1[[#This Row],[Posting Date]]&lt;&gt;"",IF(Table1[[#This Row],[Reference Number]]=Q1301,B1301+1,1),"")</f>
        <v/>
      </c>
      <c r="C1302" s="61"/>
      <c r="D1302" s="61"/>
      <c r="E1302" s="140"/>
      <c r="F1302" s="143" t="str">
        <f>IFERROR(IF(VLOOKUP(Table1[[#This Row],[Budget Code Description]],Dimentions!$X$6:$AC$139,2,FALSE)="","",VLOOKUP(Table1[[#This Row],[Budget Code Description]],Dimentions!$X$6:$AC$139,2,FALSE)),"")</f>
        <v/>
      </c>
      <c r="G1302" s="143"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Description]],Dimentions!$X$6:$AC$134,4,FALSE)="","",VLOOKUP(Table1[[#This Row],[Budget Code Description]],Dimentions!$X$6:$AC$134,4,FALSE)),"")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3"/>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x14ac:dyDescent="0.35">
      <c r="A1303" s="1"/>
      <c r="B1303" s="88" t="str">
        <f>IF(Table1[[#This Row],[Posting Date]]&lt;&gt;"",IF(Table1[[#This Row],[Reference Number]]=Q1302,B1302+1,1),"")</f>
        <v/>
      </c>
      <c r="C1303" s="61"/>
      <c r="D1303" s="61"/>
      <c r="E1303" s="140"/>
      <c r="F1303" s="143" t="str">
        <f>IFERROR(IF(VLOOKUP(Table1[[#This Row],[Budget Code Description]],Dimentions!$X$6:$AC$139,2,FALSE)="","",VLOOKUP(Table1[[#This Row],[Budget Code Description]],Dimentions!$X$6:$AC$139,2,FALSE)),"")</f>
        <v/>
      </c>
      <c r="G1303" s="143"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Description]],Dimentions!$X$6:$AC$134,4,FALSE)="","",VLOOKUP(Table1[[#This Row],[Budget Code Description]],Dimentions!$X$6:$AC$134,4,FALSE)),"")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3"/>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x14ac:dyDescent="0.35">
      <c r="A1304" s="1"/>
      <c r="B1304" s="88" t="str">
        <f>IF(Table1[[#This Row],[Posting Date]]&lt;&gt;"",IF(Table1[[#This Row],[Reference Number]]=Q1303,B1303+1,1),"")</f>
        <v/>
      </c>
      <c r="C1304" s="61"/>
      <c r="D1304" s="61"/>
      <c r="E1304" s="140"/>
      <c r="F1304" s="143" t="str">
        <f>IFERROR(IF(VLOOKUP(Table1[[#This Row],[Budget Code Description]],Dimentions!$X$6:$AC$139,2,FALSE)="","",VLOOKUP(Table1[[#This Row],[Budget Code Description]],Dimentions!$X$6:$AC$139,2,FALSE)),"")</f>
        <v/>
      </c>
      <c r="G1304" s="143"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Description]],Dimentions!$X$6:$AC$134,4,FALSE)="","",VLOOKUP(Table1[[#This Row],[Budget Code Description]],Dimentions!$X$6:$AC$134,4,FALSE)),"")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3"/>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x14ac:dyDescent="0.35">
      <c r="A1305" s="1"/>
      <c r="B1305" s="88" t="str">
        <f>IF(Table1[[#This Row],[Posting Date]]&lt;&gt;"",IF(Table1[[#This Row],[Reference Number]]=Q1304,B1304+1,1),"")</f>
        <v/>
      </c>
      <c r="C1305" s="61"/>
      <c r="D1305" s="61"/>
      <c r="E1305" s="140"/>
      <c r="F1305" s="143" t="str">
        <f>IFERROR(IF(VLOOKUP(Table1[[#This Row],[Budget Code Description]],Dimentions!$X$6:$AC$139,2,FALSE)="","",VLOOKUP(Table1[[#This Row],[Budget Code Description]],Dimentions!$X$6:$AC$139,2,FALSE)),"")</f>
        <v/>
      </c>
      <c r="G1305" s="143"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Description]],Dimentions!$X$6:$AC$134,4,FALSE)="","",VLOOKUP(Table1[[#This Row],[Budget Code Description]],Dimentions!$X$6:$AC$134,4,FALSE)),"")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3"/>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x14ac:dyDescent="0.35">
      <c r="A1306" s="1"/>
      <c r="B1306" s="88" t="str">
        <f>IF(Table1[[#This Row],[Posting Date]]&lt;&gt;"",IF(Table1[[#This Row],[Reference Number]]=Q1305,B1305+1,1),"")</f>
        <v/>
      </c>
      <c r="C1306" s="61"/>
      <c r="D1306" s="61"/>
      <c r="E1306" s="140"/>
      <c r="F1306" s="143" t="str">
        <f>IFERROR(IF(VLOOKUP(Table1[[#This Row],[Budget Code Description]],Dimentions!$X$6:$AC$139,2,FALSE)="","",VLOOKUP(Table1[[#This Row],[Budget Code Description]],Dimentions!$X$6:$AC$139,2,FALSE)),"")</f>
        <v/>
      </c>
      <c r="G1306" s="143"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Description]],Dimentions!$X$6:$AC$134,4,FALSE)="","",VLOOKUP(Table1[[#This Row],[Budget Code Description]],Dimentions!$X$6:$AC$134,4,FALSE)),"")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3"/>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x14ac:dyDescent="0.35">
      <c r="A1307" s="1"/>
      <c r="B1307" s="88" t="str">
        <f>IF(Table1[[#This Row],[Posting Date]]&lt;&gt;"",IF(Table1[[#This Row],[Reference Number]]=Q1306,B1306+1,1),"")</f>
        <v/>
      </c>
      <c r="C1307" s="61"/>
      <c r="D1307" s="61"/>
      <c r="E1307" s="140"/>
      <c r="F1307" s="143" t="str">
        <f>IFERROR(IF(VLOOKUP(Table1[[#This Row],[Budget Code Description]],Dimentions!$X$6:$AC$139,2,FALSE)="","",VLOOKUP(Table1[[#This Row],[Budget Code Description]],Dimentions!$X$6:$AC$139,2,FALSE)),"")</f>
        <v/>
      </c>
      <c r="G1307" s="143"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Description]],Dimentions!$X$6:$AC$134,4,FALSE)="","",VLOOKUP(Table1[[#This Row],[Budget Code Description]],Dimentions!$X$6:$AC$134,4,FALSE)),"")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3"/>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x14ac:dyDescent="0.35">
      <c r="A1308" s="1"/>
      <c r="B1308" s="88" t="str">
        <f>IF(Table1[[#This Row],[Posting Date]]&lt;&gt;"",IF(Table1[[#This Row],[Reference Number]]=Q1307,B1307+1,1),"")</f>
        <v/>
      </c>
      <c r="C1308" s="61"/>
      <c r="D1308" s="61"/>
      <c r="E1308" s="140"/>
      <c r="F1308" s="143" t="str">
        <f>IFERROR(IF(VLOOKUP(Table1[[#This Row],[Budget Code Description]],Dimentions!$X$6:$AC$139,2,FALSE)="","",VLOOKUP(Table1[[#This Row],[Budget Code Description]],Dimentions!$X$6:$AC$139,2,FALSE)),"")</f>
        <v/>
      </c>
      <c r="G1308" s="143"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Description]],Dimentions!$X$6:$AC$134,4,FALSE)="","",VLOOKUP(Table1[[#This Row],[Budget Code Description]],Dimentions!$X$6:$AC$134,4,FALSE)),"")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3"/>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x14ac:dyDescent="0.35">
      <c r="A1309" s="1"/>
      <c r="B1309" s="88" t="str">
        <f>IF(Table1[[#This Row],[Posting Date]]&lt;&gt;"",IF(Table1[[#This Row],[Reference Number]]=Q1308,B1308+1,1),"")</f>
        <v/>
      </c>
      <c r="C1309" s="61"/>
      <c r="D1309" s="61"/>
      <c r="E1309" s="140"/>
      <c r="F1309" s="143" t="str">
        <f>IFERROR(IF(VLOOKUP(Table1[[#This Row],[Budget Code Description]],Dimentions!$X$6:$AC$139,2,FALSE)="","",VLOOKUP(Table1[[#This Row],[Budget Code Description]],Dimentions!$X$6:$AC$139,2,FALSE)),"")</f>
        <v/>
      </c>
      <c r="G1309" s="143"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Description]],Dimentions!$X$6:$AC$134,4,FALSE)="","",VLOOKUP(Table1[[#This Row],[Budget Code Description]],Dimentions!$X$6:$AC$134,4,FALSE)),"")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3"/>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x14ac:dyDescent="0.35">
      <c r="A1310" s="1"/>
      <c r="B1310" s="88" t="str">
        <f>IF(Table1[[#This Row],[Posting Date]]&lt;&gt;"",IF(Table1[[#This Row],[Reference Number]]=Q1309,B1309+1,1),"")</f>
        <v/>
      </c>
      <c r="C1310" s="61"/>
      <c r="D1310" s="61"/>
      <c r="E1310" s="140"/>
      <c r="F1310" s="143" t="str">
        <f>IFERROR(IF(VLOOKUP(Table1[[#This Row],[Budget Code Description]],Dimentions!$X$6:$AC$139,2,FALSE)="","",VLOOKUP(Table1[[#This Row],[Budget Code Description]],Dimentions!$X$6:$AC$139,2,FALSE)),"")</f>
        <v/>
      </c>
      <c r="G1310" s="143"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Description]],Dimentions!$X$6:$AC$134,4,FALSE)="","",VLOOKUP(Table1[[#This Row],[Budget Code Description]],Dimentions!$X$6:$AC$134,4,FALSE)),"")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3"/>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x14ac:dyDescent="0.35">
      <c r="A1311" s="1"/>
      <c r="B1311" s="88" t="str">
        <f>IF(Table1[[#This Row],[Posting Date]]&lt;&gt;"",IF(Table1[[#This Row],[Reference Number]]=Q1310,B1310+1,1),"")</f>
        <v/>
      </c>
      <c r="C1311" s="61"/>
      <c r="D1311" s="61"/>
      <c r="E1311" s="140"/>
      <c r="F1311" s="143" t="str">
        <f>IFERROR(IF(VLOOKUP(Table1[[#This Row],[Budget Code Description]],Dimentions!$X$6:$AC$139,2,FALSE)="","",VLOOKUP(Table1[[#This Row],[Budget Code Description]],Dimentions!$X$6:$AC$139,2,FALSE)),"")</f>
        <v/>
      </c>
      <c r="G1311" s="143"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Description]],Dimentions!$X$6:$AC$134,4,FALSE)="","",VLOOKUP(Table1[[#This Row],[Budget Code Description]],Dimentions!$X$6:$AC$134,4,FALSE)),"")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3"/>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x14ac:dyDescent="0.35">
      <c r="A1312" s="1"/>
      <c r="B1312" s="88" t="str">
        <f>IF(Table1[[#This Row],[Posting Date]]&lt;&gt;"",IF(Table1[[#This Row],[Reference Number]]=Q1311,B1311+1,1),"")</f>
        <v/>
      </c>
      <c r="C1312" s="61"/>
      <c r="D1312" s="61"/>
      <c r="E1312" s="140"/>
      <c r="F1312" s="143" t="str">
        <f>IFERROR(IF(VLOOKUP(Table1[[#This Row],[Budget Code Description]],Dimentions!$X$6:$AC$139,2,FALSE)="","",VLOOKUP(Table1[[#This Row],[Budget Code Description]],Dimentions!$X$6:$AC$139,2,FALSE)),"")</f>
        <v/>
      </c>
      <c r="G1312" s="143"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Description]],Dimentions!$X$6:$AC$134,4,FALSE)="","",VLOOKUP(Table1[[#This Row],[Budget Code Description]],Dimentions!$X$6:$AC$134,4,FALSE)),"")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3"/>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x14ac:dyDescent="0.35">
      <c r="A1313" s="1"/>
      <c r="B1313" s="88" t="str">
        <f>IF(Table1[[#This Row],[Posting Date]]&lt;&gt;"",IF(Table1[[#This Row],[Reference Number]]=Q1312,B1312+1,1),"")</f>
        <v/>
      </c>
      <c r="C1313" s="61"/>
      <c r="D1313" s="61"/>
      <c r="E1313" s="140"/>
      <c r="F1313" s="143" t="str">
        <f>IFERROR(IF(VLOOKUP(Table1[[#This Row],[Budget Code Description]],Dimentions!$X$6:$AC$139,2,FALSE)="","",VLOOKUP(Table1[[#This Row],[Budget Code Description]],Dimentions!$X$6:$AC$139,2,FALSE)),"")</f>
        <v/>
      </c>
      <c r="G1313" s="143"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Description]],Dimentions!$X$6:$AC$134,4,FALSE)="","",VLOOKUP(Table1[[#This Row],[Budget Code Description]],Dimentions!$X$6:$AC$134,4,FALSE)),"")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3"/>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x14ac:dyDescent="0.35">
      <c r="A1314" s="1"/>
      <c r="B1314" s="88" t="str">
        <f>IF(Table1[[#This Row],[Posting Date]]&lt;&gt;"",IF(Table1[[#This Row],[Reference Number]]=Q1313,B1313+1,1),"")</f>
        <v/>
      </c>
      <c r="C1314" s="61"/>
      <c r="D1314" s="61"/>
      <c r="E1314" s="140"/>
      <c r="F1314" s="143" t="str">
        <f>IFERROR(IF(VLOOKUP(Table1[[#This Row],[Budget Code Description]],Dimentions!$X$6:$AC$139,2,FALSE)="","",VLOOKUP(Table1[[#This Row],[Budget Code Description]],Dimentions!$X$6:$AC$139,2,FALSE)),"")</f>
        <v/>
      </c>
      <c r="G1314" s="143"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Description]],Dimentions!$X$6:$AC$134,4,FALSE)="","",VLOOKUP(Table1[[#This Row],[Budget Code Description]],Dimentions!$X$6:$AC$134,4,FALSE)),"")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3"/>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x14ac:dyDescent="0.35">
      <c r="A1315" s="1"/>
      <c r="B1315" s="88" t="str">
        <f>IF(Table1[[#This Row],[Posting Date]]&lt;&gt;"",IF(Table1[[#This Row],[Reference Number]]=Q1314,B1314+1,1),"")</f>
        <v/>
      </c>
      <c r="C1315" s="61"/>
      <c r="D1315" s="61"/>
      <c r="E1315" s="140"/>
      <c r="F1315" s="143" t="str">
        <f>IFERROR(IF(VLOOKUP(Table1[[#This Row],[Budget Code Description]],Dimentions!$X$6:$AC$139,2,FALSE)="","",VLOOKUP(Table1[[#This Row],[Budget Code Description]],Dimentions!$X$6:$AC$139,2,FALSE)),"")</f>
        <v/>
      </c>
      <c r="G1315" s="143"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Description]],Dimentions!$X$6:$AC$134,4,FALSE)="","",VLOOKUP(Table1[[#This Row],[Budget Code Description]],Dimentions!$X$6:$AC$134,4,FALSE)),"")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si="23"/>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x14ac:dyDescent="0.35">
      <c r="A1316" s="1"/>
      <c r="B1316" s="88" t="str">
        <f>IF(Table1[[#This Row],[Posting Date]]&lt;&gt;"",IF(Table1[[#This Row],[Reference Number]]=Q1315,B1315+1,1),"")</f>
        <v/>
      </c>
      <c r="C1316" s="61"/>
      <c r="D1316" s="61"/>
      <c r="E1316" s="140"/>
      <c r="F1316" s="143" t="str">
        <f>IFERROR(IF(VLOOKUP(Table1[[#This Row],[Budget Code Description]],Dimentions!$X$6:$AC$139,2,FALSE)="","",VLOOKUP(Table1[[#This Row],[Budget Code Description]],Dimentions!$X$6:$AC$139,2,FALSE)),"")</f>
        <v/>
      </c>
      <c r="G1316" s="143"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Description]],Dimentions!$X$6:$AC$134,4,FALSE)="","",VLOOKUP(Table1[[#This Row],[Budget Code Description]],Dimentions!$X$6:$AC$134,4,FALSE)),"")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3"/>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x14ac:dyDescent="0.35">
      <c r="A1317" s="1"/>
      <c r="B1317" s="88" t="str">
        <f>IF(Table1[[#This Row],[Posting Date]]&lt;&gt;"",IF(Table1[[#This Row],[Reference Number]]=Q1316,B1316+1,1),"")</f>
        <v/>
      </c>
      <c r="C1317" s="61"/>
      <c r="D1317" s="61"/>
      <c r="E1317" s="140"/>
      <c r="F1317" s="143" t="str">
        <f>IFERROR(IF(VLOOKUP(Table1[[#This Row],[Budget Code Description]],Dimentions!$X$6:$AC$139,2,FALSE)="","",VLOOKUP(Table1[[#This Row],[Budget Code Description]],Dimentions!$X$6:$AC$139,2,FALSE)),"")</f>
        <v/>
      </c>
      <c r="G1317" s="143"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Description]],Dimentions!$X$6:$AC$134,4,FALSE)="","",VLOOKUP(Table1[[#This Row],[Budget Code Description]],Dimentions!$X$6:$AC$134,4,FALSE)),"")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3"/>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x14ac:dyDescent="0.35">
      <c r="A1318" s="1"/>
      <c r="B1318" s="88" t="str">
        <f>IF(Table1[[#This Row],[Posting Date]]&lt;&gt;"",IF(Table1[[#This Row],[Reference Number]]=Q1317,B1317+1,1),"")</f>
        <v/>
      </c>
      <c r="C1318" s="61"/>
      <c r="D1318" s="61"/>
      <c r="E1318" s="140"/>
      <c r="F1318" s="143" t="str">
        <f>IFERROR(IF(VLOOKUP(Table1[[#This Row],[Budget Code Description]],Dimentions!$X$6:$AC$139,2,FALSE)="","",VLOOKUP(Table1[[#This Row],[Budget Code Description]],Dimentions!$X$6:$AC$139,2,FALSE)),"")</f>
        <v/>
      </c>
      <c r="G1318" s="143"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Description]],Dimentions!$X$6:$AC$134,4,FALSE)="","",VLOOKUP(Table1[[#This Row],[Budget Code Description]],Dimentions!$X$6:$AC$134,4,FALSE)),"")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si="23"/>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x14ac:dyDescent="0.35">
      <c r="A1319" s="1"/>
      <c r="B1319" s="88" t="str">
        <f>IF(Table1[[#This Row],[Posting Date]]&lt;&gt;"",IF(Table1[[#This Row],[Reference Number]]=Q1318,B1318+1,1),"")</f>
        <v/>
      </c>
      <c r="C1319" s="61"/>
      <c r="D1319" s="61"/>
      <c r="E1319" s="140"/>
      <c r="F1319" s="143" t="str">
        <f>IFERROR(IF(VLOOKUP(Table1[[#This Row],[Budget Code Description]],Dimentions!$X$6:$AC$139,2,FALSE)="","",VLOOKUP(Table1[[#This Row],[Budget Code Description]],Dimentions!$X$6:$AC$139,2,FALSE)),"")</f>
        <v/>
      </c>
      <c r="G1319" s="143"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Description]],Dimentions!$X$6:$AC$134,4,FALSE)="","",VLOOKUP(Table1[[#This Row],[Budget Code Description]],Dimentions!$X$6:$AC$134,4,FALSE)),"")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3"/>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x14ac:dyDescent="0.35">
      <c r="A1320" s="1"/>
      <c r="B1320" s="88" t="str">
        <f>IF(Table1[[#This Row],[Posting Date]]&lt;&gt;"",IF(Table1[[#This Row],[Reference Number]]=Q1319,B1319+1,1),"")</f>
        <v/>
      </c>
      <c r="C1320" s="61"/>
      <c r="D1320" s="61"/>
      <c r="E1320" s="140"/>
      <c r="F1320" s="143" t="str">
        <f>IFERROR(IF(VLOOKUP(Table1[[#This Row],[Budget Code Description]],Dimentions!$X$6:$AC$139,2,FALSE)="","",VLOOKUP(Table1[[#This Row],[Budget Code Description]],Dimentions!$X$6:$AC$139,2,FALSE)),"")</f>
        <v/>
      </c>
      <c r="G1320" s="143"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Description]],Dimentions!$X$6:$AC$134,4,FALSE)="","",VLOOKUP(Table1[[#This Row],[Budget Code Description]],Dimentions!$X$6:$AC$134,4,FALSE)),"")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3"/>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x14ac:dyDescent="0.35">
      <c r="A1321" s="1"/>
      <c r="B1321" s="88" t="str">
        <f>IF(Table1[[#This Row],[Posting Date]]&lt;&gt;"",IF(Table1[[#This Row],[Reference Number]]=Q1320,B1320+1,1),"")</f>
        <v/>
      </c>
      <c r="C1321" s="61"/>
      <c r="D1321" s="61"/>
      <c r="E1321" s="140"/>
      <c r="F1321" s="143" t="str">
        <f>IFERROR(IF(VLOOKUP(Table1[[#This Row],[Budget Code Description]],Dimentions!$X$6:$AC$139,2,FALSE)="","",VLOOKUP(Table1[[#This Row],[Budget Code Description]],Dimentions!$X$6:$AC$139,2,FALSE)),"")</f>
        <v/>
      </c>
      <c r="G1321" s="143"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Description]],Dimentions!$X$6:$AC$134,4,FALSE)="","",VLOOKUP(Table1[[#This Row],[Budget Code Description]],Dimentions!$X$6:$AC$134,4,FALSE)),"")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si="23"/>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x14ac:dyDescent="0.35">
      <c r="A1322" s="1"/>
      <c r="B1322" s="88" t="str">
        <f>IF(Table1[[#This Row],[Posting Date]]&lt;&gt;"",IF(Table1[[#This Row],[Reference Number]]=Q1321,B1321+1,1),"")</f>
        <v/>
      </c>
      <c r="C1322" s="61"/>
      <c r="D1322" s="61"/>
      <c r="E1322" s="140"/>
      <c r="F1322" s="143" t="str">
        <f>IFERROR(IF(VLOOKUP(Table1[[#This Row],[Budget Code Description]],Dimentions!$X$6:$AC$139,2,FALSE)="","",VLOOKUP(Table1[[#This Row],[Budget Code Description]],Dimentions!$X$6:$AC$139,2,FALSE)),"")</f>
        <v/>
      </c>
      <c r="G1322" s="143"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Description]],Dimentions!$X$6:$AC$134,4,FALSE)="","",VLOOKUP(Table1[[#This Row],[Budget Code Description]],Dimentions!$X$6:$AC$134,4,FALSE)),"")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3"/>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x14ac:dyDescent="0.35">
      <c r="A1323" s="1"/>
      <c r="B1323" s="88" t="str">
        <f>IF(Table1[[#This Row],[Posting Date]]&lt;&gt;"",IF(Table1[[#This Row],[Reference Number]]=Q1322,B1322+1,1),"")</f>
        <v/>
      </c>
      <c r="C1323" s="61"/>
      <c r="D1323" s="61"/>
      <c r="E1323" s="140"/>
      <c r="F1323" s="143" t="str">
        <f>IFERROR(IF(VLOOKUP(Table1[[#This Row],[Budget Code Description]],Dimentions!$X$6:$AC$139,2,FALSE)="","",VLOOKUP(Table1[[#This Row],[Budget Code Description]],Dimentions!$X$6:$AC$139,2,FALSE)),"")</f>
        <v/>
      </c>
      <c r="G1323" s="143"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Description]],Dimentions!$X$6:$AC$134,4,FALSE)="","",VLOOKUP(Table1[[#This Row],[Budget Code Description]],Dimentions!$X$6:$AC$134,4,FALSE)),"")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ref="W1323:W1386" si="24">IF(E1323="","",(ExchangeRate))</f>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x14ac:dyDescent="0.35">
      <c r="A1324" s="1"/>
      <c r="B1324" s="88" t="str">
        <f>IF(Table1[[#This Row],[Posting Date]]&lt;&gt;"",IF(Table1[[#This Row],[Reference Number]]=Q1323,B1323+1,1),"")</f>
        <v/>
      </c>
      <c r="C1324" s="61"/>
      <c r="D1324" s="61"/>
      <c r="E1324" s="140"/>
      <c r="F1324" s="143" t="str">
        <f>IFERROR(IF(VLOOKUP(Table1[[#This Row],[Budget Code Description]],Dimentions!$X$6:$AC$139,2,FALSE)="","",VLOOKUP(Table1[[#This Row],[Budget Code Description]],Dimentions!$X$6:$AC$139,2,FALSE)),"")</f>
        <v/>
      </c>
      <c r="G1324" s="143"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Description]],Dimentions!$X$6:$AC$134,4,FALSE)="","",VLOOKUP(Table1[[#This Row],[Budget Code Description]],Dimentions!$X$6:$AC$134,4,FALSE)),"")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4"/>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x14ac:dyDescent="0.35">
      <c r="A1325" s="1"/>
      <c r="B1325" s="88" t="str">
        <f>IF(Table1[[#This Row],[Posting Date]]&lt;&gt;"",IF(Table1[[#This Row],[Reference Number]]=Q1324,B1324+1,1),"")</f>
        <v/>
      </c>
      <c r="C1325" s="61"/>
      <c r="D1325" s="61"/>
      <c r="E1325" s="140"/>
      <c r="F1325" s="143" t="str">
        <f>IFERROR(IF(VLOOKUP(Table1[[#This Row],[Budget Code Description]],Dimentions!$X$6:$AC$139,2,FALSE)="","",VLOOKUP(Table1[[#This Row],[Budget Code Description]],Dimentions!$X$6:$AC$139,2,FALSE)),"")</f>
        <v/>
      </c>
      <c r="G1325" s="143"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Description]],Dimentions!$X$6:$AC$134,4,FALSE)="","",VLOOKUP(Table1[[#This Row],[Budget Code Description]],Dimentions!$X$6:$AC$134,4,FALSE)),"")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si="24"/>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x14ac:dyDescent="0.35">
      <c r="A1326" s="1"/>
      <c r="B1326" s="88" t="str">
        <f>IF(Table1[[#This Row],[Posting Date]]&lt;&gt;"",IF(Table1[[#This Row],[Reference Number]]=Q1325,B1325+1,1),"")</f>
        <v/>
      </c>
      <c r="C1326" s="61"/>
      <c r="D1326" s="61"/>
      <c r="E1326" s="140"/>
      <c r="F1326" s="143" t="str">
        <f>IFERROR(IF(VLOOKUP(Table1[[#This Row],[Budget Code Description]],Dimentions!$X$6:$AC$139,2,FALSE)="","",VLOOKUP(Table1[[#This Row],[Budget Code Description]],Dimentions!$X$6:$AC$139,2,FALSE)),"")</f>
        <v/>
      </c>
      <c r="G1326" s="143"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Description]],Dimentions!$X$6:$AC$134,4,FALSE)="","",VLOOKUP(Table1[[#This Row],[Budget Code Description]],Dimentions!$X$6:$AC$134,4,FALSE)),"")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si="24"/>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x14ac:dyDescent="0.35">
      <c r="A1327" s="1"/>
      <c r="B1327" s="88" t="str">
        <f>IF(Table1[[#This Row],[Posting Date]]&lt;&gt;"",IF(Table1[[#This Row],[Reference Number]]=Q1326,B1326+1,1),"")</f>
        <v/>
      </c>
      <c r="C1327" s="61"/>
      <c r="D1327" s="61"/>
      <c r="E1327" s="140"/>
      <c r="F1327" s="143" t="str">
        <f>IFERROR(IF(VLOOKUP(Table1[[#This Row],[Budget Code Description]],Dimentions!$X$6:$AC$139,2,FALSE)="","",VLOOKUP(Table1[[#This Row],[Budget Code Description]],Dimentions!$X$6:$AC$139,2,FALSE)),"")</f>
        <v/>
      </c>
      <c r="G1327" s="143"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Description]],Dimentions!$X$6:$AC$134,4,FALSE)="","",VLOOKUP(Table1[[#This Row],[Budget Code Description]],Dimentions!$X$6:$AC$134,4,FALSE)),"")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si="24"/>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x14ac:dyDescent="0.35">
      <c r="A1328" s="1"/>
      <c r="B1328" s="88" t="str">
        <f>IF(Table1[[#This Row],[Posting Date]]&lt;&gt;"",IF(Table1[[#This Row],[Reference Number]]=Q1327,B1327+1,1),"")</f>
        <v/>
      </c>
      <c r="C1328" s="61"/>
      <c r="D1328" s="61"/>
      <c r="E1328" s="140"/>
      <c r="F1328" s="143" t="str">
        <f>IFERROR(IF(VLOOKUP(Table1[[#This Row],[Budget Code Description]],Dimentions!$X$6:$AC$139,2,FALSE)="","",VLOOKUP(Table1[[#This Row],[Budget Code Description]],Dimentions!$X$6:$AC$139,2,FALSE)),"")</f>
        <v/>
      </c>
      <c r="G1328" s="143"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Description]],Dimentions!$X$6:$AC$134,4,FALSE)="","",VLOOKUP(Table1[[#This Row],[Budget Code Description]],Dimentions!$X$6:$AC$134,4,FALSE)),"")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4"/>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x14ac:dyDescent="0.35">
      <c r="A1329" s="1"/>
      <c r="B1329" s="88" t="str">
        <f>IF(Table1[[#This Row],[Posting Date]]&lt;&gt;"",IF(Table1[[#This Row],[Reference Number]]=Q1328,B1328+1,1),"")</f>
        <v/>
      </c>
      <c r="C1329" s="61"/>
      <c r="D1329" s="61"/>
      <c r="E1329" s="140"/>
      <c r="F1329" s="143" t="str">
        <f>IFERROR(IF(VLOOKUP(Table1[[#This Row],[Budget Code Description]],Dimentions!$X$6:$AC$139,2,FALSE)="","",VLOOKUP(Table1[[#This Row],[Budget Code Description]],Dimentions!$X$6:$AC$139,2,FALSE)),"")</f>
        <v/>
      </c>
      <c r="G1329" s="143"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Description]],Dimentions!$X$6:$AC$134,4,FALSE)="","",VLOOKUP(Table1[[#This Row],[Budget Code Description]],Dimentions!$X$6:$AC$134,4,FALSE)),"")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4"/>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x14ac:dyDescent="0.35">
      <c r="A1330" s="1"/>
      <c r="B1330" s="88" t="str">
        <f>IF(Table1[[#This Row],[Posting Date]]&lt;&gt;"",IF(Table1[[#This Row],[Reference Number]]=Q1329,B1329+1,1),"")</f>
        <v/>
      </c>
      <c r="C1330" s="61"/>
      <c r="D1330" s="61"/>
      <c r="E1330" s="140"/>
      <c r="F1330" s="143" t="str">
        <f>IFERROR(IF(VLOOKUP(Table1[[#This Row],[Budget Code Description]],Dimentions!$X$6:$AC$139,2,FALSE)="","",VLOOKUP(Table1[[#This Row],[Budget Code Description]],Dimentions!$X$6:$AC$139,2,FALSE)),"")</f>
        <v/>
      </c>
      <c r="G1330" s="143"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Description]],Dimentions!$X$6:$AC$134,4,FALSE)="","",VLOOKUP(Table1[[#This Row],[Budget Code Description]],Dimentions!$X$6:$AC$134,4,FALSE)),"")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4"/>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x14ac:dyDescent="0.35">
      <c r="A1331" s="1"/>
      <c r="B1331" s="88" t="str">
        <f>IF(Table1[[#This Row],[Posting Date]]&lt;&gt;"",IF(Table1[[#This Row],[Reference Number]]=Q1330,B1330+1,1),"")</f>
        <v/>
      </c>
      <c r="C1331" s="61"/>
      <c r="D1331" s="61"/>
      <c r="E1331" s="140"/>
      <c r="F1331" s="143" t="str">
        <f>IFERROR(IF(VLOOKUP(Table1[[#This Row],[Budget Code Description]],Dimentions!$X$6:$AC$139,2,FALSE)="","",VLOOKUP(Table1[[#This Row],[Budget Code Description]],Dimentions!$X$6:$AC$139,2,FALSE)),"")</f>
        <v/>
      </c>
      <c r="G1331" s="143"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Description]],Dimentions!$X$6:$AC$134,4,FALSE)="","",VLOOKUP(Table1[[#This Row],[Budget Code Description]],Dimentions!$X$6:$AC$134,4,FALSE)),"")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4"/>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x14ac:dyDescent="0.35">
      <c r="A1332" s="1"/>
      <c r="B1332" s="88" t="str">
        <f>IF(Table1[[#This Row],[Posting Date]]&lt;&gt;"",IF(Table1[[#This Row],[Reference Number]]=Q1331,B1331+1,1),"")</f>
        <v/>
      </c>
      <c r="C1332" s="61"/>
      <c r="D1332" s="61"/>
      <c r="E1332" s="140"/>
      <c r="F1332" s="143" t="str">
        <f>IFERROR(IF(VLOOKUP(Table1[[#This Row],[Budget Code Description]],Dimentions!$X$6:$AC$139,2,FALSE)="","",VLOOKUP(Table1[[#This Row],[Budget Code Description]],Dimentions!$X$6:$AC$139,2,FALSE)),"")</f>
        <v/>
      </c>
      <c r="G1332" s="143"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Description]],Dimentions!$X$6:$AC$134,4,FALSE)="","",VLOOKUP(Table1[[#This Row],[Budget Code Description]],Dimentions!$X$6:$AC$134,4,FALSE)),"")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4"/>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x14ac:dyDescent="0.35">
      <c r="A1333" s="1"/>
      <c r="B1333" s="88" t="str">
        <f>IF(Table1[[#This Row],[Posting Date]]&lt;&gt;"",IF(Table1[[#This Row],[Reference Number]]=Q1332,B1332+1,1),"")</f>
        <v/>
      </c>
      <c r="C1333" s="61"/>
      <c r="D1333" s="61"/>
      <c r="E1333" s="140"/>
      <c r="F1333" s="143" t="str">
        <f>IFERROR(IF(VLOOKUP(Table1[[#This Row],[Budget Code Description]],Dimentions!$X$6:$AC$139,2,FALSE)="","",VLOOKUP(Table1[[#This Row],[Budget Code Description]],Dimentions!$X$6:$AC$139,2,FALSE)),"")</f>
        <v/>
      </c>
      <c r="G1333" s="143"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Description]],Dimentions!$X$6:$AC$134,4,FALSE)="","",VLOOKUP(Table1[[#This Row],[Budget Code Description]],Dimentions!$X$6:$AC$134,4,FALSE)),"")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4"/>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x14ac:dyDescent="0.35">
      <c r="A1334" s="1"/>
      <c r="B1334" s="88" t="str">
        <f>IF(Table1[[#This Row],[Posting Date]]&lt;&gt;"",IF(Table1[[#This Row],[Reference Number]]=Q1333,B1333+1,1),"")</f>
        <v/>
      </c>
      <c r="C1334" s="61"/>
      <c r="D1334" s="61"/>
      <c r="E1334" s="140"/>
      <c r="F1334" s="143" t="str">
        <f>IFERROR(IF(VLOOKUP(Table1[[#This Row],[Budget Code Description]],Dimentions!$X$6:$AC$139,2,FALSE)="","",VLOOKUP(Table1[[#This Row],[Budget Code Description]],Dimentions!$X$6:$AC$139,2,FALSE)),"")</f>
        <v/>
      </c>
      <c r="G1334" s="143"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Description]],Dimentions!$X$6:$AC$134,4,FALSE)="","",VLOOKUP(Table1[[#This Row],[Budget Code Description]],Dimentions!$X$6:$AC$134,4,FALSE)),"")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4"/>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x14ac:dyDescent="0.35">
      <c r="A1335" s="1"/>
      <c r="B1335" s="88" t="str">
        <f>IF(Table1[[#This Row],[Posting Date]]&lt;&gt;"",IF(Table1[[#This Row],[Reference Number]]=Q1334,B1334+1,1),"")</f>
        <v/>
      </c>
      <c r="C1335" s="61"/>
      <c r="D1335" s="61"/>
      <c r="E1335" s="140"/>
      <c r="F1335" s="143" t="str">
        <f>IFERROR(IF(VLOOKUP(Table1[[#This Row],[Budget Code Description]],Dimentions!$X$6:$AC$139,2,FALSE)="","",VLOOKUP(Table1[[#This Row],[Budget Code Description]],Dimentions!$X$6:$AC$139,2,FALSE)),"")</f>
        <v/>
      </c>
      <c r="G1335" s="143"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Description]],Dimentions!$X$6:$AC$134,4,FALSE)="","",VLOOKUP(Table1[[#This Row],[Budget Code Description]],Dimentions!$X$6:$AC$134,4,FALSE)),"")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4"/>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x14ac:dyDescent="0.35">
      <c r="A1336" s="1"/>
      <c r="B1336" s="88" t="str">
        <f>IF(Table1[[#This Row],[Posting Date]]&lt;&gt;"",IF(Table1[[#This Row],[Reference Number]]=Q1335,B1335+1,1),"")</f>
        <v/>
      </c>
      <c r="C1336" s="61"/>
      <c r="D1336" s="61"/>
      <c r="E1336" s="140"/>
      <c r="F1336" s="143" t="str">
        <f>IFERROR(IF(VLOOKUP(Table1[[#This Row],[Budget Code Description]],Dimentions!$X$6:$AC$139,2,FALSE)="","",VLOOKUP(Table1[[#This Row],[Budget Code Description]],Dimentions!$X$6:$AC$139,2,FALSE)),"")</f>
        <v/>
      </c>
      <c r="G1336" s="143"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Description]],Dimentions!$X$6:$AC$134,4,FALSE)="","",VLOOKUP(Table1[[#This Row],[Budget Code Description]],Dimentions!$X$6:$AC$134,4,FALSE)),"")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si="24"/>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x14ac:dyDescent="0.35">
      <c r="A1337" s="1"/>
      <c r="B1337" s="88" t="str">
        <f>IF(Table1[[#This Row],[Posting Date]]&lt;&gt;"",IF(Table1[[#This Row],[Reference Number]]=Q1336,B1336+1,1),"")</f>
        <v/>
      </c>
      <c r="C1337" s="61"/>
      <c r="D1337" s="61"/>
      <c r="E1337" s="140"/>
      <c r="F1337" s="143" t="str">
        <f>IFERROR(IF(VLOOKUP(Table1[[#This Row],[Budget Code Description]],Dimentions!$X$6:$AC$139,2,FALSE)="","",VLOOKUP(Table1[[#This Row],[Budget Code Description]],Dimentions!$X$6:$AC$139,2,FALSE)),"")</f>
        <v/>
      </c>
      <c r="G1337" s="143"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Description]],Dimentions!$X$6:$AC$134,4,FALSE)="","",VLOOKUP(Table1[[#This Row],[Budget Code Description]],Dimentions!$X$6:$AC$134,4,FALSE)),"")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4"/>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x14ac:dyDescent="0.35">
      <c r="A1338" s="1"/>
      <c r="B1338" s="88" t="str">
        <f>IF(Table1[[#This Row],[Posting Date]]&lt;&gt;"",IF(Table1[[#This Row],[Reference Number]]=Q1337,B1337+1,1),"")</f>
        <v/>
      </c>
      <c r="C1338" s="61"/>
      <c r="D1338" s="61"/>
      <c r="E1338" s="140"/>
      <c r="F1338" s="143" t="str">
        <f>IFERROR(IF(VLOOKUP(Table1[[#This Row],[Budget Code Description]],Dimentions!$X$6:$AC$139,2,FALSE)="","",VLOOKUP(Table1[[#This Row],[Budget Code Description]],Dimentions!$X$6:$AC$139,2,FALSE)),"")</f>
        <v/>
      </c>
      <c r="G1338" s="143"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Description]],Dimentions!$X$6:$AC$134,4,FALSE)="","",VLOOKUP(Table1[[#This Row],[Budget Code Description]],Dimentions!$X$6:$AC$134,4,FALSE)),"")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4"/>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x14ac:dyDescent="0.35">
      <c r="A1339" s="1"/>
      <c r="B1339" s="88" t="str">
        <f>IF(Table1[[#This Row],[Posting Date]]&lt;&gt;"",IF(Table1[[#This Row],[Reference Number]]=Q1338,B1338+1,1),"")</f>
        <v/>
      </c>
      <c r="C1339" s="61"/>
      <c r="D1339" s="61"/>
      <c r="E1339" s="140"/>
      <c r="F1339" s="143" t="str">
        <f>IFERROR(IF(VLOOKUP(Table1[[#This Row],[Budget Code Description]],Dimentions!$X$6:$AC$139,2,FALSE)="","",VLOOKUP(Table1[[#This Row],[Budget Code Description]],Dimentions!$X$6:$AC$139,2,FALSE)),"")</f>
        <v/>
      </c>
      <c r="G1339" s="143"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Description]],Dimentions!$X$6:$AC$134,4,FALSE)="","",VLOOKUP(Table1[[#This Row],[Budget Code Description]],Dimentions!$X$6:$AC$134,4,FALSE)),"")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4"/>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x14ac:dyDescent="0.35">
      <c r="A1340" s="1"/>
      <c r="B1340" s="88" t="str">
        <f>IF(Table1[[#This Row],[Posting Date]]&lt;&gt;"",IF(Table1[[#This Row],[Reference Number]]=Q1339,B1339+1,1),"")</f>
        <v/>
      </c>
      <c r="C1340" s="61"/>
      <c r="D1340" s="61"/>
      <c r="E1340" s="140"/>
      <c r="F1340" s="143" t="str">
        <f>IFERROR(IF(VLOOKUP(Table1[[#This Row],[Budget Code Description]],Dimentions!$X$6:$AC$139,2,FALSE)="","",VLOOKUP(Table1[[#This Row],[Budget Code Description]],Dimentions!$X$6:$AC$139,2,FALSE)),"")</f>
        <v/>
      </c>
      <c r="G1340" s="143"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Description]],Dimentions!$X$6:$AC$134,4,FALSE)="","",VLOOKUP(Table1[[#This Row],[Budget Code Description]],Dimentions!$X$6:$AC$134,4,FALSE)),"")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4"/>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x14ac:dyDescent="0.35">
      <c r="A1341" s="1"/>
      <c r="B1341" s="88" t="str">
        <f>IF(Table1[[#This Row],[Posting Date]]&lt;&gt;"",IF(Table1[[#This Row],[Reference Number]]=Q1340,B1340+1,1),"")</f>
        <v/>
      </c>
      <c r="C1341" s="61"/>
      <c r="D1341" s="61"/>
      <c r="E1341" s="140"/>
      <c r="F1341" s="143" t="str">
        <f>IFERROR(IF(VLOOKUP(Table1[[#This Row],[Budget Code Description]],Dimentions!$X$6:$AC$139,2,FALSE)="","",VLOOKUP(Table1[[#This Row],[Budget Code Description]],Dimentions!$X$6:$AC$139,2,FALSE)),"")</f>
        <v/>
      </c>
      <c r="G1341" s="143"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Description]],Dimentions!$X$6:$AC$134,4,FALSE)="","",VLOOKUP(Table1[[#This Row],[Budget Code Description]],Dimentions!$X$6:$AC$134,4,FALSE)),"")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4"/>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x14ac:dyDescent="0.35">
      <c r="A1342" s="1"/>
      <c r="B1342" s="88" t="str">
        <f>IF(Table1[[#This Row],[Posting Date]]&lt;&gt;"",IF(Table1[[#This Row],[Reference Number]]=Q1341,B1341+1,1),"")</f>
        <v/>
      </c>
      <c r="C1342" s="61"/>
      <c r="D1342" s="61"/>
      <c r="E1342" s="140"/>
      <c r="F1342" s="143" t="str">
        <f>IFERROR(IF(VLOOKUP(Table1[[#This Row],[Budget Code Description]],Dimentions!$X$6:$AC$139,2,FALSE)="","",VLOOKUP(Table1[[#This Row],[Budget Code Description]],Dimentions!$X$6:$AC$139,2,FALSE)),"")</f>
        <v/>
      </c>
      <c r="G1342" s="143"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Description]],Dimentions!$X$6:$AC$134,4,FALSE)="","",VLOOKUP(Table1[[#This Row],[Budget Code Description]],Dimentions!$X$6:$AC$134,4,FALSE)),"")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4"/>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x14ac:dyDescent="0.35">
      <c r="A1343" s="1"/>
      <c r="B1343" s="88" t="str">
        <f>IF(Table1[[#This Row],[Posting Date]]&lt;&gt;"",IF(Table1[[#This Row],[Reference Number]]=Q1342,B1342+1,1),"")</f>
        <v/>
      </c>
      <c r="C1343" s="61"/>
      <c r="D1343" s="61"/>
      <c r="E1343" s="140"/>
      <c r="F1343" s="143" t="str">
        <f>IFERROR(IF(VLOOKUP(Table1[[#This Row],[Budget Code Description]],Dimentions!$X$6:$AC$139,2,FALSE)="","",VLOOKUP(Table1[[#This Row],[Budget Code Description]],Dimentions!$X$6:$AC$139,2,FALSE)),"")</f>
        <v/>
      </c>
      <c r="G1343" s="143"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Description]],Dimentions!$X$6:$AC$134,4,FALSE)="","",VLOOKUP(Table1[[#This Row],[Budget Code Description]],Dimentions!$X$6:$AC$134,4,FALSE)),"")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4"/>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x14ac:dyDescent="0.35">
      <c r="A1344" s="1"/>
      <c r="B1344" s="88" t="str">
        <f>IF(Table1[[#This Row],[Posting Date]]&lt;&gt;"",IF(Table1[[#This Row],[Reference Number]]=Q1343,B1343+1,1),"")</f>
        <v/>
      </c>
      <c r="C1344" s="61"/>
      <c r="D1344" s="61"/>
      <c r="E1344" s="140"/>
      <c r="F1344" s="143" t="str">
        <f>IFERROR(IF(VLOOKUP(Table1[[#This Row],[Budget Code Description]],Dimentions!$X$6:$AC$139,2,FALSE)="","",VLOOKUP(Table1[[#This Row],[Budget Code Description]],Dimentions!$X$6:$AC$139,2,FALSE)),"")</f>
        <v/>
      </c>
      <c r="G1344" s="143"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Description]],Dimentions!$X$6:$AC$134,4,FALSE)="","",VLOOKUP(Table1[[#This Row],[Budget Code Description]],Dimentions!$X$6:$AC$134,4,FALSE)),"")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4"/>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x14ac:dyDescent="0.35">
      <c r="A1345" s="1"/>
      <c r="B1345" s="88" t="str">
        <f>IF(Table1[[#This Row],[Posting Date]]&lt;&gt;"",IF(Table1[[#This Row],[Reference Number]]=Q1344,B1344+1,1),"")</f>
        <v/>
      </c>
      <c r="C1345" s="61"/>
      <c r="D1345" s="61"/>
      <c r="E1345" s="140"/>
      <c r="F1345" s="143" t="str">
        <f>IFERROR(IF(VLOOKUP(Table1[[#This Row],[Budget Code Description]],Dimentions!$X$6:$AC$139,2,FALSE)="","",VLOOKUP(Table1[[#This Row],[Budget Code Description]],Dimentions!$X$6:$AC$139,2,FALSE)),"")</f>
        <v/>
      </c>
      <c r="G1345" s="143"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Description]],Dimentions!$X$6:$AC$134,4,FALSE)="","",VLOOKUP(Table1[[#This Row],[Budget Code Description]],Dimentions!$X$6:$AC$134,4,FALSE)),"")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4"/>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x14ac:dyDescent="0.35">
      <c r="A1346" s="1"/>
      <c r="B1346" s="88" t="str">
        <f>IF(Table1[[#This Row],[Posting Date]]&lt;&gt;"",IF(Table1[[#This Row],[Reference Number]]=Q1345,B1345+1,1),"")</f>
        <v/>
      </c>
      <c r="C1346" s="61"/>
      <c r="D1346" s="61"/>
      <c r="E1346" s="140"/>
      <c r="F1346" s="143" t="str">
        <f>IFERROR(IF(VLOOKUP(Table1[[#This Row],[Budget Code Description]],Dimentions!$X$6:$AC$139,2,FALSE)="","",VLOOKUP(Table1[[#This Row],[Budget Code Description]],Dimentions!$X$6:$AC$139,2,FALSE)),"")</f>
        <v/>
      </c>
      <c r="G1346" s="143"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Description]],Dimentions!$X$6:$AC$134,4,FALSE)="","",VLOOKUP(Table1[[#This Row],[Budget Code Description]],Dimentions!$X$6:$AC$134,4,FALSE)),"")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4"/>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x14ac:dyDescent="0.35">
      <c r="A1347" s="1"/>
      <c r="B1347" s="88" t="str">
        <f>IF(Table1[[#This Row],[Posting Date]]&lt;&gt;"",IF(Table1[[#This Row],[Reference Number]]=Q1346,B1346+1,1),"")</f>
        <v/>
      </c>
      <c r="C1347" s="61"/>
      <c r="D1347" s="61"/>
      <c r="E1347" s="140"/>
      <c r="F1347" s="143" t="str">
        <f>IFERROR(IF(VLOOKUP(Table1[[#This Row],[Budget Code Description]],Dimentions!$X$6:$AC$139,2,FALSE)="","",VLOOKUP(Table1[[#This Row],[Budget Code Description]],Dimentions!$X$6:$AC$139,2,FALSE)),"")</f>
        <v/>
      </c>
      <c r="G1347" s="143"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Description]],Dimentions!$X$6:$AC$134,4,FALSE)="","",VLOOKUP(Table1[[#This Row],[Budget Code Description]],Dimentions!$X$6:$AC$134,4,FALSE)),"")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4"/>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x14ac:dyDescent="0.35">
      <c r="A1348" s="1"/>
      <c r="B1348" s="88" t="str">
        <f>IF(Table1[[#This Row],[Posting Date]]&lt;&gt;"",IF(Table1[[#This Row],[Reference Number]]=Q1347,B1347+1,1),"")</f>
        <v/>
      </c>
      <c r="C1348" s="61"/>
      <c r="D1348" s="61"/>
      <c r="E1348" s="140"/>
      <c r="F1348" s="143" t="str">
        <f>IFERROR(IF(VLOOKUP(Table1[[#This Row],[Budget Code Description]],Dimentions!$X$6:$AC$139,2,FALSE)="","",VLOOKUP(Table1[[#This Row],[Budget Code Description]],Dimentions!$X$6:$AC$139,2,FALSE)),"")</f>
        <v/>
      </c>
      <c r="G1348" s="143"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Description]],Dimentions!$X$6:$AC$134,4,FALSE)="","",VLOOKUP(Table1[[#This Row],[Budget Code Description]],Dimentions!$X$6:$AC$134,4,FALSE)),"")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4"/>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x14ac:dyDescent="0.35">
      <c r="A1349" s="1"/>
      <c r="B1349" s="88" t="str">
        <f>IF(Table1[[#This Row],[Posting Date]]&lt;&gt;"",IF(Table1[[#This Row],[Reference Number]]=Q1348,B1348+1,1),"")</f>
        <v/>
      </c>
      <c r="C1349" s="61"/>
      <c r="D1349" s="61"/>
      <c r="E1349" s="140"/>
      <c r="F1349" s="143" t="str">
        <f>IFERROR(IF(VLOOKUP(Table1[[#This Row],[Budget Code Description]],Dimentions!$X$6:$AC$139,2,FALSE)="","",VLOOKUP(Table1[[#This Row],[Budget Code Description]],Dimentions!$X$6:$AC$139,2,FALSE)),"")</f>
        <v/>
      </c>
      <c r="G1349" s="143"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Description]],Dimentions!$X$6:$AC$134,4,FALSE)="","",VLOOKUP(Table1[[#This Row],[Budget Code Description]],Dimentions!$X$6:$AC$134,4,FALSE)),"")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4"/>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x14ac:dyDescent="0.35">
      <c r="A1350" s="1"/>
      <c r="B1350" s="88" t="str">
        <f>IF(Table1[[#This Row],[Posting Date]]&lt;&gt;"",IF(Table1[[#This Row],[Reference Number]]=Q1349,B1349+1,1),"")</f>
        <v/>
      </c>
      <c r="C1350" s="61"/>
      <c r="D1350" s="61"/>
      <c r="E1350" s="140"/>
      <c r="F1350" s="143" t="str">
        <f>IFERROR(IF(VLOOKUP(Table1[[#This Row],[Budget Code Description]],Dimentions!$X$6:$AC$139,2,FALSE)="","",VLOOKUP(Table1[[#This Row],[Budget Code Description]],Dimentions!$X$6:$AC$139,2,FALSE)),"")</f>
        <v/>
      </c>
      <c r="G1350" s="143"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Description]],Dimentions!$X$6:$AC$134,4,FALSE)="","",VLOOKUP(Table1[[#This Row],[Budget Code Description]],Dimentions!$X$6:$AC$134,4,FALSE)),"")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4"/>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x14ac:dyDescent="0.35">
      <c r="A1351" s="1"/>
      <c r="B1351" s="88" t="str">
        <f>IF(Table1[[#This Row],[Posting Date]]&lt;&gt;"",IF(Table1[[#This Row],[Reference Number]]=Q1350,B1350+1,1),"")</f>
        <v/>
      </c>
      <c r="C1351" s="61"/>
      <c r="D1351" s="61"/>
      <c r="E1351" s="140"/>
      <c r="F1351" s="143" t="str">
        <f>IFERROR(IF(VLOOKUP(Table1[[#This Row],[Budget Code Description]],Dimentions!$X$6:$AC$139,2,FALSE)="","",VLOOKUP(Table1[[#This Row],[Budget Code Description]],Dimentions!$X$6:$AC$139,2,FALSE)),"")</f>
        <v/>
      </c>
      <c r="G1351" s="143"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Description]],Dimentions!$X$6:$AC$134,4,FALSE)="","",VLOOKUP(Table1[[#This Row],[Budget Code Description]],Dimentions!$X$6:$AC$134,4,FALSE)),"")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4"/>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x14ac:dyDescent="0.35">
      <c r="A1352" s="1"/>
      <c r="B1352" s="88" t="str">
        <f>IF(Table1[[#This Row],[Posting Date]]&lt;&gt;"",IF(Table1[[#This Row],[Reference Number]]=Q1351,B1351+1,1),"")</f>
        <v/>
      </c>
      <c r="C1352" s="61"/>
      <c r="D1352" s="61"/>
      <c r="E1352" s="140"/>
      <c r="F1352" s="143" t="str">
        <f>IFERROR(IF(VLOOKUP(Table1[[#This Row],[Budget Code Description]],Dimentions!$X$6:$AC$139,2,FALSE)="","",VLOOKUP(Table1[[#This Row],[Budget Code Description]],Dimentions!$X$6:$AC$139,2,FALSE)),"")</f>
        <v/>
      </c>
      <c r="G1352" s="143"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Description]],Dimentions!$X$6:$AC$134,4,FALSE)="","",VLOOKUP(Table1[[#This Row],[Budget Code Description]],Dimentions!$X$6:$AC$134,4,FALSE)),"")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4"/>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x14ac:dyDescent="0.35">
      <c r="A1353" s="1"/>
      <c r="B1353" s="88" t="str">
        <f>IF(Table1[[#This Row],[Posting Date]]&lt;&gt;"",IF(Table1[[#This Row],[Reference Number]]=Q1352,B1352+1,1),"")</f>
        <v/>
      </c>
      <c r="C1353" s="61"/>
      <c r="D1353" s="61"/>
      <c r="E1353" s="140"/>
      <c r="F1353" s="143" t="str">
        <f>IFERROR(IF(VLOOKUP(Table1[[#This Row],[Budget Code Description]],Dimentions!$X$6:$AC$139,2,FALSE)="","",VLOOKUP(Table1[[#This Row],[Budget Code Description]],Dimentions!$X$6:$AC$139,2,FALSE)),"")</f>
        <v/>
      </c>
      <c r="G1353" s="143"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Description]],Dimentions!$X$6:$AC$134,4,FALSE)="","",VLOOKUP(Table1[[#This Row],[Budget Code Description]],Dimentions!$X$6:$AC$134,4,FALSE)),"")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4"/>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x14ac:dyDescent="0.35">
      <c r="A1354" s="1"/>
      <c r="B1354" s="88" t="str">
        <f>IF(Table1[[#This Row],[Posting Date]]&lt;&gt;"",IF(Table1[[#This Row],[Reference Number]]=Q1353,B1353+1,1),"")</f>
        <v/>
      </c>
      <c r="C1354" s="61"/>
      <c r="D1354" s="61"/>
      <c r="E1354" s="140"/>
      <c r="F1354" s="143" t="str">
        <f>IFERROR(IF(VLOOKUP(Table1[[#This Row],[Budget Code Description]],Dimentions!$X$6:$AC$139,2,FALSE)="","",VLOOKUP(Table1[[#This Row],[Budget Code Description]],Dimentions!$X$6:$AC$139,2,FALSE)),"")</f>
        <v/>
      </c>
      <c r="G1354" s="143"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Description]],Dimentions!$X$6:$AC$134,4,FALSE)="","",VLOOKUP(Table1[[#This Row],[Budget Code Description]],Dimentions!$X$6:$AC$134,4,FALSE)),"")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4"/>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x14ac:dyDescent="0.35">
      <c r="A1355" s="1"/>
      <c r="B1355" s="88" t="str">
        <f>IF(Table1[[#This Row],[Posting Date]]&lt;&gt;"",IF(Table1[[#This Row],[Reference Number]]=Q1354,B1354+1,1),"")</f>
        <v/>
      </c>
      <c r="C1355" s="61"/>
      <c r="D1355" s="61"/>
      <c r="E1355" s="140"/>
      <c r="F1355" s="143" t="str">
        <f>IFERROR(IF(VLOOKUP(Table1[[#This Row],[Budget Code Description]],Dimentions!$X$6:$AC$139,2,FALSE)="","",VLOOKUP(Table1[[#This Row],[Budget Code Description]],Dimentions!$X$6:$AC$139,2,FALSE)),"")</f>
        <v/>
      </c>
      <c r="G1355" s="143"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Description]],Dimentions!$X$6:$AC$134,4,FALSE)="","",VLOOKUP(Table1[[#This Row],[Budget Code Description]],Dimentions!$X$6:$AC$134,4,FALSE)),"")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4"/>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x14ac:dyDescent="0.35">
      <c r="A1356" s="1"/>
      <c r="B1356" s="88" t="str">
        <f>IF(Table1[[#This Row],[Posting Date]]&lt;&gt;"",IF(Table1[[#This Row],[Reference Number]]=Q1355,B1355+1,1),"")</f>
        <v/>
      </c>
      <c r="C1356" s="61"/>
      <c r="D1356" s="61"/>
      <c r="E1356" s="140"/>
      <c r="F1356" s="143" t="str">
        <f>IFERROR(IF(VLOOKUP(Table1[[#This Row],[Budget Code Description]],Dimentions!$X$6:$AC$139,2,FALSE)="","",VLOOKUP(Table1[[#This Row],[Budget Code Description]],Dimentions!$X$6:$AC$139,2,FALSE)),"")</f>
        <v/>
      </c>
      <c r="G1356" s="143"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Description]],Dimentions!$X$6:$AC$134,4,FALSE)="","",VLOOKUP(Table1[[#This Row],[Budget Code Description]],Dimentions!$X$6:$AC$134,4,FALSE)),"")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4"/>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x14ac:dyDescent="0.35">
      <c r="A1357" s="1"/>
      <c r="B1357" s="88" t="str">
        <f>IF(Table1[[#This Row],[Posting Date]]&lt;&gt;"",IF(Table1[[#This Row],[Reference Number]]=Q1356,B1356+1,1),"")</f>
        <v/>
      </c>
      <c r="C1357" s="61"/>
      <c r="D1357" s="61"/>
      <c r="E1357" s="140"/>
      <c r="F1357" s="143" t="str">
        <f>IFERROR(IF(VLOOKUP(Table1[[#This Row],[Budget Code Description]],Dimentions!$X$6:$AC$139,2,FALSE)="","",VLOOKUP(Table1[[#This Row],[Budget Code Description]],Dimentions!$X$6:$AC$139,2,FALSE)),"")</f>
        <v/>
      </c>
      <c r="G1357" s="143"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Description]],Dimentions!$X$6:$AC$134,4,FALSE)="","",VLOOKUP(Table1[[#This Row],[Budget Code Description]],Dimentions!$X$6:$AC$134,4,FALSE)),"")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4"/>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x14ac:dyDescent="0.35">
      <c r="A1358" s="1"/>
      <c r="B1358" s="88" t="str">
        <f>IF(Table1[[#This Row],[Posting Date]]&lt;&gt;"",IF(Table1[[#This Row],[Reference Number]]=Q1357,B1357+1,1),"")</f>
        <v/>
      </c>
      <c r="C1358" s="61"/>
      <c r="D1358" s="61"/>
      <c r="E1358" s="140"/>
      <c r="F1358" s="143" t="str">
        <f>IFERROR(IF(VLOOKUP(Table1[[#This Row],[Budget Code Description]],Dimentions!$X$6:$AC$139,2,FALSE)="","",VLOOKUP(Table1[[#This Row],[Budget Code Description]],Dimentions!$X$6:$AC$139,2,FALSE)),"")</f>
        <v/>
      </c>
      <c r="G1358" s="143"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Description]],Dimentions!$X$6:$AC$134,4,FALSE)="","",VLOOKUP(Table1[[#This Row],[Budget Code Description]],Dimentions!$X$6:$AC$134,4,FALSE)),"")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4"/>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x14ac:dyDescent="0.35">
      <c r="A1359" s="1"/>
      <c r="B1359" s="88" t="str">
        <f>IF(Table1[[#This Row],[Posting Date]]&lt;&gt;"",IF(Table1[[#This Row],[Reference Number]]=Q1358,B1358+1,1),"")</f>
        <v/>
      </c>
      <c r="C1359" s="61"/>
      <c r="D1359" s="61"/>
      <c r="E1359" s="140"/>
      <c r="F1359" s="143" t="str">
        <f>IFERROR(IF(VLOOKUP(Table1[[#This Row],[Budget Code Description]],Dimentions!$X$6:$AC$139,2,FALSE)="","",VLOOKUP(Table1[[#This Row],[Budget Code Description]],Dimentions!$X$6:$AC$139,2,FALSE)),"")</f>
        <v/>
      </c>
      <c r="G1359" s="143"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Description]],Dimentions!$X$6:$AC$134,4,FALSE)="","",VLOOKUP(Table1[[#This Row],[Budget Code Description]],Dimentions!$X$6:$AC$134,4,FALSE)),"")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4"/>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x14ac:dyDescent="0.35">
      <c r="A1360" s="1"/>
      <c r="B1360" s="88" t="str">
        <f>IF(Table1[[#This Row],[Posting Date]]&lt;&gt;"",IF(Table1[[#This Row],[Reference Number]]=Q1359,B1359+1,1),"")</f>
        <v/>
      </c>
      <c r="C1360" s="61"/>
      <c r="D1360" s="61"/>
      <c r="E1360" s="140"/>
      <c r="F1360" s="143" t="str">
        <f>IFERROR(IF(VLOOKUP(Table1[[#This Row],[Budget Code Description]],Dimentions!$X$6:$AC$139,2,FALSE)="","",VLOOKUP(Table1[[#This Row],[Budget Code Description]],Dimentions!$X$6:$AC$139,2,FALSE)),"")</f>
        <v/>
      </c>
      <c r="G1360" s="143"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Description]],Dimentions!$X$6:$AC$134,4,FALSE)="","",VLOOKUP(Table1[[#This Row],[Budget Code Description]],Dimentions!$X$6:$AC$134,4,FALSE)),"")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si="24"/>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x14ac:dyDescent="0.35">
      <c r="A1361" s="1"/>
      <c r="B1361" s="88" t="str">
        <f>IF(Table1[[#This Row],[Posting Date]]&lt;&gt;"",IF(Table1[[#This Row],[Reference Number]]=Q1360,B1360+1,1),"")</f>
        <v/>
      </c>
      <c r="C1361" s="61"/>
      <c r="D1361" s="61"/>
      <c r="E1361" s="140"/>
      <c r="F1361" s="143" t="str">
        <f>IFERROR(IF(VLOOKUP(Table1[[#This Row],[Budget Code Description]],Dimentions!$X$6:$AC$139,2,FALSE)="","",VLOOKUP(Table1[[#This Row],[Budget Code Description]],Dimentions!$X$6:$AC$139,2,FALSE)),"")</f>
        <v/>
      </c>
      <c r="G1361" s="143"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Description]],Dimentions!$X$6:$AC$134,4,FALSE)="","",VLOOKUP(Table1[[#This Row],[Budget Code Description]],Dimentions!$X$6:$AC$134,4,FALSE)),"")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si="24"/>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x14ac:dyDescent="0.35">
      <c r="A1362" s="1"/>
      <c r="B1362" s="88" t="str">
        <f>IF(Table1[[#This Row],[Posting Date]]&lt;&gt;"",IF(Table1[[#This Row],[Reference Number]]=Q1361,B1361+1,1),"")</f>
        <v/>
      </c>
      <c r="C1362" s="61"/>
      <c r="D1362" s="61"/>
      <c r="E1362" s="140"/>
      <c r="F1362" s="143" t="str">
        <f>IFERROR(IF(VLOOKUP(Table1[[#This Row],[Budget Code Description]],Dimentions!$X$6:$AC$139,2,FALSE)="","",VLOOKUP(Table1[[#This Row],[Budget Code Description]],Dimentions!$X$6:$AC$139,2,FALSE)),"")</f>
        <v/>
      </c>
      <c r="G1362" s="143"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Description]],Dimentions!$X$6:$AC$134,4,FALSE)="","",VLOOKUP(Table1[[#This Row],[Budget Code Description]],Dimentions!$X$6:$AC$134,4,FALSE)),"")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si="24"/>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x14ac:dyDescent="0.35">
      <c r="A1363" s="1"/>
      <c r="B1363" s="88" t="str">
        <f>IF(Table1[[#This Row],[Posting Date]]&lt;&gt;"",IF(Table1[[#This Row],[Reference Number]]=Q1362,B1362+1,1),"")</f>
        <v/>
      </c>
      <c r="C1363" s="61"/>
      <c r="D1363" s="61"/>
      <c r="E1363" s="140"/>
      <c r="F1363" s="143" t="str">
        <f>IFERROR(IF(VLOOKUP(Table1[[#This Row],[Budget Code Description]],Dimentions!$X$6:$AC$139,2,FALSE)="","",VLOOKUP(Table1[[#This Row],[Budget Code Description]],Dimentions!$X$6:$AC$139,2,FALSE)),"")</f>
        <v/>
      </c>
      <c r="G1363" s="143"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Description]],Dimentions!$X$6:$AC$134,4,FALSE)="","",VLOOKUP(Table1[[#This Row],[Budget Code Description]],Dimentions!$X$6:$AC$134,4,FALSE)),"")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4"/>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x14ac:dyDescent="0.35">
      <c r="A1364" s="1"/>
      <c r="B1364" s="88" t="str">
        <f>IF(Table1[[#This Row],[Posting Date]]&lt;&gt;"",IF(Table1[[#This Row],[Reference Number]]=Q1363,B1363+1,1),"")</f>
        <v/>
      </c>
      <c r="C1364" s="61"/>
      <c r="D1364" s="61"/>
      <c r="E1364" s="140"/>
      <c r="F1364" s="143" t="str">
        <f>IFERROR(IF(VLOOKUP(Table1[[#This Row],[Budget Code Description]],Dimentions!$X$6:$AC$139,2,FALSE)="","",VLOOKUP(Table1[[#This Row],[Budget Code Description]],Dimentions!$X$6:$AC$139,2,FALSE)),"")</f>
        <v/>
      </c>
      <c r="G1364" s="143"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Description]],Dimentions!$X$6:$AC$134,4,FALSE)="","",VLOOKUP(Table1[[#This Row],[Budget Code Description]],Dimentions!$X$6:$AC$134,4,FALSE)),"")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4"/>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x14ac:dyDescent="0.35">
      <c r="A1365" s="1"/>
      <c r="B1365" s="88" t="str">
        <f>IF(Table1[[#This Row],[Posting Date]]&lt;&gt;"",IF(Table1[[#This Row],[Reference Number]]=Q1364,B1364+1,1),"")</f>
        <v/>
      </c>
      <c r="C1365" s="61"/>
      <c r="D1365" s="61"/>
      <c r="E1365" s="140"/>
      <c r="F1365" s="143" t="str">
        <f>IFERROR(IF(VLOOKUP(Table1[[#This Row],[Budget Code Description]],Dimentions!$X$6:$AC$139,2,FALSE)="","",VLOOKUP(Table1[[#This Row],[Budget Code Description]],Dimentions!$X$6:$AC$139,2,FALSE)),"")</f>
        <v/>
      </c>
      <c r="G1365" s="143"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Description]],Dimentions!$X$6:$AC$134,4,FALSE)="","",VLOOKUP(Table1[[#This Row],[Budget Code Description]],Dimentions!$X$6:$AC$134,4,FALSE)),"")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4"/>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x14ac:dyDescent="0.35">
      <c r="A1366" s="1"/>
      <c r="B1366" s="88" t="str">
        <f>IF(Table1[[#This Row],[Posting Date]]&lt;&gt;"",IF(Table1[[#This Row],[Reference Number]]=Q1365,B1365+1,1),"")</f>
        <v/>
      </c>
      <c r="C1366" s="61"/>
      <c r="D1366" s="61"/>
      <c r="E1366" s="140"/>
      <c r="F1366" s="143" t="str">
        <f>IFERROR(IF(VLOOKUP(Table1[[#This Row],[Budget Code Description]],Dimentions!$X$6:$AC$139,2,FALSE)="","",VLOOKUP(Table1[[#This Row],[Budget Code Description]],Dimentions!$X$6:$AC$139,2,FALSE)),"")</f>
        <v/>
      </c>
      <c r="G1366" s="143"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Description]],Dimentions!$X$6:$AC$134,4,FALSE)="","",VLOOKUP(Table1[[#This Row],[Budget Code Description]],Dimentions!$X$6:$AC$134,4,FALSE)),"")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4"/>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x14ac:dyDescent="0.35">
      <c r="A1367" s="1"/>
      <c r="B1367" s="88" t="str">
        <f>IF(Table1[[#This Row],[Posting Date]]&lt;&gt;"",IF(Table1[[#This Row],[Reference Number]]=Q1366,B1366+1,1),"")</f>
        <v/>
      </c>
      <c r="C1367" s="61"/>
      <c r="D1367" s="61"/>
      <c r="E1367" s="140"/>
      <c r="F1367" s="143" t="str">
        <f>IFERROR(IF(VLOOKUP(Table1[[#This Row],[Budget Code Description]],Dimentions!$X$6:$AC$139,2,FALSE)="","",VLOOKUP(Table1[[#This Row],[Budget Code Description]],Dimentions!$X$6:$AC$139,2,FALSE)),"")</f>
        <v/>
      </c>
      <c r="G1367" s="143"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Description]],Dimentions!$X$6:$AC$134,4,FALSE)="","",VLOOKUP(Table1[[#This Row],[Budget Code Description]],Dimentions!$X$6:$AC$134,4,FALSE)),"")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4"/>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x14ac:dyDescent="0.35">
      <c r="A1368" s="1"/>
      <c r="B1368" s="88" t="str">
        <f>IF(Table1[[#This Row],[Posting Date]]&lt;&gt;"",IF(Table1[[#This Row],[Reference Number]]=Q1367,B1367+1,1),"")</f>
        <v/>
      </c>
      <c r="C1368" s="61"/>
      <c r="D1368" s="61"/>
      <c r="E1368" s="140"/>
      <c r="F1368" s="143" t="str">
        <f>IFERROR(IF(VLOOKUP(Table1[[#This Row],[Budget Code Description]],Dimentions!$X$6:$AC$139,2,FALSE)="","",VLOOKUP(Table1[[#This Row],[Budget Code Description]],Dimentions!$X$6:$AC$139,2,FALSE)),"")</f>
        <v/>
      </c>
      <c r="G1368" s="143"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Description]],Dimentions!$X$6:$AC$134,4,FALSE)="","",VLOOKUP(Table1[[#This Row],[Budget Code Description]],Dimentions!$X$6:$AC$134,4,FALSE)),"")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4"/>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x14ac:dyDescent="0.35">
      <c r="A1369" s="1"/>
      <c r="B1369" s="88" t="str">
        <f>IF(Table1[[#This Row],[Posting Date]]&lt;&gt;"",IF(Table1[[#This Row],[Reference Number]]=Q1368,B1368+1,1),"")</f>
        <v/>
      </c>
      <c r="C1369" s="61"/>
      <c r="D1369" s="61"/>
      <c r="E1369" s="140"/>
      <c r="F1369" s="143" t="str">
        <f>IFERROR(IF(VLOOKUP(Table1[[#This Row],[Budget Code Description]],Dimentions!$X$6:$AC$139,2,FALSE)="","",VLOOKUP(Table1[[#This Row],[Budget Code Description]],Dimentions!$X$6:$AC$139,2,FALSE)),"")</f>
        <v/>
      </c>
      <c r="G1369" s="143"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Description]],Dimentions!$X$6:$AC$134,4,FALSE)="","",VLOOKUP(Table1[[#This Row],[Budget Code Description]],Dimentions!$X$6:$AC$134,4,FALSE)),"")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4"/>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x14ac:dyDescent="0.35">
      <c r="A1370" s="1"/>
      <c r="B1370" s="88" t="str">
        <f>IF(Table1[[#This Row],[Posting Date]]&lt;&gt;"",IF(Table1[[#This Row],[Reference Number]]=Q1369,B1369+1,1),"")</f>
        <v/>
      </c>
      <c r="C1370" s="61"/>
      <c r="D1370" s="61"/>
      <c r="E1370" s="140"/>
      <c r="F1370" s="143" t="str">
        <f>IFERROR(IF(VLOOKUP(Table1[[#This Row],[Budget Code Description]],Dimentions!$X$6:$AC$139,2,FALSE)="","",VLOOKUP(Table1[[#This Row],[Budget Code Description]],Dimentions!$X$6:$AC$139,2,FALSE)),"")</f>
        <v/>
      </c>
      <c r="G1370" s="143"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Description]],Dimentions!$X$6:$AC$134,4,FALSE)="","",VLOOKUP(Table1[[#This Row],[Budget Code Description]],Dimentions!$X$6:$AC$134,4,FALSE)),"")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4"/>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x14ac:dyDescent="0.35">
      <c r="A1371" s="1"/>
      <c r="B1371" s="88" t="str">
        <f>IF(Table1[[#This Row],[Posting Date]]&lt;&gt;"",IF(Table1[[#This Row],[Reference Number]]=Q1370,B1370+1,1),"")</f>
        <v/>
      </c>
      <c r="C1371" s="61"/>
      <c r="D1371" s="61"/>
      <c r="E1371" s="140"/>
      <c r="F1371" s="143" t="str">
        <f>IFERROR(IF(VLOOKUP(Table1[[#This Row],[Budget Code Description]],Dimentions!$X$6:$AC$139,2,FALSE)="","",VLOOKUP(Table1[[#This Row],[Budget Code Description]],Dimentions!$X$6:$AC$139,2,FALSE)),"")</f>
        <v/>
      </c>
      <c r="G1371" s="143"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Description]],Dimentions!$X$6:$AC$134,4,FALSE)="","",VLOOKUP(Table1[[#This Row],[Budget Code Description]],Dimentions!$X$6:$AC$134,4,FALSE)),"")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4"/>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x14ac:dyDescent="0.35">
      <c r="A1372" s="1"/>
      <c r="B1372" s="88" t="str">
        <f>IF(Table1[[#This Row],[Posting Date]]&lt;&gt;"",IF(Table1[[#This Row],[Reference Number]]=Q1371,B1371+1,1),"")</f>
        <v/>
      </c>
      <c r="C1372" s="61"/>
      <c r="D1372" s="61"/>
      <c r="E1372" s="140"/>
      <c r="F1372" s="143" t="str">
        <f>IFERROR(IF(VLOOKUP(Table1[[#This Row],[Budget Code Description]],Dimentions!$X$6:$AC$139,2,FALSE)="","",VLOOKUP(Table1[[#This Row],[Budget Code Description]],Dimentions!$X$6:$AC$139,2,FALSE)),"")</f>
        <v/>
      </c>
      <c r="G1372" s="143"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Description]],Dimentions!$X$6:$AC$134,4,FALSE)="","",VLOOKUP(Table1[[#This Row],[Budget Code Description]],Dimentions!$X$6:$AC$134,4,FALSE)),"")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4"/>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x14ac:dyDescent="0.35">
      <c r="A1373" s="1"/>
      <c r="B1373" s="88" t="str">
        <f>IF(Table1[[#This Row],[Posting Date]]&lt;&gt;"",IF(Table1[[#This Row],[Reference Number]]=Q1372,B1372+1,1),"")</f>
        <v/>
      </c>
      <c r="C1373" s="61"/>
      <c r="D1373" s="61"/>
      <c r="E1373" s="140"/>
      <c r="F1373" s="143" t="str">
        <f>IFERROR(IF(VLOOKUP(Table1[[#This Row],[Budget Code Description]],Dimentions!$X$6:$AC$139,2,FALSE)="","",VLOOKUP(Table1[[#This Row],[Budget Code Description]],Dimentions!$X$6:$AC$139,2,FALSE)),"")</f>
        <v/>
      </c>
      <c r="G1373" s="143"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Description]],Dimentions!$X$6:$AC$134,4,FALSE)="","",VLOOKUP(Table1[[#This Row],[Budget Code Description]],Dimentions!$X$6:$AC$134,4,FALSE)),"")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4"/>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x14ac:dyDescent="0.35">
      <c r="A1374" s="1"/>
      <c r="B1374" s="88" t="str">
        <f>IF(Table1[[#This Row],[Posting Date]]&lt;&gt;"",IF(Table1[[#This Row],[Reference Number]]=Q1373,B1373+1,1),"")</f>
        <v/>
      </c>
      <c r="C1374" s="61"/>
      <c r="D1374" s="61"/>
      <c r="E1374" s="140"/>
      <c r="F1374" s="143" t="str">
        <f>IFERROR(IF(VLOOKUP(Table1[[#This Row],[Budget Code Description]],Dimentions!$X$6:$AC$139,2,FALSE)="","",VLOOKUP(Table1[[#This Row],[Budget Code Description]],Dimentions!$X$6:$AC$139,2,FALSE)),"")</f>
        <v/>
      </c>
      <c r="G1374" s="143"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Description]],Dimentions!$X$6:$AC$134,4,FALSE)="","",VLOOKUP(Table1[[#This Row],[Budget Code Description]],Dimentions!$X$6:$AC$134,4,FALSE)),"")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4"/>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x14ac:dyDescent="0.35">
      <c r="A1375" s="1"/>
      <c r="B1375" s="88" t="str">
        <f>IF(Table1[[#This Row],[Posting Date]]&lt;&gt;"",IF(Table1[[#This Row],[Reference Number]]=Q1374,B1374+1,1),"")</f>
        <v/>
      </c>
      <c r="C1375" s="61"/>
      <c r="D1375" s="61"/>
      <c r="E1375" s="140"/>
      <c r="F1375" s="143" t="str">
        <f>IFERROR(IF(VLOOKUP(Table1[[#This Row],[Budget Code Description]],Dimentions!$X$6:$AC$139,2,FALSE)="","",VLOOKUP(Table1[[#This Row],[Budget Code Description]],Dimentions!$X$6:$AC$139,2,FALSE)),"")</f>
        <v/>
      </c>
      <c r="G1375" s="143"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Description]],Dimentions!$X$6:$AC$134,4,FALSE)="","",VLOOKUP(Table1[[#This Row],[Budget Code Description]],Dimentions!$X$6:$AC$134,4,FALSE)),"")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4"/>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x14ac:dyDescent="0.35">
      <c r="A1376" s="1"/>
      <c r="B1376" s="88" t="str">
        <f>IF(Table1[[#This Row],[Posting Date]]&lt;&gt;"",IF(Table1[[#This Row],[Reference Number]]=Q1375,B1375+1,1),"")</f>
        <v/>
      </c>
      <c r="C1376" s="61"/>
      <c r="D1376" s="61"/>
      <c r="E1376" s="140"/>
      <c r="F1376" s="143" t="str">
        <f>IFERROR(IF(VLOOKUP(Table1[[#This Row],[Budget Code Description]],Dimentions!$X$6:$AC$139,2,FALSE)="","",VLOOKUP(Table1[[#This Row],[Budget Code Description]],Dimentions!$X$6:$AC$139,2,FALSE)),"")</f>
        <v/>
      </c>
      <c r="G1376" s="143"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Description]],Dimentions!$X$6:$AC$134,4,FALSE)="","",VLOOKUP(Table1[[#This Row],[Budget Code Description]],Dimentions!$X$6:$AC$134,4,FALSE)),"")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4"/>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x14ac:dyDescent="0.35">
      <c r="A1377" s="1"/>
      <c r="B1377" s="88" t="str">
        <f>IF(Table1[[#This Row],[Posting Date]]&lt;&gt;"",IF(Table1[[#This Row],[Reference Number]]=Q1376,B1376+1,1),"")</f>
        <v/>
      </c>
      <c r="C1377" s="61"/>
      <c r="D1377" s="61"/>
      <c r="E1377" s="140"/>
      <c r="F1377" s="143" t="str">
        <f>IFERROR(IF(VLOOKUP(Table1[[#This Row],[Budget Code Description]],Dimentions!$X$6:$AC$139,2,FALSE)="","",VLOOKUP(Table1[[#This Row],[Budget Code Description]],Dimentions!$X$6:$AC$139,2,FALSE)),"")</f>
        <v/>
      </c>
      <c r="G1377" s="143"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Description]],Dimentions!$X$6:$AC$134,4,FALSE)="","",VLOOKUP(Table1[[#This Row],[Budget Code Description]],Dimentions!$X$6:$AC$134,4,FALSE)),"")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4"/>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x14ac:dyDescent="0.35">
      <c r="A1378" s="1"/>
      <c r="B1378" s="88" t="str">
        <f>IF(Table1[[#This Row],[Posting Date]]&lt;&gt;"",IF(Table1[[#This Row],[Reference Number]]=Q1377,B1377+1,1),"")</f>
        <v/>
      </c>
      <c r="C1378" s="61"/>
      <c r="D1378" s="61"/>
      <c r="E1378" s="140"/>
      <c r="F1378" s="143" t="str">
        <f>IFERROR(IF(VLOOKUP(Table1[[#This Row],[Budget Code Description]],Dimentions!$X$6:$AC$139,2,FALSE)="","",VLOOKUP(Table1[[#This Row],[Budget Code Description]],Dimentions!$X$6:$AC$139,2,FALSE)),"")</f>
        <v/>
      </c>
      <c r="G1378" s="143"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Description]],Dimentions!$X$6:$AC$134,4,FALSE)="","",VLOOKUP(Table1[[#This Row],[Budget Code Description]],Dimentions!$X$6:$AC$134,4,FALSE)),"")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4"/>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x14ac:dyDescent="0.35">
      <c r="A1379" s="1"/>
      <c r="B1379" s="88" t="str">
        <f>IF(Table1[[#This Row],[Posting Date]]&lt;&gt;"",IF(Table1[[#This Row],[Reference Number]]=Q1378,B1378+1,1),"")</f>
        <v/>
      </c>
      <c r="C1379" s="61"/>
      <c r="D1379" s="61"/>
      <c r="E1379" s="140"/>
      <c r="F1379" s="143" t="str">
        <f>IFERROR(IF(VLOOKUP(Table1[[#This Row],[Budget Code Description]],Dimentions!$X$6:$AC$139,2,FALSE)="","",VLOOKUP(Table1[[#This Row],[Budget Code Description]],Dimentions!$X$6:$AC$139,2,FALSE)),"")</f>
        <v/>
      </c>
      <c r="G1379" s="143"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Description]],Dimentions!$X$6:$AC$134,4,FALSE)="","",VLOOKUP(Table1[[#This Row],[Budget Code Description]],Dimentions!$X$6:$AC$134,4,FALSE)),"")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si="24"/>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x14ac:dyDescent="0.35">
      <c r="A1380" s="1"/>
      <c r="B1380" s="88" t="str">
        <f>IF(Table1[[#This Row],[Posting Date]]&lt;&gt;"",IF(Table1[[#This Row],[Reference Number]]=Q1379,B1379+1,1),"")</f>
        <v/>
      </c>
      <c r="C1380" s="61"/>
      <c r="D1380" s="61"/>
      <c r="E1380" s="140"/>
      <c r="F1380" s="143" t="str">
        <f>IFERROR(IF(VLOOKUP(Table1[[#This Row],[Budget Code Description]],Dimentions!$X$6:$AC$139,2,FALSE)="","",VLOOKUP(Table1[[#This Row],[Budget Code Description]],Dimentions!$X$6:$AC$139,2,FALSE)),"")</f>
        <v/>
      </c>
      <c r="G1380" s="143"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Description]],Dimentions!$X$6:$AC$134,4,FALSE)="","",VLOOKUP(Table1[[#This Row],[Budget Code Description]],Dimentions!$X$6:$AC$134,4,FALSE)),"")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4"/>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x14ac:dyDescent="0.35">
      <c r="A1381" s="1"/>
      <c r="B1381" s="88" t="str">
        <f>IF(Table1[[#This Row],[Posting Date]]&lt;&gt;"",IF(Table1[[#This Row],[Reference Number]]=Q1380,B1380+1,1),"")</f>
        <v/>
      </c>
      <c r="C1381" s="61"/>
      <c r="D1381" s="61"/>
      <c r="E1381" s="140"/>
      <c r="F1381" s="143" t="str">
        <f>IFERROR(IF(VLOOKUP(Table1[[#This Row],[Budget Code Description]],Dimentions!$X$6:$AC$139,2,FALSE)="","",VLOOKUP(Table1[[#This Row],[Budget Code Description]],Dimentions!$X$6:$AC$139,2,FALSE)),"")</f>
        <v/>
      </c>
      <c r="G1381" s="143"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Description]],Dimentions!$X$6:$AC$134,4,FALSE)="","",VLOOKUP(Table1[[#This Row],[Budget Code Description]],Dimentions!$X$6:$AC$134,4,FALSE)),"")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4"/>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x14ac:dyDescent="0.35">
      <c r="A1382" s="1"/>
      <c r="B1382" s="88" t="str">
        <f>IF(Table1[[#This Row],[Posting Date]]&lt;&gt;"",IF(Table1[[#This Row],[Reference Number]]=Q1381,B1381+1,1),"")</f>
        <v/>
      </c>
      <c r="C1382" s="61"/>
      <c r="D1382" s="61"/>
      <c r="E1382" s="140"/>
      <c r="F1382" s="143" t="str">
        <f>IFERROR(IF(VLOOKUP(Table1[[#This Row],[Budget Code Description]],Dimentions!$X$6:$AC$139,2,FALSE)="","",VLOOKUP(Table1[[#This Row],[Budget Code Description]],Dimentions!$X$6:$AC$139,2,FALSE)),"")</f>
        <v/>
      </c>
      <c r="G1382" s="143"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Description]],Dimentions!$X$6:$AC$134,4,FALSE)="","",VLOOKUP(Table1[[#This Row],[Budget Code Description]],Dimentions!$X$6:$AC$134,4,FALSE)),"")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si="24"/>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x14ac:dyDescent="0.35">
      <c r="A1383" s="1"/>
      <c r="B1383" s="88" t="str">
        <f>IF(Table1[[#This Row],[Posting Date]]&lt;&gt;"",IF(Table1[[#This Row],[Reference Number]]=Q1382,B1382+1,1),"")</f>
        <v/>
      </c>
      <c r="C1383" s="61"/>
      <c r="D1383" s="61"/>
      <c r="E1383" s="140"/>
      <c r="F1383" s="143" t="str">
        <f>IFERROR(IF(VLOOKUP(Table1[[#This Row],[Budget Code Description]],Dimentions!$X$6:$AC$139,2,FALSE)="","",VLOOKUP(Table1[[#This Row],[Budget Code Description]],Dimentions!$X$6:$AC$139,2,FALSE)),"")</f>
        <v/>
      </c>
      <c r="G1383" s="143"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Description]],Dimentions!$X$6:$AC$134,4,FALSE)="","",VLOOKUP(Table1[[#This Row],[Budget Code Description]],Dimentions!$X$6:$AC$134,4,FALSE)),"")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4"/>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x14ac:dyDescent="0.35">
      <c r="A1384" s="1"/>
      <c r="B1384" s="88" t="str">
        <f>IF(Table1[[#This Row],[Posting Date]]&lt;&gt;"",IF(Table1[[#This Row],[Reference Number]]=Q1383,B1383+1,1),"")</f>
        <v/>
      </c>
      <c r="C1384" s="61"/>
      <c r="D1384" s="61"/>
      <c r="E1384" s="140"/>
      <c r="F1384" s="143" t="str">
        <f>IFERROR(IF(VLOOKUP(Table1[[#This Row],[Budget Code Description]],Dimentions!$X$6:$AC$139,2,FALSE)="","",VLOOKUP(Table1[[#This Row],[Budget Code Description]],Dimentions!$X$6:$AC$139,2,FALSE)),"")</f>
        <v/>
      </c>
      <c r="G1384" s="143"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Description]],Dimentions!$X$6:$AC$134,4,FALSE)="","",VLOOKUP(Table1[[#This Row],[Budget Code Description]],Dimentions!$X$6:$AC$134,4,FALSE)),"")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4"/>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x14ac:dyDescent="0.35">
      <c r="A1385" s="1"/>
      <c r="B1385" s="88" t="str">
        <f>IF(Table1[[#This Row],[Posting Date]]&lt;&gt;"",IF(Table1[[#This Row],[Reference Number]]=Q1384,B1384+1,1),"")</f>
        <v/>
      </c>
      <c r="C1385" s="61"/>
      <c r="D1385" s="61"/>
      <c r="E1385" s="140"/>
      <c r="F1385" s="143" t="str">
        <f>IFERROR(IF(VLOOKUP(Table1[[#This Row],[Budget Code Description]],Dimentions!$X$6:$AC$139,2,FALSE)="","",VLOOKUP(Table1[[#This Row],[Budget Code Description]],Dimentions!$X$6:$AC$139,2,FALSE)),"")</f>
        <v/>
      </c>
      <c r="G1385" s="143"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Description]],Dimentions!$X$6:$AC$134,4,FALSE)="","",VLOOKUP(Table1[[#This Row],[Budget Code Description]],Dimentions!$X$6:$AC$134,4,FALSE)),"")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si="24"/>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x14ac:dyDescent="0.35">
      <c r="A1386" s="1"/>
      <c r="B1386" s="88" t="str">
        <f>IF(Table1[[#This Row],[Posting Date]]&lt;&gt;"",IF(Table1[[#This Row],[Reference Number]]=Q1385,B1385+1,1),"")</f>
        <v/>
      </c>
      <c r="C1386" s="61"/>
      <c r="D1386" s="61"/>
      <c r="E1386" s="140"/>
      <c r="F1386" s="143" t="str">
        <f>IFERROR(IF(VLOOKUP(Table1[[#This Row],[Budget Code Description]],Dimentions!$X$6:$AC$139,2,FALSE)="","",VLOOKUP(Table1[[#This Row],[Budget Code Description]],Dimentions!$X$6:$AC$139,2,FALSE)),"")</f>
        <v/>
      </c>
      <c r="G1386" s="143"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Description]],Dimentions!$X$6:$AC$134,4,FALSE)="","",VLOOKUP(Table1[[#This Row],[Budget Code Description]],Dimentions!$X$6:$AC$134,4,FALSE)),"")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4"/>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x14ac:dyDescent="0.35">
      <c r="A1387" s="1"/>
      <c r="B1387" s="88" t="str">
        <f>IF(Table1[[#This Row],[Posting Date]]&lt;&gt;"",IF(Table1[[#This Row],[Reference Number]]=Q1386,B1386+1,1),"")</f>
        <v/>
      </c>
      <c r="C1387" s="61"/>
      <c r="D1387" s="61"/>
      <c r="E1387" s="140"/>
      <c r="F1387" s="143" t="str">
        <f>IFERROR(IF(VLOOKUP(Table1[[#This Row],[Budget Code Description]],Dimentions!$X$6:$AC$139,2,FALSE)="","",VLOOKUP(Table1[[#This Row],[Budget Code Description]],Dimentions!$X$6:$AC$139,2,FALSE)),"")</f>
        <v/>
      </c>
      <c r="G1387" s="143"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Description]],Dimentions!$X$6:$AC$134,4,FALSE)="","",VLOOKUP(Table1[[#This Row],[Budget Code Description]],Dimentions!$X$6:$AC$134,4,FALSE)),"")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ref="W1387:W1450" si="25">IF(E1387="","",(ExchangeRate))</f>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x14ac:dyDescent="0.35">
      <c r="A1388" s="1"/>
      <c r="B1388" s="88" t="str">
        <f>IF(Table1[[#This Row],[Posting Date]]&lt;&gt;"",IF(Table1[[#This Row],[Reference Number]]=Q1387,B1387+1,1),"")</f>
        <v/>
      </c>
      <c r="C1388" s="61"/>
      <c r="D1388" s="61"/>
      <c r="E1388" s="140"/>
      <c r="F1388" s="143" t="str">
        <f>IFERROR(IF(VLOOKUP(Table1[[#This Row],[Budget Code Description]],Dimentions!$X$6:$AC$139,2,FALSE)="","",VLOOKUP(Table1[[#This Row],[Budget Code Description]],Dimentions!$X$6:$AC$139,2,FALSE)),"")</f>
        <v/>
      </c>
      <c r="G1388" s="143"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Description]],Dimentions!$X$6:$AC$134,4,FALSE)="","",VLOOKUP(Table1[[#This Row],[Budget Code Description]],Dimentions!$X$6:$AC$134,4,FALSE)),"")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5"/>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x14ac:dyDescent="0.35">
      <c r="A1389" s="1"/>
      <c r="B1389" s="88" t="str">
        <f>IF(Table1[[#This Row],[Posting Date]]&lt;&gt;"",IF(Table1[[#This Row],[Reference Number]]=Q1388,B1388+1,1),"")</f>
        <v/>
      </c>
      <c r="C1389" s="61"/>
      <c r="D1389" s="61"/>
      <c r="E1389" s="140"/>
      <c r="F1389" s="143" t="str">
        <f>IFERROR(IF(VLOOKUP(Table1[[#This Row],[Budget Code Description]],Dimentions!$X$6:$AC$139,2,FALSE)="","",VLOOKUP(Table1[[#This Row],[Budget Code Description]],Dimentions!$X$6:$AC$139,2,FALSE)),"")</f>
        <v/>
      </c>
      <c r="G1389" s="143"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Description]],Dimentions!$X$6:$AC$134,4,FALSE)="","",VLOOKUP(Table1[[#This Row],[Budget Code Description]],Dimentions!$X$6:$AC$134,4,FALSE)),"")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si="25"/>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x14ac:dyDescent="0.35">
      <c r="A1390" s="1"/>
      <c r="B1390" s="88" t="str">
        <f>IF(Table1[[#This Row],[Posting Date]]&lt;&gt;"",IF(Table1[[#This Row],[Reference Number]]=Q1389,B1389+1,1),"")</f>
        <v/>
      </c>
      <c r="C1390" s="61"/>
      <c r="D1390" s="61"/>
      <c r="E1390" s="140"/>
      <c r="F1390" s="143" t="str">
        <f>IFERROR(IF(VLOOKUP(Table1[[#This Row],[Budget Code Description]],Dimentions!$X$6:$AC$139,2,FALSE)="","",VLOOKUP(Table1[[#This Row],[Budget Code Description]],Dimentions!$X$6:$AC$139,2,FALSE)),"")</f>
        <v/>
      </c>
      <c r="G1390" s="143"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Description]],Dimentions!$X$6:$AC$134,4,FALSE)="","",VLOOKUP(Table1[[#This Row],[Budget Code Description]],Dimentions!$X$6:$AC$134,4,FALSE)),"")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si="25"/>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x14ac:dyDescent="0.35">
      <c r="A1391" s="1"/>
      <c r="B1391" s="88" t="str">
        <f>IF(Table1[[#This Row],[Posting Date]]&lt;&gt;"",IF(Table1[[#This Row],[Reference Number]]=Q1390,B1390+1,1),"")</f>
        <v/>
      </c>
      <c r="C1391" s="61"/>
      <c r="D1391" s="61"/>
      <c r="E1391" s="140"/>
      <c r="F1391" s="143" t="str">
        <f>IFERROR(IF(VLOOKUP(Table1[[#This Row],[Budget Code Description]],Dimentions!$X$6:$AC$139,2,FALSE)="","",VLOOKUP(Table1[[#This Row],[Budget Code Description]],Dimentions!$X$6:$AC$139,2,FALSE)),"")</f>
        <v/>
      </c>
      <c r="G1391" s="143"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Description]],Dimentions!$X$6:$AC$134,4,FALSE)="","",VLOOKUP(Table1[[#This Row],[Budget Code Description]],Dimentions!$X$6:$AC$134,4,FALSE)),"")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si="25"/>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x14ac:dyDescent="0.35">
      <c r="A1392" s="1"/>
      <c r="B1392" s="88" t="str">
        <f>IF(Table1[[#This Row],[Posting Date]]&lt;&gt;"",IF(Table1[[#This Row],[Reference Number]]=Q1391,B1391+1,1),"")</f>
        <v/>
      </c>
      <c r="C1392" s="61"/>
      <c r="D1392" s="61"/>
      <c r="E1392" s="140"/>
      <c r="F1392" s="143" t="str">
        <f>IFERROR(IF(VLOOKUP(Table1[[#This Row],[Budget Code Description]],Dimentions!$X$6:$AC$139,2,FALSE)="","",VLOOKUP(Table1[[#This Row],[Budget Code Description]],Dimentions!$X$6:$AC$139,2,FALSE)),"")</f>
        <v/>
      </c>
      <c r="G1392" s="143"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Description]],Dimentions!$X$6:$AC$134,4,FALSE)="","",VLOOKUP(Table1[[#This Row],[Budget Code Description]],Dimentions!$X$6:$AC$134,4,FALSE)),"")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5"/>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x14ac:dyDescent="0.35">
      <c r="A1393" s="1"/>
      <c r="B1393" s="88" t="str">
        <f>IF(Table1[[#This Row],[Posting Date]]&lt;&gt;"",IF(Table1[[#This Row],[Reference Number]]=Q1392,B1392+1,1),"")</f>
        <v/>
      </c>
      <c r="C1393" s="61"/>
      <c r="D1393" s="61"/>
      <c r="E1393" s="140"/>
      <c r="F1393" s="143" t="str">
        <f>IFERROR(IF(VLOOKUP(Table1[[#This Row],[Budget Code Description]],Dimentions!$X$6:$AC$139,2,FALSE)="","",VLOOKUP(Table1[[#This Row],[Budget Code Description]],Dimentions!$X$6:$AC$139,2,FALSE)),"")</f>
        <v/>
      </c>
      <c r="G1393" s="143"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Description]],Dimentions!$X$6:$AC$134,4,FALSE)="","",VLOOKUP(Table1[[#This Row],[Budget Code Description]],Dimentions!$X$6:$AC$134,4,FALSE)),"")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5"/>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x14ac:dyDescent="0.35">
      <c r="A1394" s="1"/>
      <c r="B1394" s="88" t="str">
        <f>IF(Table1[[#This Row],[Posting Date]]&lt;&gt;"",IF(Table1[[#This Row],[Reference Number]]=Q1393,B1393+1,1),"")</f>
        <v/>
      </c>
      <c r="C1394" s="61"/>
      <c r="D1394" s="61"/>
      <c r="E1394" s="140"/>
      <c r="F1394" s="143" t="str">
        <f>IFERROR(IF(VLOOKUP(Table1[[#This Row],[Budget Code Description]],Dimentions!$X$6:$AC$139,2,FALSE)="","",VLOOKUP(Table1[[#This Row],[Budget Code Description]],Dimentions!$X$6:$AC$139,2,FALSE)),"")</f>
        <v/>
      </c>
      <c r="G1394" s="143"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Description]],Dimentions!$X$6:$AC$134,4,FALSE)="","",VLOOKUP(Table1[[#This Row],[Budget Code Description]],Dimentions!$X$6:$AC$134,4,FALSE)),"")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5"/>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x14ac:dyDescent="0.35">
      <c r="A1395" s="1"/>
      <c r="B1395" s="88" t="str">
        <f>IF(Table1[[#This Row],[Posting Date]]&lt;&gt;"",IF(Table1[[#This Row],[Reference Number]]=Q1394,B1394+1,1),"")</f>
        <v/>
      </c>
      <c r="C1395" s="61"/>
      <c r="D1395" s="61"/>
      <c r="E1395" s="140"/>
      <c r="F1395" s="143" t="str">
        <f>IFERROR(IF(VLOOKUP(Table1[[#This Row],[Budget Code Description]],Dimentions!$X$6:$AC$139,2,FALSE)="","",VLOOKUP(Table1[[#This Row],[Budget Code Description]],Dimentions!$X$6:$AC$139,2,FALSE)),"")</f>
        <v/>
      </c>
      <c r="G1395" s="143"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Description]],Dimentions!$X$6:$AC$134,4,FALSE)="","",VLOOKUP(Table1[[#This Row],[Budget Code Description]],Dimentions!$X$6:$AC$134,4,FALSE)),"")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5"/>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x14ac:dyDescent="0.35">
      <c r="A1396" s="1"/>
      <c r="B1396" s="88" t="str">
        <f>IF(Table1[[#This Row],[Posting Date]]&lt;&gt;"",IF(Table1[[#This Row],[Reference Number]]=Q1395,B1395+1,1),"")</f>
        <v/>
      </c>
      <c r="C1396" s="61"/>
      <c r="D1396" s="61"/>
      <c r="E1396" s="140"/>
      <c r="F1396" s="143" t="str">
        <f>IFERROR(IF(VLOOKUP(Table1[[#This Row],[Budget Code Description]],Dimentions!$X$6:$AC$139,2,FALSE)="","",VLOOKUP(Table1[[#This Row],[Budget Code Description]],Dimentions!$X$6:$AC$139,2,FALSE)),"")</f>
        <v/>
      </c>
      <c r="G1396" s="143"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Description]],Dimentions!$X$6:$AC$134,4,FALSE)="","",VLOOKUP(Table1[[#This Row],[Budget Code Description]],Dimentions!$X$6:$AC$134,4,FALSE)),"")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5"/>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x14ac:dyDescent="0.35">
      <c r="A1397" s="1"/>
      <c r="B1397" s="88" t="str">
        <f>IF(Table1[[#This Row],[Posting Date]]&lt;&gt;"",IF(Table1[[#This Row],[Reference Number]]=Q1396,B1396+1,1),"")</f>
        <v/>
      </c>
      <c r="C1397" s="61"/>
      <c r="D1397" s="61"/>
      <c r="E1397" s="140"/>
      <c r="F1397" s="143" t="str">
        <f>IFERROR(IF(VLOOKUP(Table1[[#This Row],[Budget Code Description]],Dimentions!$X$6:$AC$139,2,FALSE)="","",VLOOKUP(Table1[[#This Row],[Budget Code Description]],Dimentions!$X$6:$AC$139,2,FALSE)),"")</f>
        <v/>
      </c>
      <c r="G1397" s="143"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Description]],Dimentions!$X$6:$AC$134,4,FALSE)="","",VLOOKUP(Table1[[#This Row],[Budget Code Description]],Dimentions!$X$6:$AC$134,4,FALSE)),"")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5"/>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x14ac:dyDescent="0.35">
      <c r="A1398" s="1"/>
      <c r="B1398" s="88" t="str">
        <f>IF(Table1[[#This Row],[Posting Date]]&lt;&gt;"",IF(Table1[[#This Row],[Reference Number]]=Q1397,B1397+1,1),"")</f>
        <v/>
      </c>
      <c r="C1398" s="61"/>
      <c r="D1398" s="61"/>
      <c r="E1398" s="140"/>
      <c r="F1398" s="143" t="str">
        <f>IFERROR(IF(VLOOKUP(Table1[[#This Row],[Budget Code Description]],Dimentions!$X$6:$AC$139,2,FALSE)="","",VLOOKUP(Table1[[#This Row],[Budget Code Description]],Dimentions!$X$6:$AC$139,2,FALSE)),"")</f>
        <v/>
      </c>
      <c r="G1398" s="143"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Description]],Dimentions!$X$6:$AC$134,4,FALSE)="","",VLOOKUP(Table1[[#This Row],[Budget Code Description]],Dimentions!$X$6:$AC$134,4,FALSE)),"")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5"/>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x14ac:dyDescent="0.35">
      <c r="A1399" s="1"/>
      <c r="B1399" s="88" t="str">
        <f>IF(Table1[[#This Row],[Posting Date]]&lt;&gt;"",IF(Table1[[#This Row],[Reference Number]]=Q1398,B1398+1,1),"")</f>
        <v/>
      </c>
      <c r="C1399" s="61"/>
      <c r="D1399" s="61"/>
      <c r="E1399" s="140"/>
      <c r="F1399" s="143" t="str">
        <f>IFERROR(IF(VLOOKUP(Table1[[#This Row],[Budget Code Description]],Dimentions!$X$6:$AC$139,2,FALSE)="","",VLOOKUP(Table1[[#This Row],[Budget Code Description]],Dimentions!$X$6:$AC$139,2,FALSE)),"")</f>
        <v/>
      </c>
      <c r="G1399" s="143"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Description]],Dimentions!$X$6:$AC$134,4,FALSE)="","",VLOOKUP(Table1[[#This Row],[Budget Code Description]],Dimentions!$X$6:$AC$134,4,FALSE)),"")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5"/>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x14ac:dyDescent="0.35">
      <c r="A1400" s="1"/>
      <c r="B1400" s="88" t="str">
        <f>IF(Table1[[#This Row],[Posting Date]]&lt;&gt;"",IF(Table1[[#This Row],[Reference Number]]=Q1399,B1399+1,1),"")</f>
        <v/>
      </c>
      <c r="C1400" s="61"/>
      <c r="D1400" s="61"/>
      <c r="E1400" s="140"/>
      <c r="F1400" s="143" t="str">
        <f>IFERROR(IF(VLOOKUP(Table1[[#This Row],[Budget Code Description]],Dimentions!$X$6:$AC$139,2,FALSE)="","",VLOOKUP(Table1[[#This Row],[Budget Code Description]],Dimentions!$X$6:$AC$139,2,FALSE)),"")</f>
        <v/>
      </c>
      <c r="G1400" s="143"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Description]],Dimentions!$X$6:$AC$134,4,FALSE)="","",VLOOKUP(Table1[[#This Row],[Budget Code Description]],Dimentions!$X$6:$AC$134,4,FALSE)),"")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si="25"/>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x14ac:dyDescent="0.35">
      <c r="A1401" s="1"/>
      <c r="B1401" s="88" t="str">
        <f>IF(Table1[[#This Row],[Posting Date]]&lt;&gt;"",IF(Table1[[#This Row],[Reference Number]]=Q1400,B1400+1,1),"")</f>
        <v/>
      </c>
      <c r="C1401" s="61"/>
      <c r="D1401" s="61"/>
      <c r="E1401" s="140"/>
      <c r="F1401" s="143" t="str">
        <f>IFERROR(IF(VLOOKUP(Table1[[#This Row],[Budget Code Description]],Dimentions!$X$6:$AC$139,2,FALSE)="","",VLOOKUP(Table1[[#This Row],[Budget Code Description]],Dimentions!$X$6:$AC$139,2,FALSE)),"")</f>
        <v/>
      </c>
      <c r="G1401" s="143"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Description]],Dimentions!$X$6:$AC$134,4,FALSE)="","",VLOOKUP(Table1[[#This Row],[Budget Code Description]],Dimentions!$X$6:$AC$134,4,FALSE)),"")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5"/>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x14ac:dyDescent="0.35">
      <c r="A1402" s="1"/>
      <c r="B1402" s="88" t="str">
        <f>IF(Table1[[#This Row],[Posting Date]]&lt;&gt;"",IF(Table1[[#This Row],[Reference Number]]=Q1401,B1401+1,1),"")</f>
        <v/>
      </c>
      <c r="C1402" s="61"/>
      <c r="D1402" s="61"/>
      <c r="E1402" s="140"/>
      <c r="F1402" s="143" t="str">
        <f>IFERROR(IF(VLOOKUP(Table1[[#This Row],[Budget Code Description]],Dimentions!$X$6:$AC$139,2,FALSE)="","",VLOOKUP(Table1[[#This Row],[Budget Code Description]],Dimentions!$X$6:$AC$139,2,FALSE)),"")</f>
        <v/>
      </c>
      <c r="G1402" s="143"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Description]],Dimentions!$X$6:$AC$134,4,FALSE)="","",VLOOKUP(Table1[[#This Row],[Budget Code Description]],Dimentions!$X$6:$AC$134,4,FALSE)),"")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5"/>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x14ac:dyDescent="0.35">
      <c r="A1403" s="1"/>
      <c r="B1403" s="88" t="str">
        <f>IF(Table1[[#This Row],[Posting Date]]&lt;&gt;"",IF(Table1[[#This Row],[Reference Number]]=Q1402,B1402+1,1),"")</f>
        <v/>
      </c>
      <c r="C1403" s="61"/>
      <c r="D1403" s="61"/>
      <c r="E1403" s="140"/>
      <c r="F1403" s="143" t="str">
        <f>IFERROR(IF(VLOOKUP(Table1[[#This Row],[Budget Code Description]],Dimentions!$X$6:$AC$139,2,FALSE)="","",VLOOKUP(Table1[[#This Row],[Budget Code Description]],Dimentions!$X$6:$AC$139,2,FALSE)),"")</f>
        <v/>
      </c>
      <c r="G1403" s="143"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Description]],Dimentions!$X$6:$AC$134,4,FALSE)="","",VLOOKUP(Table1[[#This Row],[Budget Code Description]],Dimentions!$X$6:$AC$134,4,FALSE)),"")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5"/>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x14ac:dyDescent="0.35">
      <c r="A1404" s="1"/>
      <c r="B1404" s="88" t="str">
        <f>IF(Table1[[#This Row],[Posting Date]]&lt;&gt;"",IF(Table1[[#This Row],[Reference Number]]=Q1403,B1403+1,1),"")</f>
        <v/>
      </c>
      <c r="C1404" s="61"/>
      <c r="D1404" s="61"/>
      <c r="E1404" s="140"/>
      <c r="F1404" s="143" t="str">
        <f>IFERROR(IF(VLOOKUP(Table1[[#This Row],[Budget Code Description]],Dimentions!$X$6:$AC$139,2,FALSE)="","",VLOOKUP(Table1[[#This Row],[Budget Code Description]],Dimentions!$X$6:$AC$139,2,FALSE)),"")</f>
        <v/>
      </c>
      <c r="G1404" s="143"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Description]],Dimentions!$X$6:$AC$134,4,FALSE)="","",VLOOKUP(Table1[[#This Row],[Budget Code Description]],Dimentions!$X$6:$AC$134,4,FALSE)),"")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5"/>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x14ac:dyDescent="0.35">
      <c r="A1405" s="1"/>
      <c r="B1405" s="88" t="str">
        <f>IF(Table1[[#This Row],[Posting Date]]&lt;&gt;"",IF(Table1[[#This Row],[Reference Number]]=Q1404,B1404+1,1),"")</f>
        <v/>
      </c>
      <c r="C1405" s="61"/>
      <c r="D1405" s="61"/>
      <c r="E1405" s="140"/>
      <c r="F1405" s="143" t="str">
        <f>IFERROR(IF(VLOOKUP(Table1[[#This Row],[Budget Code Description]],Dimentions!$X$6:$AC$139,2,FALSE)="","",VLOOKUP(Table1[[#This Row],[Budget Code Description]],Dimentions!$X$6:$AC$139,2,FALSE)),"")</f>
        <v/>
      </c>
      <c r="G1405" s="143"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Description]],Dimentions!$X$6:$AC$134,4,FALSE)="","",VLOOKUP(Table1[[#This Row],[Budget Code Description]],Dimentions!$X$6:$AC$134,4,FALSE)),"")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5"/>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x14ac:dyDescent="0.35">
      <c r="A1406" s="1"/>
      <c r="B1406" s="88" t="str">
        <f>IF(Table1[[#This Row],[Posting Date]]&lt;&gt;"",IF(Table1[[#This Row],[Reference Number]]=Q1405,B1405+1,1),"")</f>
        <v/>
      </c>
      <c r="C1406" s="61"/>
      <c r="D1406" s="61"/>
      <c r="E1406" s="140"/>
      <c r="F1406" s="143" t="str">
        <f>IFERROR(IF(VLOOKUP(Table1[[#This Row],[Budget Code Description]],Dimentions!$X$6:$AC$139,2,FALSE)="","",VLOOKUP(Table1[[#This Row],[Budget Code Description]],Dimentions!$X$6:$AC$139,2,FALSE)),"")</f>
        <v/>
      </c>
      <c r="G1406" s="143"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Description]],Dimentions!$X$6:$AC$134,4,FALSE)="","",VLOOKUP(Table1[[#This Row],[Budget Code Description]],Dimentions!$X$6:$AC$134,4,FALSE)),"")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5"/>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x14ac:dyDescent="0.35">
      <c r="A1407" s="1"/>
      <c r="B1407" s="88" t="str">
        <f>IF(Table1[[#This Row],[Posting Date]]&lt;&gt;"",IF(Table1[[#This Row],[Reference Number]]=Q1406,B1406+1,1),"")</f>
        <v/>
      </c>
      <c r="C1407" s="61"/>
      <c r="D1407" s="61"/>
      <c r="E1407" s="140"/>
      <c r="F1407" s="143" t="str">
        <f>IFERROR(IF(VLOOKUP(Table1[[#This Row],[Budget Code Description]],Dimentions!$X$6:$AC$139,2,FALSE)="","",VLOOKUP(Table1[[#This Row],[Budget Code Description]],Dimentions!$X$6:$AC$139,2,FALSE)),"")</f>
        <v/>
      </c>
      <c r="G1407" s="143"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Description]],Dimentions!$X$6:$AC$134,4,FALSE)="","",VLOOKUP(Table1[[#This Row],[Budget Code Description]],Dimentions!$X$6:$AC$134,4,FALSE)),"")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5"/>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x14ac:dyDescent="0.35">
      <c r="A1408" s="1"/>
      <c r="B1408" s="88" t="str">
        <f>IF(Table1[[#This Row],[Posting Date]]&lt;&gt;"",IF(Table1[[#This Row],[Reference Number]]=Q1407,B1407+1,1),"")</f>
        <v/>
      </c>
      <c r="C1408" s="61"/>
      <c r="D1408" s="61"/>
      <c r="E1408" s="140"/>
      <c r="F1408" s="143" t="str">
        <f>IFERROR(IF(VLOOKUP(Table1[[#This Row],[Budget Code Description]],Dimentions!$X$6:$AC$139,2,FALSE)="","",VLOOKUP(Table1[[#This Row],[Budget Code Description]],Dimentions!$X$6:$AC$139,2,FALSE)),"")</f>
        <v/>
      </c>
      <c r="G1408" s="143"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Description]],Dimentions!$X$6:$AC$134,4,FALSE)="","",VLOOKUP(Table1[[#This Row],[Budget Code Description]],Dimentions!$X$6:$AC$134,4,FALSE)),"")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5"/>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x14ac:dyDescent="0.35">
      <c r="A1409" s="1"/>
      <c r="B1409" s="88" t="str">
        <f>IF(Table1[[#This Row],[Posting Date]]&lt;&gt;"",IF(Table1[[#This Row],[Reference Number]]=Q1408,B1408+1,1),"")</f>
        <v/>
      </c>
      <c r="C1409" s="61"/>
      <c r="D1409" s="61"/>
      <c r="E1409" s="140"/>
      <c r="F1409" s="143" t="str">
        <f>IFERROR(IF(VLOOKUP(Table1[[#This Row],[Budget Code Description]],Dimentions!$X$6:$AC$139,2,FALSE)="","",VLOOKUP(Table1[[#This Row],[Budget Code Description]],Dimentions!$X$6:$AC$139,2,FALSE)),"")</f>
        <v/>
      </c>
      <c r="G1409" s="143"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Description]],Dimentions!$X$6:$AC$134,4,FALSE)="","",VLOOKUP(Table1[[#This Row],[Budget Code Description]],Dimentions!$X$6:$AC$134,4,FALSE)),"")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5"/>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x14ac:dyDescent="0.35">
      <c r="A1410" s="1"/>
      <c r="B1410" s="88" t="str">
        <f>IF(Table1[[#This Row],[Posting Date]]&lt;&gt;"",IF(Table1[[#This Row],[Reference Number]]=Q1409,B1409+1,1),"")</f>
        <v/>
      </c>
      <c r="C1410" s="61"/>
      <c r="D1410" s="61"/>
      <c r="E1410" s="140"/>
      <c r="F1410" s="143" t="str">
        <f>IFERROR(IF(VLOOKUP(Table1[[#This Row],[Budget Code Description]],Dimentions!$X$6:$AC$139,2,FALSE)="","",VLOOKUP(Table1[[#This Row],[Budget Code Description]],Dimentions!$X$6:$AC$139,2,FALSE)),"")</f>
        <v/>
      </c>
      <c r="G1410" s="143"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Description]],Dimentions!$X$6:$AC$134,4,FALSE)="","",VLOOKUP(Table1[[#This Row],[Budget Code Description]],Dimentions!$X$6:$AC$134,4,FALSE)),"")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5"/>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x14ac:dyDescent="0.35">
      <c r="A1411" s="1"/>
      <c r="B1411" s="88" t="str">
        <f>IF(Table1[[#This Row],[Posting Date]]&lt;&gt;"",IF(Table1[[#This Row],[Reference Number]]=Q1410,B1410+1,1),"")</f>
        <v/>
      </c>
      <c r="C1411" s="61"/>
      <c r="D1411" s="61"/>
      <c r="E1411" s="140"/>
      <c r="F1411" s="143" t="str">
        <f>IFERROR(IF(VLOOKUP(Table1[[#This Row],[Budget Code Description]],Dimentions!$X$6:$AC$139,2,FALSE)="","",VLOOKUP(Table1[[#This Row],[Budget Code Description]],Dimentions!$X$6:$AC$139,2,FALSE)),"")</f>
        <v/>
      </c>
      <c r="G1411" s="143"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Description]],Dimentions!$X$6:$AC$134,4,FALSE)="","",VLOOKUP(Table1[[#This Row],[Budget Code Description]],Dimentions!$X$6:$AC$134,4,FALSE)),"")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5"/>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x14ac:dyDescent="0.35">
      <c r="A1412" s="1"/>
      <c r="B1412" s="88" t="str">
        <f>IF(Table1[[#This Row],[Posting Date]]&lt;&gt;"",IF(Table1[[#This Row],[Reference Number]]=Q1411,B1411+1,1),"")</f>
        <v/>
      </c>
      <c r="C1412" s="61"/>
      <c r="D1412" s="61"/>
      <c r="E1412" s="140"/>
      <c r="F1412" s="143" t="str">
        <f>IFERROR(IF(VLOOKUP(Table1[[#This Row],[Budget Code Description]],Dimentions!$X$6:$AC$139,2,FALSE)="","",VLOOKUP(Table1[[#This Row],[Budget Code Description]],Dimentions!$X$6:$AC$139,2,FALSE)),"")</f>
        <v/>
      </c>
      <c r="G1412" s="143"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Description]],Dimentions!$X$6:$AC$134,4,FALSE)="","",VLOOKUP(Table1[[#This Row],[Budget Code Description]],Dimentions!$X$6:$AC$134,4,FALSE)),"")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5"/>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x14ac:dyDescent="0.35">
      <c r="A1413" s="1"/>
      <c r="B1413" s="88" t="str">
        <f>IF(Table1[[#This Row],[Posting Date]]&lt;&gt;"",IF(Table1[[#This Row],[Reference Number]]=Q1412,B1412+1,1),"")</f>
        <v/>
      </c>
      <c r="C1413" s="61"/>
      <c r="D1413" s="61"/>
      <c r="E1413" s="140"/>
      <c r="F1413" s="143" t="str">
        <f>IFERROR(IF(VLOOKUP(Table1[[#This Row],[Budget Code Description]],Dimentions!$X$6:$AC$139,2,FALSE)="","",VLOOKUP(Table1[[#This Row],[Budget Code Description]],Dimentions!$X$6:$AC$139,2,FALSE)),"")</f>
        <v/>
      </c>
      <c r="G1413" s="143"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Description]],Dimentions!$X$6:$AC$134,4,FALSE)="","",VLOOKUP(Table1[[#This Row],[Budget Code Description]],Dimentions!$X$6:$AC$134,4,FALSE)),"")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5"/>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x14ac:dyDescent="0.35">
      <c r="A1414" s="1"/>
      <c r="B1414" s="88" t="str">
        <f>IF(Table1[[#This Row],[Posting Date]]&lt;&gt;"",IF(Table1[[#This Row],[Reference Number]]=Q1413,B1413+1,1),"")</f>
        <v/>
      </c>
      <c r="C1414" s="61"/>
      <c r="D1414" s="61"/>
      <c r="E1414" s="140"/>
      <c r="F1414" s="143" t="str">
        <f>IFERROR(IF(VLOOKUP(Table1[[#This Row],[Budget Code Description]],Dimentions!$X$6:$AC$139,2,FALSE)="","",VLOOKUP(Table1[[#This Row],[Budget Code Description]],Dimentions!$X$6:$AC$139,2,FALSE)),"")</f>
        <v/>
      </c>
      <c r="G1414" s="143"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Description]],Dimentions!$X$6:$AC$134,4,FALSE)="","",VLOOKUP(Table1[[#This Row],[Budget Code Description]],Dimentions!$X$6:$AC$134,4,FALSE)),"")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5"/>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x14ac:dyDescent="0.35">
      <c r="A1415" s="1"/>
      <c r="B1415" s="88" t="str">
        <f>IF(Table1[[#This Row],[Posting Date]]&lt;&gt;"",IF(Table1[[#This Row],[Reference Number]]=Q1414,B1414+1,1),"")</f>
        <v/>
      </c>
      <c r="C1415" s="61"/>
      <c r="D1415" s="61"/>
      <c r="E1415" s="140"/>
      <c r="F1415" s="143" t="str">
        <f>IFERROR(IF(VLOOKUP(Table1[[#This Row],[Budget Code Description]],Dimentions!$X$6:$AC$139,2,FALSE)="","",VLOOKUP(Table1[[#This Row],[Budget Code Description]],Dimentions!$X$6:$AC$139,2,FALSE)),"")</f>
        <v/>
      </c>
      <c r="G1415" s="143"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Description]],Dimentions!$X$6:$AC$134,4,FALSE)="","",VLOOKUP(Table1[[#This Row],[Budget Code Description]],Dimentions!$X$6:$AC$134,4,FALSE)),"")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5"/>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x14ac:dyDescent="0.35">
      <c r="A1416" s="1"/>
      <c r="B1416" s="88" t="str">
        <f>IF(Table1[[#This Row],[Posting Date]]&lt;&gt;"",IF(Table1[[#This Row],[Reference Number]]=Q1415,B1415+1,1),"")</f>
        <v/>
      </c>
      <c r="C1416" s="61"/>
      <c r="D1416" s="61"/>
      <c r="E1416" s="140"/>
      <c r="F1416" s="143" t="str">
        <f>IFERROR(IF(VLOOKUP(Table1[[#This Row],[Budget Code Description]],Dimentions!$X$6:$AC$139,2,FALSE)="","",VLOOKUP(Table1[[#This Row],[Budget Code Description]],Dimentions!$X$6:$AC$139,2,FALSE)),"")</f>
        <v/>
      </c>
      <c r="G1416" s="143"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Description]],Dimentions!$X$6:$AC$134,4,FALSE)="","",VLOOKUP(Table1[[#This Row],[Budget Code Description]],Dimentions!$X$6:$AC$134,4,FALSE)),"")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5"/>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x14ac:dyDescent="0.35">
      <c r="A1417" s="1"/>
      <c r="B1417" s="88" t="str">
        <f>IF(Table1[[#This Row],[Posting Date]]&lt;&gt;"",IF(Table1[[#This Row],[Reference Number]]=Q1416,B1416+1,1),"")</f>
        <v/>
      </c>
      <c r="C1417" s="61"/>
      <c r="D1417" s="61"/>
      <c r="E1417" s="140"/>
      <c r="F1417" s="143" t="str">
        <f>IFERROR(IF(VLOOKUP(Table1[[#This Row],[Budget Code Description]],Dimentions!$X$6:$AC$139,2,FALSE)="","",VLOOKUP(Table1[[#This Row],[Budget Code Description]],Dimentions!$X$6:$AC$139,2,FALSE)),"")</f>
        <v/>
      </c>
      <c r="G1417" s="143"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Description]],Dimentions!$X$6:$AC$134,4,FALSE)="","",VLOOKUP(Table1[[#This Row],[Budget Code Description]],Dimentions!$X$6:$AC$134,4,FALSE)),"")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5"/>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x14ac:dyDescent="0.35">
      <c r="A1418" s="1"/>
      <c r="B1418" s="88" t="str">
        <f>IF(Table1[[#This Row],[Posting Date]]&lt;&gt;"",IF(Table1[[#This Row],[Reference Number]]=Q1417,B1417+1,1),"")</f>
        <v/>
      </c>
      <c r="C1418" s="61"/>
      <c r="D1418" s="61"/>
      <c r="E1418" s="140"/>
      <c r="F1418" s="143" t="str">
        <f>IFERROR(IF(VLOOKUP(Table1[[#This Row],[Budget Code Description]],Dimentions!$X$6:$AC$139,2,FALSE)="","",VLOOKUP(Table1[[#This Row],[Budget Code Description]],Dimentions!$X$6:$AC$139,2,FALSE)),"")</f>
        <v/>
      </c>
      <c r="G1418" s="143"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Description]],Dimentions!$X$6:$AC$134,4,FALSE)="","",VLOOKUP(Table1[[#This Row],[Budget Code Description]],Dimentions!$X$6:$AC$134,4,FALSE)),"")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5"/>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x14ac:dyDescent="0.35">
      <c r="A1419" s="1"/>
      <c r="B1419" s="88" t="str">
        <f>IF(Table1[[#This Row],[Posting Date]]&lt;&gt;"",IF(Table1[[#This Row],[Reference Number]]=Q1418,B1418+1,1),"")</f>
        <v/>
      </c>
      <c r="C1419" s="61"/>
      <c r="D1419" s="61"/>
      <c r="E1419" s="140"/>
      <c r="F1419" s="143" t="str">
        <f>IFERROR(IF(VLOOKUP(Table1[[#This Row],[Budget Code Description]],Dimentions!$X$6:$AC$139,2,FALSE)="","",VLOOKUP(Table1[[#This Row],[Budget Code Description]],Dimentions!$X$6:$AC$139,2,FALSE)),"")</f>
        <v/>
      </c>
      <c r="G1419" s="143"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Description]],Dimentions!$X$6:$AC$134,4,FALSE)="","",VLOOKUP(Table1[[#This Row],[Budget Code Description]],Dimentions!$X$6:$AC$134,4,FALSE)),"")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5"/>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x14ac:dyDescent="0.35">
      <c r="A1420" s="1"/>
      <c r="B1420" s="88" t="str">
        <f>IF(Table1[[#This Row],[Posting Date]]&lt;&gt;"",IF(Table1[[#This Row],[Reference Number]]=Q1419,B1419+1,1),"")</f>
        <v/>
      </c>
      <c r="C1420" s="61"/>
      <c r="D1420" s="61"/>
      <c r="E1420" s="140"/>
      <c r="F1420" s="143" t="str">
        <f>IFERROR(IF(VLOOKUP(Table1[[#This Row],[Budget Code Description]],Dimentions!$X$6:$AC$139,2,FALSE)="","",VLOOKUP(Table1[[#This Row],[Budget Code Description]],Dimentions!$X$6:$AC$139,2,FALSE)),"")</f>
        <v/>
      </c>
      <c r="G1420" s="143"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Description]],Dimentions!$X$6:$AC$134,4,FALSE)="","",VLOOKUP(Table1[[#This Row],[Budget Code Description]],Dimentions!$X$6:$AC$134,4,FALSE)),"")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5"/>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x14ac:dyDescent="0.35">
      <c r="A1421" s="1"/>
      <c r="B1421" s="88" t="str">
        <f>IF(Table1[[#This Row],[Posting Date]]&lt;&gt;"",IF(Table1[[#This Row],[Reference Number]]=Q1420,B1420+1,1),"")</f>
        <v/>
      </c>
      <c r="C1421" s="61"/>
      <c r="D1421" s="61"/>
      <c r="E1421" s="140"/>
      <c r="F1421" s="143" t="str">
        <f>IFERROR(IF(VLOOKUP(Table1[[#This Row],[Budget Code Description]],Dimentions!$X$6:$AC$139,2,FALSE)="","",VLOOKUP(Table1[[#This Row],[Budget Code Description]],Dimentions!$X$6:$AC$139,2,FALSE)),"")</f>
        <v/>
      </c>
      <c r="G1421" s="143"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Description]],Dimentions!$X$6:$AC$134,4,FALSE)="","",VLOOKUP(Table1[[#This Row],[Budget Code Description]],Dimentions!$X$6:$AC$134,4,FALSE)),"")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5"/>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x14ac:dyDescent="0.35">
      <c r="A1422" s="1"/>
      <c r="B1422" s="88" t="str">
        <f>IF(Table1[[#This Row],[Posting Date]]&lt;&gt;"",IF(Table1[[#This Row],[Reference Number]]=Q1421,B1421+1,1),"")</f>
        <v/>
      </c>
      <c r="C1422" s="61"/>
      <c r="D1422" s="61"/>
      <c r="E1422" s="140"/>
      <c r="F1422" s="143" t="str">
        <f>IFERROR(IF(VLOOKUP(Table1[[#This Row],[Budget Code Description]],Dimentions!$X$6:$AC$139,2,FALSE)="","",VLOOKUP(Table1[[#This Row],[Budget Code Description]],Dimentions!$X$6:$AC$139,2,FALSE)),"")</f>
        <v/>
      </c>
      <c r="G1422" s="143"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Description]],Dimentions!$X$6:$AC$134,4,FALSE)="","",VLOOKUP(Table1[[#This Row],[Budget Code Description]],Dimentions!$X$6:$AC$134,4,FALSE)),"")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5"/>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x14ac:dyDescent="0.35">
      <c r="A1423" s="1"/>
      <c r="B1423" s="88" t="str">
        <f>IF(Table1[[#This Row],[Posting Date]]&lt;&gt;"",IF(Table1[[#This Row],[Reference Number]]=Q1422,B1422+1,1),"")</f>
        <v/>
      </c>
      <c r="C1423" s="61"/>
      <c r="D1423" s="61"/>
      <c r="E1423" s="140"/>
      <c r="F1423" s="143" t="str">
        <f>IFERROR(IF(VLOOKUP(Table1[[#This Row],[Budget Code Description]],Dimentions!$X$6:$AC$139,2,FALSE)="","",VLOOKUP(Table1[[#This Row],[Budget Code Description]],Dimentions!$X$6:$AC$139,2,FALSE)),"")</f>
        <v/>
      </c>
      <c r="G1423" s="143"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Description]],Dimentions!$X$6:$AC$134,4,FALSE)="","",VLOOKUP(Table1[[#This Row],[Budget Code Description]],Dimentions!$X$6:$AC$134,4,FALSE)),"")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5"/>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x14ac:dyDescent="0.35">
      <c r="A1424" s="1"/>
      <c r="B1424" s="88" t="str">
        <f>IF(Table1[[#This Row],[Posting Date]]&lt;&gt;"",IF(Table1[[#This Row],[Reference Number]]=Q1423,B1423+1,1),"")</f>
        <v/>
      </c>
      <c r="C1424" s="61"/>
      <c r="D1424" s="61"/>
      <c r="E1424" s="140"/>
      <c r="F1424" s="143" t="str">
        <f>IFERROR(IF(VLOOKUP(Table1[[#This Row],[Budget Code Description]],Dimentions!$X$6:$AC$139,2,FALSE)="","",VLOOKUP(Table1[[#This Row],[Budget Code Description]],Dimentions!$X$6:$AC$139,2,FALSE)),"")</f>
        <v/>
      </c>
      <c r="G1424" s="143"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Description]],Dimentions!$X$6:$AC$134,4,FALSE)="","",VLOOKUP(Table1[[#This Row],[Budget Code Description]],Dimentions!$X$6:$AC$134,4,FALSE)),"")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si="25"/>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x14ac:dyDescent="0.35">
      <c r="A1425" s="1"/>
      <c r="B1425" s="88" t="str">
        <f>IF(Table1[[#This Row],[Posting Date]]&lt;&gt;"",IF(Table1[[#This Row],[Reference Number]]=Q1424,B1424+1,1),"")</f>
        <v/>
      </c>
      <c r="C1425" s="61"/>
      <c r="D1425" s="61"/>
      <c r="E1425" s="140"/>
      <c r="F1425" s="143" t="str">
        <f>IFERROR(IF(VLOOKUP(Table1[[#This Row],[Budget Code Description]],Dimentions!$X$6:$AC$139,2,FALSE)="","",VLOOKUP(Table1[[#This Row],[Budget Code Description]],Dimentions!$X$6:$AC$139,2,FALSE)),"")</f>
        <v/>
      </c>
      <c r="G1425" s="143"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Description]],Dimentions!$X$6:$AC$134,4,FALSE)="","",VLOOKUP(Table1[[#This Row],[Budget Code Description]],Dimentions!$X$6:$AC$134,4,FALSE)),"")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si="25"/>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x14ac:dyDescent="0.35">
      <c r="A1426" s="1"/>
      <c r="B1426" s="88" t="str">
        <f>IF(Table1[[#This Row],[Posting Date]]&lt;&gt;"",IF(Table1[[#This Row],[Reference Number]]=Q1425,B1425+1,1),"")</f>
        <v/>
      </c>
      <c r="C1426" s="61"/>
      <c r="D1426" s="61"/>
      <c r="E1426" s="140"/>
      <c r="F1426" s="143" t="str">
        <f>IFERROR(IF(VLOOKUP(Table1[[#This Row],[Budget Code Description]],Dimentions!$X$6:$AC$139,2,FALSE)="","",VLOOKUP(Table1[[#This Row],[Budget Code Description]],Dimentions!$X$6:$AC$139,2,FALSE)),"")</f>
        <v/>
      </c>
      <c r="G1426" s="143"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Description]],Dimentions!$X$6:$AC$134,4,FALSE)="","",VLOOKUP(Table1[[#This Row],[Budget Code Description]],Dimentions!$X$6:$AC$134,4,FALSE)),"")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si="25"/>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x14ac:dyDescent="0.35">
      <c r="A1427" s="1"/>
      <c r="B1427" s="88" t="str">
        <f>IF(Table1[[#This Row],[Posting Date]]&lt;&gt;"",IF(Table1[[#This Row],[Reference Number]]=Q1426,B1426+1,1),"")</f>
        <v/>
      </c>
      <c r="C1427" s="61"/>
      <c r="D1427" s="61"/>
      <c r="E1427" s="140"/>
      <c r="F1427" s="143" t="str">
        <f>IFERROR(IF(VLOOKUP(Table1[[#This Row],[Budget Code Description]],Dimentions!$X$6:$AC$139,2,FALSE)="","",VLOOKUP(Table1[[#This Row],[Budget Code Description]],Dimentions!$X$6:$AC$139,2,FALSE)),"")</f>
        <v/>
      </c>
      <c r="G1427" s="143"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Description]],Dimentions!$X$6:$AC$134,4,FALSE)="","",VLOOKUP(Table1[[#This Row],[Budget Code Description]],Dimentions!$X$6:$AC$134,4,FALSE)),"")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5"/>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x14ac:dyDescent="0.35">
      <c r="A1428" s="1"/>
      <c r="B1428" s="88" t="str">
        <f>IF(Table1[[#This Row],[Posting Date]]&lt;&gt;"",IF(Table1[[#This Row],[Reference Number]]=Q1427,B1427+1,1),"")</f>
        <v/>
      </c>
      <c r="C1428" s="61"/>
      <c r="D1428" s="61"/>
      <c r="E1428" s="140"/>
      <c r="F1428" s="143" t="str">
        <f>IFERROR(IF(VLOOKUP(Table1[[#This Row],[Budget Code Description]],Dimentions!$X$6:$AC$139,2,FALSE)="","",VLOOKUP(Table1[[#This Row],[Budget Code Description]],Dimentions!$X$6:$AC$139,2,FALSE)),"")</f>
        <v/>
      </c>
      <c r="G1428" s="143"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Description]],Dimentions!$X$6:$AC$134,4,FALSE)="","",VLOOKUP(Table1[[#This Row],[Budget Code Description]],Dimentions!$X$6:$AC$134,4,FALSE)),"")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5"/>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x14ac:dyDescent="0.35">
      <c r="A1429" s="1"/>
      <c r="B1429" s="88" t="str">
        <f>IF(Table1[[#This Row],[Posting Date]]&lt;&gt;"",IF(Table1[[#This Row],[Reference Number]]=Q1428,B1428+1,1),"")</f>
        <v/>
      </c>
      <c r="C1429" s="61"/>
      <c r="D1429" s="61"/>
      <c r="E1429" s="140"/>
      <c r="F1429" s="143" t="str">
        <f>IFERROR(IF(VLOOKUP(Table1[[#This Row],[Budget Code Description]],Dimentions!$X$6:$AC$139,2,FALSE)="","",VLOOKUP(Table1[[#This Row],[Budget Code Description]],Dimentions!$X$6:$AC$139,2,FALSE)),"")</f>
        <v/>
      </c>
      <c r="G1429" s="143"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Description]],Dimentions!$X$6:$AC$134,4,FALSE)="","",VLOOKUP(Table1[[#This Row],[Budget Code Description]],Dimentions!$X$6:$AC$134,4,FALSE)),"")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5"/>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x14ac:dyDescent="0.35">
      <c r="A1430" s="1"/>
      <c r="B1430" s="88" t="str">
        <f>IF(Table1[[#This Row],[Posting Date]]&lt;&gt;"",IF(Table1[[#This Row],[Reference Number]]=Q1429,B1429+1,1),"")</f>
        <v/>
      </c>
      <c r="C1430" s="61"/>
      <c r="D1430" s="61"/>
      <c r="E1430" s="140"/>
      <c r="F1430" s="143" t="str">
        <f>IFERROR(IF(VLOOKUP(Table1[[#This Row],[Budget Code Description]],Dimentions!$X$6:$AC$139,2,FALSE)="","",VLOOKUP(Table1[[#This Row],[Budget Code Description]],Dimentions!$X$6:$AC$139,2,FALSE)),"")</f>
        <v/>
      </c>
      <c r="G1430" s="143"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Description]],Dimentions!$X$6:$AC$134,4,FALSE)="","",VLOOKUP(Table1[[#This Row],[Budget Code Description]],Dimentions!$X$6:$AC$134,4,FALSE)),"")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5"/>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x14ac:dyDescent="0.35">
      <c r="A1431" s="1"/>
      <c r="B1431" s="88" t="str">
        <f>IF(Table1[[#This Row],[Posting Date]]&lt;&gt;"",IF(Table1[[#This Row],[Reference Number]]=Q1430,B1430+1,1),"")</f>
        <v/>
      </c>
      <c r="C1431" s="61"/>
      <c r="D1431" s="61"/>
      <c r="E1431" s="140"/>
      <c r="F1431" s="143" t="str">
        <f>IFERROR(IF(VLOOKUP(Table1[[#This Row],[Budget Code Description]],Dimentions!$X$6:$AC$139,2,FALSE)="","",VLOOKUP(Table1[[#This Row],[Budget Code Description]],Dimentions!$X$6:$AC$139,2,FALSE)),"")</f>
        <v/>
      </c>
      <c r="G1431" s="143"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Description]],Dimentions!$X$6:$AC$134,4,FALSE)="","",VLOOKUP(Table1[[#This Row],[Budget Code Description]],Dimentions!$X$6:$AC$134,4,FALSE)),"")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5"/>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x14ac:dyDescent="0.35">
      <c r="A1432" s="1"/>
      <c r="B1432" s="88" t="str">
        <f>IF(Table1[[#This Row],[Posting Date]]&lt;&gt;"",IF(Table1[[#This Row],[Reference Number]]=Q1431,B1431+1,1),"")</f>
        <v/>
      </c>
      <c r="C1432" s="61"/>
      <c r="D1432" s="61"/>
      <c r="E1432" s="140"/>
      <c r="F1432" s="143" t="str">
        <f>IFERROR(IF(VLOOKUP(Table1[[#This Row],[Budget Code Description]],Dimentions!$X$6:$AC$139,2,FALSE)="","",VLOOKUP(Table1[[#This Row],[Budget Code Description]],Dimentions!$X$6:$AC$139,2,FALSE)),"")</f>
        <v/>
      </c>
      <c r="G1432" s="143"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Description]],Dimentions!$X$6:$AC$134,4,FALSE)="","",VLOOKUP(Table1[[#This Row],[Budget Code Description]],Dimentions!$X$6:$AC$134,4,FALSE)),"")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5"/>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x14ac:dyDescent="0.35">
      <c r="A1433" s="1"/>
      <c r="B1433" s="88" t="str">
        <f>IF(Table1[[#This Row],[Posting Date]]&lt;&gt;"",IF(Table1[[#This Row],[Reference Number]]=Q1432,B1432+1,1),"")</f>
        <v/>
      </c>
      <c r="C1433" s="61"/>
      <c r="D1433" s="61"/>
      <c r="E1433" s="140"/>
      <c r="F1433" s="143" t="str">
        <f>IFERROR(IF(VLOOKUP(Table1[[#This Row],[Budget Code Description]],Dimentions!$X$6:$AC$139,2,FALSE)="","",VLOOKUP(Table1[[#This Row],[Budget Code Description]],Dimentions!$X$6:$AC$139,2,FALSE)),"")</f>
        <v/>
      </c>
      <c r="G1433" s="143"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Description]],Dimentions!$X$6:$AC$134,4,FALSE)="","",VLOOKUP(Table1[[#This Row],[Budget Code Description]],Dimentions!$X$6:$AC$134,4,FALSE)),"")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5"/>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x14ac:dyDescent="0.35">
      <c r="A1434" s="1"/>
      <c r="B1434" s="88" t="str">
        <f>IF(Table1[[#This Row],[Posting Date]]&lt;&gt;"",IF(Table1[[#This Row],[Reference Number]]=Q1433,B1433+1,1),"")</f>
        <v/>
      </c>
      <c r="C1434" s="61"/>
      <c r="D1434" s="61"/>
      <c r="E1434" s="140"/>
      <c r="F1434" s="143" t="str">
        <f>IFERROR(IF(VLOOKUP(Table1[[#This Row],[Budget Code Description]],Dimentions!$X$6:$AC$139,2,FALSE)="","",VLOOKUP(Table1[[#This Row],[Budget Code Description]],Dimentions!$X$6:$AC$139,2,FALSE)),"")</f>
        <v/>
      </c>
      <c r="G1434" s="143"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Description]],Dimentions!$X$6:$AC$134,4,FALSE)="","",VLOOKUP(Table1[[#This Row],[Budget Code Description]],Dimentions!$X$6:$AC$134,4,FALSE)),"")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5"/>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x14ac:dyDescent="0.35">
      <c r="A1435" s="1"/>
      <c r="B1435" s="88" t="str">
        <f>IF(Table1[[#This Row],[Posting Date]]&lt;&gt;"",IF(Table1[[#This Row],[Reference Number]]=Q1434,B1434+1,1),"")</f>
        <v/>
      </c>
      <c r="C1435" s="61"/>
      <c r="D1435" s="61"/>
      <c r="E1435" s="140"/>
      <c r="F1435" s="143" t="str">
        <f>IFERROR(IF(VLOOKUP(Table1[[#This Row],[Budget Code Description]],Dimentions!$X$6:$AC$139,2,FALSE)="","",VLOOKUP(Table1[[#This Row],[Budget Code Description]],Dimentions!$X$6:$AC$139,2,FALSE)),"")</f>
        <v/>
      </c>
      <c r="G1435" s="143"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Description]],Dimentions!$X$6:$AC$134,4,FALSE)="","",VLOOKUP(Table1[[#This Row],[Budget Code Description]],Dimentions!$X$6:$AC$134,4,FALSE)),"")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5"/>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x14ac:dyDescent="0.35">
      <c r="A1436" s="1"/>
      <c r="B1436" s="88" t="str">
        <f>IF(Table1[[#This Row],[Posting Date]]&lt;&gt;"",IF(Table1[[#This Row],[Reference Number]]=Q1435,B1435+1,1),"")</f>
        <v/>
      </c>
      <c r="C1436" s="61"/>
      <c r="D1436" s="61"/>
      <c r="E1436" s="140"/>
      <c r="F1436" s="143" t="str">
        <f>IFERROR(IF(VLOOKUP(Table1[[#This Row],[Budget Code Description]],Dimentions!$X$6:$AC$139,2,FALSE)="","",VLOOKUP(Table1[[#This Row],[Budget Code Description]],Dimentions!$X$6:$AC$139,2,FALSE)),"")</f>
        <v/>
      </c>
      <c r="G1436" s="143"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Description]],Dimentions!$X$6:$AC$134,4,FALSE)="","",VLOOKUP(Table1[[#This Row],[Budget Code Description]],Dimentions!$X$6:$AC$134,4,FALSE)),"")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5"/>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x14ac:dyDescent="0.35">
      <c r="A1437" s="1"/>
      <c r="B1437" s="88" t="str">
        <f>IF(Table1[[#This Row],[Posting Date]]&lt;&gt;"",IF(Table1[[#This Row],[Reference Number]]=Q1436,B1436+1,1),"")</f>
        <v/>
      </c>
      <c r="C1437" s="61"/>
      <c r="D1437" s="61"/>
      <c r="E1437" s="140"/>
      <c r="F1437" s="143" t="str">
        <f>IFERROR(IF(VLOOKUP(Table1[[#This Row],[Budget Code Description]],Dimentions!$X$6:$AC$139,2,FALSE)="","",VLOOKUP(Table1[[#This Row],[Budget Code Description]],Dimentions!$X$6:$AC$139,2,FALSE)),"")</f>
        <v/>
      </c>
      <c r="G1437" s="143"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Description]],Dimentions!$X$6:$AC$134,4,FALSE)="","",VLOOKUP(Table1[[#This Row],[Budget Code Description]],Dimentions!$X$6:$AC$134,4,FALSE)),"")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5"/>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x14ac:dyDescent="0.35">
      <c r="A1438" s="1"/>
      <c r="B1438" s="88" t="str">
        <f>IF(Table1[[#This Row],[Posting Date]]&lt;&gt;"",IF(Table1[[#This Row],[Reference Number]]=Q1437,B1437+1,1),"")</f>
        <v/>
      </c>
      <c r="C1438" s="61"/>
      <c r="D1438" s="61"/>
      <c r="E1438" s="140"/>
      <c r="F1438" s="143" t="str">
        <f>IFERROR(IF(VLOOKUP(Table1[[#This Row],[Budget Code Description]],Dimentions!$X$6:$AC$139,2,FALSE)="","",VLOOKUP(Table1[[#This Row],[Budget Code Description]],Dimentions!$X$6:$AC$139,2,FALSE)),"")</f>
        <v/>
      </c>
      <c r="G1438" s="143"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Description]],Dimentions!$X$6:$AC$134,4,FALSE)="","",VLOOKUP(Table1[[#This Row],[Budget Code Description]],Dimentions!$X$6:$AC$134,4,FALSE)),"")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5"/>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x14ac:dyDescent="0.35">
      <c r="A1439" s="1"/>
      <c r="B1439" s="88" t="str">
        <f>IF(Table1[[#This Row],[Posting Date]]&lt;&gt;"",IF(Table1[[#This Row],[Reference Number]]=Q1438,B1438+1,1),"")</f>
        <v/>
      </c>
      <c r="C1439" s="61"/>
      <c r="D1439" s="61"/>
      <c r="E1439" s="140"/>
      <c r="F1439" s="143" t="str">
        <f>IFERROR(IF(VLOOKUP(Table1[[#This Row],[Budget Code Description]],Dimentions!$X$6:$AC$139,2,FALSE)="","",VLOOKUP(Table1[[#This Row],[Budget Code Description]],Dimentions!$X$6:$AC$139,2,FALSE)),"")</f>
        <v/>
      </c>
      <c r="G1439" s="143"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Description]],Dimentions!$X$6:$AC$134,4,FALSE)="","",VLOOKUP(Table1[[#This Row],[Budget Code Description]],Dimentions!$X$6:$AC$134,4,FALSE)),"")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5"/>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x14ac:dyDescent="0.35">
      <c r="A1440" s="1"/>
      <c r="B1440" s="88" t="str">
        <f>IF(Table1[[#This Row],[Posting Date]]&lt;&gt;"",IF(Table1[[#This Row],[Reference Number]]=Q1439,B1439+1,1),"")</f>
        <v/>
      </c>
      <c r="C1440" s="61"/>
      <c r="D1440" s="61"/>
      <c r="E1440" s="140"/>
      <c r="F1440" s="143" t="str">
        <f>IFERROR(IF(VLOOKUP(Table1[[#This Row],[Budget Code Description]],Dimentions!$X$6:$AC$139,2,FALSE)="","",VLOOKUP(Table1[[#This Row],[Budget Code Description]],Dimentions!$X$6:$AC$139,2,FALSE)),"")</f>
        <v/>
      </c>
      <c r="G1440" s="143"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Description]],Dimentions!$X$6:$AC$134,4,FALSE)="","",VLOOKUP(Table1[[#This Row],[Budget Code Description]],Dimentions!$X$6:$AC$134,4,FALSE)),"")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5"/>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x14ac:dyDescent="0.35">
      <c r="A1441" s="1"/>
      <c r="B1441" s="88" t="str">
        <f>IF(Table1[[#This Row],[Posting Date]]&lt;&gt;"",IF(Table1[[#This Row],[Reference Number]]=Q1440,B1440+1,1),"")</f>
        <v/>
      </c>
      <c r="C1441" s="61"/>
      <c r="D1441" s="61"/>
      <c r="E1441" s="140"/>
      <c r="F1441" s="143" t="str">
        <f>IFERROR(IF(VLOOKUP(Table1[[#This Row],[Budget Code Description]],Dimentions!$X$6:$AC$139,2,FALSE)="","",VLOOKUP(Table1[[#This Row],[Budget Code Description]],Dimentions!$X$6:$AC$139,2,FALSE)),"")</f>
        <v/>
      </c>
      <c r="G1441" s="143"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Description]],Dimentions!$X$6:$AC$134,4,FALSE)="","",VLOOKUP(Table1[[#This Row],[Budget Code Description]],Dimentions!$X$6:$AC$134,4,FALSE)),"")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5"/>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x14ac:dyDescent="0.35">
      <c r="A1442" s="1"/>
      <c r="B1442" s="88" t="str">
        <f>IF(Table1[[#This Row],[Posting Date]]&lt;&gt;"",IF(Table1[[#This Row],[Reference Number]]=Q1441,B1441+1,1),"")</f>
        <v/>
      </c>
      <c r="C1442" s="61"/>
      <c r="D1442" s="61"/>
      <c r="E1442" s="140"/>
      <c r="F1442" s="143" t="str">
        <f>IFERROR(IF(VLOOKUP(Table1[[#This Row],[Budget Code Description]],Dimentions!$X$6:$AC$139,2,FALSE)="","",VLOOKUP(Table1[[#This Row],[Budget Code Description]],Dimentions!$X$6:$AC$139,2,FALSE)),"")</f>
        <v/>
      </c>
      <c r="G1442" s="143"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Description]],Dimentions!$X$6:$AC$134,4,FALSE)="","",VLOOKUP(Table1[[#This Row],[Budget Code Description]],Dimentions!$X$6:$AC$134,4,FALSE)),"")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5"/>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x14ac:dyDescent="0.35">
      <c r="A1443" s="1"/>
      <c r="B1443" s="88" t="str">
        <f>IF(Table1[[#This Row],[Posting Date]]&lt;&gt;"",IF(Table1[[#This Row],[Reference Number]]=Q1442,B1442+1,1),"")</f>
        <v/>
      </c>
      <c r="C1443" s="61"/>
      <c r="D1443" s="61"/>
      <c r="E1443" s="140"/>
      <c r="F1443" s="143" t="str">
        <f>IFERROR(IF(VLOOKUP(Table1[[#This Row],[Budget Code Description]],Dimentions!$X$6:$AC$139,2,FALSE)="","",VLOOKUP(Table1[[#This Row],[Budget Code Description]],Dimentions!$X$6:$AC$139,2,FALSE)),"")</f>
        <v/>
      </c>
      <c r="G1443" s="143"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Description]],Dimentions!$X$6:$AC$134,4,FALSE)="","",VLOOKUP(Table1[[#This Row],[Budget Code Description]],Dimentions!$X$6:$AC$134,4,FALSE)),"")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si="25"/>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x14ac:dyDescent="0.35">
      <c r="A1444" s="1"/>
      <c r="B1444" s="88" t="str">
        <f>IF(Table1[[#This Row],[Posting Date]]&lt;&gt;"",IF(Table1[[#This Row],[Reference Number]]=Q1443,B1443+1,1),"")</f>
        <v/>
      </c>
      <c r="C1444" s="61"/>
      <c r="D1444" s="61"/>
      <c r="E1444" s="140"/>
      <c r="F1444" s="143" t="str">
        <f>IFERROR(IF(VLOOKUP(Table1[[#This Row],[Budget Code Description]],Dimentions!$X$6:$AC$139,2,FALSE)="","",VLOOKUP(Table1[[#This Row],[Budget Code Description]],Dimentions!$X$6:$AC$139,2,FALSE)),"")</f>
        <v/>
      </c>
      <c r="G1444" s="143"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Description]],Dimentions!$X$6:$AC$134,4,FALSE)="","",VLOOKUP(Table1[[#This Row],[Budget Code Description]],Dimentions!$X$6:$AC$134,4,FALSE)),"")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5"/>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x14ac:dyDescent="0.35">
      <c r="A1445" s="1"/>
      <c r="B1445" s="88" t="str">
        <f>IF(Table1[[#This Row],[Posting Date]]&lt;&gt;"",IF(Table1[[#This Row],[Reference Number]]=Q1444,B1444+1,1),"")</f>
        <v/>
      </c>
      <c r="C1445" s="61"/>
      <c r="D1445" s="61"/>
      <c r="E1445" s="140"/>
      <c r="F1445" s="143" t="str">
        <f>IFERROR(IF(VLOOKUP(Table1[[#This Row],[Budget Code Description]],Dimentions!$X$6:$AC$139,2,FALSE)="","",VLOOKUP(Table1[[#This Row],[Budget Code Description]],Dimentions!$X$6:$AC$139,2,FALSE)),"")</f>
        <v/>
      </c>
      <c r="G1445" s="143"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Description]],Dimentions!$X$6:$AC$134,4,FALSE)="","",VLOOKUP(Table1[[#This Row],[Budget Code Description]],Dimentions!$X$6:$AC$134,4,FALSE)),"")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5"/>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x14ac:dyDescent="0.35">
      <c r="A1446" s="1"/>
      <c r="B1446" s="88" t="str">
        <f>IF(Table1[[#This Row],[Posting Date]]&lt;&gt;"",IF(Table1[[#This Row],[Reference Number]]=Q1445,B1445+1,1),"")</f>
        <v/>
      </c>
      <c r="C1446" s="61"/>
      <c r="D1446" s="61"/>
      <c r="E1446" s="140"/>
      <c r="F1446" s="143" t="str">
        <f>IFERROR(IF(VLOOKUP(Table1[[#This Row],[Budget Code Description]],Dimentions!$X$6:$AC$139,2,FALSE)="","",VLOOKUP(Table1[[#This Row],[Budget Code Description]],Dimentions!$X$6:$AC$139,2,FALSE)),"")</f>
        <v/>
      </c>
      <c r="G1446" s="143"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Description]],Dimentions!$X$6:$AC$134,4,FALSE)="","",VLOOKUP(Table1[[#This Row],[Budget Code Description]],Dimentions!$X$6:$AC$134,4,FALSE)),"")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si="25"/>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x14ac:dyDescent="0.35">
      <c r="A1447" s="1"/>
      <c r="B1447" s="88" t="str">
        <f>IF(Table1[[#This Row],[Posting Date]]&lt;&gt;"",IF(Table1[[#This Row],[Reference Number]]=Q1446,B1446+1,1),"")</f>
        <v/>
      </c>
      <c r="C1447" s="61"/>
      <c r="D1447" s="61"/>
      <c r="E1447" s="140"/>
      <c r="F1447" s="143" t="str">
        <f>IFERROR(IF(VLOOKUP(Table1[[#This Row],[Budget Code Description]],Dimentions!$X$6:$AC$139,2,FALSE)="","",VLOOKUP(Table1[[#This Row],[Budget Code Description]],Dimentions!$X$6:$AC$139,2,FALSE)),"")</f>
        <v/>
      </c>
      <c r="G1447" s="143"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Description]],Dimentions!$X$6:$AC$134,4,FALSE)="","",VLOOKUP(Table1[[#This Row],[Budget Code Description]],Dimentions!$X$6:$AC$134,4,FALSE)),"")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5"/>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x14ac:dyDescent="0.35">
      <c r="A1448" s="1"/>
      <c r="B1448" s="88" t="str">
        <f>IF(Table1[[#This Row],[Posting Date]]&lt;&gt;"",IF(Table1[[#This Row],[Reference Number]]=Q1447,B1447+1,1),"")</f>
        <v/>
      </c>
      <c r="C1448" s="61"/>
      <c r="D1448" s="61"/>
      <c r="E1448" s="140"/>
      <c r="F1448" s="143" t="str">
        <f>IFERROR(IF(VLOOKUP(Table1[[#This Row],[Budget Code Description]],Dimentions!$X$6:$AC$139,2,FALSE)="","",VLOOKUP(Table1[[#This Row],[Budget Code Description]],Dimentions!$X$6:$AC$139,2,FALSE)),"")</f>
        <v/>
      </c>
      <c r="G1448" s="143"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Description]],Dimentions!$X$6:$AC$134,4,FALSE)="","",VLOOKUP(Table1[[#This Row],[Budget Code Description]],Dimentions!$X$6:$AC$134,4,FALSE)),"")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5"/>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x14ac:dyDescent="0.35">
      <c r="A1449" s="1"/>
      <c r="B1449" s="88" t="str">
        <f>IF(Table1[[#This Row],[Posting Date]]&lt;&gt;"",IF(Table1[[#This Row],[Reference Number]]=Q1448,B1448+1,1),"")</f>
        <v/>
      </c>
      <c r="C1449" s="61"/>
      <c r="D1449" s="61"/>
      <c r="E1449" s="140"/>
      <c r="F1449" s="143" t="str">
        <f>IFERROR(IF(VLOOKUP(Table1[[#This Row],[Budget Code Description]],Dimentions!$X$6:$AC$139,2,FALSE)="","",VLOOKUP(Table1[[#This Row],[Budget Code Description]],Dimentions!$X$6:$AC$139,2,FALSE)),"")</f>
        <v/>
      </c>
      <c r="G1449" s="143"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Description]],Dimentions!$X$6:$AC$134,4,FALSE)="","",VLOOKUP(Table1[[#This Row],[Budget Code Description]],Dimentions!$X$6:$AC$134,4,FALSE)),"")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si="25"/>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x14ac:dyDescent="0.35">
      <c r="A1450" s="1"/>
      <c r="B1450" s="88" t="str">
        <f>IF(Table1[[#This Row],[Posting Date]]&lt;&gt;"",IF(Table1[[#This Row],[Reference Number]]=Q1449,B1449+1,1),"")</f>
        <v/>
      </c>
      <c r="C1450" s="61"/>
      <c r="D1450" s="61"/>
      <c r="E1450" s="140"/>
      <c r="F1450" s="143" t="str">
        <f>IFERROR(IF(VLOOKUP(Table1[[#This Row],[Budget Code Description]],Dimentions!$X$6:$AC$139,2,FALSE)="","",VLOOKUP(Table1[[#This Row],[Budget Code Description]],Dimentions!$X$6:$AC$139,2,FALSE)),"")</f>
        <v/>
      </c>
      <c r="G1450" s="143"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Description]],Dimentions!$X$6:$AC$134,4,FALSE)="","",VLOOKUP(Table1[[#This Row],[Budget Code Description]],Dimentions!$X$6:$AC$134,4,FALSE)),"")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5"/>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x14ac:dyDescent="0.35">
      <c r="A1451" s="1"/>
      <c r="B1451" s="88" t="str">
        <f>IF(Table1[[#This Row],[Posting Date]]&lt;&gt;"",IF(Table1[[#This Row],[Reference Number]]=Q1450,B1450+1,1),"")</f>
        <v/>
      </c>
      <c r="C1451" s="61"/>
      <c r="D1451" s="61"/>
      <c r="E1451" s="140"/>
      <c r="F1451" s="143" t="str">
        <f>IFERROR(IF(VLOOKUP(Table1[[#This Row],[Budget Code Description]],Dimentions!$X$6:$AC$139,2,FALSE)="","",VLOOKUP(Table1[[#This Row],[Budget Code Description]],Dimentions!$X$6:$AC$139,2,FALSE)),"")</f>
        <v/>
      </c>
      <c r="G1451" s="143"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Description]],Dimentions!$X$6:$AC$134,4,FALSE)="","",VLOOKUP(Table1[[#This Row],[Budget Code Description]],Dimentions!$X$6:$AC$134,4,FALSE)),"")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ref="W1451:W1514" si="26">IF(E1451="","",(ExchangeRate))</f>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x14ac:dyDescent="0.35">
      <c r="A1452" s="1"/>
      <c r="B1452" s="88" t="str">
        <f>IF(Table1[[#This Row],[Posting Date]]&lt;&gt;"",IF(Table1[[#This Row],[Reference Number]]=Q1451,B1451+1,1),"")</f>
        <v/>
      </c>
      <c r="C1452" s="61"/>
      <c r="D1452" s="61"/>
      <c r="E1452" s="140"/>
      <c r="F1452" s="143" t="str">
        <f>IFERROR(IF(VLOOKUP(Table1[[#This Row],[Budget Code Description]],Dimentions!$X$6:$AC$139,2,FALSE)="","",VLOOKUP(Table1[[#This Row],[Budget Code Description]],Dimentions!$X$6:$AC$139,2,FALSE)),"")</f>
        <v/>
      </c>
      <c r="G1452" s="143"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Description]],Dimentions!$X$6:$AC$134,4,FALSE)="","",VLOOKUP(Table1[[#This Row],[Budget Code Description]],Dimentions!$X$6:$AC$134,4,FALSE)),"")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6"/>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x14ac:dyDescent="0.35">
      <c r="A1453" s="1"/>
      <c r="B1453" s="88" t="str">
        <f>IF(Table1[[#This Row],[Posting Date]]&lt;&gt;"",IF(Table1[[#This Row],[Reference Number]]=Q1452,B1452+1,1),"")</f>
        <v/>
      </c>
      <c r="C1453" s="61"/>
      <c r="D1453" s="61"/>
      <c r="E1453" s="140"/>
      <c r="F1453" s="143" t="str">
        <f>IFERROR(IF(VLOOKUP(Table1[[#This Row],[Budget Code Description]],Dimentions!$X$6:$AC$139,2,FALSE)="","",VLOOKUP(Table1[[#This Row],[Budget Code Description]],Dimentions!$X$6:$AC$139,2,FALSE)),"")</f>
        <v/>
      </c>
      <c r="G1453" s="143"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Description]],Dimentions!$X$6:$AC$134,4,FALSE)="","",VLOOKUP(Table1[[#This Row],[Budget Code Description]],Dimentions!$X$6:$AC$134,4,FALSE)),"")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si="26"/>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x14ac:dyDescent="0.35">
      <c r="A1454" s="1"/>
      <c r="B1454" s="88" t="str">
        <f>IF(Table1[[#This Row],[Posting Date]]&lt;&gt;"",IF(Table1[[#This Row],[Reference Number]]=Q1453,B1453+1,1),"")</f>
        <v/>
      </c>
      <c r="C1454" s="61"/>
      <c r="D1454" s="61"/>
      <c r="E1454" s="140"/>
      <c r="F1454" s="143" t="str">
        <f>IFERROR(IF(VLOOKUP(Table1[[#This Row],[Budget Code Description]],Dimentions!$X$6:$AC$139,2,FALSE)="","",VLOOKUP(Table1[[#This Row],[Budget Code Description]],Dimentions!$X$6:$AC$139,2,FALSE)),"")</f>
        <v/>
      </c>
      <c r="G1454" s="143"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Description]],Dimentions!$X$6:$AC$134,4,FALSE)="","",VLOOKUP(Table1[[#This Row],[Budget Code Description]],Dimentions!$X$6:$AC$134,4,FALSE)),"")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si="26"/>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x14ac:dyDescent="0.35">
      <c r="A1455" s="1"/>
      <c r="B1455" s="88" t="str">
        <f>IF(Table1[[#This Row],[Posting Date]]&lt;&gt;"",IF(Table1[[#This Row],[Reference Number]]=Q1454,B1454+1,1),"")</f>
        <v/>
      </c>
      <c r="C1455" s="61"/>
      <c r="D1455" s="61"/>
      <c r="E1455" s="140"/>
      <c r="F1455" s="143" t="str">
        <f>IFERROR(IF(VLOOKUP(Table1[[#This Row],[Budget Code Description]],Dimentions!$X$6:$AC$139,2,FALSE)="","",VLOOKUP(Table1[[#This Row],[Budget Code Description]],Dimentions!$X$6:$AC$139,2,FALSE)),"")</f>
        <v/>
      </c>
      <c r="G1455" s="143"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Description]],Dimentions!$X$6:$AC$134,4,FALSE)="","",VLOOKUP(Table1[[#This Row],[Budget Code Description]],Dimentions!$X$6:$AC$134,4,FALSE)),"")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si="26"/>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x14ac:dyDescent="0.35">
      <c r="A1456" s="1"/>
      <c r="B1456" s="88" t="str">
        <f>IF(Table1[[#This Row],[Posting Date]]&lt;&gt;"",IF(Table1[[#This Row],[Reference Number]]=Q1455,B1455+1,1),"")</f>
        <v/>
      </c>
      <c r="C1456" s="61"/>
      <c r="D1456" s="61"/>
      <c r="E1456" s="140"/>
      <c r="F1456" s="143" t="str">
        <f>IFERROR(IF(VLOOKUP(Table1[[#This Row],[Budget Code Description]],Dimentions!$X$6:$AC$139,2,FALSE)="","",VLOOKUP(Table1[[#This Row],[Budget Code Description]],Dimentions!$X$6:$AC$139,2,FALSE)),"")</f>
        <v/>
      </c>
      <c r="G1456" s="143"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Description]],Dimentions!$X$6:$AC$134,4,FALSE)="","",VLOOKUP(Table1[[#This Row],[Budget Code Description]],Dimentions!$X$6:$AC$134,4,FALSE)),"")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6"/>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x14ac:dyDescent="0.35">
      <c r="A1457" s="1"/>
      <c r="B1457" s="88" t="str">
        <f>IF(Table1[[#This Row],[Posting Date]]&lt;&gt;"",IF(Table1[[#This Row],[Reference Number]]=Q1456,B1456+1,1),"")</f>
        <v/>
      </c>
      <c r="C1457" s="61"/>
      <c r="D1457" s="61"/>
      <c r="E1457" s="140"/>
      <c r="F1457" s="143" t="str">
        <f>IFERROR(IF(VLOOKUP(Table1[[#This Row],[Budget Code Description]],Dimentions!$X$6:$AC$139,2,FALSE)="","",VLOOKUP(Table1[[#This Row],[Budget Code Description]],Dimentions!$X$6:$AC$139,2,FALSE)),"")</f>
        <v/>
      </c>
      <c r="G1457" s="143"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Description]],Dimentions!$X$6:$AC$134,4,FALSE)="","",VLOOKUP(Table1[[#This Row],[Budget Code Description]],Dimentions!$X$6:$AC$134,4,FALSE)),"")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6"/>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x14ac:dyDescent="0.35">
      <c r="A1458" s="1"/>
      <c r="B1458" s="88" t="str">
        <f>IF(Table1[[#This Row],[Posting Date]]&lt;&gt;"",IF(Table1[[#This Row],[Reference Number]]=Q1457,B1457+1,1),"")</f>
        <v/>
      </c>
      <c r="C1458" s="61"/>
      <c r="D1458" s="61"/>
      <c r="E1458" s="140"/>
      <c r="F1458" s="143" t="str">
        <f>IFERROR(IF(VLOOKUP(Table1[[#This Row],[Budget Code Description]],Dimentions!$X$6:$AC$139,2,FALSE)="","",VLOOKUP(Table1[[#This Row],[Budget Code Description]],Dimentions!$X$6:$AC$139,2,FALSE)),"")</f>
        <v/>
      </c>
      <c r="G1458" s="143"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Description]],Dimentions!$X$6:$AC$134,4,FALSE)="","",VLOOKUP(Table1[[#This Row],[Budget Code Description]],Dimentions!$X$6:$AC$134,4,FALSE)),"")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6"/>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x14ac:dyDescent="0.35">
      <c r="A1459" s="1"/>
      <c r="B1459" s="88" t="str">
        <f>IF(Table1[[#This Row],[Posting Date]]&lt;&gt;"",IF(Table1[[#This Row],[Reference Number]]=Q1458,B1458+1,1),"")</f>
        <v/>
      </c>
      <c r="C1459" s="61"/>
      <c r="D1459" s="61"/>
      <c r="E1459" s="140"/>
      <c r="F1459" s="143" t="str">
        <f>IFERROR(IF(VLOOKUP(Table1[[#This Row],[Budget Code Description]],Dimentions!$X$6:$AC$139,2,FALSE)="","",VLOOKUP(Table1[[#This Row],[Budget Code Description]],Dimentions!$X$6:$AC$139,2,FALSE)),"")</f>
        <v/>
      </c>
      <c r="G1459" s="143"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Description]],Dimentions!$X$6:$AC$134,4,FALSE)="","",VLOOKUP(Table1[[#This Row],[Budget Code Description]],Dimentions!$X$6:$AC$134,4,FALSE)),"")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6"/>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x14ac:dyDescent="0.35">
      <c r="A1460" s="1"/>
      <c r="B1460" s="88" t="str">
        <f>IF(Table1[[#This Row],[Posting Date]]&lt;&gt;"",IF(Table1[[#This Row],[Reference Number]]=Q1459,B1459+1,1),"")</f>
        <v/>
      </c>
      <c r="C1460" s="61"/>
      <c r="D1460" s="61"/>
      <c r="E1460" s="140"/>
      <c r="F1460" s="143" t="str">
        <f>IFERROR(IF(VLOOKUP(Table1[[#This Row],[Budget Code Description]],Dimentions!$X$6:$AC$139,2,FALSE)="","",VLOOKUP(Table1[[#This Row],[Budget Code Description]],Dimentions!$X$6:$AC$139,2,FALSE)),"")</f>
        <v/>
      </c>
      <c r="G1460" s="143"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Description]],Dimentions!$X$6:$AC$134,4,FALSE)="","",VLOOKUP(Table1[[#This Row],[Budget Code Description]],Dimentions!$X$6:$AC$134,4,FALSE)),"")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6"/>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x14ac:dyDescent="0.35">
      <c r="A1461" s="1"/>
      <c r="B1461" s="88" t="str">
        <f>IF(Table1[[#This Row],[Posting Date]]&lt;&gt;"",IF(Table1[[#This Row],[Reference Number]]=Q1460,B1460+1,1),"")</f>
        <v/>
      </c>
      <c r="C1461" s="61"/>
      <c r="D1461" s="61"/>
      <c r="E1461" s="140"/>
      <c r="F1461" s="143" t="str">
        <f>IFERROR(IF(VLOOKUP(Table1[[#This Row],[Budget Code Description]],Dimentions!$X$6:$AC$139,2,FALSE)="","",VLOOKUP(Table1[[#This Row],[Budget Code Description]],Dimentions!$X$6:$AC$139,2,FALSE)),"")</f>
        <v/>
      </c>
      <c r="G1461" s="143"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Description]],Dimentions!$X$6:$AC$134,4,FALSE)="","",VLOOKUP(Table1[[#This Row],[Budget Code Description]],Dimentions!$X$6:$AC$134,4,FALSE)),"")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6"/>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x14ac:dyDescent="0.35">
      <c r="A1462" s="1"/>
      <c r="B1462" s="88" t="str">
        <f>IF(Table1[[#This Row],[Posting Date]]&lt;&gt;"",IF(Table1[[#This Row],[Reference Number]]=Q1461,B1461+1,1),"")</f>
        <v/>
      </c>
      <c r="C1462" s="61"/>
      <c r="D1462" s="61"/>
      <c r="E1462" s="140"/>
      <c r="F1462" s="143" t="str">
        <f>IFERROR(IF(VLOOKUP(Table1[[#This Row],[Budget Code Description]],Dimentions!$X$6:$AC$139,2,FALSE)="","",VLOOKUP(Table1[[#This Row],[Budget Code Description]],Dimentions!$X$6:$AC$139,2,FALSE)),"")</f>
        <v/>
      </c>
      <c r="G1462" s="143"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Description]],Dimentions!$X$6:$AC$134,4,FALSE)="","",VLOOKUP(Table1[[#This Row],[Budget Code Description]],Dimentions!$X$6:$AC$134,4,FALSE)),"")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6"/>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x14ac:dyDescent="0.35">
      <c r="A1463" s="1"/>
      <c r="B1463" s="88" t="str">
        <f>IF(Table1[[#This Row],[Posting Date]]&lt;&gt;"",IF(Table1[[#This Row],[Reference Number]]=Q1462,B1462+1,1),"")</f>
        <v/>
      </c>
      <c r="C1463" s="61"/>
      <c r="D1463" s="61"/>
      <c r="E1463" s="140"/>
      <c r="F1463" s="143" t="str">
        <f>IFERROR(IF(VLOOKUP(Table1[[#This Row],[Budget Code Description]],Dimentions!$X$6:$AC$139,2,FALSE)="","",VLOOKUP(Table1[[#This Row],[Budget Code Description]],Dimentions!$X$6:$AC$139,2,FALSE)),"")</f>
        <v/>
      </c>
      <c r="G1463" s="143"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Description]],Dimentions!$X$6:$AC$134,4,FALSE)="","",VLOOKUP(Table1[[#This Row],[Budget Code Description]],Dimentions!$X$6:$AC$134,4,FALSE)),"")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6"/>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x14ac:dyDescent="0.35">
      <c r="A1464" s="1"/>
      <c r="B1464" s="88" t="str">
        <f>IF(Table1[[#This Row],[Posting Date]]&lt;&gt;"",IF(Table1[[#This Row],[Reference Number]]=Q1463,B1463+1,1),"")</f>
        <v/>
      </c>
      <c r="C1464" s="61"/>
      <c r="D1464" s="61"/>
      <c r="E1464" s="140"/>
      <c r="F1464" s="143" t="str">
        <f>IFERROR(IF(VLOOKUP(Table1[[#This Row],[Budget Code Description]],Dimentions!$X$6:$AC$139,2,FALSE)="","",VLOOKUP(Table1[[#This Row],[Budget Code Description]],Dimentions!$X$6:$AC$139,2,FALSE)),"")</f>
        <v/>
      </c>
      <c r="G1464" s="143"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Description]],Dimentions!$X$6:$AC$134,4,FALSE)="","",VLOOKUP(Table1[[#This Row],[Budget Code Description]],Dimentions!$X$6:$AC$134,4,FALSE)),"")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si="26"/>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x14ac:dyDescent="0.35">
      <c r="A1465" s="1"/>
      <c r="B1465" s="88" t="str">
        <f>IF(Table1[[#This Row],[Posting Date]]&lt;&gt;"",IF(Table1[[#This Row],[Reference Number]]=Q1464,B1464+1,1),"")</f>
        <v/>
      </c>
      <c r="C1465" s="61"/>
      <c r="D1465" s="61"/>
      <c r="E1465" s="140"/>
      <c r="F1465" s="143" t="str">
        <f>IFERROR(IF(VLOOKUP(Table1[[#This Row],[Budget Code Description]],Dimentions!$X$6:$AC$139,2,FALSE)="","",VLOOKUP(Table1[[#This Row],[Budget Code Description]],Dimentions!$X$6:$AC$139,2,FALSE)),"")</f>
        <v/>
      </c>
      <c r="G1465" s="143"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Description]],Dimentions!$X$6:$AC$134,4,FALSE)="","",VLOOKUP(Table1[[#This Row],[Budget Code Description]],Dimentions!$X$6:$AC$134,4,FALSE)),"")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6"/>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x14ac:dyDescent="0.35">
      <c r="A1466" s="1"/>
      <c r="B1466" s="88" t="str">
        <f>IF(Table1[[#This Row],[Posting Date]]&lt;&gt;"",IF(Table1[[#This Row],[Reference Number]]=Q1465,B1465+1,1),"")</f>
        <v/>
      </c>
      <c r="C1466" s="61"/>
      <c r="D1466" s="61"/>
      <c r="E1466" s="140"/>
      <c r="F1466" s="143" t="str">
        <f>IFERROR(IF(VLOOKUP(Table1[[#This Row],[Budget Code Description]],Dimentions!$X$6:$AC$139,2,FALSE)="","",VLOOKUP(Table1[[#This Row],[Budget Code Description]],Dimentions!$X$6:$AC$139,2,FALSE)),"")</f>
        <v/>
      </c>
      <c r="G1466" s="143"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Description]],Dimentions!$X$6:$AC$134,4,FALSE)="","",VLOOKUP(Table1[[#This Row],[Budget Code Description]],Dimentions!$X$6:$AC$134,4,FALSE)),"")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6"/>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x14ac:dyDescent="0.35">
      <c r="A1467" s="1"/>
      <c r="B1467" s="88" t="str">
        <f>IF(Table1[[#This Row],[Posting Date]]&lt;&gt;"",IF(Table1[[#This Row],[Reference Number]]=Q1466,B1466+1,1),"")</f>
        <v/>
      </c>
      <c r="C1467" s="61"/>
      <c r="D1467" s="61"/>
      <c r="E1467" s="140"/>
      <c r="F1467" s="143" t="str">
        <f>IFERROR(IF(VLOOKUP(Table1[[#This Row],[Budget Code Description]],Dimentions!$X$6:$AC$139,2,FALSE)="","",VLOOKUP(Table1[[#This Row],[Budget Code Description]],Dimentions!$X$6:$AC$139,2,FALSE)),"")</f>
        <v/>
      </c>
      <c r="G1467" s="143"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Description]],Dimentions!$X$6:$AC$134,4,FALSE)="","",VLOOKUP(Table1[[#This Row],[Budget Code Description]],Dimentions!$X$6:$AC$134,4,FALSE)),"")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6"/>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x14ac:dyDescent="0.35">
      <c r="A1468" s="1"/>
      <c r="B1468" s="88" t="str">
        <f>IF(Table1[[#This Row],[Posting Date]]&lt;&gt;"",IF(Table1[[#This Row],[Reference Number]]=Q1467,B1467+1,1),"")</f>
        <v/>
      </c>
      <c r="C1468" s="61"/>
      <c r="D1468" s="61"/>
      <c r="E1468" s="140"/>
      <c r="F1468" s="143" t="str">
        <f>IFERROR(IF(VLOOKUP(Table1[[#This Row],[Budget Code Description]],Dimentions!$X$6:$AC$139,2,FALSE)="","",VLOOKUP(Table1[[#This Row],[Budget Code Description]],Dimentions!$X$6:$AC$139,2,FALSE)),"")</f>
        <v/>
      </c>
      <c r="G1468" s="143"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Description]],Dimentions!$X$6:$AC$134,4,FALSE)="","",VLOOKUP(Table1[[#This Row],[Budget Code Description]],Dimentions!$X$6:$AC$134,4,FALSE)),"")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6"/>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x14ac:dyDescent="0.35">
      <c r="A1469" s="1"/>
      <c r="B1469" s="88" t="str">
        <f>IF(Table1[[#This Row],[Posting Date]]&lt;&gt;"",IF(Table1[[#This Row],[Reference Number]]=Q1468,B1468+1,1),"")</f>
        <v/>
      </c>
      <c r="C1469" s="61"/>
      <c r="D1469" s="61"/>
      <c r="E1469" s="140"/>
      <c r="F1469" s="143" t="str">
        <f>IFERROR(IF(VLOOKUP(Table1[[#This Row],[Budget Code Description]],Dimentions!$X$6:$AC$139,2,FALSE)="","",VLOOKUP(Table1[[#This Row],[Budget Code Description]],Dimentions!$X$6:$AC$139,2,FALSE)),"")</f>
        <v/>
      </c>
      <c r="G1469" s="143"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Description]],Dimentions!$X$6:$AC$134,4,FALSE)="","",VLOOKUP(Table1[[#This Row],[Budget Code Description]],Dimentions!$X$6:$AC$134,4,FALSE)),"")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6"/>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x14ac:dyDescent="0.35">
      <c r="A1470" s="1"/>
      <c r="B1470" s="88" t="str">
        <f>IF(Table1[[#This Row],[Posting Date]]&lt;&gt;"",IF(Table1[[#This Row],[Reference Number]]=Q1469,B1469+1,1),"")</f>
        <v/>
      </c>
      <c r="C1470" s="61"/>
      <c r="D1470" s="61"/>
      <c r="E1470" s="140"/>
      <c r="F1470" s="143" t="str">
        <f>IFERROR(IF(VLOOKUP(Table1[[#This Row],[Budget Code Description]],Dimentions!$X$6:$AC$139,2,FALSE)="","",VLOOKUP(Table1[[#This Row],[Budget Code Description]],Dimentions!$X$6:$AC$139,2,FALSE)),"")</f>
        <v/>
      </c>
      <c r="G1470" s="143"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Description]],Dimentions!$X$6:$AC$134,4,FALSE)="","",VLOOKUP(Table1[[#This Row],[Budget Code Description]],Dimentions!$X$6:$AC$134,4,FALSE)),"")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6"/>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x14ac:dyDescent="0.35">
      <c r="A1471" s="1"/>
      <c r="B1471" s="88" t="str">
        <f>IF(Table1[[#This Row],[Posting Date]]&lt;&gt;"",IF(Table1[[#This Row],[Reference Number]]=Q1470,B1470+1,1),"")</f>
        <v/>
      </c>
      <c r="C1471" s="61"/>
      <c r="D1471" s="61"/>
      <c r="E1471" s="140"/>
      <c r="F1471" s="143" t="str">
        <f>IFERROR(IF(VLOOKUP(Table1[[#This Row],[Budget Code Description]],Dimentions!$X$6:$AC$139,2,FALSE)="","",VLOOKUP(Table1[[#This Row],[Budget Code Description]],Dimentions!$X$6:$AC$139,2,FALSE)),"")</f>
        <v/>
      </c>
      <c r="G1471" s="143"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Description]],Dimentions!$X$6:$AC$134,4,FALSE)="","",VLOOKUP(Table1[[#This Row],[Budget Code Description]],Dimentions!$X$6:$AC$134,4,FALSE)),"")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6"/>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x14ac:dyDescent="0.35">
      <c r="A1472" s="1"/>
      <c r="B1472" s="88" t="str">
        <f>IF(Table1[[#This Row],[Posting Date]]&lt;&gt;"",IF(Table1[[#This Row],[Reference Number]]=Q1471,B1471+1,1),"")</f>
        <v/>
      </c>
      <c r="C1472" s="61"/>
      <c r="D1472" s="61"/>
      <c r="E1472" s="140"/>
      <c r="F1472" s="143" t="str">
        <f>IFERROR(IF(VLOOKUP(Table1[[#This Row],[Budget Code Description]],Dimentions!$X$6:$AC$139,2,FALSE)="","",VLOOKUP(Table1[[#This Row],[Budget Code Description]],Dimentions!$X$6:$AC$139,2,FALSE)),"")</f>
        <v/>
      </c>
      <c r="G1472" s="143"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Description]],Dimentions!$X$6:$AC$134,4,FALSE)="","",VLOOKUP(Table1[[#This Row],[Budget Code Description]],Dimentions!$X$6:$AC$134,4,FALSE)),"")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6"/>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x14ac:dyDescent="0.35">
      <c r="A1473" s="1"/>
      <c r="B1473" s="88" t="str">
        <f>IF(Table1[[#This Row],[Posting Date]]&lt;&gt;"",IF(Table1[[#This Row],[Reference Number]]=Q1472,B1472+1,1),"")</f>
        <v/>
      </c>
      <c r="C1473" s="61"/>
      <c r="D1473" s="61"/>
      <c r="E1473" s="140"/>
      <c r="F1473" s="143" t="str">
        <f>IFERROR(IF(VLOOKUP(Table1[[#This Row],[Budget Code Description]],Dimentions!$X$6:$AC$139,2,FALSE)="","",VLOOKUP(Table1[[#This Row],[Budget Code Description]],Dimentions!$X$6:$AC$139,2,FALSE)),"")</f>
        <v/>
      </c>
      <c r="G1473" s="143"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Description]],Dimentions!$X$6:$AC$134,4,FALSE)="","",VLOOKUP(Table1[[#This Row],[Budget Code Description]],Dimentions!$X$6:$AC$134,4,FALSE)),"")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6"/>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x14ac:dyDescent="0.35">
      <c r="A1474" s="1"/>
      <c r="B1474" s="88" t="str">
        <f>IF(Table1[[#This Row],[Posting Date]]&lt;&gt;"",IF(Table1[[#This Row],[Reference Number]]=Q1473,B1473+1,1),"")</f>
        <v/>
      </c>
      <c r="C1474" s="61"/>
      <c r="D1474" s="61"/>
      <c r="E1474" s="140"/>
      <c r="F1474" s="143" t="str">
        <f>IFERROR(IF(VLOOKUP(Table1[[#This Row],[Budget Code Description]],Dimentions!$X$6:$AC$139,2,FALSE)="","",VLOOKUP(Table1[[#This Row],[Budget Code Description]],Dimentions!$X$6:$AC$139,2,FALSE)),"")</f>
        <v/>
      </c>
      <c r="G1474" s="143"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Description]],Dimentions!$X$6:$AC$134,4,FALSE)="","",VLOOKUP(Table1[[#This Row],[Budget Code Description]],Dimentions!$X$6:$AC$134,4,FALSE)),"")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6"/>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x14ac:dyDescent="0.35">
      <c r="A1475" s="1"/>
      <c r="B1475" s="88" t="str">
        <f>IF(Table1[[#This Row],[Posting Date]]&lt;&gt;"",IF(Table1[[#This Row],[Reference Number]]=Q1474,B1474+1,1),"")</f>
        <v/>
      </c>
      <c r="C1475" s="61"/>
      <c r="D1475" s="61"/>
      <c r="E1475" s="140"/>
      <c r="F1475" s="143" t="str">
        <f>IFERROR(IF(VLOOKUP(Table1[[#This Row],[Budget Code Description]],Dimentions!$X$6:$AC$139,2,FALSE)="","",VLOOKUP(Table1[[#This Row],[Budget Code Description]],Dimentions!$X$6:$AC$139,2,FALSE)),"")</f>
        <v/>
      </c>
      <c r="G1475" s="143"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Description]],Dimentions!$X$6:$AC$134,4,FALSE)="","",VLOOKUP(Table1[[#This Row],[Budget Code Description]],Dimentions!$X$6:$AC$134,4,FALSE)),"")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6"/>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x14ac:dyDescent="0.35">
      <c r="A1476" s="1"/>
      <c r="B1476" s="88" t="str">
        <f>IF(Table1[[#This Row],[Posting Date]]&lt;&gt;"",IF(Table1[[#This Row],[Reference Number]]=Q1475,B1475+1,1),"")</f>
        <v/>
      </c>
      <c r="C1476" s="61"/>
      <c r="D1476" s="61"/>
      <c r="E1476" s="140"/>
      <c r="F1476" s="143" t="str">
        <f>IFERROR(IF(VLOOKUP(Table1[[#This Row],[Budget Code Description]],Dimentions!$X$6:$AC$139,2,FALSE)="","",VLOOKUP(Table1[[#This Row],[Budget Code Description]],Dimentions!$X$6:$AC$139,2,FALSE)),"")</f>
        <v/>
      </c>
      <c r="G1476" s="143"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Description]],Dimentions!$X$6:$AC$134,4,FALSE)="","",VLOOKUP(Table1[[#This Row],[Budget Code Description]],Dimentions!$X$6:$AC$134,4,FALSE)),"")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6"/>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x14ac:dyDescent="0.35">
      <c r="A1477" s="1"/>
      <c r="B1477" s="88" t="str">
        <f>IF(Table1[[#This Row],[Posting Date]]&lt;&gt;"",IF(Table1[[#This Row],[Reference Number]]=Q1476,B1476+1,1),"")</f>
        <v/>
      </c>
      <c r="C1477" s="61"/>
      <c r="D1477" s="61"/>
      <c r="E1477" s="140"/>
      <c r="F1477" s="143" t="str">
        <f>IFERROR(IF(VLOOKUP(Table1[[#This Row],[Budget Code Description]],Dimentions!$X$6:$AC$139,2,FALSE)="","",VLOOKUP(Table1[[#This Row],[Budget Code Description]],Dimentions!$X$6:$AC$139,2,FALSE)),"")</f>
        <v/>
      </c>
      <c r="G1477" s="143"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Description]],Dimentions!$X$6:$AC$134,4,FALSE)="","",VLOOKUP(Table1[[#This Row],[Budget Code Description]],Dimentions!$X$6:$AC$134,4,FALSE)),"")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6"/>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x14ac:dyDescent="0.35">
      <c r="A1478" s="1"/>
      <c r="B1478" s="88" t="str">
        <f>IF(Table1[[#This Row],[Posting Date]]&lt;&gt;"",IF(Table1[[#This Row],[Reference Number]]=Q1477,B1477+1,1),"")</f>
        <v/>
      </c>
      <c r="C1478" s="61"/>
      <c r="D1478" s="61"/>
      <c r="E1478" s="140"/>
      <c r="F1478" s="143" t="str">
        <f>IFERROR(IF(VLOOKUP(Table1[[#This Row],[Budget Code Description]],Dimentions!$X$6:$AC$139,2,FALSE)="","",VLOOKUP(Table1[[#This Row],[Budget Code Description]],Dimentions!$X$6:$AC$139,2,FALSE)),"")</f>
        <v/>
      </c>
      <c r="G1478" s="143"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Description]],Dimentions!$X$6:$AC$134,4,FALSE)="","",VLOOKUP(Table1[[#This Row],[Budget Code Description]],Dimentions!$X$6:$AC$134,4,FALSE)),"")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6"/>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x14ac:dyDescent="0.35">
      <c r="A1479" s="1"/>
      <c r="B1479" s="88" t="str">
        <f>IF(Table1[[#This Row],[Posting Date]]&lt;&gt;"",IF(Table1[[#This Row],[Reference Number]]=Q1478,B1478+1,1),"")</f>
        <v/>
      </c>
      <c r="C1479" s="61"/>
      <c r="D1479" s="61"/>
      <c r="E1479" s="140"/>
      <c r="F1479" s="143" t="str">
        <f>IFERROR(IF(VLOOKUP(Table1[[#This Row],[Budget Code Description]],Dimentions!$X$6:$AC$139,2,FALSE)="","",VLOOKUP(Table1[[#This Row],[Budget Code Description]],Dimentions!$X$6:$AC$139,2,FALSE)),"")</f>
        <v/>
      </c>
      <c r="G1479" s="143"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Description]],Dimentions!$X$6:$AC$134,4,FALSE)="","",VLOOKUP(Table1[[#This Row],[Budget Code Description]],Dimentions!$X$6:$AC$134,4,FALSE)),"")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6"/>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x14ac:dyDescent="0.35">
      <c r="A1480" s="1"/>
      <c r="B1480" s="88" t="str">
        <f>IF(Table1[[#This Row],[Posting Date]]&lt;&gt;"",IF(Table1[[#This Row],[Reference Number]]=Q1479,B1479+1,1),"")</f>
        <v/>
      </c>
      <c r="C1480" s="61"/>
      <c r="D1480" s="61"/>
      <c r="E1480" s="140"/>
      <c r="F1480" s="143" t="str">
        <f>IFERROR(IF(VLOOKUP(Table1[[#This Row],[Budget Code Description]],Dimentions!$X$6:$AC$139,2,FALSE)="","",VLOOKUP(Table1[[#This Row],[Budget Code Description]],Dimentions!$X$6:$AC$139,2,FALSE)),"")</f>
        <v/>
      </c>
      <c r="G1480" s="143"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Description]],Dimentions!$X$6:$AC$134,4,FALSE)="","",VLOOKUP(Table1[[#This Row],[Budget Code Description]],Dimentions!$X$6:$AC$134,4,FALSE)),"")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6"/>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x14ac:dyDescent="0.35">
      <c r="A1481" s="1"/>
      <c r="B1481" s="88" t="str">
        <f>IF(Table1[[#This Row],[Posting Date]]&lt;&gt;"",IF(Table1[[#This Row],[Reference Number]]=Q1480,B1480+1,1),"")</f>
        <v/>
      </c>
      <c r="C1481" s="61"/>
      <c r="D1481" s="61"/>
      <c r="E1481" s="140"/>
      <c r="F1481" s="143" t="str">
        <f>IFERROR(IF(VLOOKUP(Table1[[#This Row],[Budget Code Description]],Dimentions!$X$6:$AC$139,2,FALSE)="","",VLOOKUP(Table1[[#This Row],[Budget Code Description]],Dimentions!$X$6:$AC$139,2,FALSE)),"")</f>
        <v/>
      </c>
      <c r="G1481" s="143"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Description]],Dimentions!$X$6:$AC$134,4,FALSE)="","",VLOOKUP(Table1[[#This Row],[Budget Code Description]],Dimentions!$X$6:$AC$134,4,FALSE)),"")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6"/>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x14ac:dyDescent="0.35">
      <c r="A1482" s="1"/>
      <c r="B1482" s="88" t="str">
        <f>IF(Table1[[#This Row],[Posting Date]]&lt;&gt;"",IF(Table1[[#This Row],[Reference Number]]=Q1481,B1481+1,1),"")</f>
        <v/>
      </c>
      <c r="C1482" s="61"/>
      <c r="D1482" s="61"/>
      <c r="E1482" s="140"/>
      <c r="F1482" s="143" t="str">
        <f>IFERROR(IF(VLOOKUP(Table1[[#This Row],[Budget Code Description]],Dimentions!$X$6:$AC$139,2,FALSE)="","",VLOOKUP(Table1[[#This Row],[Budget Code Description]],Dimentions!$X$6:$AC$139,2,FALSE)),"")</f>
        <v/>
      </c>
      <c r="G1482" s="143"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Description]],Dimentions!$X$6:$AC$134,4,FALSE)="","",VLOOKUP(Table1[[#This Row],[Budget Code Description]],Dimentions!$X$6:$AC$134,4,FALSE)),"")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6"/>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x14ac:dyDescent="0.35">
      <c r="A1483" s="1"/>
      <c r="B1483" s="88" t="str">
        <f>IF(Table1[[#This Row],[Posting Date]]&lt;&gt;"",IF(Table1[[#This Row],[Reference Number]]=Q1482,B1482+1,1),"")</f>
        <v/>
      </c>
      <c r="C1483" s="61"/>
      <c r="D1483" s="61"/>
      <c r="E1483" s="140"/>
      <c r="F1483" s="143" t="str">
        <f>IFERROR(IF(VLOOKUP(Table1[[#This Row],[Budget Code Description]],Dimentions!$X$6:$AC$139,2,FALSE)="","",VLOOKUP(Table1[[#This Row],[Budget Code Description]],Dimentions!$X$6:$AC$139,2,FALSE)),"")</f>
        <v/>
      </c>
      <c r="G1483" s="143"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Description]],Dimentions!$X$6:$AC$134,4,FALSE)="","",VLOOKUP(Table1[[#This Row],[Budget Code Description]],Dimentions!$X$6:$AC$134,4,FALSE)),"")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6"/>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x14ac:dyDescent="0.35">
      <c r="A1484" s="1"/>
      <c r="B1484" s="88" t="str">
        <f>IF(Table1[[#This Row],[Posting Date]]&lt;&gt;"",IF(Table1[[#This Row],[Reference Number]]=Q1483,B1483+1,1),"")</f>
        <v/>
      </c>
      <c r="C1484" s="61"/>
      <c r="D1484" s="61"/>
      <c r="E1484" s="140"/>
      <c r="F1484" s="143" t="str">
        <f>IFERROR(IF(VLOOKUP(Table1[[#This Row],[Budget Code Description]],Dimentions!$X$6:$AC$139,2,FALSE)="","",VLOOKUP(Table1[[#This Row],[Budget Code Description]],Dimentions!$X$6:$AC$139,2,FALSE)),"")</f>
        <v/>
      </c>
      <c r="G1484" s="143"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Description]],Dimentions!$X$6:$AC$134,4,FALSE)="","",VLOOKUP(Table1[[#This Row],[Budget Code Description]],Dimentions!$X$6:$AC$134,4,FALSE)),"")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6"/>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x14ac:dyDescent="0.35">
      <c r="A1485" s="1"/>
      <c r="B1485" s="88" t="str">
        <f>IF(Table1[[#This Row],[Posting Date]]&lt;&gt;"",IF(Table1[[#This Row],[Reference Number]]=Q1484,B1484+1,1),"")</f>
        <v/>
      </c>
      <c r="C1485" s="61"/>
      <c r="D1485" s="61"/>
      <c r="E1485" s="140"/>
      <c r="F1485" s="143" t="str">
        <f>IFERROR(IF(VLOOKUP(Table1[[#This Row],[Budget Code Description]],Dimentions!$X$6:$AC$139,2,FALSE)="","",VLOOKUP(Table1[[#This Row],[Budget Code Description]],Dimentions!$X$6:$AC$139,2,FALSE)),"")</f>
        <v/>
      </c>
      <c r="G1485" s="143"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Description]],Dimentions!$X$6:$AC$134,4,FALSE)="","",VLOOKUP(Table1[[#This Row],[Budget Code Description]],Dimentions!$X$6:$AC$134,4,FALSE)),"")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6"/>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x14ac:dyDescent="0.35">
      <c r="A1486" s="1"/>
      <c r="B1486" s="88" t="str">
        <f>IF(Table1[[#This Row],[Posting Date]]&lt;&gt;"",IF(Table1[[#This Row],[Reference Number]]=Q1485,B1485+1,1),"")</f>
        <v/>
      </c>
      <c r="C1486" s="61"/>
      <c r="D1486" s="61"/>
      <c r="E1486" s="140"/>
      <c r="F1486" s="143" t="str">
        <f>IFERROR(IF(VLOOKUP(Table1[[#This Row],[Budget Code Description]],Dimentions!$X$6:$AC$139,2,FALSE)="","",VLOOKUP(Table1[[#This Row],[Budget Code Description]],Dimentions!$X$6:$AC$139,2,FALSE)),"")</f>
        <v/>
      </c>
      <c r="G1486" s="143"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Description]],Dimentions!$X$6:$AC$134,4,FALSE)="","",VLOOKUP(Table1[[#This Row],[Budget Code Description]],Dimentions!$X$6:$AC$134,4,FALSE)),"")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6"/>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x14ac:dyDescent="0.35">
      <c r="A1487" s="1"/>
      <c r="B1487" s="88" t="str">
        <f>IF(Table1[[#This Row],[Posting Date]]&lt;&gt;"",IF(Table1[[#This Row],[Reference Number]]=Q1486,B1486+1,1),"")</f>
        <v/>
      </c>
      <c r="C1487" s="61"/>
      <c r="D1487" s="61"/>
      <c r="E1487" s="140"/>
      <c r="F1487" s="143" t="str">
        <f>IFERROR(IF(VLOOKUP(Table1[[#This Row],[Budget Code Description]],Dimentions!$X$6:$AC$139,2,FALSE)="","",VLOOKUP(Table1[[#This Row],[Budget Code Description]],Dimentions!$X$6:$AC$139,2,FALSE)),"")</f>
        <v/>
      </c>
      <c r="G1487" s="143"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Description]],Dimentions!$X$6:$AC$134,4,FALSE)="","",VLOOKUP(Table1[[#This Row],[Budget Code Description]],Dimentions!$X$6:$AC$134,4,FALSE)),"")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6"/>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x14ac:dyDescent="0.35">
      <c r="A1488" s="1"/>
      <c r="B1488" s="88" t="str">
        <f>IF(Table1[[#This Row],[Posting Date]]&lt;&gt;"",IF(Table1[[#This Row],[Reference Number]]=Q1487,B1487+1,1),"")</f>
        <v/>
      </c>
      <c r="C1488" s="61"/>
      <c r="D1488" s="61"/>
      <c r="E1488" s="140"/>
      <c r="F1488" s="143" t="str">
        <f>IFERROR(IF(VLOOKUP(Table1[[#This Row],[Budget Code Description]],Dimentions!$X$6:$AC$139,2,FALSE)="","",VLOOKUP(Table1[[#This Row],[Budget Code Description]],Dimentions!$X$6:$AC$139,2,FALSE)),"")</f>
        <v/>
      </c>
      <c r="G1488" s="143"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Description]],Dimentions!$X$6:$AC$134,4,FALSE)="","",VLOOKUP(Table1[[#This Row],[Budget Code Description]],Dimentions!$X$6:$AC$134,4,FALSE)),"")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si="26"/>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x14ac:dyDescent="0.35">
      <c r="A1489" s="1"/>
      <c r="B1489" s="88" t="str">
        <f>IF(Table1[[#This Row],[Posting Date]]&lt;&gt;"",IF(Table1[[#This Row],[Reference Number]]=Q1488,B1488+1,1),"")</f>
        <v/>
      </c>
      <c r="C1489" s="61"/>
      <c r="D1489" s="61"/>
      <c r="E1489" s="140"/>
      <c r="F1489" s="143" t="str">
        <f>IFERROR(IF(VLOOKUP(Table1[[#This Row],[Budget Code Description]],Dimentions!$X$6:$AC$139,2,FALSE)="","",VLOOKUP(Table1[[#This Row],[Budget Code Description]],Dimentions!$X$6:$AC$139,2,FALSE)),"")</f>
        <v/>
      </c>
      <c r="G1489" s="143"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Description]],Dimentions!$X$6:$AC$134,4,FALSE)="","",VLOOKUP(Table1[[#This Row],[Budget Code Description]],Dimentions!$X$6:$AC$134,4,FALSE)),"")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si="26"/>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x14ac:dyDescent="0.35">
      <c r="A1490" s="1"/>
      <c r="B1490" s="88" t="str">
        <f>IF(Table1[[#This Row],[Posting Date]]&lt;&gt;"",IF(Table1[[#This Row],[Reference Number]]=Q1489,B1489+1,1),"")</f>
        <v/>
      </c>
      <c r="C1490" s="61"/>
      <c r="D1490" s="61"/>
      <c r="E1490" s="140"/>
      <c r="F1490" s="143" t="str">
        <f>IFERROR(IF(VLOOKUP(Table1[[#This Row],[Budget Code Description]],Dimentions!$X$6:$AC$139,2,FALSE)="","",VLOOKUP(Table1[[#This Row],[Budget Code Description]],Dimentions!$X$6:$AC$139,2,FALSE)),"")</f>
        <v/>
      </c>
      <c r="G1490" s="143"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Description]],Dimentions!$X$6:$AC$134,4,FALSE)="","",VLOOKUP(Table1[[#This Row],[Budget Code Description]],Dimentions!$X$6:$AC$134,4,FALSE)),"")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si="26"/>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x14ac:dyDescent="0.35">
      <c r="A1491" s="1"/>
      <c r="B1491" s="88" t="str">
        <f>IF(Table1[[#This Row],[Posting Date]]&lt;&gt;"",IF(Table1[[#This Row],[Reference Number]]=Q1490,B1490+1,1),"")</f>
        <v/>
      </c>
      <c r="C1491" s="61"/>
      <c r="D1491" s="61"/>
      <c r="E1491" s="140"/>
      <c r="F1491" s="143" t="str">
        <f>IFERROR(IF(VLOOKUP(Table1[[#This Row],[Budget Code Description]],Dimentions!$X$6:$AC$139,2,FALSE)="","",VLOOKUP(Table1[[#This Row],[Budget Code Description]],Dimentions!$X$6:$AC$139,2,FALSE)),"")</f>
        <v/>
      </c>
      <c r="G1491" s="143"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Description]],Dimentions!$X$6:$AC$134,4,FALSE)="","",VLOOKUP(Table1[[#This Row],[Budget Code Description]],Dimentions!$X$6:$AC$134,4,FALSE)),"")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6"/>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x14ac:dyDescent="0.35">
      <c r="A1492" s="1"/>
      <c r="B1492" s="88" t="str">
        <f>IF(Table1[[#This Row],[Posting Date]]&lt;&gt;"",IF(Table1[[#This Row],[Reference Number]]=Q1491,B1491+1,1),"")</f>
        <v/>
      </c>
      <c r="C1492" s="61"/>
      <c r="D1492" s="61"/>
      <c r="E1492" s="140"/>
      <c r="F1492" s="143" t="str">
        <f>IFERROR(IF(VLOOKUP(Table1[[#This Row],[Budget Code Description]],Dimentions!$X$6:$AC$139,2,FALSE)="","",VLOOKUP(Table1[[#This Row],[Budget Code Description]],Dimentions!$X$6:$AC$139,2,FALSE)),"")</f>
        <v/>
      </c>
      <c r="G1492" s="143"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Description]],Dimentions!$X$6:$AC$134,4,FALSE)="","",VLOOKUP(Table1[[#This Row],[Budget Code Description]],Dimentions!$X$6:$AC$134,4,FALSE)),"")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6"/>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x14ac:dyDescent="0.35">
      <c r="A1493" s="1"/>
      <c r="B1493" s="88" t="str">
        <f>IF(Table1[[#This Row],[Posting Date]]&lt;&gt;"",IF(Table1[[#This Row],[Reference Number]]=Q1492,B1492+1,1),"")</f>
        <v/>
      </c>
      <c r="C1493" s="61"/>
      <c r="D1493" s="61"/>
      <c r="E1493" s="140"/>
      <c r="F1493" s="143" t="str">
        <f>IFERROR(IF(VLOOKUP(Table1[[#This Row],[Budget Code Description]],Dimentions!$X$6:$AC$139,2,FALSE)="","",VLOOKUP(Table1[[#This Row],[Budget Code Description]],Dimentions!$X$6:$AC$139,2,FALSE)),"")</f>
        <v/>
      </c>
      <c r="G1493" s="143"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Description]],Dimentions!$X$6:$AC$134,4,FALSE)="","",VLOOKUP(Table1[[#This Row],[Budget Code Description]],Dimentions!$X$6:$AC$134,4,FALSE)),"")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6"/>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x14ac:dyDescent="0.35">
      <c r="A1494" s="1"/>
      <c r="B1494" s="88" t="str">
        <f>IF(Table1[[#This Row],[Posting Date]]&lt;&gt;"",IF(Table1[[#This Row],[Reference Number]]=Q1493,B1493+1,1),"")</f>
        <v/>
      </c>
      <c r="C1494" s="61"/>
      <c r="D1494" s="61"/>
      <c r="E1494" s="140"/>
      <c r="F1494" s="143" t="str">
        <f>IFERROR(IF(VLOOKUP(Table1[[#This Row],[Budget Code Description]],Dimentions!$X$6:$AC$139,2,FALSE)="","",VLOOKUP(Table1[[#This Row],[Budget Code Description]],Dimentions!$X$6:$AC$139,2,FALSE)),"")</f>
        <v/>
      </c>
      <c r="G1494" s="143"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Description]],Dimentions!$X$6:$AC$134,4,FALSE)="","",VLOOKUP(Table1[[#This Row],[Budget Code Description]],Dimentions!$X$6:$AC$134,4,FALSE)),"")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6"/>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x14ac:dyDescent="0.35">
      <c r="A1495" s="1"/>
      <c r="B1495" s="88" t="str">
        <f>IF(Table1[[#This Row],[Posting Date]]&lt;&gt;"",IF(Table1[[#This Row],[Reference Number]]=Q1494,B1494+1,1),"")</f>
        <v/>
      </c>
      <c r="C1495" s="61"/>
      <c r="D1495" s="61"/>
      <c r="E1495" s="140"/>
      <c r="F1495" s="143" t="str">
        <f>IFERROR(IF(VLOOKUP(Table1[[#This Row],[Budget Code Description]],Dimentions!$X$6:$AC$139,2,FALSE)="","",VLOOKUP(Table1[[#This Row],[Budget Code Description]],Dimentions!$X$6:$AC$139,2,FALSE)),"")</f>
        <v/>
      </c>
      <c r="G1495" s="143"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Description]],Dimentions!$X$6:$AC$134,4,FALSE)="","",VLOOKUP(Table1[[#This Row],[Budget Code Description]],Dimentions!$X$6:$AC$134,4,FALSE)),"")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6"/>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x14ac:dyDescent="0.35">
      <c r="A1496" s="1"/>
      <c r="B1496" s="88" t="str">
        <f>IF(Table1[[#This Row],[Posting Date]]&lt;&gt;"",IF(Table1[[#This Row],[Reference Number]]=Q1495,B1495+1,1),"")</f>
        <v/>
      </c>
      <c r="C1496" s="61"/>
      <c r="D1496" s="61"/>
      <c r="E1496" s="140"/>
      <c r="F1496" s="143" t="str">
        <f>IFERROR(IF(VLOOKUP(Table1[[#This Row],[Budget Code Description]],Dimentions!$X$6:$AC$139,2,FALSE)="","",VLOOKUP(Table1[[#This Row],[Budget Code Description]],Dimentions!$X$6:$AC$139,2,FALSE)),"")</f>
        <v/>
      </c>
      <c r="G1496" s="143"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Description]],Dimentions!$X$6:$AC$134,4,FALSE)="","",VLOOKUP(Table1[[#This Row],[Budget Code Description]],Dimentions!$X$6:$AC$134,4,FALSE)),"")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6"/>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x14ac:dyDescent="0.35">
      <c r="A1497" s="1"/>
      <c r="B1497" s="88" t="str">
        <f>IF(Table1[[#This Row],[Posting Date]]&lt;&gt;"",IF(Table1[[#This Row],[Reference Number]]=Q1496,B1496+1,1),"")</f>
        <v/>
      </c>
      <c r="C1497" s="61"/>
      <c r="D1497" s="61"/>
      <c r="E1497" s="140"/>
      <c r="F1497" s="143" t="str">
        <f>IFERROR(IF(VLOOKUP(Table1[[#This Row],[Budget Code Description]],Dimentions!$X$6:$AC$139,2,FALSE)="","",VLOOKUP(Table1[[#This Row],[Budget Code Description]],Dimentions!$X$6:$AC$139,2,FALSE)),"")</f>
        <v/>
      </c>
      <c r="G1497" s="143"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Description]],Dimentions!$X$6:$AC$134,4,FALSE)="","",VLOOKUP(Table1[[#This Row],[Budget Code Description]],Dimentions!$X$6:$AC$134,4,FALSE)),"")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6"/>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x14ac:dyDescent="0.35">
      <c r="A1498" s="1"/>
      <c r="B1498" s="88" t="str">
        <f>IF(Table1[[#This Row],[Posting Date]]&lt;&gt;"",IF(Table1[[#This Row],[Reference Number]]=Q1497,B1497+1,1),"")</f>
        <v/>
      </c>
      <c r="C1498" s="61"/>
      <c r="D1498" s="61"/>
      <c r="E1498" s="140"/>
      <c r="F1498" s="143" t="str">
        <f>IFERROR(IF(VLOOKUP(Table1[[#This Row],[Budget Code Description]],Dimentions!$X$6:$AC$139,2,FALSE)="","",VLOOKUP(Table1[[#This Row],[Budget Code Description]],Dimentions!$X$6:$AC$139,2,FALSE)),"")</f>
        <v/>
      </c>
      <c r="G1498" s="143"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Description]],Dimentions!$X$6:$AC$134,4,FALSE)="","",VLOOKUP(Table1[[#This Row],[Budget Code Description]],Dimentions!$X$6:$AC$134,4,FALSE)),"")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6"/>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x14ac:dyDescent="0.35">
      <c r="A1499" s="1"/>
      <c r="B1499" s="88" t="str">
        <f>IF(Table1[[#This Row],[Posting Date]]&lt;&gt;"",IF(Table1[[#This Row],[Reference Number]]=Q1498,B1498+1,1),"")</f>
        <v/>
      </c>
      <c r="C1499" s="61"/>
      <c r="D1499" s="61"/>
      <c r="E1499" s="140"/>
      <c r="F1499" s="143" t="str">
        <f>IFERROR(IF(VLOOKUP(Table1[[#This Row],[Budget Code Description]],Dimentions!$X$6:$AC$139,2,FALSE)="","",VLOOKUP(Table1[[#This Row],[Budget Code Description]],Dimentions!$X$6:$AC$139,2,FALSE)),"")</f>
        <v/>
      </c>
      <c r="G1499" s="143"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Description]],Dimentions!$X$6:$AC$134,4,FALSE)="","",VLOOKUP(Table1[[#This Row],[Budget Code Description]],Dimentions!$X$6:$AC$134,4,FALSE)),"")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6"/>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x14ac:dyDescent="0.35">
      <c r="A1500" s="1"/>
      <c r="B1500" s="88" t="str">
        <f>IF(Table1[[#This Row],[Posting Date]]&lt;&gt;"",IF(Table1[[#This Row],[Reference Number]]=Q1499,B1499+1,1),"")</f>
        <v/>
      </c>
      <c r="C1500" s="61"/>
      <c r="D1500" s="61"/>
      <c r="E1500" s="140"/>
      <c r="F1500" s="143" t="str">
        <f>IFERROR(IF(VLOOKUP(Table1[[#This Row],[Budget Code Description]],Dimentions!$X$6:$AC$139,2,FALSE)="","",VLOOKUP(Table1[[#This Row],[Budget Code Description]],Dimentions!$X$6:$AC$139,2,FALSE)),"")</f>
        <v/>
      </c>
      <c r="G1500" s="143"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Description]],Dimentions!$X$6:$AC$134,4,FALSE)="","",VLOOKUP(Table1[[#This Row],[Budget Code Description]],Dimentions!$X$6:$AC$134,4,FALSE)),"")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6"/>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x14ac:dyDescent="0.35">
      <c r="A1501" s="1"/>
      <c r="B1501" s="88" t="str">
        <f>IF(Table1[[#This Row],[Posting Date]]&lt;&gt;"",IF(Table1[[#This Row],[Reference Number]]=Q1500,B1500+1,1),"")</f>
        <v/>
      </c>
      <c r="C1501" s="61"/>
      <c r="D1501" s="61"/>
      <c r="E1501" s="140"/>
      <c r="F1501" s="143" t="str">
        <f>IFERROR(IF(VLOOKUP(Table1[[#This Row],[Budget Code Description]],Dimentions!$X$6:$AC$139,2,FALSE)="","",VLOOKUP(Table1[[#This Row],[Budget Code Description]],Dimentions!$X$6:$AC$139,2,FALSE)),"")</f>
        <v/>
      </c>
      <c r="G1501" s="143"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Description]],Dimentions!$X$6:$AC$134,4,FALSE)="","",VLOOKUP(Table1[[#This Row],[Budget Code Description]],Dimentions!$X$6:$AC$134,4,FALSE)),"")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6"/>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x14ac:dyDescent="0.35">
      <c r="A1502" s="1"/>
      <c r="B1502" s="88" t="str">
        <f>IF(Table1[[#This Row],[Posting Date]]&lt;&gt;"",IF(Table1[[#This Row],[Reference Number]]=Q1501,B1501+1,1),"")</f>
        <v/>
      </c>
      <c r="C1502" s="61"/>
      <c r="D1502" s="61"/>
      <c r="E1502" s="140"/>
      <c r="F1502" s="143" t="str">
        <f>IFERROR(IF(VLOOKUP(Table1[[#This Row],[Budget Code Description]],Dimentions!$X$6:$AC$139,2,FALSE)="","",VLOOKUP(Table1[[#This Row],[Budget Code Description]],Dimentions!$X$6:$AC$139,2,FALSE)),"")</f>
        <v/>
      </c>
      <c r="G1502" s="143"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Description]],Dimentions!$X$6:$AC$134,4,FALSE)="","",VLOOKUP(Table1[[#This Row],[Budget Code Description]],Dimentions!$X$6:$AC$134,4,FALSE)),"")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6"/>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x14ac:dyDescent="0.35">
      <c r="A1503" s="1"/>
      <c r="B1503" s="88" t="str">
        <f>IF(Table1[[#This Row],[Posting Date]]&lt;&gt;"",IF(Table1[[#This Row],[Reference Number]]=Q1502,B1502+1,1),"")</f>
        <v/>
      </c>
      <c r="C1503" s="61"/>
      <c r="D1503" s="61"/>
      <c r="E1503" s="140"/>
      <c r="F1503" s="143" t="str">
        <f>IFERROR(IF(VLOOKUP(Table1[[#This Row],[Budget Code Description]],Dimentions!$X$6:$AC$139,2,FALSE)="","",VLOOKUP(Table1[[#This Row],[Budget Code Description]],Dimentions!$X$6:$AC$139,2,FALSE)),"")</f>
        <v/>
      </c>
      <c r="G1503" s="143"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Description]],Dimentions!$X$6:$AC$134,4,FALSE)="","",VLOOKUP(Table1[[#This Row],[Budget Code Description]],Dimentions!$X$6:$AC$134,4,FALSE)),"")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6"/>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x14ac:dyDescent="0.35">
      <c r="A1504" s="1"/>
      <c r="B1504" s="88" t="str">
        <f>IF(Table1[[#This Row],[Posting Date]]&lt;&gt;"",IF(Table1[[#This Row],[Reference Number]]=Q1503,B1503+1,1),"")</f>
        <v/>
      </c>
      <c r="C1504" s="61"/>
      <c r="D1504" s="61"/>
      <c r="E1504" s="140"/>
      <c r="F1504" s="143" t="str">
        <f>IFERROR(IF(VLOOKUP(Table1[[#This Row],[Budget Code Description]],Dimentions!$X$6:$AC$139,2,FALSE)="","",VLOOKUP(Table1[[#This Row],[Budget Code Description]],Dimentions!$X$6:$AC$139,2,FALSE)),"")</f>
        <v/>
      </c>
      <c r="G1504" s="143"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Description]],Dimentions!$X$6:$AC$134,4,FALSE)="","",VLOOKUP(Table1[[#This Row],[Budget Code Description]],Dimentions!$X$6:$AC$134,4,FALSE)),"")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6"/>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x14ac:dyDescent="0.35">
      <c r="A1505" s="1"/>
      <c r="B1505" s="88" t="str">
        <f>IF(Table1[[#This Row],[Posting Date]]&lt;&gt;"",IF(Table1[[#This Row],[Reference Number]]=Q1504,B1504+1,1),"")</f>
        <v/>
      </c>
      <c r="C1505" s="61"/>
      <c r="D1505" s="61"/>
      <c r="E1505" s="140"/>
      <c r="F1505" s="143" t="str">
        <f>IFERROR(IF(VLOOKUP(Table1[[#This Row],[Budget Code Description]],Dimentions!$X$6:$AC$139,2,FALSE)="","",VLOOKUP(Table1[[#This Row],[Budget Code Description]],Dimentions!$X$6:$AC$139,2,FALSE)),"")</f>
        <v/>
      </c>
      <c r="G1505" s="143"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Description]],Dimentions!$X$6:$AC$134,4,FALSE)="","",VLOOKUP(Table1[[#This Row],[Budget Code Description]],Dimentions!$X$6:$AC$134,4,FALSE)),"")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6"/>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x14ac:dyDescent="0.35">
      <c r="A1506" s="1"/>
      <c r="B1506" s="88" t="str">
        <f>IF(Table1[[#This Row],[Posting Date]]&lt;&gt;"",IF(Table1[[#This Row],[Reference Number]]=Q1505,B1505+1,1),"")</f>
        <v/>
      </c>
      <c r="C1506" s="61"/>
      <c r="D1506" s="61"/>
      <c r="E1506" s="140"/>
      <c r="F1506" s="143" t="str">
        <f>IFERROR(IF(VLOOKUP(Table1[[#This Row],[Budget Code Description]],Dimentions!$X$6:$AC$139,2,FALSE)="","",VLOOKUP(Table1[[#This Row],[Budget Code Description]],Dimentions!$X$6:$AC$139,2,FALSE)),"")</f>
        <v/>
      </c>
      <c r="G1506" s="143"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Description]],Dimentions!$X$6:$AC$134,4,FALSE)="","",VLOOKUP(Table1[[#This Row],[Budget Code Description]],Dimentions!$X$6:$AC$134,4,FALSE)),"")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6"/>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x14ac:dyDescent="0.35">
      <c r="A1507" s="1"/>
      <c r="B1507" s="88" t="str">
        <f>IF(Table1[[#This Row],[Posting Date]]&lt;&gt;"",IF(Table1[[#This Row],[Reference Number]]=Q1506,B1506+1,1),"")</f>
        <v/>
      </c>
      <c r="C1507" s="61"/>
      <c r="D1507" s="61"/>
      <c r="E1507" s="140"/>
      <c r="F1507" s="143" t="str">
        <f>IFERROR(IF(VLOOKUP(Table1[[#This Row],[Budget Code Description]],Dimentions!$X$6:$AC$139,2,FALSE)="","",VLOOKUP(Table1[[#This Row],[Budget Code Description]],Dimentions!$X$6:$AC$139,2,FALSE)),"")</f>
        <v/>
      </c>
      <c r="G1507" s="143"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Description]],Dimentions!$X$6:$AC$134,4,FALSE)="","",VLOOKUP(Table1[[#This Row],[Budget Code Description]],Dimentions!$X$6:$AC$134,4,FALSE)),"")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si="26"/>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x14ac:dyDescent="0.35">
      <c r="A1508" s="1"/>
      <c r="B1508" s="88" t="str">
        <f>IF(Table1[[#This Row],[Posting Date]]&lt;&gt;"",IF(Table1[[#This Row],[Reference Number]]=Q1507,B1507+1,1),"")</f>
        <v/>
      </c>
      <c r="C1508" s="61"/>
      <c r="D1508" s="61"/>
      <c r="E1508" s="140"/>
      <c r="F1508" s="143" t="str">
        <f>IFERROR(IF(VLOOKUP(Table1[[#This Row],[Budget Code Description]],Dimentions!$X$6:$AC$139,2,FALSE)="","",VLOOKUP(Table1[[#This Row],[Budget Code Description]],Dimentions!$X$6:$AC$139,2,FALSE)),"")</f>
        <v/>
      </c>
      <c r="G1508" s="143"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Description]],Dimentions!$X$6:$AC$134,4,FALSE)="","",VLOOKUP(Table1[[#This Row],[Budget Code Description]],Dimentions!$X$6:$AC$134,4,FALSE)),"")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6"/>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x14ac:dyDescent="0.35">
      <c r="A1509" s="1"/>
      <c r="B1509" s="88" t="str">
        <f>IF(Table1[[#This Row],[Posting Date]]&lt;&gt;"",IF(Table1[[#This Row],[Reference Number]]=Q1508,B1508+1,1),"")</f>
        <v/>
      </c>
      <c r="C1509" s="61"/>
      <c r="D1509" s="61"/>
      <c r="E1509" s="140"/>
      <c r="F1509" s="143" t="str">
        <f>IFERROR(IF(VLOOKUP(Table1[[#This Row],[Budget Code Description]],Dimentions!$X$6:$AC$139,2,FALSE)="","",VLOOKUP(Table1[[#This Row],[Budget Code Description]],Dimentions!$X$6:$AC$139,2,FALSE)),"")</f>
        <v/>
      </c>
      <c r="G1509" s="143"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Description]],Dimentions!$X$6:$AC$134,4,FALSE)="","",VLOOKUP(Table1[[#This Row],[Budget Code Description]],Dimentions!$X$6:$AC$134,4,FALSE)),"")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6"/>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x14ac:dyDescent="0.35">
      <c r="A1510" s="1"/>
      <c r="B1510" s="88" t="str">
        <f>IF(Table1[[#This Row],[Posting Date]]&lt;&gt;"",IF(Table1[[#This Row],[Reference Number]]=Q1509,B1509+1,1),"")</f>
        <v/>
      </c>
      <c r="C1510" s="61"/>
      <c r="D1510" s="61"/>
      <c r="E1510" s="140"/>
      <c r="F1510" s="143" t="str">
        <f>IFERROR(IF(VLOOKUP(Table1[[#This Row],[Budget Code Description]],Dimentions!$X$6:$AC$139,2,FALSE)="","",VLOOKUP(Table1[[#This Row],[Budget Code Description]],Dimentions!$X$6:$AC$139,2,FALSE)),"")</f>
        <v/>
      </c>
      <c r="G1510" s="143"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Description]],Dimentions!$X$6:$AC$134,4,FALSE)="","",VLOOKUP(Table1[[#This Row],[Budget Code Description]],Dimentions!$X$6:$AC$134,4,FALSE)),"")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si="26"/>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x14ac:dyDescent="0.35">
      <c r="A1511" s="1"/>
      <c r="B1511" s="88" t="str">
        <f>IF(Table1[[#This Row],[Posting Date]]&lt;&gt;"",IF(Table1[[#This Row],[Reference Number]]=Q1510,B1510+1,1),"")</f>
        <v/>
      </c>
      <c r="C1511" s="61"/>
      <c r="D1511" s="61"/>
      <c r="E1511" s="140"/>
      <c r="F1511" s="143" t="str">
        <f>IFERROR(IF(VLOOKUP(Table1[[#This Row],[Budget Code Description]],Dimentions!$X$6:$AC$139,2,FALSE)="","",VLOOKUP(Table1[[#This Row],[Budget Code Description]],Dimentions!$X$6:$AC$139,2,FALSE)),"")</f>
        <v/>
      </c>
      <c r="G1511" s="143"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Description]],Dimentions!$X$6:$AC$134,4,FALSE)="","",VLOOKUP(Table1[[#This Row],[Budget Code Description]],Dimentions!$X$6:$AC$134,4,FALSE)),"")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6"/>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x14ac:dyDescent="0.35">
      <c r="A1512" s="1"/>
      <c r="B1512" s="88" t="str">
        <f>IF(Table1[[#This Row],[Posting Date]]&lt;&gt;"",IF(Table1[[#This Row],[Reference Number]]=Q1511,B1511+1,1),"")</f>
        <v/>
      </c>
      <c r="C1512" s="61"/>
      <c r="D1512" s="61"/>
      <c r="E1512" s="140"/>
      <c r="F1512" s="143" t="str">
        <f>IFERROR(IF(VLOOKUP(Table1[[#This Row],[Budget Code Description]],Dimentions!$X$6:$AC$139,2,FALSE)="","",VLOOKUP(Table1[[#This Row],[Budget Code Description]],Dimentions!$X$6:$AC$139,2,FALSE)),"")</f>
        <v/>
      </c>
      <c r="G1512" s="143"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Description]],Dimentions!$X$6:$AC$134,4,FALSE)="","",VLOOKUP(Table1[[#This Row],[Budget Code Description]],Dimentions!$X$6:$AC$134,4,FALSE)),"")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6"/>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x14ac:dyDescent="0.35">
      <c r="A1513" s="1"/>
      <c r="B1513" s="88" t="str">
        <f>IF(Table1[[#This Row],[Posting Date]]&lt;&gt;"",IF(Table1[[#This Row],[Reference Number]]=Q1512,B1512+1,1),"")</f>
        <v/>
      </c>
      <c r="C1513" s="61"/>
      <c r="D1513" s="61"/>
      <c r="E1513" s="140"/>
      <c r="F1513" s="143" t="str">
        <f>IFERROR(IF(VLOOKUP(Table1[[#This Row],[Budget Code Description]],Dimentions!$X$6:$AC$139,2,FALSE)="","",VLOOKUP(Table1[[#This Row],[Budget Code Description]],Dimentions!$X$6:$AC$139,2,FALSE)),"")</f>
        <v/>
      </c>
      <c r="G1513" s="143"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Description]],Dimentions!$X$6:$AC$134,4,FALSE)="","",VLOOKUP(Table1[[#This Row],[Budget Code Description]],Dimentions!$X$6:$AC$134,4,FALSE)),"")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si="26"/>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x14ac:dyDescent="0.35">
      <c r="A1514" s="1"/>
      <c r="B1514" s="88" t="str">
        <f>IF(Table1[[#This Row],[Posting Date]]&lt;&gt;"",IF(Table1[[#This Row],[Reference Number]]=Q1513,B1513+1,1),"")</f>
        <v/>
      </c>
      <c r="C1514" s="61"/>
      <c r="D1514" s="61"/>
      <c r="E1514" s="140"/>
      <c r="F1514" s="143" t="str">
        <f>IFERROR(IF(VLOOKUP(Table1[[#This Row],[Budget Code Description]],Dimentions!$X$6:$AC$139,2,FALSE)="","",VLOOKUP(Table1[[#This Row],[Budget Code Description]],Dimentions!$X$6:$AC$139,2,FALSE)),"")</f>
        <v/>
      </c>
      <c r="G1514" s="143"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Description]],Dimentions!$X$6:$AC$134,4,FALSE)="","",VLOOKUP(Table1[[#This Row],[Budget Code Description]],Dimentions!$X$6:$AC$134,4,FALSE)),"")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6"/>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x14ac:dyDescent="0.35">
      <c r="A1515" s="1"/>
      <c r="B1515" s="88" t="str">
        <f>IF(Table1[[#This Row],[Posting Date]]&lt;&gt;"",IF(Table1[[#This Row],[Reference Number]]=Q1514,B1514+1,1),"")</f>
        <v/>
      </c>
      <c r="C1515" s="61"/>
      <c r="D1515" s="61"/>
      <c r="E1515" s="140"/>
      <c r="F1515" s="143" t="str">
        <f>IFERROR(IF(VLOOKUP(Table1[[#This Row],[Budget Code Description]],Dimentions!$X$6:$AC$139,2,FALSE)="","",VLOOKUP(Table1[[#This Row],[Budget Code Description]],Dimentions!$X$6:$AC$139,2,FALSE)),"")</f>
        <v/>
      </c>
      <c r="G1515" s="143"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Description]],Dimentions!$X$6:$AC$134,4,FALSE)="","",VLOOKUP(Table1[[#This Row],[Budget Code Description]],Dimentions!$X$6:$AC$134,4,FALSE)),"")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ref="W1515:W1578" si="27">IF(E1515="","",(ExchangeRate))</f>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x14ac:dyDescent="0.35">
      <c r="A1516" s="1"/>
      <c r="B1516" s="88" t="str">
        <f>IF(Table1[[#This Row],[Posting Date]]&lt;&gt;"",IF(Table1[[#This Row],[Reference Number]]=Q1515,B1515+1,1),"")</f>
        <v/>
      </c>
      <c r="C1516" s="61"/>
      <c r="D1516" s="61"/>
      <c r="E1516" s="140"/>
      <c r="F1516" s="143" t="str">
        <f>IFERROR(IF(VLOOKUP(Table1[[#This Row],[Budget Code Description]],Dimentions!$X$6:$AC$139,2,FALSE)="","",VLOOKUP(Table1[[#This Row],[Budget Code Description]],Dimentions!$X$6:$AC$139,2,FALSE)),"")</f>
        <v/>
      </c>
      <c r="G1516" s="143"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Description]],Dimentions!$X$6:$AC$134,4,FALSE)="","",VLOOKUP(Table1[[#This Row],[Budget Code Description]],Dimentions!$X$6:$AC$134,4,FALSE)),"")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7"/>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x14ac:dyDescent="0.35">
      <c r="A1517" s="1"/>
      <c r="B1517" s="88" t="str">
        <f>IF(Table1[[#This Row],[Posting Date]]&lt;&gt;"",IF(Table1[[#This Row],[Reference Number]]=Q1516,B1516+1,1),"")</f>
        <v/>
      </c>
      <c r="C1517" s="61"/>
      <c r="D1517" s="61"/>
      <c r="E1517" s="140"/>
      <c r="F1517" s="143" t="str">
        <f>IFERROR(IF(VLOOKUP(Table1[[#This Row],[Budget Code Description]],Dimentions!$X$6:$AC$139,2,FALSE)="","",VLOOKUP(Table1[[#This Row],[Budget Code Description]],Dimentions!$X$6:$AC$139,2,FALSE)),"")</f>
        <v/>
      </c>
      <c r="G1517" s="143"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Description]],Dimentions!$X$6:$AC$134,4,FALSE)="","",VLOOKUP(Table1[[#This Row],[Budget Code Description]],Dimentions!$X$6:$AC$134,4,FALSE)),"")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si="27"/>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x14ac:dyDescent="0.35">
      <c r="A1518" s="1"/>
      <c r="B1518" s="88" t="str">
        <f>IF(Table1[[#This Row],[Posting Date]]&lt;&gt;"",IF(Table1[[#This Row],[Reference Number]]=Q1517,B1517+1,1),"")</f>
        <v/>
      </c>
      <c r="C1518" s="61"/>
      <c r="D1518" s="61"/>
      <c r="E1518" s="140"/>
      <c r="F1518" s="143" t="str">
        <f>IFERROR(IF(VLOOKUP(Table1[[#This Row],[Budget Code Description]],Dimentions!$X$6:$AC$139,2,FALSE)="","",VLOOKUP(Table1[[#This Row],[Budget Code Description]],Dimentions!$X$6:$AC$139,2,FALSE)),"")</f>
        <v/>
      </c>
      <c r="G1518" s="143"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Description]],Dimentions!$X$6:$AC$134,4,FALSE)="","",VLOOKUP(Table1[[#This Row],[Budget Code Description]],Dimentions!$X$6:$AC$134,4,FALSE)),"")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si="27"/>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x14ac:dyDescent="0.35">
      <c r="A1519" s="1"/>
      <c r="B1519" s="88" t="str">
        <f>IF(Table1[[#This Row],[Posting Date]]&lt;&gt;"",IF(Table1[[#This Row],[Reference Number]]=Q1518,B1518+1,1),"")</f>
        <v/>
      </c>
      <c r="C1519" s="61"/>
      <c r="D1519" s="61"/>
      <c r="E1519" s="140"/>
      <c r="F1519" s="143" t="str">
        <f>IFERROR(IF(VLOOKUP(Table1[[#This Row],[Budget Code Description]],Dimentions!$X$6:$AC$139,2,FALSE)="","",VLOOKUP(Table1[[#This Row],[Budget Code Description]],Dimentions!$X$6:$AC$139,2,FALSE)),"")</f>
        <v/>
      </c>
      <c r="G1519" s="143"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Description]],Dimentions!$X$6:$AC$134,4,FALSE)="","",VLOOKUP(Table1[[#This Row],[Budget Code Description]],Dimentions!$X$6:$AC$134,4,FALSE)),"")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si="27"/>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x14ac:dyDescent="0.35">
      <c r="A1520" s="1"/>
      <c r="B1520" s="88" t="str">
        <f>IF(Table1[[#This Row],[Posting Date]]&lt;&gt;"",IF(Table1[[#This Row],[Reference Number]]=Q1519,B1519+1,1),"")</f>
        <v/>
      </c>
      <c r="C1520" s="61"/>
      <c r="D1520" s="61"/>
      <c r="E1520" s="140"/>
      <c r="F1520" s="143" t="str">
        <f>IFERROR(IF(VLOOKUP(Table1[[#This Row],[Budget Code Description]],Dimentions!$X$6:$AC$139,2,FALSE)="","",VLOOKUP(Table1[[#This Row],[Budget Code Description]],Dimentions!$X$6:$AC$139,2,FALSE)),"")</f>
        <v/>
      </c>
      <c r="G1520" s="143"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Description]],Dimentions!$X$6:$AC$134,4,FALSE)="","",VLOOKUP(Table1[[#This Row],[Budget Code Description]],Dimentions!$X$6:$AC$134,4,FALSE)),"")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7"/>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x14ac:dyDescent="0.35">
      <c r="A1521" s="1"/>
      <c r="B1521" s="88" t="str">
        <f>IF(Table1[[#This Row],[Posting Date]]&lt;&gt;"",IF(Table1[[#This Row],[Reference Number]]=Q1520,B1520+1,1),"")</f>
        <v/>
      </c>
      <c r="C1521" s="61"/>
      <c r="D1521" s="61"/>
      <c r="E1521" s="140"/>
      <c r="F1521" s="143" t="str">
        <f>IFERROR(IF(VLOOKUP(Table1[[#This Row],[Budget Code Description]],Dimentions!$X$6:$AC$139,2,FALSE)="","",VLOOKUP(Table1[[#This Row],[Budget Code Description]],Dimentions!$X$6:$AC$139,2,FALSE)),"")</f>
        <v/>
      </c>
      <c r="G1521" s="143"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Description]],Dimentions!$X$6:$AC$134,4,FALSE)="","",VLOOKUP(Table1[[#This Row],[Budget Code Description]],Dimentions!$X$6:$AC$134,4,FALSE)),"")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7"/>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x14ac:dyDescent="0.35">
      <c r="A1522" s="1"/>
      <c r="B1522" s="88" t="str">
        <f>IF(Table1[[#This Row],[Posting Date]]&lt;&gt;"",IF(Table1[[#This Row],[Reference Number]]=Q1521,B1521+1,1),"")</f>
        <v/>
      </c>
      <c r="C1522" s="61"/>
      <c r="D1522" s="61"/>
      <c r="E1522" s="140"/>
      <c r="F1522" s="143" t="str">
        <f>IFERROR(IF(VLOOKUP(Table1[[#This Row],[Budget Code Description]],Dimentions!$X$6:$AC$139,2,FALSE)="","",VLOOKUP(Table1[[#This Row],[Budget Code Description]],Dimentions!$X$6:$AC$139,2,FALSE)),"")</f>
        <v/>
      </c>
      <c r="G1522" s="143"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Description]],Dimentions!$X$6:$AC$134,4,FALSE)="","",VLOOKUP(Table1[[#This Row],[Budget Code Description]],Dimentions!$X$6:$AC$134,4,FALSE)),"")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7"/>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x14ac:dyDescent="0.35">
      <c r="A1523" s="1"/>
      <c r="B1523" s="88" t="str">
        <f>IF(Table1[[#This Row],[Posting Date]]&lt;&gt;"",IF(Table1[[#This Row],[Reference Number]]=Q1522,B1522+1,1),"")</f>
        <v/>
      </c>
      <c r="C1523" s="61"/>
      <c r="D1523" s="61"/>
      <c r="E1523" s="140"/>
      <c r="F1523" s="143" t="str">
        <f>IFERROR(IF(VLOOKUP(Table1[[#This Row],[Budget Code Description]],Dimentions!$X$6:$AC$139,2,FALSE)="","",VLOOKUP(Table1[[#This Row],[Budget Code Description]],Dimentions!$X$6:$AC$139,2,FALSE)),"")</f>
        <v/>
      </c>
      <c r="G1523" s="143"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Description]],Dimentions!$X$6:$AC$134,4,FALSE)="","",VLOOKUP(Table1[[#This Row],[Budget Code Description]],Dimentions!$X$6:$AC$134,4,FALSE)),"")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7"/>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x14ac:dyDescent="0.35">
      <c r="A1524" s="1"/>
      <c r="B1524" s="88" t="str">
        <f>IF(Table1[[#This Row],[Posting Date]]&lt;&gt;"",IF(Table1[[#This Row],[Reference Number]]=Q1523,B1523+1,1),"")</f>
        <v/>
      </c>
      <c r="C1524" s="61"/>
      <c r="D1524" s="61"/>
      <c r="E1524" s="140"/>
      <c r="F1524" s="143" t="str">
        <f>IFERROR(IF(VLOOKUP(Table1[[#This Row],[Budget Code Description]],Dimentions!$X$6:$AC$139,2,FALSE)="","",VLOOKUP(Table1[[#This Row],[Budget Code Description]],Dimentions!$X$6:$AC$139,2,FALSE)),"")</f>
        <v/>
      </c>
      <c r="G1524" s="143"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Description]],Dimentions!$X$6:$AC$134,4,FALSE)="","",VLOOKUP(Table1[[#This Row],[Budget Code Description]],Dimentions!$X$6:$AC$134,4,FALSE)),"")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7"/>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x14ac:dyDescent="0.35">
      <c r="A1525" s="1"/>
      <c r="B1525" s="88" t="str">
        <f>IF(Table1[[#This Row],[Posting Date]]&lt;&gt;"",IF(Table1[[#This Row],[Reference Number]]=Q1524,B1524+1,1),"")</f>
        <v/>
      </c>
      <c r="C1525" s="61"/>
      <c r="D1525" s="61"/>
      <c r="E1525" s="140"/>
      <c r="F1525" s="143" t="str">
        <f>IFERROR(IF(VLOOKUP(Table1[[#This Row],[Budget Code Description]],Dimentions!$X$6:$AC$139,2,FALSE)="","",VLOOKUP(Table1[[#This Row],[Budget Code Description]],Dimentions!$X$6:$AC$139,2,FALSE)),"")</f>
        <v/>
      </c>
      <c r="G1525" s="143"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Description]],Dimentions!$X$6:$AC$134,4,FALSE)="","",VLOOKUP(Table1[[#This Row],[Budget Code Description]],Dimentions!$X$6:$AC$134,4,FALSE)),"")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7"/>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x14ac:dyDescent="0.35">
      <c r="A1526" s="1"/>
      <c r="B1526" s="88" t="str">
        <f>IF(Table1[[#This Row],[Posting Date]]&lt;&gt;"",IF(Table1[[#This Row],[Reference Number]]=Q1525,B1525+1,1),"")</f>
        <v/>
      </c>
      <c r="C1526" s="61"/>
      <c r="D1526" s="61"/>
      <c r="E1526" s="140"/>
      <c r="F1526" s="143" t="str">
        <f>IFERROR(IF(VLOOKUP(Table1[[#This Row],[Budget Code Description]],Dimentions!$X$6:$AC$139,2,FALSE)="","",VLOOKUP(Table1[[#This Row],[Budget Code Description]],Dimentions!$X$6:$AC$139,2,FALSE)),"")</f>
        <v/>
      </c>
      <c r="G1526" s="143"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Description]],Dimentions!$X$6:$AC$134,4,FALSE)="","",VLOOKUP(Table1[[#This Row],[Budget Code Description]],Dimentions!$X$6:$AC$134,4,FALSE)),"")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7"/>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x14ac:dyDescent="0.35">
      <c r="A1527" s="1"/>
      <c r="B1527" s="88" t="str">
        <f>IF(Table1[[#This Row],[Posting Date]]&lt;&gt;"",IF(Table1[[#This Row],[Reference Number]]=Q1526,B1526+1,1),"")</f>
        <v/>
      </c>
      <c r="C1527" s="61"/>
      <c r="D1527" s="61"/>
      <c r="E1527" s="140"/>
      <c r="F1527" s="143" t="str">
        <f>IFERROR(IF(VLOOKUP(Table1[[#This Row],[Budget Code Description]],Dimentions!$X$6:$AC$139,2,FALSE)="","",VLOOKUP(Table1[[#This Row],[Budget Code Description]],Dimentions!$X$6:$AC$139,2,FALSE)),"")</f>
        <v/>
      </c>
      <c r="G1527" s="143"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Description]],Dimentions!$X$6:$AC$134,4,FALSE)="","",VLOOKUP(Table1[[#This Row],[Budget Code Description]],Dimentions!$X$6:$AC$134,4,FALSE)),"")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7"/>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x14ac:dyDescent="0.35">
      <c r="A1528" s="1"/>
      <c r="B1528" s="88" t="str">
        <f>IF(Table1[[#This Row],[Posting Date]]&lt;&gt;"",IF(Table1[[#This Row],[Reference Number]]=Q1527,B1527+1,1),"")</f>
        <v/>
      </c>
      <c r="C1528" s="61"/>
      <c r="D1528" s="61"/>
      <c r="E1528" s="140"/>
      <c r="F1528" s="143" t="str">
        <f>IFERROR(IF(VLOOKUP(Table1[[#This Row],[Budget Code Description]],Dimentions!$X$6:$AC$139,2,FALSE)="","",VLOOKUP(Table1[[#This Row],[Budget Code Description]],Dimentions!$X$6:$AC$139,2,FALSE)),"")</f>
        <v/>
      </c>
      <c r="G1528" s="143"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Description]],Dimentions!$X$6:$AC$134,4,FALSE)="","",VLOOKUP(Table1[[#This Row],[Budget Code Description]],Dimentions!$X$6:$AC$134,4,FALSE)),"")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si="27"/>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x14ac:dyDescent="0.35">
      <c r="A1529" s="1"/>
      <c r="B1529" s="88" t="str">
        <f>IF(Table1[[#This Row],[Posting Date]]&lt;&gt;"",IF(Table1[[#This Row],[Reference Number]]=Q1528,B1528+1,1),"")</f>
        <v/>
      </c>
      <c r="C1529" s="61"/>
      <c r="D1529" s="61"/>
      <c r="E1529" s="140"/>
      <c r="F1529" s="143" t="str">
        <f>IFERROR(IF(VLOOKUP(Table1[[#This Row],[Budget Code Description]],Dimentions!$X$6:$AC$139,2,FALSE)="","",VLOOKUP(Table1[[#This Row],[Budget Code Description]],Dimentions!$X$6:$AC$139,2,FALSE)),"")</f>
        <v/>
      </c>
      <c r="G1529" s="143"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Description]],Dimentions!$X$6:$AC$134,4,FALSE)="","",VLOOKUP(Table1[[#This Row],[Budget Code Description]],Dimentions!$X$6:$AC$134,4,FALSE)),"")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7"/>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x14ac:dyDescent="0.35">
      <c r="A1530" s="1"/>
      <c r="B1530" s="88" t="str">
        <f>IF(Table1[[#This Row],[Posting Date]]&lt;&gt;"",IF(Table1[[#This Row],[Reference Number]]=Q1529,B1529+1,1),"")</f>
        <v/>
      </c>
      <c r="C1530" s="61"/>
      <c r="D1530" s="61"/>
      <c r="E1530" s="140"/>
      <c r="F1530" s="143" t="str">
        <f>IFERROR(IF(VLOOKUP(Table1[[#This Row],[Budget Code Description]],Dimentions!$X$6:$AC$139,2,FALSE)="","",VLOOKUP(Table1[[#This Row],[Budget Code Description]],Dimentions!$X$6:$AC$139,2,FALSE)),"")</f>
        <v/>
      </c>
      <c r="G1530" s="143"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Description]],Dimentions!$X$6:$AC$134,4,FALSE)="","",VLOOKUP(Table1[[#This Row],[Budget Code Description]],Dimentions!$X$6:$AC$134,4,FALSE)),"")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7"/>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x14ac:dyDescent="0.35">
      <c r="A1531" s="1"/>
      <c r="B1531" s="88" t="str">
        <f>IF(Table1[[#This Row],[Posting Date]]&lt;&gt;"",IF(Table1[[#This Row],[Reference Number]]=Q1530,B1530+1,1),"")</f>
        <v/>
      </c>
      <c r="C1531" s="61"/>
      <c r="D1531" s="61"/>
      <c r="E1531" s="140"/>
      <c r="F1531" s="143" t="str">
        <f>IFERROR(IF(VLOOKUP(Table1[[#This Row],[Budget Code Description]],Dimentions!$X$6:$AC$139,2,FALSE)="","",VLOOKUP(Table1[[#This Row],[Budget Code Description]],Dimentions!$X$6:$AC$139,2,FALSE)),"")</f>
        <v/>
      </c>
      <c r="G1531" s="143"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Description]],Dimentions!$X$6:$AC$134,4,FALSE)="","",VLOOKUP(Table1[[#This Row],[Budget Code Description]],Dimentions!$X$6:$AC$134,4,FALSE)),"")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7"/>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x14ac:dyDescent="0.35">
      <c r="A1532" s="1"/>
      <c r="B1532" s="88" t="str">
        <f>IF(Table1[[#This Row],[Posting Date]]&lt;&gt;"",IF(Table1[[#This Row],[Reference Number]]=Q1531,B1531+1,1),"")</f>
        <v/>
      </c>
      <c r="C1532" s="61"/>
      <c r="D1532" s="61"/>
      <c r="E1532" s="140"/>
      <c r="F1532" s="143" t="str">
        <f>IFERROR(IF(VLOOKUP(Table1[[#This Row],[Budget Code Description]],Dimentions!$X$6:$AC$139,2,FALSE)="","",VLOOKUP(Table1[[#This Row],[Budget Code Description]],Dimentions!$X$6:$AC$139,2,FALSE)),"")</f>
        <v/>
      </c>
      <c r="G1532" s="143"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Description]],Dimentions!$X$6:$AC$134,4,FALSE)="","",VLOOKUP(Table1[[#This Row],[Budget Code Description]],Dimentions!$X$6:$AC$134,4,FALSE)),"")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7"/>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x14ac:dyDescent="0.35">
      <c r="A1533" s="1"/>
      <c r="B1533" s="88" t="str">
        <f>IF(Table1[[#This Row],[Posting Date]]&lt;&gt;"",IF(Table1[[#This Row],[Reference Number]]=Q1532,B1532+1,1),"")</f>
        <v/>
      </c>
      <c r="C1533" s="61"/>
      <c r="D1533" s="61"/>
      <c r="E1533" s="140"/>
      <c r="F1533" s="143" t="str">
        <f>IFERROR(IF(VLOOKUP(Table1[[#This Row],[Budget Code Description]],Dimentions!$X$6:$AC$139,2,FALSE)="","",VLOOKUP(Table1[[#This Row],[Budget Code Description]],Dimentions!$X$6:$AC$139,2,FALSE)),"")</f>
        <v/>
      </c>
      <c r="G1533" s="143"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Description]],Dimentions!$X$6:$AC$134,4,FALSE)="","",VLOOKUP(Table1[[#This Row],[Budget Code Description]],Dimentions!$X$6:$AC$134,4,FALSE)),"")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7"/>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x14ac:dyDescent="0.35">
      <c r="A1534" s="1"/>
      <c r="B1534" s="88" t="str">
        <f>IF(Table1[[#This Row],[Posting Date]]&lt;&gt;"",IF(Table1[[#This Row],[Reference Number]]=Q1533,B1533+1,1),"")</f>
        <v/>
      </c>
      <c r="C1534" s="61"/>
      <c r="D1534" s="61"/>
      <c r="E1534" s="140"/>
      <c r="F1534" s="143" t="str">
        <f>IFERROR(IF(VLOOKUP(Table1[[#This Row],[Budget Code Description]],Dimentions!$X$6:$AC$139,2,FALSE)="","",VLOOKUP(Table1[[#This Row],[Budget Code Description]],Dimentions!$X$6:$AC$139,2,FALSE)),"")</f>
        <v/>
      </c>
      <c r="G1534" s="143"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Description]],Dimentions!$X$6:$AC$134,4,FALSE)="","",VLOOKUP(Table1[[#This Row],[Budget Code Description]],Dimentions!$X$6:$AC$134,4,FALSE)),"")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7"/>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x14ac:dyDescent="0.35">
      <c r="A1535" s="1"/>
      <c r="B1535" s="88" t="str">
        <f>IF(Table1[[#This Row],[Posting Date]]&lt;&gt;"",IF(Table1[[#This Row],[Reference Number]]=Q1534,B1534+1,1),"")</f>
        <v/>
      </c>
      <c r="C1535" s="61"/>
      <c r="D1535" s="61"/>
      <c r="E1535" s="140"/>
      <c r="F1535" s="143" t="str">
        <f>IFERROR(IF(VLOOKUP(Table1[[#This Row],[Budget Code Description]],Dimentions!$X$6:$AC$139,2,FALSE)="","",VLOOKUP(Table1[[#This Row],[Budget Code Description]],Dimentions!$X$6:$AC$139,2,FALSE)),"")</f>
        <v/>
      </c>
      <c r="G1535" s="143"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Description]],Dimentions!$X$6:$AC$134,4,FALSE)="","",VLOOKUP(Table1[[#This Row],[Budget Code Description]],Dimentions!$X$6:$AC$134,4,FALSE)),"")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7"/>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x14ac:dyDescent="0.35">
      <c r="A1536" s="1"/>
      <c r="B1536" s="88" t="str">
        <f>IF(Table1[[#This Row],[Posting Date]]&lt;&gt;"",IF(Table1[[#This Row],[Reference Number]]=Q1535,B1535+1,1),"")</f>
        <v/>
      </c>
      <c r="C1536" s="61"/>
      <c r="D1536" s="61"/>
      <c r="E1536" s="140"/>
      <c r="F1536" s="143" t="str">
        <f>IFERROR(IF(VLOOKUP(Table1[[#This Row],[Budget Code Description]],Dimentions!$X$6:$AC$139,2,FALSE)="","",VLOOKUP(Table1[[#This Row],[Budget Code Description]],Dimentions!$X$6:$AC$139,2,FALSE)),"")</f>
        <v/>
      </c>
      <c r="G1536" s="143"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Description]],Dimentions!$X$6:$AC$134,4,FALSE)="","",VLOOKUP(Table1[[#This Row],[Budget Code Description]],Dimentions!$X$6:$AC$134,4,FALSE)),"")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7"/>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x14ac:dyDescent="0.35">
      <c r="A1537" s="1"/>
      <c r="B1537" s="88" t="str">
        <f>IF(Table1[[#This Row],[Posting Date]]&lt;&gt;"",IF(Table1[[#This Row],[Reference Number]]=Q1536,B1536+1,1),"")</f>
        <v/>
      </c>
      <c r="C1537" s="61"/>
      <c r="D1537" s="61"/>
      <c r="E1537" s="140"/>
      <c r="F1537" s="143" t="str">
        <f>IFERROR(IF(VLOOKUP(Table1[[#This Row],[Budget Code Description]],Dimentions!$X$6:$AC$139,2,FALSE)="","",VLOOKUP(Table1[[#This Row],[Budget Code Description]],Dimentions!$X$6:$AC$139,2,FALSE)),"")</f>
        <v/>
      </c>
      <c r="G1537" s="143"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Description]],Dimentions!$X$6:$AC$134,4,FALSE)="","",VLOOKUP(Table1[[#This Row],[Budget Code Description]],Dimentions!$X$6:$AC$134,4,FALSE)),"")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7"/>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x14ac:dyDescent="0.35">
      <c r="A1538" s="1"/>
      <c r="B1538" s="88" t="str">
        <f>IF(Table1[[#This Row],[Posting Date]]&lt;&gt;"",IF(Table1[[#This Row],[Reference Number]]=Q1537,B1537+1,1),"")</f>
        <v/>
      </c>
      <c r="C1538" s="61"/>
      <c r="D1538" s="61"/>
      <c r="E1538" s="140"/>
      <c r="F1538" s="143" t="str">
        <f>IFERROR(IF(VLOOKUP(Table1[[#This Row],[Budget Code Description]],Dimentions!$X$6:$AC$139,2,FALSE)="","",VLOOKUP(Table1[[#This Row],[Budget Code Description]],Dimentions!$X$6:$AC$139,2,FALSE)),"")</f>
        <v/>
      </c>
      <c r="G1538" s="143"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Description]],Dimentions!$X$6:$AC$134,4,FALSE)="","",VLOOKUP(Table1[[#This Row],[Budget Code Description]],Dimentions!$X$6:$AC$134,4,FALSE)),"")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7"/>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x14ac:dyDescent="0.35">
      <c r="A1539" s="1"/>
      <c r="B1539" s="88" t="str">
        <f>IF(Table1[[#This Row],[Posting Date]]&lt;&gt;"",IF(Table1[[#This Row],[Reference Number]]=Q1538,B1538+1,1),"")</f>
        <v/>
      </c>
      <c r="C1539" s="61"/>
      <c r="D1539" s="61"/>
      <c r="E1539" s="140"/>
      <c r="F1539" s="143" t="str">
        <f>IFERROR(IF(VLOOKUP(Table1[[#This Row],[Budget Code Description]],Dimentions!$X$6:$AC$139,2,FALSE)="","",VLOOKUP(Table1[[#This Row],[Budget Code Description]],Dimentions!$X$6:$AC$139,2,FALSE)),"")</f>
        <v/>
      </c>
      <c r="G1539" s="143"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Description]],Dimentions!$X$6:$AC$134,4,FALSE)="","",VLOOKUP(Table1[[#This Row],[Budget Code Description]],Dimentions!$X$6:$AC$134,4,FALSE)),"")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7"/>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x14ac:dyDescent="0.35">
      <c r="A1540" s="1"/>
      <c r="B1540" s="88" t="str">
        <f>IF(Table1[[#This Row],[Posting Date]]&lt;&gt;"",IF(Table1[[#This Row],[Reference Number]]=Q1539,B1539+1,1),"")</f>
        <v/>
      </c>
      <c r="C1540" s="61"/>
      <c r="D1540" s="61"/>
      <c r="E1540" s="140"/>
      <c r="F1540" s="143" t="str">
        <f>IFERROR(IF(VLOOKUP(Table1[[#This Row],[Budget Code Description]],Dimentions!$X$6:$AC$139,2,FALSE)="","",VLOOKUP(Table1[[#This Row],[Budget Code Description]],Dimentions!$X$6:$AC$139,2,FALSE)),"")</f>
        <v/>
      </c>
      <c r="G1540" s="143"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Description]],Dimentions!$X$6:$AC$134,4,FALSE)="","",VLOOKUP(Table1[[#This Row],[Budget Code Description]],Dimentions!$X$6:$AC$134,4,FALSE)),"")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7"/>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x14ac:dyDescent="0.35">
      <c r="A1541" s="1"/>
      <c r="B1541" s="88" t="str">
        <f>IF(Table1[[#This Row],[Posting Date]]&lt;&gt;"",IF(Table1[[#This Row],[Reference Number]]=Q1540,B1540+1,1),"")</f>
        <v/>
      </c>
      <c r="C1541" s="61"/>
      <c r="D1541" s="61"/>
      <c r="E1541" s="140"/>
      <c r="F1541" s="143" t="str">
        <f>IFERROR(IF(VLOOKUP(Table1[[#This Row],[Budget Code Description]],Dimentions!$X$6:$AC$139,2,FALSE)="","",VLOOKUP(Table1[[#This Row],[Budget Code Description]],Dimentions!$X$6:$AC$139,2,FALSE)),"")</f>
        <v/>
      </c>
      <c r="G1541" s="143"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Description]],Dimentions!$X$6:$AC$134,4,FALSE)="","",VLOOKUP(Table1[[#This Row],[Budget Code Description]],Dimentions!$X$6:$AC$134,4,FALSE)),"")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7"/>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x14ac:dyDescent="0.35">
      <c r="A1542" s="1"/>
      <c r="B1542" s="88" t="str">
        <f>IF(Table1[[#This Row],[Posting Date]]&lt;&gt;"",IF(Table1[[#This Row],[Reference Number]]=Q1541,B1541+1,1),"")</f>
        <v/>
      </c>
      <c r="C1542" s="61"/>
      <c r="D1542" s="61"/>
      <c r="E1542" s="140"/>
      <c r="F1542" s="143" t="str">
        <f>IFERROR(IF(VLOOKUP(Table1[[#This Row],[Budget Code Description]],Dimentions!$X$6:$AC$139,2,FALSE)="","",VLOOKUP(Table1[[#This Row],[Budget Code Description]],Dimentions!$X$6:$AC$139,2,FALSE)),"")</f>
        <v/>
      </c>
      <c r="G1542" s="143"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Description]],Dimentions!$X$6:$AC$134,4,FALSE)="","",VLOOKUP(Table1[[#This Row],[Budget Code Description]],Dimentions!$X$6:$AC$134,4,FALSE)),"")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7"/>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x14ac:dyDescent="0.35">
      <c r="A1543" s="1"/>
      <c r="B1543" s="88" t="str">
        <f>IF(Table1[[#This Row],[Posting Date]]&lt;&gt;"",IF(Table1[[#This Row],[Reference Number]]=Q1542,B1542+1,1),"")</f>
        <v/>
      </c>
      <c r="C1543" s="61"/>
      <c r="D1543" s="61"/>
      <c r="E1543" s="140"/>
      <c r="F1543" s="143" t="str">
        <f>IFERROR(IF(VLOOKUP(Table1[[#This Row],[Budget Code Description]],Dimentions!$X$6:$AC$139,2,FALSE)="","",VLOOKUP(Table1[[#This Row],[Budget Code Description]],Dimentions!$X$6:$AC$139,2,FALSE)),"")</f>
        <v/>
      </c>
      <c r="G1543" s="143"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Description]],Dimentions!$X$6:$AC$134,4,FALSE)="","",VLOOKUP(Table1[[#This Row],[Budget Code Description]],Dimentions!$X$6:$AC$134,4,FALSE)),"")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7"/>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x14ac:dyDescent="0.35">
      <c r="A1544" s="1"/>
      <c r="B1544" s="88" t="str">
        <f>IF(Table1[[#This Row],[Posting Date]]&lt;&gt;"",IF(Table1[[#This Row],[Reference Number]]=Q1543,B1543+1,1),"")</f>
        <v/>
      </c>
      <c r="C1544" s="61"/>
      <c r="D1544" s="61"/>
      <c r="E1544" s="140"/>
      <c r="F1544" s="143" t="str">
        <f>IFERROR(IF(VLOOKUP(Table1[[#This Row],[Budget Code Description]],Dimentions!$X$6:$AC$139,2,FALSE)="","",VLOOKUP(Table1[[#This Row],[Budget Code Description]],Dimentions!$X$6:$AC$139,2,FALSE)),"")</f>
        <v/>
      </c>
      <c r="G1544" s="143"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Description]],Dimentions!$X$6:$AC$134,4,FALSE)="","",VLOOKUP(Table1[[#This Row],[Budget Code Description]],Dimentions!$X$6:$AC$134,4,FALSE)),"")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7"/>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x14ac:dyDescent="0.35">
      <c r="A1545" s="1"/>
      <c r="B1545" s="88" t="str">
        <f>IF(Table1[[#This Row],[Posting Date]]&lt;&gt;"",IF(Table1[[#This Row],[Reference Number]]=Q1544,B1544+1,1),"")</f>
        <v/>
      </c>
      <c r="C1545" s="61"/>
      <c r="D1545" s="61"/>
      <c r="E1545" s="140"/>
      <c r="F1545" s="143" t="str">
        <f>IFERROR(IF(VLOOKUP(Table1[[#This Row],[Budget Code Description]],Dimentions!$X$6:$AC$139,2,FALSE)="","",VLOOKUP(Table1[[#This Row],[Budget Code Description]],Dimentions!$X$6:$AC$139,2,FALSE)),"")</f>
        <v/>
      </c>
      <c r="G1545" s="143"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Description]],Dimentions!$X$6:$AC$134,4,FALSE)="","",VLOOKUP(Table1[[#This Row],[Budget Code Description]],Dimentions!$X$6:$AC$134,4,FALSE)),"")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7"/>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x14ac:dyDescent="0.35">
      <c r="A1546" s="1"/>
      <c r="B1546" s="88" t="str">
        <f>IF(Table1[[#This Row],[Posting Date]]&lt;&gt;"",IF(Table1[[#This Row],[Reference Number]]=Q1545,B1545+1,1),"")</f>
        <v/>
      </c>
      <c r="C1546" s="61"/>
      <c r="D1546" s="61"/>
      <c r="E1546" s="140"/>
      <c r="F1546" s="143" t="str">
        <f>IFERROR(IF(VLOOKUP(Table1[[#This Row],[Budget Code Description]],Dimentions!$X$6:$AC$139,2,FALSE)="","",VLOOKUP(Table1[[#This Row],[Budget Code Description]],Dimentions!$X$6:$AC$139,2,FALSE)),"")</f>
        <v/>
      </c>
      <c r="G1546" s="143"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Description]],Dimentions!$X$6:$AC$134,4,FALSE)="","",VLOOKUP(Table1[[#This Row],[Budget Code Description]],Dimentions!$X$6:$AC$134,4,FALSE)),"")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7"/>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x14ac:dyDescent="0.35">
      <c r="A1547" s="1"/>
      <c r="B1547" s="88" t="str">
        <f>IF(Table1[[#This Row],[Posting Date]]&lt;&gt;"",IF(Table1[[#This Row],[Reference Number]]=Q1546,B1546+1,1),"")</f>
        <v/>
      </c>
      <c r="C1547" s="61"/>
      <c r="D1547" s="61"/>
      <c r="E1547" s="140"/>
      <c r="F1547" s="143" t="str">
        <f>IFERROR(IF(VLOOKUP(Table1[[#This Row],[Budget Code Description]],Dimentions!$X$6:$AC$139,2,FALSE)="","",VLOOKUP(Table1[[#This Row],[Budget Code Description]],Dimentions!$X$6:$AC$139,2,FALSE)),"")</f>
        <v/>
      </c>
      <c r="G1547" s="143"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Description]],Dimentions!$X$6:$AC$134,4,FALSE)="","",VLOOKUP(Table1[[#This Row],[Budget Code Description]],Dimentions!$X$6:$AC$134,4,FALSE)),"")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7"/>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x14ac:dyDescent="0.35">
      <c r="A1548" s="1"/>
      <c r="B1548" s="88" t="str">
        <f>IF(Table1[[#This Row],[Posting Date]]&lt;&gt;"",IF(Table1[[#This Row],[Reference Number]]=Q1547,B1547+1,1),"")</f>
        <v/>
      </c>
      <c r="C1548" s="61"/>
      <c r="D1548" s="61"/>
      <c r="E1548" s="140"/>
      <c r="F1548" s="143" t="str">
        <f>IFERROR(IF(VLOOKUP(Table1[[#This Row],[Budget Code Description]],Dimentions!$X$6:$AC$139,2,FALSE)="","",VLOOKUP(Table1[[#This Row],[Budget Code Description]],Dimentions!$X$6:$AC$139,2,FALSE)),"")</f>
        <v/>
      </c>
      <c r="G1548" s="143"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Description]],Dimentions!$X$6:$AC$134,4,FALSE)="","",VLOOKUP(Table1[[#This Row],[Budget Code Description]],Dimentions!$X$6:$AC$134,4,FALSE)),"")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7"/>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x14ac:dyDescent="0.35">
      <c r="A1549" s="1"/>
      <c r="B1549" s="88" t="str">
        <f>IF(Table1[[#This Row],[Posting Date]]&lt;&gt;"",IF(Table1[[#This Row],[Reference Number]]=Q1548,B1548+1,1),"")</f>
        <v/>
      </c>
      <c r="C1549" s="61"/>
      <c r="D1549" s="61"/>
      <c r="E1549" s="140"/>
      <c r="F1549" s="143" t="str">
        <f>IFERROR(IF(VLOOKUP(Table1[[#This Row],[Budget Code Description]],Dimentions!$X$6:$AC$139,2,FALSE)="","",VLOOKUP(Table1[[#This Row],[Budget Code Description]],Dimentions!$X$6:$AC$139,2,FALSE)),"")</f>
        <v/>
      </c>
      <c r="G1549" s="143"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Description]],Dimentions!$X$6:$AC$134,4,FALSE)="","",VLOOKUP(Table1[[#This Row],[Budget Code Description]],Dimentions!$X$6:$AC$134,4,FALSE)),"")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7"/>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x14ac:dyDescent="0.35">
      <c r="A1550" s="1"/>
      <c r="B1550" s="88" t="str">
        <f>IF(Table1[[#This Row],[Posting Date]]&lt;&gt;"",IF(Table1[[#This Row],[Reference Number]]=Q1549,B1549+1,1),"")</f>
        <v/>
      </c>
      <c r="C1550" s="61"/>
      <c r="D1550" s="61"/>
      <c r="E1550" s="140"/>
      <c r="F1550" s="143" t="str">
        <f>IFERROR(IF(VLOOKUP(Table1[[#This Row],[Budget Code Description]],Dimentions!$X$6:$AC$139,2,FALSE)="","",VLOOKUP(Table1[[#This Row],[Budget Code Description]],Dimentions!$X$6:$AC$139,2,FALSE)),"")</f>
        <v/>
      </c>
      <c r="G1550" s="143"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Description]],Dimentions!$X$6:$AC$134,4,FALSE)="","",VLOOKUP(Table1[[#This Row],[Budget Code Description]],Dimentions!$X$6:$AC$134,4,FALSE)),"")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7"/>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x14ac:dyDescent="0.35">
      <c r="A1551" s="1"/>
      <c r="B1551" s="88" t="str">
        <f>IF(Table1[[#This Row],[Posting Date]]&lt;&gt;"",IF(Table1[[#This Row],[Reference Number]]=Q1550,B1550+1,1),"")</f>
        <v/>
      </c>
      <c r="C1551" s="61"/>
      <c r="D1551" s="61"/>
      <c r="E1551" s="140"/>
      <c r="F1551" s="143" t="str">
        <f>IFERROR(IF(VLOOKUP(Table1[[#This Row],[Budget Code Description]],Dimentions!$X$6:$AC$139,2,FALSE)="","",VLOOKUP(Table1[[#This Row],[Budget Code Description]],Dimentions!$X$6:$AC$139,2,FALSE)),"")</f>
        <v/>
      </c>
      <c r="G1551" s="143"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Description]],Dimentions!$X$6:$AC$134,4,FALSE)="","",VLOOKUP(Table1[[#This Row],[Budget Code Description]],Dimentions!$X$6:$AC$134,4,FALSE)),"")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7"/>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x14ac:dyDescent="0.35">
      <c r="A1552" s="1"/>
      <c r="B1552" s="88" t="str">
        <f>IF(Table1[[#This Row],[Posting Date]]&lt;&gt;"",IF(Table1[[#This Row],[Reference Number]]=Q1551,B1551+1,1),"")</f>
        <v/>
      </c>
      <c r="C1552" s="61"/>
      <c r="D1552" s="61"/>
      <c r="E1552" s="140"/>
      <c r="F1552" s="143" t="str">
        <f>IFERROR(IF(VLOOKUP(Table1[[#This Row],[Budget Code Description]],Dimentions!$X$6:$AC$139,2,FALSE)="","",VLOOKUP(Table1[[#This Row],[Budget Code Description]],Dimentions!$X$6:$AC$139,2,FALSE)),"")</f>
        <v/>
      </c>
      <c r="G1552" s="143"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Description]],Dimentions!$X$6:$AC$134,4,FALSE)="","",VLOOKUP(Table1[[#This Row],[Budget Code Description]],Dimentions!$X$6:$AC$134,4,FALSE)),"")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si="27"/>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x14ac:dyDescent="0.35">
      <c r="A1553" s="1"/>
      <c r="B1553" s="88" t="str">
        <f>IF(Table1[[#This Row],[Posting Date]]&lt;&gt;"",IF(Table1[[#This Row],[Reference Number]]=Q1552,B1552+1,1),"")</f>
        <v/>
      </c>
      <c r="C1553" s="61"/>
      <c r="D1553" s="61"/>
      <c r="E1553" s="140"/>
      <c r="F1553" s="143" t="str">
        <f>IFERROR(IF(VLOOKUP(Table1[[#This Row],[Budget Code Description]],Dimentions!$X$6:$AC$139,2,FALSE)="","",VLOOKUP(Table1[[#This Row],[Budget Code Description]],Dimentions!$X$6:$AC$139,2,FALSE)),"")</f>
        <v/>
      </c>
      <c r="G1553" s="143"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Description]],Dimentions!$X$6:$AC$134,4,FALSE)="","",VLOOKUP(Table1[[#This Row],[Budget Code Description]],Dimentions!$X$6:$AC$134,4,FALSE)),"")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si="27"/>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x14ac:dyDescent="0.35">
      <c r="A1554" s="1"/>
      <c r="B1554" s="88" t="str">
        <f>IF(Table1[[#This Row],[Posting Date]]&lt;&gt;"",IF(Table1[[#This Row],[Reference Number]]=Q1553,B1553+1,1),"")</f>
        <v/>
      </c>
      <c r="C1554" s="61"/>
      <c r="D1554" s="61"/>
      <c r="E1554" s="140"/>
      <c r="F1554" s="143" t="str">
        <f>IFERROR(IF(VLOOKUP(Table1[[#This Row],[Budget Code Description]],Dimentions!$X$6:$AC$139,2,FALSE)="","",VLOOKUP(Table1[[#This Row],[Budget Code Description]],Dimentions!$X$6:$AC$139,2,FALSE)),"")</f>
        <v/>
      </c>
      <c r="G1554" s="143"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Description]],Dimentions!$X$6:$AC$134,4,FALSE)="","",VLOOKUP(Table1[[#This Row],[Budget Code Description]],Dimentions!$X$6:$AC$134,4,FALSE)),"")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si="27"/>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x14ac:dyDescent="0.35">
      <c r="A1555" s="1"/>
      <c r="B1555" s="88" t="str">
        <f>IF(Table1[[#This Row],[Posting Date]]&lt;&gt;"",IF(Table1[[#This Row],[Reference Number]]=Q1554,B1554+1,1),"")</f>
        <v/>
      </c>
      <c r="C1555" s="61"/>
      <c r="D1555" s="61"/>
      <c r="E1555" s="140"/>
      <c r="F1555" s="143" t="str">
        <f>IFERROR(IF(VLOOKUP(Table1[[#This Row],[Budget Code Description]],Dimentions!$X$6:$AC$139,2,FALSE)="","",VLOOKUP(Table1[[#This Row],[Budget Code Description]],Dimentions!$X$6:$AC$139,2,FALSE)),"")</f>
        <v/>
      </c>
      <c r="G1555" s="143"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Description]],Dimentions!$X$6:$AC$134,4,FALSE)="","",VLOOKUP(Table1[[#This Row],[Budget Code Description]],Dimentions!$X$6:$AC$134,4,FALSE)),"")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7"/>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x14ac:dyDescent="0.35">
      <c r="A1556" s="1"/>
      <c r="B1556" s="88" t="str">
        <f>IF(Table1[[#This Row],[Posting Date]]&lt;&gt;"",IF(Table1[[#This Row],[Reference Number]]=Q1555,B1555+1,1),"")</f>
        <v/>
      </c>
      <c r="C1556" s="61"/>
      <c r="D1556" s="61"/>
      <c r="E1556" s="140"/>
      <c r="F1556" s="143" t="str">
        <f>IFERROR(IF(VLOOKUP(Table1[[#This Row],[Budget Code Description]],Dimentions!$X$6:$AC$139,2,FALSE)="","",VLOOKUP(Table1[[#This Row],[Budget Code Description]],Dimentions!$X$6:$AC$139,2,FALSE)),"")</f>
        <v/>
      </c>
      <c r="G1556" s="143"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Description]],Dimentions!$X$6:$AC$134,4,FALSE)="","",VLOOKUP(Table1[[#This Row],[Budget Code Description]],Dimentions!$X$6:$AC$134,4,FALSE)),"")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7"/>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x14ac:dyDescent="0.35">
      <c r="A1557" s="1"/>
      <c r="B1557" s="88" t="str">
        <f>IF(Table1[[#This Row],[Posting Date]]&lt;&gt;"",IF(Table1[[#This Row],[Reference Number]]=Q1556,B1556+1,1),"")</f>
        <v/>
      </c>
      <c r="C1557" s="61"/>
      <c r="D1557" s="61"/>
      <c r="E1557" s="140"/>
      <c r="F1557" s="143" t="str">
        <f>IFERROR(IF(VLOOKUP(Table1[[#This Row],[Budget Code Description]],Dimentions!$X$6:$AC$139,2,FALSE)="","",VLOOKUP(Table1[[#This Row],[Budget Code Description]],Dimentions!$X$6:$AC$139,2,FALSE)),"")</f>
        <v/>
      </c>
      <c r="G1557" s="143"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Description]],Dimentions!$X$6:$AC$134,4,FALSE)="","",VLOOKUP(Table1[[#This Row],[Budget Code Description]],Dimentions!$X$6:$AC$134,4,FALSE)),"")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7"/>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x14ac:dyDescent="0.35">
      <c r="A1558" s="1"/>
      <c r="B1558" s="88" t="str">
        <f>IF(Table1[[#This Row],[Posting Date]]&lt;&gt;"",IF(Table1[[#This Row],[Reference Number]]=Q1557,B1557+1,1),"")</f>
        <v/>
      </c>
      <c r="C1558" s="61"/>
      <c r="D1558" s="61"/>
      <c r="E1558" s="140"/>
      <c r="F1558" s="143" t="str">
        <f>IFERROR(IF(VLOOKUP(Table1[[#This Row],[Budget Code Description]],Dimentions!$X$6:$AC$139,2,FALSE)="","",VLOOKUP(Table1[[#This Row],[Budget Code Description]],Dimentions!$X$6:$AC$139,2,FALSE)),"")</f>
        <v/>
      </c>
      <c r="G1558" s="143"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Description]],Dimentions!$X$6:$AC$134,4,FALSE)="","",VLOOKUP(Table1[[#This Row],[Budget Code Description]],Dimentions!$X$6:$AC$134,4,FALSE)),"")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7"/>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x14ac:dyDescent="0.35">
      <c r="A1559" s="1"/>
      <c r="B1559" s="88" t="str">
        <f>IF(Table1[[#This Row],[Posting Date]]&lt;&gt;"",IF(Table1[[#This Row],[Reference Number]]=Q1558,B1558+1,1),"")</f>
        <v/>
      </c>
      <c r="C1559" s="61"/>
      <c r="D1559" s="61"/>
      <c r="E1559" s="140"/>
      <c r="F1559" s="143" t="str">
        <f>IFERROR(IF(VLOOKUP(Table1[[#This Row],[Budget Code Description]],Dimentions!$X$6:$AC$139,2,FALSE)="","",VLOOKUP(Table1[[#This Row],[Budget Code Description]],Dimentions!$X$6:$AC$139,2,FALSE)),"")</f>
        <v/>
      </c>
      <c r="G1559" s="143"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Description]],Dimentions!$X$6:$AC$134,4,FALSE)="","",VLOOKUP(Table1[[#This Row],[Budget Code Description]],Dimentions!$X$6:$AC$134,4,FALSE)),"")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7"/>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x14ac:dyDescent="0.35">
      <c r="A1560" s="1"/>
      <c r="B1560" s="88" t="str">
        <f>IF(Table1[[#This Row],[Posting Date]]&lt;&gt;"",IF(Table1[[#This Row],[Reference Number]]=Q1559,B1559+1,1),"")</f>
        <v/>
      </c>
      <c r="C1560" s="61"/>
      <c r="D1560" s="61"/>
      <c r="E1560" s="140"/>
      <c r="F1560" s="143" t="str">
        <f>IFERROR(IF(VLOOKUP(Table1[[#This Row],[Budget Code Description]],Dimentions!$X$6:$AC$139,2,FALSE)="","",VLOOKUP(Table1[[#This Row],[Budget Code Description]],Dimentions!$X$6:$AC$139,2,FALSE)),"")</f>
        <v/>
      </c>
      <c r="G1560" s="143"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Description]],Dimentions!$X$6:$AC$134,4,FALSE)="","",VLOOKUP(Table1[[#This Row],[Budget Code Description]],Dimentions!$X$6:$AC$134,4,FALSE)),"")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7"/>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x14ac:dyDescent="0.35">
      <c r="A1561" s="1"/>
      <c r="B1561" s="88" t="str">
        <f>IF(Table1[[#This Row],[Posting Date]]&lt;&gt;"",IF(Table1[[#This Row],[Reference Number]]=Q1560,B1560+1,1),"")</f>
        <v/>
      </c>
      <c r="C1561" s="61"/>
      <c r="D1561" s="61"/>
      <c r="E1561" s="140"/>
      <c r="F1561" s="143" t="str">
        <f>IFERROR(IF(VLOOKUP(Table1[[#This Row],[Budget Code Description]],Dimentions!$X$6:$AC$139,2,FALSE)="","",VLOOKUP(Table1[[#This Row],[Budget Code Description]],Dimentions!$X$6:$AC$139,2,FALSE)),"")</f>
        <v/>
      </c>
      <c r="G1561" s="143"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Description]],Dimentions!$X$6:$AC$134,4,FALSE)="","",VLOOKUP(Table1[[#This Row],[Budget Code Description]],Dimentions!$X$6:$AC$134,4,FALSE)),"")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7"/>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x14ac:dyDescent="0.35">
      <c r="A1562" s="1"/>
      <c r="B1562" s="88" t="str">
        <f>IF(Table1[[#This Row],[Posting Date]]&lt;&gt;"",IF(Table1[[#This Row],[Reference Number]]=Q1561,B1561+1,1),"")</f>
        <v/>
      </c>
      <c r="C1562" s="61"/>
      <c r="D1562" s="61"/>
      <c r="E1562" s="140"/>
      <c r="F1562" s="143" t="str">
        <f>IFERROR(IF(VLOOKUP(Table1[[#This Row],[Budget Code Description]],Dimentions!$X$6:$AC$139,2,FALSE)="","",VLOOKUP(Table1[[#This Row],[Budget Code Description]],Dimentions!$X$6:$AC$139,2,FALSE)),"")</f>
        <v/>
      </c>
      <c r="G1562" s="143"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Description]],Dimentions!$X$6:$AC$134,4,FALSE)="","",VLOOKUP(Table1[[#This Row],[Budget Code Description]],Dimentions!$X$6:$AC$134,4,FALSE)),"")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7"/>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x14ac:dyDescent="0.35">
      <c r="A1563" s="1"/>
      <c r="B1563" s="88" t="str">
        <f>IF(Table1[[#This Row],[Posting Date]]&lt;&gt;"",IF(Table1[[#This Row],[Reference Number]]=Q1562,B1562+1,1),"")</f>
        <v/>
      </c>
      <c r="C1563" s="61"/>
      <c r="D1563" s="61"/>
      <c r="E1563" s="140"/>
      <c r="F1563" s="143" t="str">
        <f>IFERROR(IF(VLOOKUP(Table1[[#This Row],[Budget Code Description]],Dimentions!$X$6:$AC$139,2,FALSE)="","",VLOOKUP(Table1[[#This Row],[Budget Code Description]],Dimentions!$X$6:$AC$139,2,FALSE)),"")</f>
        <v/>
      </c>
      <c r="G1563" s="143"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Description]],Dimentions!$X$6:$AC$134,4,FALSE)="","",VLOOKUP(Table1[[#This Row],[Budget Code Description]],Dimentions!$X$6:$AC$134,4,FALSE)),"")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7"/>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x14ac:dyDescent="0.35">
      <c r="A1564" s="1"/>
      <c r="B1564" s="88" t="str">
        <f>IF(Table1[[#This Row],[Posting Date]]&lt;&gt;"",IF(Table1[[#This Row],[Reference Number]]=Q1563,B1563+1,1),"")</f>
        <v/>
      </c>
      <c r="C1564" s="61"/>
      <c r="D1564" s="61"/>
      <c r="E1564" s="140"/>
      <c r="F1564" s="143" t="str">
        <f>IFERROR(IF(VLOOKUP(Table1[[#This Row],[Budget Code Description]],Dimentions!$X$6:$AC$139,2,FALSE)="","",VLOOKUP(Table1[[#This Row],[Budget Code Description]],Dimentions!$X$6:$AC$139,2,FALSE)),"")</f>
        <v/>
      </c>
      <c r="G1564" s="143"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Description]],Dimentions!$X$6:$AC$134,4,FALSE)="","",VLOOKUP(Table1[[#This Row],[Budget Code Description]],Dimentions!$X$6:$AC$134,4,FALSE)),"")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7"/>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x14ac:dyDescent="0.35">
      <c r="A1565" s="1"/>
      <c r="B1565" s="88" t="str">
        <f>IF(Table1[[#This Row],[Posting Date]]&lt;&gt;"",IF(Table1[[#This Row],[Reference Number]]=Q1564,B1564+1,1),"")</f>
        <v/>
      </c>
      <c r="C1565" s="61"/>
      <c r="D1565" s="61"/>
      <c r="E1565" s="140"/>
      <c r="F1565" s="143" t="str">
        <f>IFERROR(IF(VLOOKUP(Table1[[#This Row],[Budget Code Description]],Dimentions!$X$6:$AC$139,2,FALSE)="","",VLOOKUP(Table1[[#This Row],[Budget Code Description]],Dimentions!$X$6:$AC$139,2,FALSE)),"")</f>
        <v/>
      </c>
      <c r="G1565" s="143"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Description]],Dimentions!$X$6:$AC$134,4,FALSE)="","",VLOOKUP(Table1[[#This Row],[Budget Code Description]],Dimentions!$X$6:$AC$134,4,FALSE)),"")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7"/>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x14ac:dyDescent="0.35">
      <c r="A1566" s="1"/>
      <c r="B1566" s="88" t="str">
        <f>IF(Table1[[#This Row],[Posting Date]]&lt;&gt;"",IF(Table1[[#This Row],[Reference Number]]=Q1565,B1565+1,1),"")</f>
        <v/>
      </c>
      <c r="C1566" s="61"/>
      <c r="D1566" s="61"/>
      <c r="E1566" s="140"/>
      <c r="F1566" s="143" t="str">
        <f>IFERROR(IF(VLOOKUP(Table1[[#This Row],[Budget Code Description]],Dimentions!$X$6:$AC$139,2,FALSE)="","",VLOOKUP(Table1[[#This Row],[Budget Code Description]],Dimentions!$X$6:$AC$139,2,FALSE)),"")</f>
        <v/>
      </c>
      <c r="G1566" s="143"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Description]],Dimentions!$X$6:$AC$134,4,FALSE)="","",VLOOKUP(Table1[[#This Row],[Budget Code Description]],Dimentions!$X$6:$AC$134,4,FALSE)),"")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7"/>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x14ac:dyDescent="0.35">
      <c r="A1567" s="1"/>
      <c r="B1567" s="88" t="str">
        <f>IF(Table1[[#This Row],[Posting Date]]&lt;&gt;"",IF(Table1[[#This Row],[Reference Number]]=Q1566,B1566+1,1),"")</f>
        <v/>
      </c>
      <c r="C1567" s="61"/>
      <c r="D1567" s="61"/>
      <c r="E1567" s="140"/>
      <c r="F1567" s="143" t="str">
        <f>IFERROR(IF(VLOOKUP(Table1[[#This Row],[Budget Code Description]],Dimentions!$X$6:$AC$139,2,FALSE)="","",VLOOKUP(Table1[[#This Row],[Budget Code Description]],Dimentions!$X$6:$AC$139,2,FALSE)),"")</f>
        <v/>
      </c>
      <c r="G1567" s="143"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Description]],Dimentions!$X$6:$AC$134,4,FALSE)="","",VLOOKUP(Table1[[#This Row],[Budget Code Description]],Dimentions!$X$6:$AC$134,4,FALSE)),"")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7"/>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x14ac:dyDescent="0.35">
      <c r="A1568" s="1"/>
      <c r="B1568" s="88" t="str">
        <f>IF(Table1[[#This Row],[Posting Date]]&lt;&gt;"",IF(Table1[[#This Row],[Reference Number]]=Q1567,B1567+1,1),"")</f>
        <v/>
      </c>
      <c r="C1568" s="61"/>
      <c r="D1568" s="61"/>
      <c r="E1568" s="140"/>
      <c r="F1568" s="143" t="str">
        <f>IFERROR(IF(VLOOKUP(Table1[[#This Row],[Budget Code Description]],Dimentions!$X$6:$AC$139,2,FALSE)="","",VLOOKUP(Table1[[#This Row],[Budget Code Description]],Dimentions!$X$6:$AC$139,2,FALSE)),"")</f>
        <v/>
      </c>
      <c r="G1568" s="143"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Description]],Dimentions!$X$6:$AC$134,4,FALSE)="","",VLOOKUP(Table1[[#This Row],[Budget Code Description]],Dimentions!$X$6:$AC$134,4,FALSE)),"")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7"/>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x14ac:dyDescent="0.35">
      <c r="A1569" s="1"/>
      <c r="B1569" s="88" t="str">
        <f>IF(Table1[[#This Row],[Posting Date]]&lt;&gt;"",IF(Table1[[#This Row],[Reference Number]]=Q1568,B1568+1,1),"")</f>
        <v/>
      </c>
      <c r="C1569" s="61"/>
      <c r="D1569" s="61"/>
      <c r="E1569" s="140"/>
      <c r="F1569" s="143" t="str">
        <f>IFERROR(IF(VLOOKUP(Table1[[#This Row],[Budget Code Description]],Dimentions!$X$6:$AC$139,2,FALSE)="","",VLOOKUP(Table1[[#This Row],[Budget Code Description]],Dimentions!$X$6:$AC$139,2,FALSE)),"")</f>
        <v/>
      </c>
      <c r="G1569" s="143"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Description]],Dimentions!$X$6:$AC$134,4,FALSE)="","",VLOOKUP(Table1[[#This Row],[Budget Code Description]],Dimentions!$X$6:$AC$134,4,FALSE)),"")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7"/>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x14ac:dyDescent="0.35">
      <c r="A1570" s="1"/>
      <c r="B1570" s="88" t="str">
        <f>IF(Table1[[#This Row],[Posting Date]]&lt;&gt;"",IF(Table1[[#This Row],[Reference Number]]=Q1569,B1569+1,1),"")</f>
        <v/>
      </c>
      <c r="C1570" s="61"/>
      <c r="D1570" s="61"/>
      <c r="E1570" s="140"/>
      <c r="F1570" s="143" t="str">
        <f>IFERROR(IF(VLOOKUP(Table1[[#This Row],[Budget Code Description]],Dimentions!$X$6:$AC$139,2,FALSE)="","",VLOOKUP(Table1[[#This Row],[Budget Code Description]],Dimentions!$X$6:$AC$139,2,FALSE)),"")</f>
        <v/>
      </c>
      <c r="G1570" s="143"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Description]],Dimentions!$X$6:$AC$134,4,FALSE)="","",VLOOKUP(Table1[[#This Row],[Budget Code Description]],Dimentions!$X$6:$AC$134,4,FALSE)),"")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7"/>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x14ac:dyDescent="0.35">
      <c r="A1571" s="1"/>
      <c r="B1571" s="88" t="str">
        <f>IF(Table1[[#This Row],[Posting Date]]&lt;&gt;"",IF(Table1[[#This Row],[Reference Number]]=Q1570,B1570+1,1),"")</f>
        <v/>
      </c>
      <c r="C1571" s="61"/>
      <c r="D1571" s="61"/>
      <c r="E1571" s="140"/>
      <c r="F1571" s="143" t="str">
        <f>IFERROR(IF(VLOOKUP(Table1[[#This Row],[Budget Code Description]],Dimentions!$X$6:$AC$139,2,FALSE)="","",VLOOKUP(Table1[[#This Row],[Budget Code Description]],Dimentions!$X$6:$AC$139,2,FALSE)),"")</f>
        <v/>
      </c>
      <c r="G1571" s="143"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Description]],Dimentions!$X$6:$AC$134,4,FALSE)="","",VLOOKUP(Table1[[#This Row],[Budget Code Description]],Dimentions!$X$6:$AC$134,4,FALSE)),"")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si="27"/>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x14ac:dyDescent="0.35">
      <c r="A1572" s="1"/>
      <c r="B1572" s="88" t="str">
        <f>IF(Table1[[#This Row],[Posting Date]]&lt;&gt;"",IF(Table1[[#This Row],[Reference Number]]=Q1571,B1571+1,1),"")</f>
        <v/>
      </c>
      <c r="C1572" s="61"/>
      <c r="D1572" s="61"/>
      <c r="E1572" s="140"/>
      <c r="F1572" s="143" t="str">
        <f>IFERROR(IF(VLOOKUP(Table1[[#This Row],[Budget Code Description]],Dimentions!$X$6:$AC$139,2,FALSE)="","",VLOOKUP(Table1[[#This Row],[Budget Code Description]],Dimentions!$X$6:$AC$139,2,FALSE)),"")</f>
        <v/>
      </c>
      <c r="G1572" s="143"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Description]],Dimentions!$X$6:$AC$134,4,FALSE)="","",VLOOKUP(Table1[[#This Row],[Budget Code Description]],Dimentions!$X$6:$AC$134,4,FALSE)),"")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7"/>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x14ac:dyDescent="0.35">
      <c r="A1573" s="1"/>
      <c r="B1573" s="88" t="str">
        <f>IF(Table1[[#This Row],[Posting Date]]&lt;&gt;"",IF(Table1[[#This Row],[Reference Number]]=Q1572,B1572+1,1),"")</f>
        <v/>
      </c>
      <c r="C1573" s="61"/>
      <c r="D1573" s="61"/>
      <c r="E1573" s="140"/>
      <c r="F1573" s="143" t="str">
        <f>IFERROR(IF(VLOOKUP(Table1[[#This Row],[Budget Code Description]],Dimentions!$X$6:$AC$139,2,FALSE)="","",VLOOKUP(Table1[[#This Row],[Budget Code Description]],Dimentions!$X$6:$AC$139,2,FALSE)),"")</f>
        <v/>
      </c>
      <c r="G1573" s="143"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Description]],Dimentions!$X$6:$AC$134,4,FALSE)="","",VLOOKUP(Table1[[#This Row],[Budget Code Description]],Dimentions!$X$6:$AC$134,4,FALSE)),"")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7"/>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x14ac:dyDescent="0.35">
      <c r="A1574" s="1"/>
      <c r="B1574" s="88" t="str">
        <f>IF(Table1[[#This Row],[Posting Date]]&lt;&gt;"",IF(Table1[[#This Row],[Reference Number]]=Q1573,B1573+1,1),"")</f>
        <v/>
      </c>
      <c r="C1574" s="61"/>
      <c r="D1574" s="61"/>
      <c r="E1574" s="140"/>
      <c r="F1574" s="143" t="str">
        <f>IFERROR(IF(VLOOKUP(Table1[[#This Row],[Budget Code Description]],Dimentions!$X$6:$AC$139,2,FALSE)="","",VLOOKUP(Table1[[#This Row],[Budget Code Description]],Dimentions!$X$6:$AC$139,2,FALSE)),"")</f>
        <v/>
      </c>
      <c r="G1574" s="143"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Description]],Dimentions!$X$6:$AC$134,4,FALSE)="","",VLOOKUP(Table1[[#This Row],[Budget Code Description]],Dimentions!$X$6:$AC$134,4,FALSE)),"")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si="27"/>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x14ac:dyDescent="0.35">
      <c r="A1575" s="1"/>
      <c r="B1575" s="88" t="str">
        <f>IF(Table1[[#This Row],[Posting Date]]&lt;&gt;"",IF(Table1[[#This Row],[Reference Number]]=Q1574,B1574+1,1),"")</f>
        <v/>
      </c>
      <c r="C1575" s="61"/>
      <c r="D1575" s="61"/>
      <c r="E1575" s="140"/>
      <c r="F1575" s="143" t="str">
        <f>IFERROR(IF(VLOOKUP(Table1[[#This Row],[Budget Code Description]],Dimentions!$X$6:$AC$139,2,FALSE)="","",VLOOKUP(Table1[[#This Row],[Budget Code Description]],Dimentions!$X$6:$AC$139,2,FALSE)),"")</f>
        <v/>
      </c>
      <c r="G1575" s="143"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Description]],Dimentions!$X$6:$AC$134,4,FALSE)="","",VLOOKUP(Table1[[#This Row],[Budget Code Description]],Dimentions!$X$6:$AC$134,4,FALSE)),"")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7"/>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x14ac:dyDescent="0.35">
      <c r="A1576" s="1"/>
      <c r="B1576" s="88" t="str">
        <f>IF(Table1[[#This Row],[Posting Date]]&lt;&gt;"",IF(Table1[[#This Row],[Reference Number]]=Q1575,B1575+1,1),"")</f>
        <v/>
      </c>
      <c r="C1576" s="61"/>
      <c r="D1576" s="61"/>
      <c r="E1576" s="140"/>
      <c r="F1576" s="143" t="str">
        <f>IFERROR(IF(VLOOKUP(Table1[[#This Row],[Budget Code Description]],Dimentions!$X$6:$AC$139,2,FALSE)="","",VLOOKUP(Table1[[#This Row],[Budget Code Description]],Dimentions!$X$6:$AC$139,2,FALSE)),"")</f>
        <v/>
      </c>
      <c r="G1576" s="143"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Description]],Dimentions!$X$6:$AC$134,4,FALSE)="","",VLOOKUP(Table1[[#This Row],[Budget Code Description]],Dimentions!$X$6:$AC$134,4,FALSE)),"")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7"/>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x14ac:dyDescent="0.35">
      <c r="A1577" s="1"/>
      <c r="B1577" s="88" t="str">
        <f>IF(Table1[[#This Row],[Posting Date]]&lt;&gt;"",IF(Table1[[#This Row],[Reference Number]]=Q1576,B1576+1,1),"")</f>
        <v/>
      </c>
      <c r="C1577" s="61"/>
      <c r="D1577" s="61"/>
      <c r="E1577" s="140"/>
      <c r="F1577" s="143" t="str">
        <f>IFERROR(IF(VLOOKUP(Table1[[#This Row],[Budget Code Description]],Dimentions!$X$6:$AC$139,2,FALSE)="","",VLOOKUP(Table1[[#This Row],[Budget Code Description]],Dimentions!$X$6:$AC$139,2,FALSE)),"")</f>
        <v/>
      </c>
      <c r="G1577" s="143"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Description]],Dimentions!$X$6:$AC$134,4,FALSE)="","",VLOOKUP(Table1[[#This Row],[Budget Code Description]],Dimentions!$X$6:$AC$134,4,FALSE)),"")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si="27"/>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x14ac:dyDescent="0.35">
      <c r="A1578" s="1"/>
      <c r="B1578" s="88" t="str">
        <f>IF(Table1[[#This Row],[Posting Date]]&lt;&gt;"",IF(Table1[[#This Row],[Reference Number]]=Q1577,B1577+1,1),"")</f>
        <v/>
      </c>
      <c r="C1578" s="61"/>
      <c r="D1578" s="61"/>
      <c r="E1578" s="140"/>
      <c r="F1578" s="143" t="str">
        <f>IFERROR(IF(VLOOKUP(Table1[[#This Row],[Budget Code Description]],Dimentions!$X$6:$AC$139,2,FALSE)="","",VLOOKUP(Table1[[#This Row],[Budget Code Description]],Dimentions!$X$6:$AC$139,2,FALSE)),"")</f>
        <v/>
      </c>
      <c r="G1578" s="143"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Description]],Dimentions!$X$6:$AC$134,4,FALSE)="","",VLOOKUP(Table1[[#This Row],[Budget Code Description]],Dimentions!$X$6:$AC$134,4,FALSE)),"")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7"/>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x14ac:dyDescent="0.35">
      <c r="A1579" s="1"/>
      <c r="B1579" s="88" t="str">
        <f>IF(Table1[[#This Row],[Posting Date]]&lt;&gt;"",IF(Table1[[#This Row],[Reference Number]]=Q1578,B1578+1,1),"")</f>
        <v/>
      </c>
      <c r="C1579" s="61"/>
      <c r="D1579" s="61"/>
      <c r="E1579" s="140"/>
      <c r="F1579" s="143" t="str">
        <f>IFERROR(IF(VLOOKUP(Table1[[#This Row],[Budget Code Description]],Dimentions!$X$6:$AC$139,2,FALSE)="","",VLOOKUP(Table1[[#This Row],[Budget Code Description]],Dimentions!$X$6:$AC$139,2,FALSE)),"")</f>
        <v/>
      </c>
      <c r="G1579" s="143"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Description]],Dimentions!$X$6:$AC$134,4,FALSE)="","",VLOOKUP(Table1[[#This Row],[Budget Code Description]],Dimentions!$X$6:$AC$134,4,FALSE)),"")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ref="W1579:W1642" si="28">IF(E1579="","",(ExchangeRate))</f>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x14ac:dyDescent="0.35">
      <c r="A1580" s="1"/>
      <c r="B1580" s="88" t="str">
        <f>IF(Table1[[#This Row],[Posting Date]]&lt;&gt;"",IF(Table1[[#This Row],[Reference Number]]=Q1579,B1579+1,1),"")</f>
        <v/>
      </c>
      <c r="C1580" s="61"/>
      <c r="D1580" s="61"/>
      <c r="E1580" s="140"/>
      <c r="F1580" s="143" t="str">
        <f>IFERROR(IF(VLOOKUP(Table1[[#This Row],[Budget Code Description]],Dimentions!$X$6:$AC$139,2,FALSE)="","",VLOOKUP(Table1[[#This Row],[Budget Code Description]],Dimentions!$X$6:$AC$139,2,FALSE)),"")</f>
        <v/>
      </c>
      <c r="G1580" s="143"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Description]],Dimentions!$X$6:$AC$134,4,FALSE)="","",VLOOKUP(Table1[[#This Row],[Budget Code Description]],Dimentions!$X$6:$AC$134,4,FALSE)),"")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8"/>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x14ac:dyDescent="0.35">
      <c r="A1581" s="1"/>
      <c r="B1581" s="88" t="str">
        <f>IF(Table1[[#This Row],[Posting Date]]&lt;&gt;"",IF(Table1[[#This Row],[Reference Number]]=Q1580,B1580+1,1),"")</f>
        <v/>
      </c>
      <c r="C1581" s="61"/>
      <c r="D1581" s="61"/>
      <c r="E1581" s="140"/>
      <c r="F1581" s="143" t="str">
        <f>IFERROR(IF(VLOOKUP(Table1[[#This Row],[Budget Code Description]],Dimentions!$X$6:$AC$139,2,FALSE)="","",VLOOKUP(Table1[[#This Row],[Budget Code Description]],Dimentions!$X$6:$AC$139,2,FALSE)),"")</f>
        <v/>
      </c>
      <c r="G1581" s="143"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Description]],Dimentions!$X$6:$AC$134,4,FALSE)="","",VLOOKUP(Table1[[#This Row],[Budget Code Description]],Dimentions!$X$6:$AC$134,4,FALSE)),"")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si="28"/>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x14ac:dyDescent="0.35">
      <c r="A1582" s="1"/>
      <c r="B1582" s="88" t="str">
        <f>IF(Table1[[#This Row],[Posting Date]]&lt;&gt;"",IF(Table1[[#This Row],[Reference Number]]=Q1581,B1581+1,1),"")</f>
        <v/>
      </c>
      <c r="C1582" s="61"/>
      <c r="D1582" s="61"/>
      <c r="E1582" s="140"/>
      <c r="F1582" s="143" t="str">
        <f>IFERROR(IF(VLOOKUP(Table1[[#This Row],[Budget Code Description]],Dimentions!$X$6:$AC$139,2,FALSE)="","",VLOOKUP(Table1[[#This Row],[Budget Code Description]],Dimentions!$X$6:$AC$139,2,FALSE)),"")</f>
        <v/>
      </c>
      <c r="G1582" s="143"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Description]],Dimentions!$X$6:$AC$134,4,FALSE)="","",VLOOKUP(Table1[[#This Row],[Budget Code Description]],Dimentions!$X$6:$AC$134,4,FALSE)),"")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si="28"/>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x14ac:dyDescent="0.35">
      <c r="A1583" s="1"/>
      <c r="B1583" s="88" t="str">
        <f>IF(Table1[[#This Row],[Posting Date]]&lt;&gt;"",IF(Table1[[#This Row],[Reference Number]]=Q1582,B1582+1,1),"")</f>
        <v/>
      </c>
      <c r="C1583" s="61"/>
      <c r="D1583" s="61"/>
      <c r="E1583" s="140"/>
      <c r="F1583" s="143" t="str">
        <f>IFERROR(IF(VLOOKUP(Table1[[#This Row],[Budget Code Description]],Dimentions!$X$6:$AC$139,2,FALSE)="","",VLOOKUP(Table1[[#This Row],[Budget Code Description]],Dimentions!$X$6:$AC$139,2,FALSE)),"")</f>
        <v/>
      </c>
      <c r="G1583" s="143"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Description]],Dimentions!$X$6:$AC$134,4,FALSE)="","",VLOOKUP(Table1[[#This Row],[Budget Code Description]],Dimentions!$X$6:$AC$134,4,FALSE)),"")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si="28"/>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x14ac:dyDescent="0.35">
      <c r="A1584" s="1"/>
      <c r="B1584" s="88" t="str">
        <f>IF(Table1[[#This Row],[Posting Date]]&lt;&gt;"",IF(Table1[[#This Row],[Reference Number]]=Q1583,B1583+1,1),"")</f>
        <v/>
      </c>
      <c r="C1584" s="61"/>
      <c r="D1584" s="61"/>
      <c r="E1584" s="140"/>
      <c r="F1584" s="143" t="str">
        <f>IFERROR(IF(VLOOKUP(Table1[[#This Row],[Budget Code Description]],Dimentions!$X$6:$AC$139,2,FALSE)="","",VLOOKUP(Table1[[#This Row],[Budget Code Description]],Dimentions!$X$6:$AC$139,2,FALSE)),"")</f>
        <v/>
      </c>
      <c r="G1584" s="143"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Description]],Dimentions!$X$6:$AC$134,4,FALSE)="","",VLOOKUP(Table1[[#This Row],[Budget Code Description]],Dimentions!$X$6:$AC$134,4,FALSE)),"")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8"/>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x14ac:dyDescent="0.35">
      <c r="A1585" s="1"/>
      <c r="B1585" s="88" t="str">
        <f>IF(Table1[[#This Row],[Posting Date]]&lt;&gt;"",IF(Table1[[#This Row],[Reference Number]]=Q1584,B1584+1,1),"")</f>
        <v/>
      </c>
      <c r="C1585" s="61"/>
      <c r="D1585" s="61"/>
      <c r="E1585" s="140"/>
      <c r="F1585" s="143" t="str">
        <f>IFERROR(IF(VLOOKUP(Table1[[#This Row],[Budget Code Description]],Dimentions!$X$6:$AC$139,2,FALSE)="","",VLOOKUP(Table1[[#This Row],[Budget Code Description]],Dimentions!$X$6:$AC$139,2,FALSE)),"")</f>
        <v/>
      </c>
      <c r="G1585" s="143"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Description]],Dimentions!$X$6:$AC$134,4,FALSE)="","",VLOOKUP(Table1[[#This Row],[Budget Code Description]],Dimentions!$X$6:$AC$134,4,FALSE)),"")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8"/>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x14ac:dyDescent="0.35">
      <c r="A1586" s="1"/>
      <c r="B1586" s="88" t="str">
        <f>IF(Table1[[#This Row],[Posting Date]]&lt;&gt;"",IF(Table1[[#This Row],[Reference Number]]=Q1585,B1585+1,1),"")</f>
        <v/>
      </c>
      <c r="C1586" s="61"/>
      <c r="D1586" s="61"/>
      <c r="E1586" s="140"/>
      <c r="F1586" s="143" t="str">
        <f>IFERROR(IF(VLOOKUP(Table1[[#This Row],[Budget Code Description]],Dimentions!$X$6:$AC$139,2,FALSE)="","",VLOOKUP(Table1[[#This Row],[Budget Code Description]],Dimentions!$X$6:$AC$139,2,FALSE)),"")</f>
        <v/>
      </c>
      <c r="G1586" s="143"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Description]],Dimentions!$X$6:$AC$134,4,FALSE)="","",VLOOKUP(Table1[[#This Row],[Budget Code Description]],Dimentions!$X$6:$AC$134,4,FALSE)),"")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8"/>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x14ac:dyDescent="0.35">
      <c r="A1587" s="1"/>
      <c r="B1587" s="88" t="str">
        <f>IF(Table1[[#This Row],[Posting Date]]&lt;&gt;"",IF(Table1[[#This Row],[Reference Number]]=Q1586,B1586+1,1),"")</f>
        <v/>
      </c>
      <c r="C1587" s="61"/>
      <c r="D1587" s="61"/>
      <c r="E1587" s="140"/>
      <c r="F1587" s="143" t="str">
        <f>IFERROR(IF(VLOOKUP(Table1[[#This Row],[Budget Code Description]],Dimentions!$X$6:$AC$139,2,FALSE)="","",VLOOKUP(Table1[[#This Row],[Budget Code Description]],Dimentions!$X$6:$AC$139,2,FALSE)),"")</f>
        <v/>
      </c>
      <c r="G1587" s="143"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Description]],Dimentions!$X$6:$AC$134,4,FALSE)="","",VLOOKUP(Table1[[#This Row],[Budget Code Description]],Dimentions!$X$6:$AC$134,4,FALSE)),"")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8"/>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x14ac:dyDescent="0.35">
      <c r="A1588" s="1"/>
      <c r="B1588" s="88" t="str">
        <f>IF(Table1[[#This Row],[Posting Date]]&lt;&gt;"",IF(Table1[[#This Row],[Reference Number]]=Q1587,B1587+1,1),"")</f>
        <v/>
      </c>
      <c r="C1588" s="61"/>
      <c r="D1588" s="61"/>
      <c r="E1588" s="140"/>
      <c r="F1588" s="143" t="str">
        <f>IFERROR(IF(VLOOKUP(Table1[[#This Row],[Budget Code Description]],Dimentions!$X$6:$AC$139,2,FALSE)="","",VLOOKUP(Table1[[#This Row],[Budget Code Description]],Dimentions!$X$6:$AC$139,2,FALSE)),"")</f>
        <v/>
      </c>
      <c r="G1588" s="143"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Description]],Dimentions!$X$6:$AC$134,4,FALSE)="","",VLOOKUP(Table1[[#This Row],[Budget Code Description]],Dimentions!$X$6:$AC$134,4,FALSE)),"")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8"/>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x14ac:dyDescent="0.35">
      <c r="A1589" s="1"/>
      <c r="B1589" s="88" t="str">
        <f>IF(Table1[[#This Row],[Posting Date]]&lt;&gt;"",IF(Table1[[#This Row],[Reference Number]]=Q1588,B1588+1,1),"")</f>
        <v/>
      </c>
      <c r="C1589" s="61"/>
      <c r="D1589" s="61"/>
      <c r="E1589" s="140"/>
      <c r="F1589" s="143" t="str">
        <f>IFERROR(IF(VLOOKUP(Table1[[#This Row],[Budget Code Description]],Dimentions!$X$6:$AC$139,2,FALSE)="","",VLOOKUP(Table1[[#This Row],[Budget Code Description]],Dimentions!$X$6:$AC$139,2,FALSE)),"")</f>
        <v/>
      </c>
      <c r="G1589" s="143"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Description]],Dimentions!$X$6:$AC$134,4,FALSE)="","",VLOOKUP(Table1[[#This Row],[Budget Code Description]],Dimentions!$X$6:$AC$134,4,FALSE)),"")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8"/>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x14ac:dyDescent="0.35">
      <c r="A1590" s="1"/>
      <c r="B1590" s="88" t="str">
        <f>IF(Table1[[#This Row],[Posting Date]]&lt;&gt;"",IF(Table1[[#This Row],[Reference Number]]=Q1589,B1589+1,1),"")</f>
        <v/>
      </c>
      <c r="C1590" s="61"/>
      <c r="D1590" s="61"/>
      <c r="E1590" s="140"/>
      <c r="F1590" s="143" t="str">
        <f>IFERROR(IF(VLOOKUP(Table1[[#This Row],[Budget Code Description]],Dimentions!$X$6:$AC$139,2,FALSE)="","",VLOOKUP(Table1[[#This Row],[Budget Code Description]],Dimentions!$X$6:$AC$139,2,FALSE)),"")</f>
        <v/>
      </c>
      <c r="G1590" s="143"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Description]],Dimentions!$X$6:$AC$134,4,FALSE)="","",VLOOKUP(Table1[[#This Row],[Budget Code Description]],Dimentions!$X$6:$AC$134,4,FALSE)),"")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8"/>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x14ac:dyDescent="0.35">
      <c r="A1591" s="1"/>
      <c r="B1591" s="88" t="str">
        <f>IF(Table1[[#This Row],[Posting Date]]&lt;&gt;"",IF(Table1[[#This Row],[Reference Number]]=Q1590,B1590+1,1),"")</f>
        <v/>
      </c>
      <c r="C1591" s="61"/>
      <c r="D1591" s="61"/>
      <c r="E1591" s="140"/>
      <c r="F1591" s="143" t="str">
        <f>IFERROR(IF(VLOOKUP(Table1[[#This Row],[Budget Code Description]],Dimentions!$X$6:$AC$139,2,FALSE)="","",VLOOKUP(Table1[[#This Row],[Budget Code Description]],Dimentions!$X$6:$AC$139,2,FALSE)),"")</f>
        <v/>
      </c>
      <c r="G1591" s="143"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Description]],Dimentions!$X$6:$AC$134,4,FALSE)="","",VLOOKUP(Table1[[#This Row],[Budget Code Description]],Dimentions!$X$6:$AC$134,4,FALSE)),"")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8"/>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x14ac:dyDescent="0.35">
      <c r="A1592" s="1"/>
      <c r="B1592" s="88" t="str">
        <f>IF(Table1[[#This Row],[Posting Date]]&lt;&gt;"",IF(Table1[[#This Row],[Reference Number]]=Q1591,B1591+1,1),"")</f>
        <v/>
      </c>
      <c r="C1592" s="61"/>
      <c r="D1592" s="61"/>
      <c r="E1592" s="140"/>
      <c r="F1592" s="143" t="str">
        <f>IFERROR(IF(VLOOKUP(Table1[[#This Row],[Budget Code Description]],Dimentions!$X$6:$AC$139,2,FALSE)="","",VLOOKUP(Table1[[#This Row],[Budget Code Description]],Dimentions!$X$6:$AC$139,2,FALSE)),"")</f>
        <v/>
      </c>
      <c r="G1592" s="143"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Description]],Dimentions!$X$6:$AC$134,4,FALSE)="","",VLOOKUP(Table1[[#This Row],[Budget Code Description]],Dimentions!$X$6:$AC$134,4,FALSE)),"")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si="28"/>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x14ac:dyDescent="0.35">
      <c r="A1593" s="1"/>
      <c r="B1593" s="88" t="str">
        <f>IF(Table1[[#This Row],[Posting Date]]&lt;&gt;"",IF(Table1[[#This Row],[Reference Number]]=Q1592,B1592+1,1),"")</f>
        <v/>
      </c>
      <c r="C1593" s="61"/>
      <c r="D1593" s="61"/>
      <c r="E1593" s="140"/>
      <c r="F1593" s="143" t="str">
        <f>IFERROR(IF(VLOOKUP(Table1[[#This Row],[Budget Code Description]],Dimentions!$X$6:$AC$139,2,FALSE)="","",VLOOKUP(Table1[[#This Row],[Budget Code Description]],Dimentions!$X$6:$AC$139,2,FALSE)),"")</f>
        <v/>
      </c>
      <c r="G1593" s="143"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Description]],Dimentions!$X$6:$AC$134,4,FALSE)="","",VLOOKUP(Table1[[#This Row],[Budget Code Description]],Dimentions!$X$6:$AC$134,4,FALSE)),"")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28"/>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x14ac:dyDescent="0.35">
      <c r="A1594" s="1"/>
      <c r="B1594" s="88" t="str">
        <f>IF(Table1[[#This Row],[Posting Date]]&lt;&gt;"",IF(Table1[[#This Row],[Reference Number]]=Q1593,B1593+1,1),"")</f>
        <v/>
      </c>
      <c r="C1594" s="61"/>
      <c r="D1594" s="61"/>
      <c r="E1594" s="140"/>
      <c r="F1594" s="143" t="str">
        <f>IFERROR(IF(VLOOKUP(Table1[[#This Row],[Budget Code Description]],Dimentions!$X$6:$AC$139,2,FALSE)="","",VLOOKUP(Table1[[#This Row],[Budget Code Description]],Dimentions!$X$6:$AC$139,2,FALSE)),"")</f>
        <v/>
      </c>
      <c r="G1594" s="143"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Description]],Dimentions!$X$6:$AC$134,4,FALSE)="","",VLOOKUP(Table1[[#This Row],[Budget Code Description]],Dimentions!$X$6:$AC$134,4,FALSE)),"")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28"/>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x14ac:dyDescent="0.35">
      <c r="A1595" s="1"/>
      <c r="B1595" s="88" t="str">
        <f>IF(Table1[[#This Row],[Posting Date]]&lt;&gt;"",IF(Table1[[#This Row],[Reference Number]]=Q1594,B1594+1,1),"")</f>
        <v/>
      </c>
      <c r="C1595" s="61"/>
      <c r="D1595" s="61"/>
      <c r="E1595" s="140"/>
      <c r="F1595" s="143" t="str">
        <f>IFERROR(IF(VLOOKUP(Table1[[#This Row],[Budget Code Description]],Dimentions!$X$6:$AC$139,2,FALSE)="","",VLOOKUP(Table1[[#This Row],[Budget Code Description]],Dimentions!$X$6:$AC$139,2,FALSE)),"")</f>
        <v/>
      </c>
      <c r="G1595" s="143"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Description]],Dimentions!$X$6:$AC$134,4,FALSE)="","",VLOOKUP(Table1[[#This Row],[Budget Code Description]],Dimentions!$X$6:$AC$134,4,FALSE)),"")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28"/>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x14ac:dyDescent="0.35">
      <c r="A1596" s="1"/>
      <c r="B1596" s="88" t="str">
        <f>IF(Table1[[#This Row],[Posting Date]]&lt;&gt;"",IF(Table1[[#This Row],[Reference Number]]=Q1595,B1595+1,1),"")</f>
        <v/>
      </c>
      <c r="C1596" s="61"/>
      <c r="D1596" s="61"/>
      <c r="E1596" s="140"/>
      <c r="F1596" s="143" t="str">
        <f>IFERROR(IF(VLOOKUP(Table1[[#This Row],[Budget Code Description]],Dimentions!$X$6:$AC$139,2,FALSE)="","",VLOOKUP(Table1[[#This Row],[Budget Code Description]],Dimentions!$X$6:$AC$139,2,FALSE)),"")</f>
        <v/>
      </c>
      <c r="G1596" s="143"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Description]],Dimentions!$X$6:$AC$134,4,FALSE)="","",VLOOKUP(Table1[[#This Row],[Budget Code Description]],Dimentions!$X$6:$AC$134,4,FALSE)),"")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28"/>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x14ac:dyDescent="0.35">
      <c r="A1597" s="1"/>
      <c r="B1597" s="88" t="str">
        <f>IF(Table1[[#This Row],[Posting Date]]&lt;&gt;"",IF(Table1[[#This Row],[Reference Number]]=Q1596,B1596+1,1),"")</f>
        <v/>
      </c>
      <c r="C1597" s="61"/>
      <c r="D1597" s="61"/>
      <c r="E1597" s="140"/>
      <c r="F1597" s="143" t="str">
        <f>IFERROR(IF(VLOOKUP(Table1[[#This Row],[Budget Code Description]],Dimentions!$X$6:$AC$139,2,FALSE)="","",VLOOKUP(Table1[[#This Row],[Budget Code Description]],Dimentions!$X$6:$AC$139,2,FALSE)),"")</f>
        <v/>
      </c>
      <c r="G1597" s="143"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Description]],Dimentions!$X$6:$AC$134,4,FALSE)="","",VLOOKUP(Table1[[#This Row],[Budget Code Description]],Dimentions!$X$6:$AC$134,4,FALSE)),"")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28"/>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x14ac:dyDescent="0.35">
      <c r="A1598" s="1"/>
      <c r="B1598" s="88" t="str">
        <f>IF(Table1[[#This Row],[Posting Date]]&lt;&gt;"",IF(Table1[[#This Row],[Reference Number]]=Q1597,B1597+1,1),"")</f>
        <v/>
      </c>
      <c r="C1598" s="61"/>
      <c r="D1598" s="61"/>
      <c r="E1598" s="140"/>
      <c r="F1598" s="143" t="str">
        <f>IFERROR(IF(VLOOKUP(Table1[[#This Row],[Budget Code Description]],Dimentions!$X$6:$AC$139,2,FALSE)="","",VLOOKUP(Table1[[#This Row],[Budget Code Description]],Dimentions!$X$6:$AC$139,2,FALSE)),"")</f>
        <v/>
      </c>
      <c r="G1598" s="143"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Description]],Dimentions!$X$6:$AC$134,4,FALSE)="","",VLOOKUP(Table1[[#This Row],[Budget Code Description]],Dimentions!$X$6:$AC$134,4,FALSE)),"")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28"/>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x14ac:dyDescent="0.35">
      <c r="A1599" s="1"/>
      <c r="B1599" s="88" t="str">
        <f>IF(Table1[[#This Row],[Posting Date]]&lt;&gt;"",IF(Table1[[#This Row],[Reference Number]]=Q1598,B1598+1,1),"")</f>
        <v/>
      </c>
      <c r="C1599" s="61"/>
      <c r="D1599" s="61"/>
      <c r="E1599" s="140"/>
      <c r="F1599" s="143" t="str">
        <f>IFERROR(IF(VLOOKUP(Table1[[#This Row],[Budget Code Description]],Dimentions!$X$6:$AC$139,2,FALSE)="","",VLOOKUP(Table1[[#This Row],[Budget Code Description]],Dimentions!$X$6:$AC$139,2,FALSE)),"")</f>
        <v/>
      </c>
      <c r="G1599" s="143"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Description]],Dimentions!$X$6:$AC$134,4,FALSE)="","",VLOOKUP(Table1[[#This Row],[Budget Code Description]],Dimentions!$X$6:$AC$134,4,FALSE)),"")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28"/>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x14ac:dyDescent="0.35">
      <c r="A1600" s="1"/>
      <c r="B1600" s="88" t="str">
        <f>IF(Table1[[#This Row],[Posting Date]]&lt;&gt;"",IF(Table1[[#This Row],[Reference Number]]=Q1599,B1599+1,1),"")</f>
        <v/>
      </c>
      <c r="C1600" s="61"/>
      <c r="D1600" s="61"/>
      <c r="E1600" s="140"/>
      <c r="F1600" s="143" t="str">
        <f>IFERROR(IF(VLOOKUP(Table1[[#This Row],[Budget Code Description]],Dimentions!$X$6:$AC$139,2,FALSE)="","",VLOOKUP(Table1[[#This Row],[Budget Code Description]],Dimentions!$X$6:$AC$139,2,FALSE)),"")</f>
        <v/>
      </c>
      <c r="G1600" s="143"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Description]],Dimentions!$X$6:$AC$134,4,FALSE)="","",VLOOKUP(Table1[[#This Row],[Budget Code Description]],Dimentions!$X$6:$AC$134,4,FALSE)),"")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28"/>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x14ac:dyDescent="0.35">
      <c r="A1601" s="1"/>
      <c r="B1601" s="88" t="str">
        <f>IF(Table1[[#This Row],[Posting Date]]&lt;&gt;"",IF(Table1[[#This Row],[Reference Number]]=Q1600,B1600+1,1),"")</f>
        <v/>
      </c>
      <c r="C1601" s="61"/>
      <c r="D1601" s="61"/>
      <c r="E1601" s="140"/>
      <c r="F1601" s="143" t="str">
        <f>IFERROR(IF(VLOOKUP(Table1[[#This Row],[Budget Code Description]],Dimentions!$X$6:$AC$139,2,FALSE)="","",VLOOKUP(Table1[[#This Row],[Budget Code Description]],Dimentions!$X$6:$AC$139,2,FALSE)),"")</f>
        <v/>
      </c>
      <c r="G1601" s="143"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Description]],Dimentions!$X$6:$AC$134,4,FALSE)="","",VLOOKUP(Table1[[#This Row],[Budget Code Description]],Dimentions!$X$6:$AC$134,4,FALSE)),"")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28"/>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x14ac:dyDescent="0.35">
      <c r="A1602" s="1"/>
      <c r="B1602" s="88" t="str">
        <f>IF(Table1[[#This Row],[Posting Date]]&lt;&gt;"",IF(Table1[[#This Row],[Reference Number]]=Q1601,B1601+1,1),"")</f>
        <v/>
      </c>
      <c r="C1602" s="61"/>
      <c r="D1602" s="61"/>
      <c r="E1602" s="140"/>
      <c r="F1602" s="143" t="str">
        <f>IFERROR(IF(VLOOKUP(Table1[[#This Row],[Budget Code Description]],Dimentions!$X$6:$AC$139,2,FALSE)="","",VLOOKUP(Table1[[#This Row],[Budget Code Description]],Dimentions!$X$6:$AC$139,2,FALSE)),"")</f>
        <v/>
      </c>
      <c r="G1602" s="143"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Description]],Dimentions!$X$6:$AC$134,4,FALSE)="","",VLOOKUP(Table1[[#This Row],[Budget Code Description]],Dimentions!$X$6:$AC$134,4,FALSE)),"")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28"/>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x14ac:dyDescent="0.35">
      <c r="A1603" s="1"/>
      <c r="B1603" s="88" t="str">
        <f>IF(Table1[[#This Row],[Posting Date]]&lt;&gt;"",IF(Table1[[#This Row],[Reference Number]]=Q1602,B1602+1,1),"")</f>
        <v/>
      </c>
      <c r="C1603" s="61"/>
      <c r="D1603" s="61"/>
      <c r="E1603" s="140"/>
      <c r="F1603" s="143" t="str">
        <f>IFERROR(IF(VLOOKUP(Table1[[#This Row],[Budget Code Description]],Dimentions!$X$6:$AC$139,2,FALSE)="","",VLOOKUP(Table1[[#This Row],[Budget Code Description]],Dimentions!$X$6:$AC$139,2,FALSE)),"")</f>
        <v/>
      </c>
      <c r="G1603" s="143"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Description]],Dimentions!$X$6:$AC$134,4,FALSE)="","",VLOOKUP(Table1[[#This Row],[Budget Code Description]],Dimentions!$X$6:$AC$134,4,FALSE)),"")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28"/>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x14ac:dyDescent="0.35">
      <c r="A1604" s="1"/>
      <c r="B1604" s="88" t="str">
        <f>IF(Table1[[#This Row],[Posting Date]]&lt;&gt;"",IF(Table1[[#This Row],[Reference Number]]=Q1603,B1603+1,1),"")</f>
        <v/>
      </c>
      <c r="C1604" s="61"/>
      <c r="D1604" s="61"/>
      <c r="E1604" s="140"/>
      <c r="F1604" s="143" t="str">
        <f>IFERROR(IF(VLOOKUP(Table1[[#This Row],[Budget Code Description]],Dimentions!$X$6:$AC$139,2,FALSE)="","",VLOOKUP(Table1[[#This Row],[Budget Code Description]],Dimentions!$X$6:$AC$139,2,FALSE)),"")</f>
        <v/>
      </c>
      <c r="G1604" s="143"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Description]],Dimentions!$X$6:$AC$134,4,FALSE)="","",VLOOKUP(Table1[[#This Row],[Budget Code Description]],Dimentions!$X$6:$AC$134,4,FALSE)),"")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28"/>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x14ac:dyDescent="0.35">
      <c r="A1605" s="1"/>
      <c r="B1605" s="88" t="str">
        <f>IF(Table1[[#This Row],[Posting Date]]&lt;&gt;"",IF(Table1[[#This Row],[Reference Number]]=Q1604,B1604+1,1),"")</f>
        <v/>
      </c>
      <c r="C1605" s="61"/>
      <c r="D1605" s="61"/>
      <c r="E1605" s="140"/>
      <c r="F1605" s="143" t="str">
        <f>IFERROR(IF(VLOOKUP(Table1[[#This Row],[Budget Code Description]],Dimentions!$X$6:$AC$139,2,FALSE)="","",VLOOKUP(Table1[[#This Row],[Budget Code Description]],Dimentions!$X$6:$AC$139,2,FALSE)),"")</f>
        <v/>
      </c>
      <c r="G1605" s="143"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Description]],Dimentions!$X$6:$AC$134,4,FALSE)="","",VLOOKUP(Table1[[#This Row],[Budget Code Description]],Dimentions!$X$6:$AC$134,4,FALSE)),"")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28"/>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x14ac:dyDescent="0.35">
      <c r="A1606" s="1"/>
      <c r="B1606" s="88" t="str">
        <f>IF(Table1[[#This Row],[Posting Date]]&lt;&gt;"",IF(Table1[[#This Row],[Reference Number]]=Q1605,B1605+1,1),"")</f>
        <v/>
      </c>
      <c r="C1606" s="61"/>
      <c r="D1606" s="61"/>
      <c r="E1606" s="140"/>
      <c r="F1606" s="143" t="str">
        <f>IFERROR(IF(VLOOKUP(Table1[[#This Row],[Budget Code Description]],Dimentions!$X$6:$AC$139,2,FALSE)="","",VLOOKUP(Table1[[#This Row],[Budget Code Description]],Dimentions!$X$6:$AC$139,2,FALSE)),"")</f>
        <v/>
      </c>
      <c r="G1606" s="143"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Description]],Dimentions!$X$6:$AC$134,4,FALSE)="","",VLOOKUP(Table1[[#This Row],[Budget Code Description]],Dimentions!$X$6:$AC$134,4,FALSE)),"")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28"/>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x14ac:dyDescent="0.35">
      <c r="A1607" s="1"/>
      <c r="B1607" s="88" t="str">
        <f>IF(Table1[[#This Row],[Posting Date]]&lt;&gt;"",IF(Table1[[#This Row],[Reference Number]]=Q1606,B1606+1,1),"")</f>
        <v/>
      </c>
      <c r="C1607" s="61"/>
      <c r="D1607" s="61"/>
      <c r="E1607" s="140"/>
      <c r="F1607" s="143" t="str">
        <f>IFERROR(IF(VLOOKUP(Table1[[#This Row],[Budget Code Description]],Dimentions!$X$6:$AC$139,2,FALSE)="","",VLOOKUP(Table1[[#This Row],[Budget Code Description]],Dimentions!$X$6:$AC$139,2,FALSE)),"")</f>
        <v/>
      </c>
      <c r="G1607" s="143"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Description]],Dimentions!$X$6:$AC$134,4,FALSE)="","",VLOOKUP(Table1[[#This Row],[Budget Code Description]],Dimentions!$X$6:$AC$134,4,FALSE)),"")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28"/>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x14ac:dyDescent="0.35">
      <c r="A1608" s="1"/>
      <c r="B1608" s="88" t="str">
        <f>IF(Table1[[#This Row],[Posting Date]]&lt;&gt;"",IF(Table1[[#This Row],[Reference Number]]=Q1607,B1607+1,1),"")</f>
        <v/>
      </c>
      <c r="C1608" s="61"/>
      <c r="D1608" s="61"/>
      <c r="E1608" s="140"/>
      <c r="F1608" s="143" t="str">
        <f>IFERROR(IF(VLOOKUP(Table1[[#This Row],[Budget Code Description]],Dimentions!$X$6:$AC$139,2,FALSE)="","",VLOOKUP(Table1[[#This Row],[Budget Code Description]],Dimentions!$X$6:$AC$139,2,FALSE)),"")</f>
        <v/>
      </c>
      <c r="G1608" s="143"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Description]],Dimentions!$X$6:$AC$134,4,FALSE)="","",VLOOKUP(Table1[[#This Row],[Budget Code Description]],Dimentions!$X$6:$AC$134,4,FALSE)),"")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28"/>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x14ac:dyDescent="0.35">
      <c r="A1609" s="1"/>
      <c r="B1609" s="88" t="str">
        <f>IF(Table1[[#This Row],[Posting Date]]&lt;&gt;"",IF(Table1[[#This Row],[Reference Number]]=Q1608,B1608+1,1),"")</f>
        <v/>
      </c>
      <c r="C1609" s="61"/>
      <c r="D1609" s="61"/>
      <c r="E1609" s="140"/>
      <c r="F1609" s="143" t="str">
        <f>IFERROR(IF(VLOOKUP(Table1[[#This Row],[Budget Code Description]],Dimentions!$X$6:$AC$139,2,FALSE)="","",VLOOKUP(Table1[[#This Row],[Budget Code Description]],Dimentions!$X$6:$AC$139,2,FALSE)),"")</f>
        <v/>
      </c>
      <c r="G1609" s="143"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Description]],Dimentions!$X$6:$AC$134,4,FALSE)="","",VLOOKUP(Table1[[#This Row],[Budget Code Description]],Dimentions!$X$6:$AC$134,4,FALSE)),"")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28"/>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x14ac:dyDescent="0.35">
      <c r="A1610" s="1"/>
      <c r="B1610" s="88" t="str">
        <f>IF(Table1[[#This Row],[Posting Date]]&lt;&gt;"",IF(Table1[[#This Row],[Reference Number]]=Q1609,B1609+1,1),"")</f>
        <v/>
      </c>
      <c r="C1610" s="61"/>
      <c r="D1610" s="61"/>
      <c r="E1610" s="140"/>
      <c r="F1610" s="143" t="str">
        <f>IFERROR(IF(VLOOKUP(Table1[[#This Row],[Budget Code Description]],Dimentions!$X$6:$AC$139,2,FALSE)="","",VLOOKUP(Table1[[#This Row],[Budget Code Description]],Dimentions!$X$6:$AC$139,2,FALSE)),"")</f>
        <v/>
      </c>
      <c r="G1610" s="143"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Description]],Dimentions!$X$6:$AC$134,4,FALSE)="","",VLOOKUP(Table1[[#This Row],[Budget Code Description]],Dimentions!$X$6:$AC$134,4,FALSE)),"")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28"/>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x14ac:dyDescent="0.35">
      <c r="A1611" s="1"/>
      <c r="B1611" s="88" t="str">
        <f>IF(Table1[[#This Row],[Posting Date]]&lt;&gt;"",IF(Table1[[#This Row],[Reference Number]]=Q1610,B1610+1,1),"")</f>
        <v/>
      </c>
      <c r="C1611" s="61"/>
      <c r="D1611" s="61"/>
      <c r="E1611" s="140"/>
      <c r="F1611" s="143" t="str">
        <f>IFERROR(IF(VLOOKUP(Table1[[#This Row],[Budget Code Description]],Dimentions!$X$6:$AC$139,2,FALSE)="","",VLOOKUP(Table1[[#This Row],[Budget Code Description]],Dimentions!$X$6:$AC$139,2,FALSE)),"")</f>
        <v/>
      </c>
      <c r="G1611" s="143"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Description]],Dimentions!$X$6:$AC$134,4,FALSE)="","",VLOOKUP(Table1[[#This Row],[Budget Code Description]],Dimentions!$X$6:$AC$134,4,FALSE)),"")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28"/>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x14ac:dyDescent="0.35">
      <c r="A1612" s="1"/>
      <c r="B1612" s="88" t="str">
        <f>IF(Table1[[#This Row],[Posting Date]]&lt;&gt;"",IF(Table1[[#This Row],[Reference Number]]=Q1611,B1611+1,1),"")</f>
        <v/>
      </c>
      <c r="C1612" s="61"/>
      <c r="D1612" s="61"/>
      <c r="E1612" s="140"/>
      <c r="F1612" s="143" t="str">
        <f>IFERROR(IF(VLOOKUP(Table1[[#This Row],[Budget Code Description]],Dimentions!$X$6:$AC$139,2,FALSE)="","",VLOOKUP(Table1[[#This Row],[Budget Code Description]],Dimentions!$X$6:$AC$139,2,FALSE)),"")</f>
        <v/>
      </c>
      <c r="G1612" s="143"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Description]],Dimentions!$X$6:$AC$134,4,FALSE)="","",VLOOKUP(Table1[[#This Row],[Budget Code Description]],Dimentions!$X$6:$AC$134,4,FALSE)),"")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28"/>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x14ac:dyDescent="0.35">
      <c r="A1613" s="1"/>
      <c r="B1613" s="88" t="str">
        <f>IF(Table1[[#This Row],[Posting Date]]&lt;&gt;"",IF(Table1[[#This Row],[Reference Number]]=Q1612,B1612+1,1),"")</f>
        <v/>
      </c>
      <c r="C1613" s="61"/>
      <c r="D1613" s="61"/>
      <c r="E1613" s="140"/>
      <c r="F1613" s="143" t="str">
        <f>IFERROR(IF(VLOOKUP(Table1[[#This Row],[Budget Code Description]],Dimentions!$X$6:$AC$139,2,FALSE)="","",VLOOKUP(Table1[[#This Row],[Budget Code Description]],Dimentions!$X$6:$AC$139,2,FALSE)),"")</f>
        <v/>
      </c>
      <c r="G1613" s="143"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Description]],Dimentions!$X$6:$AC$134,4,FALSE)="","",VLOOKUP(Table1[[#This Row],[Budget Code Description]],Dimentions!$X$6:$AC$134,4,FALSE)),"")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28"/>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x14ac:dyDescent="0.35">
      <c r="A1614" s="1"/>
      <c r="B1614" s="88" t="str">
        <f>IF(Table1[[#This Row],[Posting Date]]&lt;&gt;"",IF(Table1[[#This Row],[Reference Number]]=Q1613,B1613+1,1),"")</f>
        <v/>
      </c>
      <c r="C1614" s="61"/>
      <c r="D1614" s="61"/>
      <c r="E1614" s="140"/>
      <c r="F1614" s="143" t="str">
        <f>IFERROR(IF(VLOOKUP(Table1[[#This Row],[Budget Code Description]],Dimentions!$X$6:$AC$139,2,FALSE)="","",VLOOKUP(Table1[[#This Row],[Budget Code Description]],Dimentions!$X$6:$AC$139,2,FALSE)),"")</f>
        <v/>
      </c>
      <c r="G1614" s="143"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Description]],Dimentions!$X$6:$AC$134,4,FALSE)="","",VLOOKUP(Table1[[#This Row],[Budget Code Description]],Dimentions!$X$6:$AC$134,4,FALSE)),"")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28"/>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x14ac:dyDescent="0.35">
      <c r="A1615" s="1"/>
      <c r="B1615" s="88" t="str">
        <f>IF(Table1[[#This Row],[Posting Date]]&lt;&gt;"",IF(Table1[[#This Row],[Reference Number]]=Q1614,B1614+1,1),"")</f>
        <v/>
      </c>
      <c r="C1615" s="61"/>
      <c r="D1615" s="61"/>
      <c r="E1615" s="140"/>
      <c r="F1615" s="143" t="str">
        <f>IFERROR(IF(VLOOKUP(Table1[[#This Row],[Budget Code Description]],Dimentions!$X$6:$AC$139,2,FALSE)="","",VLOOKUP(Table1[[#This Row],[Budget Code Description]],Dimentions!$X$6:$AC$139,2,FALSE)),"")</f>
        <v/>
      </c>
      <c r="G1615" s="143"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Description]],Dimentions!$X$6:$AC$134,4,FALSE)="","",VLOOKUP(Table1[[#This Row],[Budget Code Description]],Dimentions!$X$6:$AC$134,4,FALSE)),"")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28"/>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x14ac:dyDescent="0.35">
      <c r="A1616" s="1"/>
      <c r="B1616" s="88" t="str">
        <f>IF(Table1[[#This Row],[Posting Date]]&lt;&gt;"",IF(Table1[[#This Row],[Reference Number]]=Q1615,B1615+1,1),"")</f>
        <v/>
      </c>
      <c r="C1616" s="61"/>
      <c r="D1616" s="61"/>
      <c r="E1616" s="140"/>
      <c r="F1616" s="143" t="str">
        <f>IFERROR(IF(VLOOKUP(Table1[[#This Row],[Budget Code Description]],Dimentions!$X$6:$AC$139,2,FALSE)="","",VLOOKUP(Table1[[#This Row],[Budget Code Description]],Dimentions!$X$6:$AC$139,2,FALSE)),"")</f>
        <v/>
      </c>
      <c r="G1616" s="143"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Description]],Dimentions!$X$6:$AC$134,4,FALSE)="","",VLOOKUP(Table1[[#This Row],[Budget Code Description]],Dimentions!$X$6:$AC$134,4,FALSE)),"")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si="28"/>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x14ac:dyDescent="0.35">
      <c r="A1617" s="1"/>
      <c r="B1617" s="88" t="str">
        <f>IF(Table1[[#This Row],[Posting Date]]&lt;&gt;"",IF(Table1[[#This Row],[Reference Number]]=Q1616,B1616+1,1),"")</f>
        <v/>
      </c>
      <c r="C1617" s="61"/>
      <c r="D1617" s="61"/>
      <c r="E1617" s="140"/>
      <c r="F1617" s="143" t="str">
        <f>IFERROR(IF(VLOOKUP(Table1[[#This Row],[Budget Code Description]],Dimentions!$X$6:$AC$139,2,FALSE)="","",VLOOKUP(Table1[[#This Row],[Budget Code Description]],Dimentions!$X$6:$AC$139,2,FALSE)),"")</f>
        <v/>
      </c>
      <c r="G1617" s="143"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Description]],Dimentions!$X$6:$AC$134,4,FALSE)="","",VLOOKUP(Table1[[#This Row],[Budget Code Description]],Dimentions!$X$6:$AC$134,4,FALSE)),"")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si="28"/>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x14ac:dyDescent="0.35">
      <c r="A1618" s="1"/>
      <c r="B1618" s="88" t="str">
        <f>IF(Table1[[#This Row],[Posting Date]]&lt;&gt;"",IF(Table1[[#This Row],[Reference Number]]=Q1617,B1617+1,1),"")</f>
        <v/>
      </c>
      <c r="C1618" s="61"/>
      <c r="D1618" s="61"/>
      <c r="E1618" s="140"/>
      <c r="F1618" s="143" t="str">
        <f>IFERROR(IF(VLOOKUP(Table1[[#This Row],[Budget Code Description]],Dimentions!$X$6:$AC$139,2,FALSE)="","",VLOOKUP(Table1[[#This Row],[Budget Code Description]],Dimentions!$X$6:$AC$139,2,FALSE)),"")</f>
        <v/>
      </c>
      <c r="G1618" s="143"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Description]],Dimentions!$X$6:$AC$134,4,FALSE)="","",VLOOKUP(Table1[[#This Row],[Budget Code Description]],Dimentions!$X$6:$AC$134,4,FALSE)),"")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si="28"/>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x14ac:dyDescent="0.35">
      <c r="A1619" s="1"/>
      <c r="B1619" s="88" t="str">
        <f>IF(Table1[[#This Row],[Posting Date]]&lt;&gt;"",IF(Table1[[#This Row],[Reference Number]]=Q1618,B1618+1,1),"")</f>
        <v/>
      </c>
      <c r="C1619" s="61"/>
      <c r="D1619" s="61"/>
      <c r="E1619" s="140"/>
      <c r="F1619" s="143" t="str">
        <f>IFERROR(IF(VLOOKUP(Table1[[#This Row],[Budget Code Description]],Dimentions!$X$6:$AC$139,2,FALSE)="","",VLOOKUP(Table1[[#This Row],[Budget Code Description]],Dimentions!$X$6:$AC$139,2,FALSE)),"")</f>
        <v/>
      </c>
      <c r="G1619" s="143"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Description]],Dimentions!$X$6:$AC$134,4,FALSE)="","",VLOOKUP(Table1[[#This Row],[Budget Code Description]],Dimentions!$X$6:$AC$134,4,FALSE)),"")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28"/>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x14ac:dyDescent="0.35">
      <c r="A1620" s="1"/>
      <c r="B1620" s="88" t="str">
        <f>IF(Table1[[#This Row],[Posting Date]]&lt;&gt;"",IF(Table1[[#This Row],[Reference Number]]=Q1619,B1619+1,1),"")</f>
        <v/>
      </c>
      <c r="C1620" s="61"/>
      <c r="D1620" s="61"/>
      <c r="E1620" s="140"/>
      <c r="F1620" s="143" t="str">
        <f>IFERROR(IF(VLOOKUP(Table1[[#This Row],[Budget Code Description]],Dimentions!$X$6:$AC$139,2,FALSE)="","",VLOOKUP(Table1[[#This Row],[Budget Code Description]],Dimentions!$X$6:$AC$139,2,FALSE)),"")</f>
        <v/>
      </c>
      <c r="G1620" s="143"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Description]],Dimentions!$X$6:$AC$134,4,FALSE)="","",VLOOKUP(Table1[[#This Row],[Budget Code Description]],Dimentions!$X$6:$AC$134,4,FALSE)),"")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28"/>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x14ac:dyDescent="0.35">
      <c r="A1621" s="1"/>
      <c r="B1621" s="88" t="str">
        <f>IF(Table1[[#This Row],[Posting Date]]&lt;&gt;"",IF(Table1[[#This Row],[Reference Number]]=Q1620,B1620+1,1),"")</f>
        <v/>
      </c>
      <c r="C1621" s="61"/>
      <c r="D1621" s="61"/>
      <c r="E1621" s="140"/>
      <c r="F1621" s="143" t="str">
        <f>IFERROR(IF(VLOOKUP(Table1[[#This Row],[Budget Code Description]],Dimentions!$X$6:$AC$139,2,FALSE)="","",VLOOKUP(Table1[[#This Row],[Budget Code Description]],Dimentions!$X$6:$AC$139,2,FALSE)),"")</f>
        <v/>
      </c>
      <c r="G1621" s="143"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Description]],Dimentions!$X$6:$AC$134,4,FALSE)="","",VLOOKUP(Table1[[#This Row],[Budget Code Description]],Dimentions!$X$6:$AC$134,4,FALSE)),"")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28"/>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x14ac:dyDescent="0.35">
      <c r="A1622" s="1"/>
      <c r="B1622" s="88" t="str">
        <f>IF(Table1[[#This Row],[Posting Date]]&lt;&gt;"",IF(Table1[[#This Row],[Reference Number]]=Q1621,B1621+1,1),"")</f>
        <v/>
      </c>
      <c r="C1622" s="61"/>
      <c r="D1622" s="61"/>
      <c r="E1622" s="140"/>
      <c r="F1622" s="143" t="str">
        <f>IFERROR(IF(VLOOKUP(Table1[[#This Row],[Budget Code Description]],Dimentions!$X$6:$AC$139,2,FALSE)="","",VLOOKUP(Table1[[#This Row],[Budget Code Description]],Dimentions!$X$6:$AC$139,2,FALSE)),"")</f>
        <v/>
      </c>
      <c r="G1622" s="143"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Description]],Dimentions!$X$6:$AC$134,4,FALSE)="","",VLOOKUP(Table1[[#This Row],[Budget Code Description]],Dimentions!$X$6:$AC$134,4,FALSE)),"")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28"/>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x14ac:dyDescent="0.35">
      <c r="A1623" s="1"/>
      <c r="B1623" s="88" t="str">
        <f>IF(Table1[[#This Row],[Posting Date]]&lt;&gt;"",IF(Table1[[#This Row],[Reference Number]]=Q1622,B1622+1,1),"")</f>
        <v/>
      </c>
      <c r="C1623" s="61"/>
      <c r="D1623" s="61"/>
      <c r="E1623" s="140"/>
      <c r="F1623" s="143" t="str">
        <f>IFERROR(IF(VLOOKUP(Table1[[#This Row],[Budget Code Description]],Dimentions!$X$6:$AC$139,2,FALSE)="","",VLOOKUP(Table1[[#This Row],[Budget Code Description]],Dimentions!$X$6:$AC$139,2,FALSE)),"")</f>
        <v/>
      </c>
      <c r="G1623" s="143"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Description]],Dimentions!$X$6:$AC$134,4,FALSE)="","",VLOOKUP(Table1[[#This Row],[Budget Code Description]],Dimentions!$X$6:$AC$134,4,FALSE)),"")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28"/>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x14ac:dyDescent="0.35">
      <c r="A1624" s="1"/>
      <c r="B1624" s="88" t="str">
        <f>IF(Table1[[#This Row],[Posting Date]]&lt;&gt;"",IF(Table1[[#This Row],[Reference Number]]=Q1623,B1623+1,1),"")</f>
        <v/>
      </c>
      <c r="C1624" s="61"/>
      <c r="D1624" s="61"/>
      <c r="E1624" s="140"/>
      <c r="F1624" s="143" t="str">
        <f>IFERROR(IF(VLOOKUP(Table1[[#This Row],[Budget Code Description]],Dimentions!$X$6:$AC$139,2,FALSE)="","",VLOOKUP(Table1[[#This Row],[Budget Code Description]],Dimentions!$X$6:$AC$139,2,FALSE)),"")</f>
        <v/>
      </c>
      <c r="G1624" s="143"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Description]],Dimentions!$X$6:$AC$134,4,FALSE)="","",VLOOKUP(Table1[[#This Row],[Budget Code Description]],Dimentions!$X$6:$AC$134,4,FALSE)),"")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28"/>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x14ac:dyDescent="0.35">
      <c r="A1625" s="1"/>
      <c r="B1625" s="88" t="str">
        <f>IF(Table1[[#This Row],[Posting Date]]&lt;&gt;"",IF(Table1[[#This Row],[Reference Number]]=Q1624,B1624+1,1),"")</f>
        <v/>
      </c>
      <c r="C1625" s="61"/>
      <c r="D1625" s="61"/>
      <c r="E1625" s="140"/>
      <c r="F1625" s="143" t="str">
        <f>IFERROR(IF(VLOOKUP(Table1[[#This Row],[Budget Code Description]],Dimentions!$X$6:$AC$139,2,FALSE)="","",VLOOKUP(Table1[[#This Row],[Budget Code Description]],Dimentions!$X$6:$AC$139,2,FALSE)),"")</f>
        <v/>
      </c>
      <c r="G1625" s="143"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Description]],Dimentions!$X$6:$AC$134,4,FALSE)="","",VLOOKUP(Table1[[#This Row],[Budget Code Description]],Dimentions!$X$6:$AC$134,4,FALSE)),"")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28"/>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x14ac:dyDescent="0.35">
      <c r="A1626" s="1"/>
      <c r="B1626" s="88" t="str">
        <f>IF(Table1[[#This Row],[Posting Date]]&lt;&gt;"",IF(Table1[[#This Row],[Reference Number]]=Q1625,B1625+1,1),"")</f>
        <v/>
      </c>
      <c r="C1626" s="61"/>
      <c r="D1626" s="61"/>
      <c r="E1626" s="140"/>
      <c r="F1626" s="143" t="str">
        <f>IFERROR(IF(VLOOKUP(Table1[[#This Row],[Budget Code Description]],Dimentions!$X$6:$AC$139,2,FALSE)="","",VLOOKUP(Table1[[#This Row],[Budget Code Description]],Dimentions!$X$6:$AC$139,2,FALSE)),"")</f>
        <v/>
      </c>
      <c r="G1626" s="143"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Description]],Dimentions!$X$6:$AC$134,4,FALSE)="","",VLOOKUP(Table1[[#This Row],[Budget Code Description]],Dimentions!$X$6:$AC$134,4,FALSE)),"")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28"/>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x14ac:dyDescent="0.35">
      <c r="A1627" s="1"/>
      <c r="B1627" s="88" t="str">
        <f>IF(Table1[[#This Row],[Posting Date]]&lt;&gt;"",IF(Table1[[#This Row],[Reference Number]]=Q1626,B1626+1,1),"")</f>
        <v/>
      </c>
      <c r="C1627" s="61"/>
      <c r="D1627" s="61"/>
      <c r="E1627" s="140"/>
      <c r="F1627" s="143" t="str">
        <f>IFERROR(IF(VLOOKUP(Table1[[#This Row],[Budget Code Description]],Dimentions!$X$6:$AC$139,2,FALSE)="","",VLOOKUP(Table1[[#This Row],[Budget Code Description]],Dimentions!$X$6:$AC$139,2,FALSE)),"")</f>
        <v/>
      </c>
      <c r="G1627" s="143"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Description]],Dimentions!$X$6:$AC$134,4,FALSE)="","",VLOOKUP(Table1[[#This Row],[Budget Code Description]],Dimentions!$X$6:$AC$134,4,FALSE)),"")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28"/>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x14ac:dyDescent="0.35">
      <c r="A1628" s="1"/>
      <c r="B1628" s="88" t="str">
        <f>IF(Table1[[#This Row],[Posting Date]]&lt;&gt;"",IF(Table1[[#This Row],[Reference Number]]=Q1627,B1627+1,1),"")</f>
        <v/>
      </c>
      <c r="C1628" s="61"/>
      <c r="D1628" s="61"/>
      <c r="E1628" s="140"/>
      <c r="F1628" s="143" t="str">
        <f>IFERROR(IF(VLOOKUP(Table1[[#This Row],[Budget Code Description]],Dimentions!$X$6:$AC$139,2,FALSE)="","",VLOOKUP(Table1[[#This Row],[Budget Code Description]],Dimentions!$X$6:$AC$139,2,FALSE)),"")</f>
        <v/>
      </c>
      <c r="G1628" s="143"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Description]],Dimentions!$X$6:$AC$134,4,FALSE)="","",VLOOKUP(Table1[[#This Row],[Budget Code Description]],Dimentions!$X$6:$AC$134,4,FALSE)),"")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28"/>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x14ac:dyDescent="0.35">
      <c r="A1629" s="1"/>
      <c r="B1629" s="88" t="str">
        <f>IF(Table1[[#This Row],[Posting Date]]&lt;&gt;"",IF(Table1[[#This Row],[Reference Number]]=Q1628,B1628+1,1),"")</f>
        <v/>
      </c>
      <c r="C1629" s="61"/>
      <c r="D1629" s="61"/>
      <c r="E1629" s="140"/>
      <c r="F1629" s="143" t="str">
        <f>IFERROR(IF(VLOOKUP(Table1[[#This Row],[Budget Code Description]],Dimentions!$X$6:$AC$139,2,FALSE)="","",VLOOKUP(Table1[[#This Row],[Budget Code Description]],Dimentions!$X$6:$AC$139,2,FALSE)),"")</f>
        <v/>
      </c>
      <c r="G1629" s="143"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Description]],Dimentions!$X$6:$AC$134,4,FALSE)="","",VLOOKUP(Table1[[#This Row],[Budget Code Description]],Dimentions!$X$6:$AC$134,4,FALSE)),"")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28"/>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x14ac:dyDescent="0.35">
      <c r="A1630" s="1"/>
      <c r="B1630" s="88" t="str">
        <f>IF(Table1[[#This Row],[Posting Date]]&lt;&gt;"",IF(Table1[[#This Row],[Reference Number]]=Q1629,B1629+1,1),"")</f>
        <v/>
      </c>
      <c r="C1630" s="61"/>
      <c r="D1630" s="61"/>
      <c r="E1630" s="140"/>
      <c r="F1630" s="143" t="str">
        <f>IFERROR(IF(VLOOKUP(Table1[[#This Row],[Budget Code Description]],Dimentions!$X$6:$AC$139,2,FALSE)="","",VLOOKUP(Table1[[#This Row],[Budget Code Description]],Dimentions!$X$6:$AC$139,2,FALSE)),"")</f>
        <v/>
      </c>
      <c r="G1630" s="143"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Description]],Dimentions!$X$6:$AC$134,4,FALSE)="","",VLOOKUP(Table1[[#This Row],[Budget Code Description]],Dimentions!$X$6:$AC$134,4,FALSE)),"")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28"/>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x14ac:dyDescent="0.35">
      <c r="A1631" s="1"/>
      <c r="B1631" s="88" t="str">
        <f>IF(Table1[[#This Row],[Posting Date]]&lt;&gt;"",IF(Table1[[#This Row],[Reference Number]]=Q1630,B1630+1,1),"")</f>
        <v/>
      </c>
      <c r="C1631" s="61"/>
      <c r="D1631" s="61"/>
      <c r="E1631" s="140"/>
      <c r="F1631" s="143" t="str">
        <f>IFERROR(IF(VLOOKUP(Table1[[#This Row],[Budget Code Description]],Dimentions!$X$6:$AC$139,2,FALSE)="","",VLOOKUP(Table1[[#This Row],[Budget Code Description]],Dimentions!$X$6:$AC$139,2,FALSE)),"")</f>
        <v/>
      </c>
      <c r="G1631" s="143"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Description]],Dimentions!$X$6:$AC$134,4,FALSE)="","",VLOOKUP(Table1[[#This Row],[Budget Code Description]],Dimentions!$X$6:$AC$134,4,FALSE)),"")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28"/>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x14ac:dyDescent="0.35">
      <c r="A1632" s="1"/>
      <c r="B1632" s="88" t="str">
        <f>IF(Table1[[#This Row],[Posting Date]]&lt;&gt;"",IF(Table1[[#This Row],[Reference Number]]=Q1631,B1631+1,1),"")</f>
        <v/>
      </c>
      <c r="C1632" s="61"/>
      <c r="D1632" s="61"/>
      <c r="E1632" s="140"/>
      <c r="F1632" s="143" t="str">
        <f>IFERROR(IF(VLOOKUP(Table1[[#This Row],[Budget Code Description]],Dimentions!$X$6:$AC$139,2,FALSE)="","",VLOOKUP(Table1[[#This Row],[Budget Code Description]],Dimentions!$X$6:$AC$139,2,FALSE)),"")</f>
        <v/>
      </c>
      <c r="G1632" s="143"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Description]],Dimentions!$X$6:$AC$134,4,FALSE)="","",VLOOKUP(Table1[[#This Row],[Budget Code Description]],Dimentions!$X$6:$AC$134,4,FALSE)),"")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28"/>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x14ac:dyDescent="0.35">
      <c r="A1633" s="1"/>
      <c r="B1633" s="88" t="str">
        <f>IF(Table1[[#This Row],[Posting Date]]&lt;&gt;"",IF(Table1[[#This Row],[Reference Number]]=Q1632,B1632+1,1),"")</f>
        <v/>
      </c>
      <c r="C1633" s="61"/>
      <c r="D1633" s="61"/>
      <c r="E1633" s="140"/>
      <c r="F1633" s="143" t="str">
        <f>IFERROR(IF(VLOOKUP(Table1[[#This Row],[Budget Code Description]],Dimentions!$X$6:$AC$139,2,FALSE)="","",VLOOKUP(Table1[[#This Row],[Budget Code Description]],Dimentions!$X$6:$AC$139,2,FALSE)),"")</f>
        <v/>
      </c>
      <c r="G1633" s="143"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Description]],Dimentions!$X$6:$AC$134,4,FALSE)="","",VLOOKUP(Table1[[#This Row],[Budget Code Description]],Dimentions!$X$6:$AC$134,4,FALSE)),"")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28"/>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x14ac:dyDescent="0.35">
      <c r="A1634" s="1"/>
      <c r="B1634" s="88" t="str">
        <f>IF(Table1[[#This Row],[Posting Date]]&lt;&gt;"",IF(Table1[[#This Row],[Reference Number]]=Q1633,B1633+1,1),"")</f>
        <v/>
      </c>
      <c r="C1634" s="61"/>
      <c r="D1634" s="61"/>
      <c r="E1634" s="140"/>
      <c r="F1634" s="143" t="str">
        <f>IFERROR(IF(VLOOKUP(Table1[[#This Row],[Budget Code Description]],Dimentions!$X$6:$AC$139,2,FALSE)="","",VLOOKUP(Table1[[#This Row],[Budget Code Description]],Dimentions!$X$6:$AC$139,2,FALSE)),"")</f>
        <v/>
      </c>
      <c r="G1634" s="143"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Description]],Dimentions!$X$6:$AC$134,4,FALSE)="","",VLOOKUP(Table1[[#This Row],[Budget Code Description]],Dimentions!$X$6:$AC$134,4,FALSE)),"")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28"/>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x14ac:dyDescent="0.35">
      <c r="A1635" s="1"/>
      <c r="B1635" s="88" t="str">
        <f>IF(Table1[[#This Row],[Posting Date]]&lt;&gt;"",IF(Table1[[#This Row],[Reference Number]]=Q1634,B1634+1,1),"")</f>
        <v/>
      </c>
      <c r="C1635" s="61"/>
      <c r="D1635" s="61"/>
      <c r="E1635" s="140"/>
      <c r="F1635" s="143" t="str">
        <f>IFERROR(IF(VLOOKUP(Table1[[#This Row],[Budget Code Description]],Dimentions!$X$6:$AC$139,2,FALSE)="","",VLOOKUP(Table1[[#This Row],[Budget Code Description]],Dimentions!$X$6:$AC$139,2,FALSE)),"")</f>
        <v/>
      </c>
      <c r="G1635" s="143"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Description]],Dimentions!$X$6:$AC$134,4,FALSE)="","",VLOOKUP(Table1[[#This Row],[Budget Code Description]],Dimentions!$X$6:$AC$134,4,FALSE)),"")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si="28"/>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x14ac:dyDescent="0.35">
      <c r="A1636" s="1"/>
      <c r="B1636" s="88" t="str">
        <f>IF(Table1[[#This Row],[Posting Date]]&lt;&gt;"",IF(Table1[[#This Row],[Reference Number]]=Q1635,B1635+1,1),"")</f>
        <v/>
      </c>
      <c r="C1636" s="61"/>
      <c r="D1636" s="61"/>
      <c r="E1636" s="140"/>
      <c r="F1636" s="143" t="str">
        <f>IFERROR(IF(VLOOKUP(Table1[[#This Row],[Budget Code Description]],Dimentions!$X$6:$AC$139,2,FALSE)="","",VLOOKUP(Table1[[#This Row],[Budget Code Description]],Dimentions!$X$6:$AC$139,2,FALSE)),"")</f>
        <v/>
      </c>
      <c r="G1636" s="143"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Description]],Dimentions!$X$6:$AC$134,4,FALSE)="","",VLOOKUP(Table1[[#This Row],[Budget Code Description]],Dimentions!$X$6:$AC$134,4,FALSE)),"")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28"/>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x14ac:dyDescent="0.35">
      <c r="A1637" s="1"/>
      <c r="B1637" s="88" t="str">
        <f>IF(Table1[[#This Row],[Posting Date]]&lt;&gt;"",IF(Table1[[#This Row],[Reference Number]]=Q1636,B1636+1,1),"")</f>
        <v/>
      </c>
      <c r="C1637" s="61"/>
      <c r="D1637" s="61"/>
      <c r="E1637" s="140"/>
      <c r="F1637" s="143" t="str">
        <f>IFERROR(IF(VLOOKUP(Table1[[#This Row],[Budget Code Description]],Dimentions!$X$6:$AC$139,2,FALSE)="","",VLOOKUP(Table1[[#This Row],[Budget Code Description]],Dimentions!$X$6:$AC$139,2,FALSE)),"")</f>
        <v/>
      </c>
      <c r="G1637" s="143"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Description]],Dimentions!$X$6:$AC$134,4,FALSE)="","",VLOOKUP(Table1[[#This Row],[Budget Code Description]],Dimentions!$X$6:$AC$134,4,FALSE)),"")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28"/>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x14ac:dyDescent="0.35">
      <c r="A1638" s="1"/>
      <c r="B1638" s="88" t="str">
        <f>IF(Table1[[#This Row],[Posting Date]]&lt;&gt;"",IF(Table1[[#This Row],[Reference Number]]=Q1637,B1637+1,1),"")</f>
        <v/>
      </c>
      <c r="C1638" s="61"/>
      <c r="D1638" s="61"/>
      <c r="E1638" s="140"/>
      <c r="F1638" s="143" t="str">
        <f>IFERROR(IF(VLOOKUP(Table1[[#This Row],[Budget Code Description]],Dimentions!$X$6:$AC$139,2,FALSE)="","",VLOOKUP(Table1[[#This Row],[Budget Code Description]],Dimentions!$X$6:$AC$139,2,FALSE)),"")</f>
        <v/>
      </c>
      <c r="G1638" s="143"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Description]],Dimentions!$X$6:$AC$134,4,FALSE)="","",VLOOKUP(Table1[[#This Row],[Budget Code Description]],Dimentions!$X$6:$AC$134,4,FALSE)),"")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si="28"/>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x14ac:dyDescent="0.35">
      <c r="A1639" s="1"/>
      <c r="B1639" s="88" t="str">
        <f>IF(Table1[[#This Row],[Posting Date]]&lt;&gt;"",IF(Table1[[#This Row],[Reference Number]]=Q1638,B1638+1,1),"")</f>
        <v/>
      </c>
      <c r="C1639" s="61"/>
      <c r="D1639" s="61"/>
      <c r="E1639" s="140"/>
      <c r="F1639" s="143" t="str">
        <f>IFERROR(IF(VLOOKUP(Table1[[#This Row],[Budget Code Description]],Dimentions!$X$6:$AC$139,2,FALSE)="","",VLOOKUP(Table1[[#This Row],[Budget Code Description]],Dimentions!$X$6:$AC$139,2,FALSE)),"")</f>
        <v/>
      </c>
      <c r="G1639" s="143"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Description]],Dimentions!$X$6:$AC$134,4,FALSE)="","",VLOOKUP(Table1[[#This Row],[Budget Code Description]],Dimentions!$X$6:$AC$134,4,FALSE)),"")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28"/>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x14ac:dyDescent="0.35">
      <c r="A1640" s="1"/>
      <c r="B1640" s="88" t="str">
        <f>IF(Table1[[#This Row],[Posting Date]]&lt;&gt;"",IF(Table1[[#This Row],[Reference Number]]=Q1639,B1639+1,1),"")</f>
        <v/>
      </c>
      <c r="C1640" s="61"/>
      <c r="D1640" s="61"/>
      <c r="E1640" s="140"/>
      <c r="F1640" s="143" t="str">
        <f>IFERROR(IF(VLOOKUP(Table1[[#This Row],[Budget Code Description]],Dimentions!$X$6:$AC$139,2,FALSE)="","",VLOOKUP(Table1[[#This Row],[Budget Code Description]],Dimentions!$X$6:$AC$139,2,FALSE)),"")</f>
        <v/>
      </c>
      <c r="G1640" s="143"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Description]],Dimentions!$X$6:$AC$134,4,FALSE)="","",VLOOKUP(Table1[[#This Row],[Budget Code Description]],Dimentions!$X$6:$AC$134,4,FALSE)),"")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28"/>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x14ac:dyDescent="0.35">
      <c r="A1641" s="1"/>
      <c r="B1641" s="88" t="str">
        <f>IF(Table1[[#This Row],[Posting Date]]&lt;&gt;"",IF(Table1[[#This Row],[Reference Number]]=Q1640,B1640+1,1),"")</f>
        <v/>
      </c>
      <c r="C1641" s="61"/>
      <c r="D1641" s="61"/>
      <c r="E1641" s="140"/>
      <c r="F1641" s="143" t="str">
        <f>IFERROR(IF(VLOOKUP(Table1[[#This Row],[Budget Code Description]],Dimentions!$X$6:$AC$139,2,FALSE)="","",VLOOKUP(Table1[[#This Row],[Budget Code Description]],Dimentions!$X$6:$AC$139,2,FALSE)),"")</f>
        <v/>
      </c>
      <c r="G1641" s="143"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Description]],Dimentions!$X$6:$AC$134,4,FALSE)="","",VLOOKUP(Table1[[#This Row],[Budget Code Description]],Dimentions!$X$6:$AC$134,4,FALSE)),"")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si="28"/>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x14ac:dyDescent="0.35">
      <c r="A1642" s="1"/>
      <c r="B1642" s="88" t="str">
        <f>IF(Table1[[#This Row],[Posting Date]]&lt;&gt;"",IF(Table1[[#This Row],[Reference Number]]=Q1641,B1641+1,1),"")</f>
        <v/>
      </c>
      <c r="C1642" s="61"/>
      <c r="D1642" s="61"/>
      <c r="E1642" s="140"/>
      <c r="F1642" s="143" t="str">
        <f>IFERROR(IF(VLOOKUP(Table1[[#This Row],[Budget Code Description]],Dimentions!$X$6:$AC$139,2,FALSE)="","",VLOOKUP(Table1[[#This Row],[Budget Code Description]],Dimentions!$X$6:$AC$139,2,FALSE)),"")</f>
        <v/>
      </c>
      <c r="G1642" s="143"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Description]],Dimentions!$X$6:$AC$134,4,FALSE)="","",VLOOKUP(Table1[[#This Row],[Budget Code Description]],Dimentions!$X$6:$AC$134,4,FALSE)),"")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28"/>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x14ac:dyDescent="0.35">
      <c r="A1643" s="1"/>
      <c r="B1643" s="88" t="str">
        <f>IF(Table1[[#This Row],[Posting Date]]&lt;&gt;"",IF(Table1[[#This Row],[Reference Number]]=Q1642,B1642+1,1),"")</f>
        <v/>
      </c>
      <c r="C1643" s="61"/>
      <c r="D1643" s="61"/>
      <c r="E1643" s="140"/>
      <c r="F1643" s="143" t="str">
        <f>IFERROR(IF(VLOOKUP(Table1[[#This Row],[Budget Code Description]],Dimentions!$X$6:$AC$139,2,FALSE)="","",VLOOKUP(Table1[[#This Row],[Budget Code Description]],Dimentions!$X$6:$AC$139,2,FALSE)),"")</f>
        <v/>
      </c>
      <c r="G1643" s="143"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Description]],Dimentions!$X$6:$AC$134,4,FALSE)="","",VLOOKUP(Table1[[#This Row],[Budget Code Description]],Dimentions!$X$6:$AC$134,4,FALSE)),"")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ref="W1643:W1706" si="29">IF(E1643="","",(ExchangeRate))</f>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x14ac:dyDescent="0.35">
      <c r="A1644" s="1"/>
      <c r="B1644" s="88" t="str">
        <f>IF(Table1[[#This Row],[Posting Date]]&lt;&gt;"",IF(Table1[[#This Row],[Reference Number]]=Q1643,B1643+1,1),"")</f>
        <v/>
      </c>
      <c r="C1644" s="61"/>
      <c r="D1644" s="61"/>
      <c r="E1644" s="140"/>
      <c r="F1644" s="143" t="str">
        <f>IFERROR(IF(VLOOKUP(Table1[[#This Row],[Budget Code Description]],Dimentions!$X$6:$AC$139,2,FALSE)="","",VLOOKUP(Table1[[#This Row],[Budget Code Description]],Dimentions!$X$6:$AC$139,2,FALSE)),"")</f>
        <v/>
      </c>
      <c r="G1644" s="143"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Description]],Dimentions!$X$6:$AC$134,4,FALSE)="","",VLOOKUP(Table1[[#This Row],[Budget Code Description]],Dimentions!$X$6:$AC$134,4,FALSE)),"")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29"/>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x14ac:dyDescent="0.35">
      <c r="A1645" s="1"/>
      <c r="B1645" s="88" t="str">
        <f>IF(Table1[[#This Row],[Posting Date]]&lt;&gt;"",IF(Table1[[#This Row],[Reference Number]]=Q1644,B1644+1,1),"")</f>
        <v/>
      </c>
      <c r="C1645" s="61"/>
      <c r="D1645" s="61"/>
      <c r="E1645" s="140"/>
      <c r="F1645" s="143" t="str">
        <f>IFERROR(IF(VLOOKUP(Table1[[#This Row],[Budget Code Description]],Dimentions!$X$6:$AC$139,2,FALSE)="","",VLOOKUP(Table1[[#This Row],[Budget Code Description]],Dimentions!$X$6:$AC$139,2,FALSE)),"")</f>
        <v/>
      </c>
      <c r="G1645" s="143"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Description]],Dimentions!$X$6:$AC$134,4,FALSE)="","",VLOOKUP(Table1[[#This Row],[Budget Code Description]],Dimentions!$X$6:$AC$134,4,FALSE)),"")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si="29"/>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x14ac:dyDescent="0.35">
      <c r="A1646" s="1"/>
      <c r="B1646" s="88" t="str">
        <f>IF(Table1[[#This Row],[Posting Date]]&lt;&gt;"",IF(Table1[[#This Row],[Reference Number]]=Q1645,B1645+1,1),"")</f>
        <v/>
      </c>
      <c r="C1646" s="61"/>
      <c r="D1646" s="61"/>
      <c r="E1646" s="140"/>
      <c r="F1646" s="143" t="str">
        <f>IFERROR(IF(VLOOKUP(Table1[[#This Row],[Budget Code Description]],Dimentions!$X$6:$AC$139,2,FALSE)="","",VLOOKUP(Table1[[#This Row],[Budget Code Description]],Dimentions!$X$6:$AC$139,2,FALSE)),"")</f>
        <v/>
      </c>
      <c r="G1646" s="143"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Description]],Dimentions!$X$6:$AC$134,4,FALSE)="","",VLOOKUP(Table1[[#This Row],[Budget Code Description]],Dimentions!$X$6:$AC$134,4,FALSE)),"")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si="29"/>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x14ac:dyDescent="0.35">
      <c r="A1647" s="1"/>
      <c r="B1647" s="88" t="str">
        <f>IF(Table1[[#This Row],[Posting Date]]&lt;&gt;"",IF(Table1[[#This Row],[Reference Number]]=Q1646,B1646+1,1),"")</f>
        <v/>
      </c>
      <c r="C1647" s="61"/>
      <c r="D1647" s="61"/>
      <c r="E1647" s="140"/>
      <c r="F1647" s="143" t="str">
        <f>IFERROR(IF(VLOOKUP(Table1[[#This Row],[Budget Code Description]],Dimentions!$X$6:$AC$139,2,FALSE)="","",VLOOKUP(Table1[[#This Row],[Budget Code Description]],Dimentions!$X$6:$AC$139,2,FALSE)),"")</f>
        <v/>
      </c>
      <c r="G1647" s="143"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Description]],Dimentions!$X$6:$AC$134,4,FALSE)="","",VLOOKUP(Table1[[#This Row],[Budget Code Description]],Dimentions!$X$6:$AC$134,4,FALSE)),"")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si="29"/>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x14ac:dyDescent="0.35">
      <c r="A1648" s="1"/>
      <c r="B1648" s="88" t="str">
        <f>IF(Table1[[#This Row],[Posting Date]]&lt;&gt;"",IF(Table1[[#This Row],[Reference Number]]=Q1647,B1647+1,1),"")</f>
        <v/>
      </c>
      <c r="C1648" s="61"/>
      <c r="D1648" s="61"/>
      <c r="E1648" s="140"/>
      <c r="F1648" s="143" t="str">
        <f>IFERROR(IF(VLOOKUP(Table1[[#This Row],[Budget Code Description]],Dimentions!$X$6:$AC$139,2,FALSE)="","",VLOOKUP(Table1[[#This Row],[Budget Code Description]],Dimentions!$X$6:$AC$139,2,FALSE)),"")</f>
        <v/>
      </c>
      <c r="G1648" s="143"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Description]],Dimentions!$X$6:$AC$134,4,FALSE)="","",VLOOKUP(Table1[[#This Row],[Budget Code Description]],Dimentions!$X$6:$AC$134,4,FALSE)),"")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29"/>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x14ac:dyDescent="0.35">
      <c r="A1649" s="1"/>
      <c r="B1649" s="88" t="str">
        <f>IF(Table1[[#This Row],[Posting Date]]&lt;&gt;"",IF(Table1[[#This Row],[Reference Number]]=Q1648,B1648+1,1),"")</f>
        <v/>
      </c>
      <c r="C1649" s="61"/>
      <c r="D1649" s="61"/>
      <c r="E1649" s="140"/>
      <c r="F1649" s="143" t="str">
        <f>IFERROR(IF(VLOOKUP(Table1[[#This Row],[Budget Code Description]],Dimentions!$X$6:$AC$139,2,FALSE)="","",VLOOKUP(Table1[[#This Row],[Budget Code Description]],Dimentions!$X$6:$AC$139,2,FALSE)),"")</f>
        <v/>
      </c>
      <c r="G1649" s="143"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Description]],Dimentions!$X$6:$AC$134,4,FALSE)="","",VLOOKUP(Table1[[#This Row],[Budget Code Description]],Dimentions!$X$6:$AC$134,4,FALSE)),"")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29"/>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x14ac:dyDescent="0.35">
      <c r="A1650" s="1"/>
      <c r="B1650" s="88" t="str">
        <f>IF(Table1[[#This Row],[Posting Date]]&lt;&gt;"",IF(Table1[[#This Row],[Reference Number]]=Q1649,B1649+1,1),"")</f>
        <v/>
      </c>
      <c r="C1650" s="61"/>
      <c r="D1650" s="61"/>
      <c r="E1650" s="140"/>
      <c r="F1650" s="143" t="str">
        <f>IFERROR(IF(VLOOKUP(Table1[[#This Row],[Budget Code Description]],Dimentions!$X$6:$AC$139,2,FALSE)="","",VLOOKUP(Table1[[#This Row],[Budget Code Description]],Dimentions!$X$6:$AC$139,2,FALSE)),"")</f>
        <v/>
      </c>
      <c r="G1650" s="143"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Description]],Dimentions!$X$6:$AC$134,4,FALSE)="","",VLOOKUP(Table1[[#This Row],[Budget Code Description]],Dimentions!$X$6:$AC$134,4,FALSE)),"")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29"/>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x14ac:dyDescent="0.35">
      <c r="A1651" s="1"/>
      <c r="B1651" s="88" t="str">
        <f>IF(Table1[[#This Row],[Posting Date]]&lt;&gt;"",IF(Table1[[#This Row],[Reference Number]]=Q1650,B1650+1,1),"")</f>
        <v/>
      </c>
      <c r="C1651" s="61"/>
      <c r="D1651" s="61"/>
      <c r="E1651" s="140"/>
      <c r="F1651" s="143" t="str">
        <f>IFERROR(IF(VLOOKUP(Table1[[#This Row],[Budget Code Description]],Dimentions!$X$6:$AC$139,2,FALSE)="","",VLOOKUP(Table1[[#This Row],[Budget Code Description]],Dimentions!$X$6:$AC$139,2,FALSE)),"")</f>
        <v/>
      </c>
      <c r="G1651" s="143"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Description]],Dimentions!$X$6:$AC$134,4,FALSE)="","",VLOOKUP(Table1[[#This Row],[Budget Code Description]],Dimentions!$X$6:$AC$134,4,FALSE)),"")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29"/>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x14ac:dyDescent="0.35">
      <c r="A1652" s="1"/>
      <c r="B1652" s="88" t="str">
        <f>IF(Table1[[#This Row],[Posting Date]]&lt;&gt;"",IF(Table1[[#This Row],[Reference Number]]=Q1651,B1651+1,1),"")</f>
        <v/>
      </c>
      <c r="C1652" s="61"/>
      <c r="D1652" s="61"/>
      <c r="E1652" s="140"/>
      <c r="F1652" s="143" t="str">
        <f>IFERROR(IF(VLOOKUP(Table1[[#This Row],[Budget Code Description]],Dimentions!$X$6:$AC$139,2,FALSE)="","",VLOOKUP(Table1[[#This Row],[Budget Code Description]],Dimentions!$X$6:$AC$139,2,FALSE)),"")</f>
        <v/>
      </c>
      <c r="G1652" s="143"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Description]],Dimentions!$X$6:$AC$134,4,FALSE)="","",VLOOKUP(Table1[[#This Row],[Budget Code Description]],Dimentions!$X$6:$AC$134,4,FALSE)),"")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29"/>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x14ac:dyDescent="0.35">
      <c r="A1653" s="1"/>
      <c r="B1653" s="88" t="str">
        <f>IF(Table1[[#This Row],[Posting Date]]&lt;&gt;"",IF(Table1[[#This Row],[Reference Number]]=Q1652,B1652+1,1),"")</f>
        <v/>
      </c>
      <c r="C1653" s="61"/>
      <c r="D1653" s="61"/>
      <c r="E1653" s="140"/>
      <c r="F1653" s="143" t="str">
        <f>IFERROR(IF(VLOOKUP(Table1[[#This Row],[Budget Code Description]],Dimentions!$X$6:$AC$139,2,FALSE)="","",VLOOKUP(Table1[[#This Row],[Budget Code Description]],Dimentions!$X$6:$AC$139,2,FALSE)),"")</f>
        <v/>
      </c>
      <c r="G1653" s="143"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Description]],Dimentions!$X$6:$AC$134,4,FALSE)="","",VLOOKUP(Table1[[#This Row],[Budget Code Description]],Dimentions!$X$6:$AC$134,4,FALSE)),"")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29"/>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x14ac:dyDescent="0.35">
      <c r="A1654" s="1"/>
      <c r="B1654" s="88" t="str">
        <f>IF(Table1[[#This Row],[Posting Date]]&lt;&gt;"",IF(Table1[[#This Row],[Reference Number]]=Q1653,B1653+1,1),"")</f>
        <v/>
      </c>
      <c r="C1654" s="61"/>
      <c r="D1654" s="61"/>
      <c r="E1654" s="140"/>
      <c r="F1654" s="143" t="str">
        <f>IFERROR(IF(VLOOKUP(Table1[[#This Row],[Budget Code Description]],Dimentions!$X$6:$AC$139,2,FALSE)="","",VLOOKUP(Table1[[#This Row],[Budget Code Description]],Dimentions!$X$6:$AC$139,2,FALSE)),"")</f>
        <v/>
      </c>
      <c r="G1654" s="143"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Description]],Dimentions!$X$6:$AC$134,4,FALSE)="","",VLOOKUP(Table1[[#This Row],[Budget Code Description]],Dimentions!$X$6:$AC$134,4,FALSE)),"")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29"/>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x14ac:dyDescent="0.35">
      <c r="A1655" s="1"/>
      <c r="B1655" s="88" t="str">
        <f>IF(Table1[[#This Row],[Posting Date]]&lt;&gt;"",IF(Table1[[#This Row],[Reference Number]]=Q1654,B1654+1,1),"")</f>
        <v/>
      </c>
      <c r="C1655" s="61"/>
      <c r="D1655" s="61"/>
      <c r="E1655" s="140"/>
      <c r="F1655" s="143" t="str">
        <f>IFERROR(IF(VLOOKUP(Table1[[#This Row],[Budget Code Description]],Dimentions!$X$6:$AC$139,2,FALSE)="","",VLOOKUP(Table1[[#This Row],[Budget Code Description]],Dimentions!$X$6:$AC$139,2,FALSE)),"")</f>
        <v/>
      </c>
      <c r="G1655" s="143"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Description]],Dimentions!$X$6:$AC$134,4,FALSE)="","",VLOOKUP(Table1[[#This Row],[Budget Code Description]],Dimentions!$X$6:$AC$134,4,FALSE)),"")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29"/>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x14ac:dyDescent="0.35">
      <c r="A1656" s="1"/>
      <c r="B1656" s="88" t="str">
        <f>IF(Table1[[#This Row],[Posting Date]]&lt;&gt;"",IF(Table1[[#This Row],[Reference Number]]=Q1655,B1655+1,1),"")</f>
        <v/>
      </c>
      <c r="C1656" s="61"/>
      <c r="D1656" s="61"/>
      <c r="E1656" s="140"/>
      <c r="F1656" s="143" t="str">
        <f>IFERROR(IF(VLOOKUP(Table1[[#This Row],[Budget Code Description]],Dimentions!$X$6:$AC$139,2,FALSE)="","",VLOOKUP(Table1[[#This Row],[Budget Code Description]],Dimentions!$X$6:$AC$139,2,FALSE)),"")</f>
        <v/>
      </c>
      <c r="G1656" s="143"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Description]],Dimentions!$X$6:$AC$134,4,FALSE)="","",VLOOKUP(Table1[[#This Row],[Budget Code Description]],Dimentions!$X$6:$AC$134,4,FALSE)),"")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si="29"/>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x14ac:dyDescent="0.35">
      <c r="A1657" s="1"/>
      <c r="B1657" s="88" t="str">
        <f>IF(Table1[[#This Row],[Posting Date]]&lt;&gt;"",IF(Table1[[#This Row],[Reference Number]]=Q1656,B1656+1,1),"")</f>
        <v/>
      </c>
      <c r="C1657" s="61"/>
      <c r="D1657" s="61"/>
      <c r="E1657" s="140"/>
      <c r="F1657" s="143" t="str">
        <f>IFERROR(IF(VLOOKUP(Table1[[#This Row],[Budget Code Description]],Dimentions!$X$6:$AC$139,2,FALSE)="","",VLOOKUP(Table1[[#This Row],[Budget Code Description]],Dimentions!$X$6:$AC$139,2,FALSE)),"")</f>
        <v/>
      </c>
      <c r="G1657" s="143"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Description]],Dimentions!$X$6:$AC$134,4,FALSE)="","",VLOOKUP(Table1[[#This Row],[Budget Code Description]],Dimentions!$X$6:$AC$134,4,FALSE)),"")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29"/>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x14ac:dyDescent="0.35">
      <c r="A1658" s="1"/>
      <c r="B1658" s="88" t="str">
        <f>IF(Table1[[#This Row],[Posting Date]]&lt;&gt;"",IF(Table1[[#This Row],[Reference Number]]=Q1657,B1657+1,1),"")</f>
        <v/>
      </c>
      <c r="C1658" s="61"/>
      <c r="D1658" s="61"/>
      <c r="E1658" s="140"/>
      <c r="F1658" s="143" t="str">
        <f>IFERROR(IF(VLOOKUP(Table1[[#This Row],[Budget Code Description]],Dimentions!$X$6:$AC$139,2,FALSE)="","",VLOOKUP(Table1[[#This Row],[Budget Code Description]],Dimentions!$X$6:$AC$139,2,FALSE)),"")</f>
        <v/>
      </c>
      <c r="G1658" s="143"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Description]],Dimentions!$X$6:$AC$134,4,FALSE)="","",VLOOKUP(Table1[[#This Row],[Budget Code Description]],Dimentions!$X$6:$AC$134,4,FALSE)),"")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29"/>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x14ac:dyDescent="0.35">
      <c r="A1659" s="1"/>
      <c r="B1659" s="88" t="str">
        <f>IF(Table1[[#This Row],[Posting Date]]&lt;&gt;"",IF(Table1[[#This Row],[Reference Number]]=Q1658,B1658+1,1),"")</f>
        <v/>
      </c>
      <c r="C1659" s="61"/>
      <c r="D1659" s="61"/>
      <c r="E1659" s="140"/>
      <c r="F1659" s="143" t="str">
        <f>IFERROR(IF(VLOOKUP(Table1[[#This Row],[Budget Code Description]],Dimentions!$X$6:$AC$139,2,FALSE)="","",VLOOKUP(Table1[[#This Row],[Budget Code Description]],Dimentions!$X$6:$AC$139,2,FALSE)),"")</f>
        <v/>
      </c>
      <c r="G1659" s="143"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Description]],Dimentions!$X$6:$AC$134,4,FALSE)="","",VLOOKUP(Table1[[#This Row],[Budget Code Description]],Dimentions!$X$6:$AC$134,4,FALSE)),"")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29"/>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x14ac:dyDescent="0.35">
      <c r="A1660" s="1"/>
      <c r="B1660" s="88" t="str">
        <f>IF(Table1[[#This Row],[Posting Date]]&lt;&gt;"",IF(Table1[[#This Row],[Reference Number]]=Q1659,B1659+1,1),"")</f>
        <v/>
      </c>
      <c r="C1660" s="61"/>
      <c r="D1660" s="61"/>
      <c r="E1660" s="140"/>
      <c r="F1660" s="143" t="str">
        <f>IFERROR(IF(VLOOKUP(Table1[[#This Row],[Budget Code Description]],Dimentions!$X$6:$AC$139,2,FALSE)="","",VLOOKUP(Table1[[#This Row],[Budget Code Description]],Dimentions!$X$6:$AC$139,2,FALSE)),"")</f>
        <v/>
      </c>
      <c r="G1660" s="143"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Description]],Dimentions!$X$6:$AC$134,4,FALSE)="","",VLOOKUP(Table1[[#This Row],[Budget Code Description]],Dimentions!$X$6:$AC$134,4,FALSE)),"")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29"/>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x14ac:dyDescent="0.35">
      <c r="A1661" s="1"/>
      <c r="B1661" s="88" t="str">
        <f>IF(Table1[[#This Row],[Posting Date]]&lt;&gt;"",IF(Table1[[#This Row],[Reference Number]]=Q1660,B1660+1,1),"")</f>
        <v/>
      </c>
      <c r="C1661" s="61"/>
      <c r="D1661" s="61"/>
      <c r="E1661" s="140"/>
      <c r="F1661" s="143" t="str">
        <f>IFERROR(IF(VLOOKUP(Table1[[#This Row],[Budget Code Description]],Dimentions!$X$6:$AC$139,2,FALSE)="","",VLOOKUP(Table1[[#This Row],[Budget Code Description]],Dimentions!$X$6:$AC$139,2,FALSE)),"")</f>
        <v/>
      </c>
      <c r="G1661" s="143"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Description]],Dimentions!$X$6:$AC$134,4,FALSE)="","",VLOOKUP(Table1[[#This Row],[Budget Code Description]],Dimentions!$X$6:$AC$134,4,FALSE)),"")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29"/>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x14ac:dyDescent="0.35">
      <c r="A1662" s="1"/>
      <c r="B1662" s="88" t="str">
        <f>IF(Table1[[#This Row],[Posting Date]]&lt;&gt;"",IF(Table1[[#This Row],[Reference Number]]=Q1661,B1661+1,1),"")</f>
        <v/>
      </c>
      <c r="C1662" s="61"/>
      <c r="D1662" s="61"/>
      <c r="E1662" s="140"/>
      <c r="F1662" s="143" t="str">
        <f>IFERROR(IF(VLOOKUP(Table1[[#This Row],[Budget Code Description]],Dimentions!$X$6:$AC$139,2,FALSE)="","",VLOOKUP(Table1[[#This Row],[Budget Code Description]],Dimentions!$X$6:$AC$139,2,FALSE)),"")</f>
        <v/>
      </c>
      <c r="G1662" s="143"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Description]],Dimentions!$X$6:$AC$134,4,FALSE)="","",VLOOKUP(Table1[[#This Row],[Budget Code Description]],Dimentions!$X$6:$AC$134,4,FALSE)),"")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29"/>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x14ac:dyDescent="0.35">
      <c r="A1663" s="1"/>
      <c r="B1663" s="88" t="str">
        <f>IF(Table1[[#This Row],[Posting Date]]&lt;&gt;"",IF(Table1[[#This Row],[Reference Number]]=Q1662,B1662+1,1),"")</f>
        <v/>
      </c>
      <c r="C1663" s="61"/>
      <c r="D1663" s="61"/>
      <c r="E1663" s="140"/>
      <c r="F1663" s="143" t="str">
        <f>IFERROR(IF(VLOOKUP(Table1[[#This Row],[Budget Code Description]],Dimentions!$X$6:$AC$139,2,FALSE)="","",VLOOKUP(Table1[[#This Row],[Budget Code Description]],Dimentions!$X$6:$AC$139,2,FALSE)),"")</f>
        <v/>
      </c>
      <c r="G1663" s="143"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Description]],Dimentions!$X$6:$AC$134,4,FALSE)="","",VLOOKUP(Table1[[#This Row],[Budget Code Description]],Dimentions!$X$6:$AC$134,4,FALSE)),"")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29"/>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x14ac:dyDescent="0.35">
      <c r="A1664" s="1"/>
      <c r="B1664" s="88" t="str">
        <f>IF(Table1[[#This Row],[Posting Date]]&lt;&gt;"",IF(Table1[[#This Row],[Reference Number]]=Q1663,B1663+1,1),"")</f>
        <v/>
      </c>
      <c r="C1664" s="61"/>
      <c r="D1664" s="61"/>
      <c r="E1664" s="140"/>
      <c r="F1664" s="143" t="str">
        <f>IFERROR(IF(VLOOKUP(Table1[[#This Row],[Budget Code Description]],Dimentions!$X$6:$AC$139,2,FALSE)="","",VLOOKUP(Table1[[#This Row],[Budget Code Description]],Dimentions!$X$6:$AC$139,2,FALSE)),"")</f>
        <v/>
      </c>
      <c r="G1664" s="143"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Description]],Dimentions!$X$6:$AC$134,4,FALSE)="","",VLOOKUP(Table1[[#This Row],[Budget Code Description]],Dimentions!$X$6:$AC$134,4,FALSE)),"")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29"/>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x14ac:dyDescent="0.35">
      <c r="A1665" s="1"/>
      <c r="B1665" s="88" t="str">
        <f>IF(Table1[[#This Row],[Posting Date]]&lt;&gt;"",IF(Table1[[#This Row],[Reference Number]]=Q1664,B1664+1,1),"")</f>
        <v/>
      </c>
      <c r="C1665" s="61"/>
      <c r="D1665" s="61"/>
      <c r="E1665" s="140"/>
      <c r="F1665" s="143" t="str">
        <f>IFERROR(IF(VLOOKUP(Table1[[#This Row],[Budget Code Description]],Dimentions!$X$6:$AC$139,2,FALSE)="","",VLOOKUP(Table1[[#This Row],[Budget Code Description]],Dimentions!$X$6:$AC$139,2,FALSE)),"")</f>
        <v/>
      </c>
      <c r="G1665" s="143"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Description]],Dimentions!$X$6:$AC$134,4,FALSE)="","",VLOOKUP(Table1[[#This Row],[Budget Code Description]],Dimentions!$X$6:$AC$134,4,FALSE)),"")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29"/>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x14ac:dyDescent="0.35">
      <c r="A1666" s="1"/>
      <c r="B1666" s="88" t="str">
        <f>IF(Table1[[#This Row],[Posting Date]]&lt;&gt;"",IF(Table1[[#This Row],[Reference Number]]=Q1665,B1665+1,1),"")</f>
        <v/>
      </c>
      <c r="C1666" s="61"/>
      <c r="D1666" s="61"/>
      <c r="E1666" s="140"/>
      <c r="F1666" s="143" t="str">
        <f>IFERROR(IF(VLOOKUP(Table1[[#This Row],[Budget Code Description]],Dimentions!$X$6:$AC$139,2,FALSE)="","",VLOOKUP(Table1[[#This Row],[Budget Code Description]],Dimentions!$X$6:$AC$139,2,FALSE)),"")</f>
        <v/>
      </c>
      <c r="G1666" s="143"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Description]],Dimentions!$X$6:$AC$134,4,FALSE)="","",VLOOKUP(Table1[[#This Row],[Budget Code Description]],Dimentions!$X$6:$AC$134,4,FALSE)),"")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29"/>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x14ac:dyDescent="0.35">
      <c r="A1667" s="1"/>
      <c r="B1667" s="88" t="str">
        <f>IF(Table1[[#This Row],[Posting Date]]&lt;&gt;"",IF(Table1[[#This Row],[Reference Number]]=Q1666,B1666+1,1),"")</f>
        <v/>
      </c>
      <c r="C1667" s="61"/>
      <c r="D1667" s="61"/>
      <c r="E1667" s="140"/>
      <c r="F1667" s="143" t="str">
        <f>IFERROR(IF(VLOOKUP(Table1[[#This Row],[Budget Code Description]],Dimentions!$X$6:$AC$139,2,FALSE)="","",VLOOKUP(Table1[[#This Row],[Budget Code Description]],Dimentions!$X$6:$AC$139,2,FALSE)),"")</f>
        <v/>
      </c>
      <c r="G1667" s="143"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Description]],Dimentions!$X$6:$AC$134,4,FALSE)="","",VLOOKUP(Table1[[#This Row],[Budget Code Description]],Dimentions!$X$6:$AC$134,4,FALSE)),"")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29"/>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x14ac:dyDescent="0.35">
      <c r="A1668" s="1"/>
      <c r="B1668" s="88" t="str">
        <f>IF(Table1[[#This Row],[Posting Date]]&lt;&gt;"",IF(Table1[[#This Row],[Reference Number]]=Q1667,B1667+1,1),"")</f>
        <v/>
      </c>
      <c r="C1668" s="61"/>
      <c r="D1668" s="61"/>
      <c r="E1668" s="140"/>
      <c r="F1668" s="143" t="str">
        <f>IFERROR(IF(VLOOKUP(Table1[[#This Row],[Budget Code Description]],Dimentions!$X$6:$AC$139,2,FALSE)="","",VLOOKUP(Table1[[#This Row],[Budget Code Description]],Dimentions!$X$6:$AC$139,2,FALSE)),"")</f>
        <v/>
      </c>
      <c r="G1668" s="143"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Description]],Dimentions!$X$6:$AC$134,4,FALSE)="","",VLOOKUP(Table1[[#This Row],[Budget Code Description]],Dimentions!$X$6:$AC$134,4,FALSE)),"")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29"/>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x14ac:dyDescent="0.35">
      <c r="A1669" s="1"/>
      <c r="B1669" s="88" t="str">
        <f>IF(Table1[[#This Row],[Posting Date]]&lt;&gt;"",IF(Table1[[#This Row],[Reference Number]]=Q1668,B1668+1,1),"")</f>
        <v/>
      </c>
      <c r="C1669" s="61"/>
      <c r="D1669" s="61"/>
      <c r="E1669" s="140"/>
      <c r="F1669" s="143" t="str">
        <f>IFERROR(IF(VLOOKUP(Table1[[#This Row],[Budget Code Description]],Dimentions!$X$6:$AC$139,2,FALSE)="","",VLOOKUP(Table1[[#This Row],[Budget Code Description]],Dimentions!$X$6:$AC$139,2,FALSE)),"")</f>
        <v/>
      </c>
      <c r="G1669" s="143"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Description]],Dimentions!$X$6:$AC$134,4,FALSE)="","",VLOOKUP(Table1[[#This Row],[Budget Code Description]],Dimentions!$X$6:$AC$134,4,FALSE)),"")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29"/>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x14ac:dyDescent="0.35">
      <c r="A1670" s="1"/>
      <c r="B1670" s="88" t="str">
        <f>IF(Table1[[#This Row],[Posting Date]]&lt;&gt;"",IF(Table1[[#This Row],[Reference Number]]=Q1669,B1669+1,1),"")</f>
        <v/>
      </c>
      <c r="C1670" s="61"/>
      <c r="D1670" s="61"/>
      <c r="E1670" s="140"/>
      <c r="F1670" s="143" t="str">
        <f>IFERROR(IF(VLOOKUP(Table1[[#This Row],[Budget Code Description]],Dimentions!$X$6:$AC$139,2,FALSE)="","",VLOOKUP(Table1[[#This Row],[Budget Code Description]],Dimentions!$X$6:$AC$139,2,FALSE)),"")</f>
        <v/>
      </c>
      <c r="G1670" s="143"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Description]],Dimentions!$X$6:$AC$134,4,FALSE)="","",VLOOKUP(Table1[[#This Row],[Budget Code Description]],Dimentions!$X$6:$AC$134,4,FALSE)),"")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29"/>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x14ac:dyDescent="0.35">
      <c r="A1671" s="1"/>
      <c r="B1671" s="88" t="str">
        <f>IF(Table1[[#This Row],[Posting Date]]&lt;&gt;"",IF(Table1[[#This Row],[Reference Number]]=Q1670,B1670+1,1),"")</f>
        <v/>
      </c>
      <c r="C1671" s="61"/>
      <c r="D1671" s="61"/>
      <c r="E1671" s="140"/>
      <c r="F1671" s="143" t="str">
        <f>IFERROR(IF(VLOOKUP(Table1[[#This Row],[Budget Code Description]],Dimentions!$X$6:$AC$139,2,FALSE)="","",VLOOKUP(Table1[[#This Row],[Budget Code Description]],Dimentions!$X$6:$AC$139,2,FALSE)),"")</f>
        <v/>
      </c>
      <c r="G1671" s="143"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Description]],Dimentions!$X$6:$AC$134,4,FALSE)="","",VLOOKUP(Table1[[#This Row],[Budget Code Description]],Dimentions!$X$6:$AC$134,4,FALSE)),"")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29"/>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x14ac:dyDescent="0.35">
      <c r="A1672" s="1"/>
      <c r="B1672" s="88" t="str">
        <f>IF(Table1[[#This Row],[Posting Date]]&lt;&gt;"",IF(Table1[[#This Row],[Reference Number]]=Q1671,B1671+1,1),"")</f>
        <v/>
      </c>
      <c r="C1672" s="61"/>
      <c r="D1672" s="61"/>
      <c r="E1672" s="140"/>
      <c r="F1672" s="143" t="str">
        <f>IFERROR(IF(VLOOKUP(Table1[[#This Row],[Budget Code Description]],Dimentions!$X$6:$AC$139,2,FALSE)="","",VLOOKUP(Table1[[#This Row],[Budget Code Description]],Dimentions!$X$6:$AC$139,2,FALSE)),"")</f>
        <v/>
      </c>
      <c r="G1672" s="143"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Description]],Dimentions!$X$6:$AC$134,4,FALSE)="","",VLOOKUP(Table1[[#This Row],[Budget Code Description]],Dimentions!$X$6:$AC$134,4,FALSE)),"")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29"/>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x14ac:dyDescent="0.35">
      <c r="A1673" s="1"/>
      <c r="B1673" s="88" t="str">
        <f>IF(Table1[[#This Row],[Posting Date]]&lt;&gt;"",IF(Table1[[#This Row],[Reference Number]]=Q1672,B1672+1,1),"")</f>
        <v/>
      </c>
      <c r="C1673" s="61"/>
      <c r="D1673" s="61"/>
      <c r="E1673" s="140"/>
      <c r="F1673" s="143" t="str">
        <f>IFERROR(IF(VLOOKUP(Table1[[#This Row],[Budget Code Description]],Dimentions!$X$6:$AC$139,2,FALSE)="","",VLOOKUP(Table1[[#This Row],[Budget Code Description]],Dimentions!$X$6:$AC$139,2,FALSE)),"")</f>
        <v/>
      </c>
      <c r="G1673" s="143"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Description]],Dimentions!$X$6:$AC$134,4,FALSE)="","",VLOOKUP(Table1[[#This Row],[Budget Code Description]],Dimentions!$X$6:$AC$134,4,FALSE)),"")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29"/>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x14ac:dyDescent="0.35">
      <c r="A1674" s="1"/>
      <c r="B1674" s="88" t="str">
        <f>IF(Table1[[#This Row],[Posting Date]]&lt;&gt;"",IF(Table1[[#This Row],[Reference Number]]=Q1673,B1673+1,1),"")</f>
        <v/>
      </c>
      <c r="C1674" s="61"/>
      <c r="D1674" s="61"/>
      <c r="E1674" s="140"/>
      <c r="F1674" s="143" t="str">
        <f>IFERROR(IF(VLOOKUP(Table1[[#This Row],[Budget Code Description]],Dimentions!$X$6:$AC$139,2,FALSE)="","",VLOOKUP(Table1[[#This Row],[Budget Code Description]],Dimentions!$X$6:$AC$139,2,FALSE)),"")</f>
        <v/>
      </c>
      <c r="G1674" s="143"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Description]],Dimentions!$X$6:$AC$134,4,FALSE)="","",VLOOKUP(Table1[[#This Row],[Budget Code Description]],Dimentions!$X$6:$AC$134,4,FALSE)),"")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29"/>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x14ac:dyDescent="0.35">
      <c r="A1675" s="1"/>
      <c r="B1675" s="88" t="str">
        <f>IF(Table1[[#This Row],[Posting Date]]&lt;&gt;"",IF(Table1[[#This Row],[Reference Number]]=Q1674,B1674+1,1),"")</f>
        <v/>
      </c>
      <c r="C1675" s="61"/>
      <c r="D1675" s="61"/>
      <c r="E1675" s="140"/>
      <c r="F1675" s="143" t="str">
        <f>IFERROR(IF(VLOOKUP(Table1[[#This Row],[Budget Code Description]],Dimentions!$X$6:$AC$139,2,FALSE)="","",VLOOKUP(Table1[[#This Row],[Budget Code Description]],Dimentions!$X$6:$AC$139,2,FALSE)),"")</f>
        <v/>
      </c>
      <c r="G1675" s="143"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Description]],Dimentions!$X$6:$AC$134,4,FALSE)="","",VLOOKUP(Table1[[#This Row],[Budget Code Description]],Dimentions!$X$6:$AC$134,4,FALSE)),"")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29"/>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x14ac:dyDescent="0.35">
      <c r="A1676" s="1"/>
      <c r="B1676" s="88" t="str">
        <f>IF(Table1[[#This Row],[Posting Date]]&lt;&gt;"",IF(Table1[[#This Row],[Reference Number]]=Q1675,B1675+1,1),"")</f>
        <v/>
      </c>
      <c r="C1676" s="61"/>
      <c r="D1676" s="61"/>
      <c r="E1676" s="140"/>
      <c r="F1676" s="143" t="str">
        <f>IFERROR(IF(VLOOKUP(Table1[[#This Row],[Budget Code Description]],Dimentions!$X$6:$AC$139,2,FALSE)="","",VLOOKUP(Table1[[#This Row],[Budget Code Description]],Dimentions!$X$6:$AC$139,2,FALSE)),"")</f>
        <v/>
      </c>
      <c r="G1676" s="143"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Description]],Dimentions!$X$6:$AC$134,4,FALSE)="","",VLOOKUP(Table1[[#This Row],[Budget Code Description]],Dimentions!$X$6:$AC$134,4,FALSE)),"")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29"/>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x14ac:dyDescent="0.35">
      <c r="A1677" s="1"/>
      <c r="B1677" s="88" t="str">
        <f>IF(Table1[[#This Row],[Posting Date]]&lt;&gt;"",IF(Table1[[#This Row],[Reference Number]]=Q1676,B1676+1,1),"")</f>
        <v/>
      </c>
      <c r="C1677" s="61"/>
      <c r="D1677" s="61"/>
      <c r="E1677" s="140"/>
      <c r="F1677" s="143" t="str">
        <f>IFERROR(IF(VLOOKUP(Table1[[#This Row],[Budget Code Description]],Dimentions!$X$6:$AC$139,2,FALSE)="","",VLOOKUP(Table1[[#This Row],[Budget Code Description]],Dimentions!$X$6:$AC$139,2,FALSE)),"")</f>
        <v/>
      </c>
      <c r="G1677" s="143"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Description]],Dimentions!$X$6:$AC$134,4,FALSE)="","",VLOOKUP(Table1[[#This Row],[Budget Code Description]],Dimentions!$X$6:$AC$134,4,FALSE)),"")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29"/>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x14ac:dyDescent="0.35">
      <c r="A1678" s="1"/>
      <c r="B1678" s="88" t="str">
        <f>IF(Table1[[#This Row],[Posting Date]]&lt;&gt;"",IF(Table1[[#This Row],[Reference Number]]=Q1677,B1677+1,1),"")</f>
        <v/>
      </c>
      <c r="C1678" s="61"/>
      <c r="D1678" s="61"/>
      <c r="E1678" s="140"/>
      <c r="F1678" s="143" t="str">
        <f>IFERROR(IF(VLOOKUP(Table1[[#This Row],[Budget Code Description]],Dimentions!$X$6:$AC$139,2,FALSE)="","",VLOOKUP(Table1[[#This Row],[Budget Code Description]],Dimentions!$X$6:$AC$139,2,FALSE)),"")</f>
        <v/>
      </c>
      <c r="G1678" s="143"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Description]],Dimentions!$X$6:$AC$134,4,FALSE)="","",VLOOKUP(Table1[[#This Row],[Budget Code Description]],Dimentions!$X$6:$AC$134,4,FALSE)),"")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29"/>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x14ac:dyDescent="0.35">
      <c r="A1679" s="1"/>
      <c r="B1679" s="88" t="str">
        <f>IF(Table1[[#This Row],[Posting Date]]&lt;&gt;"",IF(Table1[[#This Row],[Reference Number]]=Q1678,B1678+1,1),"")</f>
        <v/>
      </c>
      <c r="C1679" s="61"/>
      <c r="D1679" s="61"/>
      <c r="E1679" s="140"/>
      <c r="F1679" s="143" t="str">
        <f>IFERROR(IF(VLOOKUP(Table1[[#This Row],[Budget Code Description]],Dimentions!$X$6:$AC$139,2,FALSE)="","",VLOOKUP(Table1[[#This Row],[Budget Code Description]],Dimentions!$X$6:$AC$139,2,FALSE)),"")</f>
        <v/>
      </c>
      <c r="G1679" s="143"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Description]],Dimentions!$X$6:$AC$134,4,FALSE)="","",VLOOKUP(Table1[[#This Row],[Budget Code Description]],Dimentions!$X$6:$AC$134,4,FALSE)),"")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29"/>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x14ac:dyDescent="0.35">
      <c r="A1680" s="1"/>
      <c r="B1680" s="88" t="str">
        <f>IF(Table1[[#This Row],[Posting Date]]&lt;&gt;"",IF(Table1[[#This Row],[Reference Number]]=Q1679,B1679+1,1),"")</f>
        <v/>
      </c>
      <c r="C1680" s="61"/>
      <c r="D1680" s="61"/>
      <c r="E1680" s="140"/>
      <c r="F1680" s="143" t="str">
        <f>IFERROR(IF(VLOOKUP(Table1[[#This Row],[Budget Code Description]],Dimentions!$X$6:$AC$139,2,FALSE)="","",VLOOKUP(Table1[[#This Row],[Budget Code Description]],Dimentions!$X$6:$AC$139,2,FALSE)),"")</f>
        <v/>
      </c>
      <c r="G1680" s="143"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Description]],Dimentions!$X$6:$AC$134,4,FALSE)="","",VLOOKUP(Table1[[#This Row],[Budget Code Description]],Dimentions!$X$6:$AC$134,4,FALSE)),"")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si="29"/>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x14ac:dyDescent="0.35">
      <c r="A1681" s="1"/>
      <c r="B1681" s="88" t="str">
        <f>IF(Table1[[#This Row],[Posting Date]]&lt;&gt;"",IF(Table1[[#This Row],[Reference Number]]=Q1680,B1680+1,1),"")</f>
        <v/>
      </c>
      <c r="C1681" s="61"/>
      <c r="D1681" s="61"/>
      <c r="E1681" s="140"/>
      <c r="F1681" s="143" t="str">
        <f>IFERROR(IF(VLOOKUP(Table1[[#This Row],[Budget Code Description]],Dimentions!$X$6:$AC$139,2,FALSE)="","",VLOOKUP(Table1[[#This Row],[Budget Code Description]],Dimentions!$X$6:$AC$139,2,FALSE)),"")</f>
        <v/>
      </c>
      <c r="G1681" s="143"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Description]],Dimentions!$X$6:$AC$134,4,FALSE)="","",VLOOKUP(Table1[[#This Row],[Budget Code Description]],Dimentions!$X$6:$AC$134,4,FALSE)),"")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si="29"/>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x14ac:dyDescent="0.35">
      <c r="A1682" s="1"/>
      <c r="B1682" s="88" t="str">
        <f>IF(Table1[[#This Row],[Posting Date]]&lt;&gt;"",IF(Table1[[#This Row],[Reference Number]]=Q1681,B1681+1,1),"")</f>
        <v/>
      </c>
      <c r="C1682" s="61"/>
      <c r="D1682" s="61"/>
      <c r="E1682" s="140"/>
      <c r="F1682" s="143" t="str">
        <f>IFERROR(IF(VLOOKUP(Table1[[#This Row],[Budget Code Description]],Dimentions!$X$6:$AC$139,2,FALSE)="","",VLOOKUP(Table1[[#This Row],[Budget Code Description]],Dimentions!$X$6:$AC$139,2,FALSE)),"")</f>
        <v/>
      </c>
      <c r="G1682" s="143"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Description]],Dimentions!$X$6:$AC$134,4,FALSE)="","",VLOOKUP(Table1[[#This Row],[Budget Code Description]],Dimentions!$X$6:$AC$134,4,FALSE)),"")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si="29"/>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x14ac:dyDescent="0.35">
      <c r="A1683" s="1"/>
      <c r="B1683" s="88" t="str">
        <f>IF(Table1[[#This Row],[Posting Date]]&lt;&gt;"",IF(Table1[[#This Row],[Reference Number]]=Q1682,B1682+1,1),"")</f>
        <v/>
      </c>
      <c r="C1683" s="61"/>
      <c r="D1683" s="61"/>
      <c r="E1683" s="140"/>
      <c r="F1683" s="143" t="str">
        <f>IFERROR(IF(VLOOKUP(Table1[[#This Row],[Budget Code Description]],Dimentions!$X$6:$AC$139,2,FALSE)="","",VLOOKUP(Table1[[#This Row],[Budget Code Description]],Dimentions!$X$6:$AC$139,2,FALSE)),"")</f>
        <v/>
      </c>
      <c r="G1683" s="143"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Description]],Dimentions!$X$6:$AC$134,4,FALSE)="","",VLOOKUP(Table1[[#This Row],[Budget Code Description]],Dimentions!$X$6:$AC$134,4,FALSE)),"")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29"/>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x14ac:dyDescent="0.35">
      <c r="A1684" s="1"/>
      <c r="B1684" s="88" t="str">
        <f>IF(Table1[[#This Row],[Posting Date]]&lt;&gt;"",IF(Table1[[#This Row],[Reference Number]]=Q1683,B1683+1,1),"")</f>
        <v/>
      </c>
      <c r="C1684" s="61"/>
      <c r="D1684" s="61"/>
      <c r="E1684" s="140"/>
      <c r="F1684" s="143" t="str">
        <f>IFERROR(IF(VLOOKUP(Table1[[#This Row],[Budget Code Description]],Dimentions!$X$6:$AC$139,2,FALSE)="","",VLOOKUP(Table1[[#This Row],[Budget Code Description]],Dimentions!$X$6:$AC$139,2,FALSE)),"")</f>
        <v/>
      </c>
      <c r="G1684" s="143"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Description]],Dimentions!$X$6:$AC$134,4,FALSE)="","",VLOOKUP(Table1[[#This Row],[Budget Code Description]],Dimentions!$X$6:$AC$134,4,FALSE)),"")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29"/>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x14ac:dyDescent="0.35">
      <c r="A1685" s="1"/>
      <c r="B1685" s="88" t="str">
        <f>IF(Table1[[#This Row],[Posting Date]]&lt;&gt;"",IF(Table1[[#This Row],[Reference Number]]=Q1684,B1684+1,1),"")</f>
        <v/>
      </c>
      <c r="C1685" s="61"/>
      <c r="D1685" s="61"/>
      <c r="E1685" s="140"/>
      <c r="F1685" s="143" t="str">
        <f>IFERROR(IF(VLOOKUP(Table1[[#This Row],[Budget Code Description]],Dimentions!$X$6:$AC$139,2,FALSE)="","",VLOOKUP(Table1[[#This Row],[Budget Code Description]],Dimentions!$X$6:$AC$139,2,FALSE)),"")</f>
        <v/>
      </c>
      <c r="G1685" s="143"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Description]],Dimentions!$X$6:$AC$134,4,FALSE)="","",VLOOKUP(Table1[[#This Row],[Budget Code Description]],Dimentions!$X$6:$AC$134,4,FALSE)),"")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29"/>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x14ac:dyDescent="0.35">
      <c r="A1686" s="1"/>
      <c r="B1686" s="88" t="str">
        <f>IF(Table1[[#This Row],[Posting Date]]&lt;&gt;"",IF(Table1[[#This Row],[Reference Number]]=Q1685,B1685+1,1),"")</f>
        <v/>
      </c>
      <c r="C1686" s="61"/>
      <c r="D1686" s="61"/>
      <c r="E1686" s="140"/>
      <c r="F1686" s="143" t="str">
        <f>IFERROR(IF(VLOOKUP(Table1[[#This Row],[Budget Code Description]],Dimentions!$X$6:$AC$139,2,FALSE)="","",VLOOKUP(Table1[[#This Row],[Budget Code Description]],Dimentions!$X$6:$AC$139,2,FALSE)),"")</f>
        <v/>
      </c>
      <c r="G1686" s="143"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Description]],Dimentions!$X$6:$AC$134,4,FALSE)="","",VLOOKUP(Table1[[#This Row],[Budget Code Description]],Dimentions!$X$6:$AC$134,4,FALSE)),"")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29"/>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x14ac:dyDescent="0.35">
      <c r="A1687" s="1"/>
      <c r="B1687" s="88" t="str">
        <f>IF(Table1[[#This Row],[Posting Date]]&lt;&gt;"",IF(Table1[[#This Row],[Reference Number]]=Q1686,B1686+1,1),"")</f>
        <v/>
      </c>
      <c r="C1687" s="61"/>
      <c r="D1687" s="61"/>
      <c r="E1687" s="140"/>
      <c r="F1687" s="143" t="str">
        <f>IFERROR(IF(VLOOKUP(Table1[[#This Row],[Budget Code Description]],Dimentions!$X$6:$AC$139,2,FALSE)="","",VLOOKUP(Table1[[#This Row],[Budget Code Description]],Dimentions!$X$6:$AC$139,2,FALSE)),"")</f>
        <v/>
      </c>
      <c r="G1687" s="143"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Description]],Dimentions!$X$6:$AC$134,4,FALSE)="","",VLOOKUP(Table1[[#This Row],[Budget Code Description]],Dimentions!$X$6:$AC$134,4,FALSE)),"")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29"/>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x14ac:dyDescent="0.35">
      <c r="A1688" s="1"/>
      <c r="B1688" s="88" t="str">
        <f>IF(Table1[[#This Row],[Posting Date]]&lt;&gt;"",IF(Table1[[#This Row],[Reference Number]]=Q1687,B1687+1,1),"")</f>
        <v/>
      </c>
      <c r="C1688" s="61"/>
      <c r="D1688" s="61"/>
      <c r="E1688" s="140"/>
      <c r="F1688" s="143" t="str">
        <f>IFERROR(IF(VLOOKUP(Table1[[#This Row],[Budget Code Description]],Dimentions!$X$6:$AC$139,2,FALSE)="","",VLOOKUP(Table1[[#This Row],[Budget Code Description]],Dimentions!$X$6:$AC$139,2,FALSE)),"")</f>
        <v/>
      </c>
      <c r="G1688" s="143"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Description]],Dimentions!$X$6:$AC$134,4,FALSE)="","",VLOOKUP(Table1[[#This Row],[Budget Code Description]],Dimentions!$X$6:$AC$134,4,FALSE)),"")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29"/>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x14ac:dyDescent="0.35">
      <c r="A1689" s="1"/>
      <c r="B1689" s="88" t="str">
        <f>IF(Table1[[#This Row],[Posting Date]]&lt;&gt;"",IF(Table1[[#This Row],[Reference Number]]=Q1688,B1688+1,1),"")</f>
        <v/>
      </c>
      <c r="C1689" s="61"/>
      <c r="D1689" s="61"/>
      <c r="E1689" s="140"/>
      <c r="F1689" s="143" t="str">
        <f>IFERROR(IF(VLOOKUP(Table1[[#This Row],[Budget Code Description]],Dimentions!$X$6:$AC$139,2,FALSE)="","",VLOOKUP(Table1[[#This Row],[Budget Code Description]],Dimentions!$X$6:$AC$139,2,FALSE)),"")</f>
        <v/>
      </c>
      <c r="G1689" s="143"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Description]],Dimentions!$X$6:$AC$134,4,FALSE)="","",VLOOKUP(Table1[[#This Row],[Budget Code Description]],Dimentions!$X$6:$AC$134,4,FALSE)),"")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29"/>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x14ac:dyDescent="0.35">
      <c r="A1690" s="1"/>
      <c r="B1690" s="88" t="str">
        <f>IF(Table1[[#This Row],[Posting Date]]&lt;&gt;"",IF(Table1[[#This Row],[Reference Number]]=Q1689,B1689+1,1),"")</f>
        <v/>
      </c>
      <c r="C1690" s="61"/>
      <c r="D1690" s="61"/>
      <c r="E1690" s="140"/>
      <c r="F1690" s="143" t="str">
        <f>IFERROR(IF(VLOOKUP(Table1[[#This Row],[Budget Code Description]],Dimentions!$X$6:$AC$139,2,FALSE)="","",VLOOKUP(Table1[[#This Row],[Budget Code Description]],Dimentions!$X$6:$AC$139,2,FALSE)),"")</f>
        <v/>
      </c>
      <c r="G1690" s="143"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Description]],Dimentions!$X$6:$AC$134,4,FALSE)="","",VLOOKUP(Table1[[#This Row],[Budget Code Description]],Dimentions!$X$6:$AC$134,4,FALSE)),"")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29"/>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x14ac:dyDescent="0.35">
      <c r="A1691" s="1"/>
      <c r="B1691" s="88" t="str">
        <f>IF(Table1[[#This Row],[Posting Date]]&lt;&gt;"",IF(Table1[[#This Row],[Reference Number]]=Q1690,B1690+1,1),"")</f>
        <v/>
      </c>
      <c r="C1691" s="61"/>
      <c r="D1691" s="61"/>
      <c r="E1691" s="140"/>
      <c r="F1691" s="143" t="str">
        <f>IFERROR(IF(VLOOKUP(Table1[[#This Row],[Budget Code Description]],Dimentions!$X$6:$AC$139,2,FALSE)="","",VLOOKUP(Table1[[#This Row],[Budget Code Description]],Dimentions!$X$6:$AC$139,2,FALSE)),"")</f>
        <v/>
      </c>
      <c r="G1691" s="143"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Description]],Dimentions!$X$6:$AC$134,4,FALSE)="","",VLOOKUP(Table1[[#This Row],[Budget Code Description]],Dimentions!$X$6:$AC$134,4,FALSE)),"")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29"/>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x14ac:dyDescent="0.35">
      <c r="A1692" s="1"/>
      <c r="B1692" s="88" t="str">
        <f>IF(Table1[[#This Row],[Posting Date]]&lt;&gt;"",IF(Table1[[#This Row],[Reference Number]]=Q1691,B1691+1,1),"")</f>
        <v/>
      </c>
      <c r="C1692" s="61"/>
      <c r="D1692" s="61"/>
      <c r="E1692" s="140"/>
      <c r="F1692" s="143" t="str">
        <f>IFERROR(IF(VLOOKUP(Table1[[#This Row],[Budget Code Description]],Dimentions!$X$6:$AC$139,2,FALSE)="","",VLOOKUP(Table1[[#This Row],[Budget Code Description]],Dimentions!$X$6:$AC$139,2,FALSE)),"")</f>
        <v/>
      </c>
      <c r="G1692" s="143"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Description]],Dimentions!$X$6:$AC$134,4,FALSE)="","",VLOOKUP(Table1[[#This Row],[Budget Code Description]],Dimentions!$X$6:$AC$134,4,FALSE)),"")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29"/>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x14ac:dyDescent="0.35">
      <c r="A1693" s="1"/>
      <c r="B1693" s="88" t="str">
        <f>IF(Table1[[#This Row],[Posting Date]]&lt;&gt;"",IF(Table1[[#This Row],[Reference Number]]=Q1692,B1692+1,1),"")</f>
        <v/>
      </c>
      <c r="C1693" s="61"/>
      <c r="D1693" s="61"/>
      <c r="E1693" s="140"/>
      <c r="F1693" s="143" t="str">
        <f>IFERROR(IF(VLOOKUP(Table1[[#This Row],[Budget Code Description]],Dimentions!$X$6:$AC$139,2,FALSE)="","",VLOOKUP(Table1[[#This Row],[Budget Code Description]],Dimentions!$X$6:$AC$139,2,FALSE)),"")</f>
        <v/>
      </c>
      <c r="G1693" s="143"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Description]],Dimentions!$X$6:$AC$134,4,FALSE)="","",VLOOKUP(Table1[[#This Row],[Budget Code Description]],Dimentions!$X$6:$AC$134,4,FALSE)),"")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29"/>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x14ac:dyDescent="0.35">
      <c r="A1694" s="1"/>
      <c r="B1694" s="88" t="str">
        <f>IF(Table1[[#This Row],[Posting Date]]&lt;&gt;"",IF(Table1[[#This Row],[Reference Number]]=Q1693,B1693+1,1),"")</f>
        <v/>
      </c>
      <c r="C1694" s="61"/>
      <c r="D1694" s="61"/>
      <c r="E1694" s="140"/>
      <c r="F1694" s="143" t="str">
        <f>IFERROR(IF(VLOOKUP(Table1[[#This Row],[Budget Code Description]],Dimentions!$X$6:$AC$139,2,FALSE)="","",VLOOKUP(Table1[[#This Row],[Budget Code Description]],Dimentions!$X$6:$AC$139,2,FALSE)),"")</f>
        <v/>
      </c>
      <c r="G1694" s="143"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Description]],Dimentions!$X$6:$AC$134,4,FALSE)="","",VLOOKUP(Table1[[#This Row],[Budget Code Description]],Dimentions!$X$6:$AC$134,4,FALSE)),"")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29"/>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x14ac:dyDescent="0.35">
      <c r="A1695" s="1"/>
      <c r="B1695" s="88" t="str">
        <f>IF(Table1[[#This Row],[Posting Date]]&lt;&gt;"",IF(Table1[[#This Row],[Reference Number]]=Q1694,B1694+1,1),"")</f>
        <v/>
      </c>
      <c r="C1695" s="61"/>
      <c r="D1695" s="61"/>
      <c r="E1695" s="140"/>
      <c r="F1695" s="143" t="str">
        <f>IFERROR(IF(VLOOKUP(Table1[[#This Row],[Budget Code Description]],Dimentions!$X$6:$AC$139,2,FALSE)="","",VLOOKUP(Table1[[#This Row],[Budget Code Description]],Dimentions!$X$6:$AC$139,2,FALSE)),"")</f>
        <v/>
      </c>
      <c r="G1695" s="143"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Description]],Dimentions!$X$6:$AC$134,4,FALSE)="","",VLOOKUP(Table1[[#This Row],[Budget Code Description]],Dimentions!$X$6:$AC$134,4,FALSE)),"")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29"/>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x14ac:dyDescent="0.35">
      <c r="A1696" s="1"/>
      <c r="B1696" s="88" t="str">
        <f>IF(Table1[[#This Row],[Posting Date]]&lt;&gt;"",IF(Table1[[#This Row],[Reference Number]]=Q1695,B1695+1,1),"")</f>
        <v/>
      </c>
      <c r="C1696" s="61"/>
      <c r="D1696" s="61"/>
      <c r="E1696" s="140"/>
      <c r="F1696" s="143" t="str">
        <f>IFERROR(IF(VLOOKUP(Table1[[#This Row],[Budget Code Description]],Dimentions!$X$6:$AC$139,2,FALSE)="","",VLOOKUP(Table1[[#This Row],[Budget Code Description]],Dimentions!$X$6:$AC$139,2,FALSE)),"")</f>
        <v/>
      </c>
      <c r="G1696" s="143"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Description]],Dimentions!$X$6:$AC$134,4,FALSE)="","",VLOOKUP(Table1[[#This Row],[Budget Code Description]],Dimentions!$X$6:$AC$134,4,FALSE)),"")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29"/>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x14ac:dyDescent="0.35">
      <c r="A1697" s="1"/>
      <c r="B1697" s="88" t="str">
        <f>IF(Table1[[#This Row],[Posting Date]]&lt;&gt;"",IF(Table1[[#This Row],[Reference Number]]=Q1696,B1696+1,1),"")</f>
        <v/>
      </c>
      <c r="C1697" s="61"/>
      <c r="D1697" s="61"/>
      <c r="E1697" s="140"/>
      <c r="F1697" s="143" t="str">
        <f>IFERROR(IF(VLOOKUP(Table1[[#This Row],[Budget Code Description]],Dimentions!$X$6:$AC$139,2,FALSE)="","",VLOOKUP(Table1[[#This Row],[Budget Code Description]],Dimentions!$X$6:$AC$139,2,FALSE)),"")</f>
        <v/>
      </c>
      <c r="G1697" s="143"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Description]],Dimentions!$X$6:$AC$134,4,FALSE)="","",VLOOKUP(Table1[[#This Row],[Budget Code Description]],Dimentions!$X$6:$AC$134,4,FALSE)),"")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29"/>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x14ac:dyDescent="0.35">
      <c r="A1698" s="1"/>
      <c r="B1698" s="88" t="str">
        <f>IF(Table1[[#This Row],[Posting Date]]&lt;&gt;"",IF(Table1[[#This Row],[Reference Number]]=Q1697,B1697+1,1),"")</f>
        <v/>
      </c>
      <c r="C1698" s="61"/>
      <c r="D1698" s="61"/>
      <c r="E1698" s="140"/>
      <c r="F1698" s="143" t="str">
        <f>IFERROR(IF(VLOOKUP(Table1[[#This Row],[Budget Code Description]],Dimentions!$X$6:$AC$139,2,FALSE)="","",VLOOKUP(Table1[[#This Row],[Budget Code Description]],Dimentions!$X$6:$AC$139,2,FALSE)),"")</f>
        <v/>
      </c>
      <c r="G1698" s="143"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Description]],Dimentions!$X$6:$AC$134,4,FALSE)="","",VLOOKUP(Table1[[#This Row],[Budget Code Description]],Dimentions!$X$6:$AC$134,4,FALSE)),"")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29"/>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x14ac:dyDescent="0.35">
      <c r="A1699" s="1"/>
      <c r="B1699" s="88" t="str">
        <f>IF(Table1[[#This Row],[Posting Date]]&lt;&gt;"",IF(Table1[[#This Row],[Reference Number]]=Q1698,B1698+1,1),"")</f>
        <v/>
      </c>
      <c r="C1699" s="61"/>
      <c r="D1699" s="61"/>
      <c r="E1699" s="140"/>
      <c r="F1699" s="143" t="str">
        <f>IFERROR(IF(VLOOKUP(Table1[[#This Row],[Budget Code Description]],Dimentions!$X$6:$AC$139,2,FALSE)="","",VLOOKUP(Table1[[#This Row],[Budget Code Description]],Dimentions!$X$6:$AC$139,2,FALSE)),"")</f>
        <v/>
      </c>
      <c r="G1699" s="143"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Description]],Dimentions!$X$6:$AC$134,4,FALSE)="","",VLOOKUP(Table1[[#This Row],[Budget Code Description]],Dimentions!$X$6:$AC$134,4,FALSE)),"")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si="29"/>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x14ac:dyDescent="0.35">
      <c r="A1700" s="1"/>
      <c r="B1700" s="88" t="str">
        <f>IF(Table1[[#This Row],[Posting Date]]&lt;&gt;"",IF(Table1[[#This Row],[Reference Number]]=Q1699,B1699+1,1),"")</f>
        <v/>
      </c>
      <c r="C1700" s="61"/>
      <c r="D1700" s="61"/>
      <c r="E1700" s="140"/>
      <c r="F1700" s="143" t="str">
        <f>IFERROR(IF(VLOOKUP(Table1[[#This Row],[Budget Code Description]],Dimentions!$X$6:$AC$139,2,FALSE)="","",VLOOKUP(Table1[[#This Row],[Budget Code Description]],Dimentions!$X$6:$AC$139,2,FALSE)),"")</f>
        <v/>
      </c>
      <c r="G1700" s="143"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Description]],Dimentions!$X$6:$AC$134,4,FALSE)="","",VLOOKUP(Table1[[#This Row],[Budget Code Description]],Dimentions!$X$6:$AC$134,4,FALSE)),"")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29"/>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x14ac:dyDescent="0.35">
      <c r="A1701" s="1"/>
      <c r="B1701" s="88" t="str">
        <f>IF(Table1[[#This Row],[Posting Date]]&lt;&gt;"",IF(Table1[[#This Row],[Reference Number]]=Q1700,B1700+1,1),"")</f>
        <v/>
      </c>
      <c r="C1701" s="61"/>
      <c r="D1701" s="61"/>
      <c r="E1701" s="140"/>
      <c r="F1701" s="143" t="str">
        <f>IFERROR(IF(VLOOKUP(Table1[[#This Row],[Budget Code Description]],Dimentions!$X$6:$AC$139,2,FALSE)="","",VLOOKUP(Table1[[#This Row],[Budget Code Description]],Dimentions!$X$6:$AC$139,2,FALSE)),"")</f>
        <v/>
      </c>
      <c r="G1701" s="143"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Description]],Dimentions!$X$6:$AC$134,4,FALSE)="","",VLOOKUP(Table1[[#This Row],[Budget Code Description]],Dimentions!$X$6:$AC$134,4,FALSE)),"")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29"/>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x14ac:dyDescent="0.35">
      <c r="A1702" s="1"/>
      <c r="B1702" s="88" t="str">
        <f>IF(Table1[[#This Row],[Posting Date]]&lt;&gt;"",IF(Table1[[#This Row],[Reference Number]]=Q1701,B1701+1,1),"")</f>
        <v/>
      </c>
      <c r="C1702" s="61"/>
      <c r="D1702" s="61"/>
      <c r="E1702" s="140"/>
      <c r="F1702" s="143" t="str">
        <f>IFERROR(IF(VLOOKUP(Table1[[#This Row],[Budget Code Description]],Dimentions!$X$6:$AC$139,2,FALSE)="","",VLOOKUP(Table1[[#This Row],[Budget Code Description]],Dimentions!$X$6:$AC$139,2,FALSE)),"")</f>
        <v/>
      </c>
      <c r="G1702" s="143"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Description]],Dimentions!$X$6:$AC$134,4,FALSE)="","",VLOOKUP(Table1[[#This Row],[Budget Code Description]],Dimentions!$X$6:$AC$134,4,FALSE)),"")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si="29"/>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x14ac:dyDescent="0.35">
      <c r="A1703" s="1"/>
      <c r="B1703" s="88" t="str">
        <f>IF(Table1[[#This Row],[Posting Date]]&lt;&gt;"",IF(Table1[[#This Row],[Reference Number]]=Q1702,B1702+1,1),"")</f>
        <v/>
      </c>
      <c r="C1703" s="61"/>
      <c r="D1703" s="61"/>
      <c r="E1703" s="140"/>
      <c r="F1703" s="143" t="str">
        <f>IFERROR(IF(VLOOKUP(Table1[[#This Row],[Budget Code Description]],Dimentions!$X$6:$AC$139,2,FALSE)="","",VLOOKUP(Table1[[#This Row],[Budget Code Description]],Dimentions!$X$6:$AC$139,2,FALSE)),"")</f>
        <v/>
      </c>
      <c r="G1703" s="143"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Description]],Dimentions!$X$6:$AC$134,4,FALSE)="","",VLOOKUP(Table1[[#This Row],[Budget Code Description]],Dimentions!$X$6:$AC$134,4,FALSE)),"")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29"/>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x14ac:dyDescent="0.35">
      <c r="A1704" s="1"/>
      <c r="B1704" s="88" t="str">
        <f>IF(Table1[[#This Row],[Posting Date]]&lt;&gt;"",IF(Table1[[#This Row],[Reference Number]]=Q1703,B1703+1,1),"")</f>
        <v/>
      </c>
      <c r="C1704" s="61"/>
      <c r="D1704" s="61"/>
      <c r="E1704" s="140"/>
      <c r="F1704" s="143" t="str">
        <f>IFERROR(IF(VLOOKUP(Table1[[#This Row],[Budget Code Description]],Dimentions!$X$6:$AC$139,2,FALSE)="","",VLOOKUP(Table1[[#This Row],[Budget Code Description]],Dimentions!$X$6:$AC$139,2,FALSE)),"")</f>
        <v/>
      </c>
      <c r="G1704" s="143"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Description]],Dimentions!$X$6:$AC$134,4,FALSE)="","",VLOOKUP(Table1[[#This Row],[Budget Code Description]],Dimentions!$X$6:$AC$134,4,FALSE)),"")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29"/>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x14ac:dyDescent="0.35">
      <c r="A1705" s="1"/>
      <c r="B1705" s="88" t="str">
        <f>IF(Table1[[#This Row],[Posting Date]]&lt;&gt;"",IF(Table1[[#This Row],[Reference Number]]=Q1704,B1704+1,1),"")</f>
        <v/>
      </c>
      <c r="C1705" s="61"/>
      <c r="D1705" s="61"/>
      <c r="E1705" s="140"/>
      <c r="F1705" s="143" t="str">
        <f>IFERROR(IF(VLOOKUP(Table1[[#This Row],[Budget Code Description]],Dimentions!$X$6:$AC$139,2,FALSE)="","",VLOOKUP(Table1[[#This Row],[Budget Code Description]],Dimentions!$X$6:$AC$139,2,FALSE)),"")</f>
        <v/>
      </c>
      <c r="G1705" s="143"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Description]],Dimentions!$X$6:$AC$134,4,FALSE)="","",VLOOKUP(Table1[[#This Row],[Budget Code Description]],Dimentions!$X$6:$AC$134,4,FALSE)),"")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si="29"/>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x14ac:dyDescent="0.35">
      <c r="A1706" s="1"/>
      <c r="B1706" s="88" t="str">
        <f>IF(Table1[[#This Row],[Posting Date]]&lt;&gt;"",IF(Table1[[#This Row],[Reference Number]]=Q1705,B1705+1,1),"")</f>
        <v/>
      </c>
      <c r="C1706" s="61"/>
      <c r="D1706" s="61"/>
      <c r="E1706" s="140"/>
      <c r="F1706" s="143" t="str">
        <f>IFERROR(IF(VLOOKUP(Table1[[#This Row],[Budget Code Description]],Dimentions!$X$6:$AC$139,2,FALSE)="","",VLOOKUP(Table1[[#This Row],[Budget Code Description]],Dimentions!$X$6:$AC$139,2,FALSE)),"")</f>
        <v/>
      </c>
      <c r="G1706" s="143"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Description]],Dimentions!$X$6:$AC$134,4,FALSE)="","",VLOOKUP(Table1[[#This Row],[Budget Code Description]],Dimentions!$X$6:$AC$134,4,FALSE)),"")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29"/>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x14ac:dyDescent="0.35">
      <c r="A1707" s="1"/>
      <c r="B1707" s="88" t="str">
        <f>IF(Table1[[#This Row],[Posting Date]]&lt;&gt;"",IF(Table1[[#This Row],[Reference Number]]=Q1706,B1706+1,1),"")</f>
        <v/>
      </c>
      <c r="C1707" s="61"/>
      <c r="D1707" s="61"/>
      <c r="E1707" s="140"/>
      <c r="F1707" s="143" t="str">
        <f>IFERROR(IF(VLOOKUP(Table1[[#This Row],[Budget Code Description]],Dimentions!$X$6:$AC$139,2,FALSE)="","",VLOOKUP(Table1[[#This Row],[Budget Code Description]],Dimentions!$X$6:$AC$139,2,FALSE)),"")</f>
        <v/>
      </c>
      <c r="G1707" s="143"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Description]],Dimentions!$X$6:$AC$134,4,FALSE)="","",VLOOKUP(Table1[[#This Row],[Budget Code Description]],Dimentions!$X$6:$AC$134,4,FALSE)),"")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ref="W1707:W1770" si="30">IF(E1707="","",(ExchangeRate))</f>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x14ac:dyDescent="0.35">
      <c r="A1708" s="1"/>
      <c r="B1708" s="88" t="str">
        <f>IF(Table1[[#This Row],[Posting Date]]&lt;&gt;"",IF(Table1[[#This Row],[Reference Number]]=Q1707,B1707+1,1),"")</f>
        <v/>
      </c>
      <c r="C1708" s="61"/>
      <c r="D1708" s="61"/>
      <c r="E1708" s="140"/>
      <c r="F1708" s="143" t="str">
        <f>IFERROR(IF(VLOOKUP(Table1[[#This Row],[Budget Code Description]],Dimentions!$X$6:$AC$139,2,FALSE)="","",VLOOKUP(Table1[[#This Row],[Budget Code Description]],Dimentions!$X$6:$AC$139,2,FALSE)),"")</f>
        <v/>
      </c>
      <c r="G1708" s="143"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Description]],Dimentions!$X$6:$AC$134,4,FALSE)="","",VLOOKUP(Table1[[#This Row],[Budget Code Description]],Dimentions!$X$6:$AC$134,4,FALSE)),"")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30"/>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x14ac:dyDescent="0.35">
      <c r="A1709" s="1"/>
      <c r="B1709" s="88" t="str">
        <f>IF(Table1[[#This Row],[Posting Date]]&lt;&gt;"",IF(Table1[[#This Row],[Reference Number]]=Q1708,B1708+1,1),"")</f>
        <v/>
      </c>
      <c r="C1709" s="61"/>
      <c r="D1709" s="61"/>
      <c r="E1709" s="140"/>
      <c r="F1709" s="143" t="str">
        <f>IFERROR(IF(VLOOKUP(Table1[[#This Row],[Budget Code Description]],Dimentions!$X$6:$AC$139,2,FALSE)="","",VLOOKUP(Table1[[#This Row],[Budget Code Description]],Dimentions!$X$6:$AC$139,2,FALSE)),"")</f>
        <v/>
      </c>
      <c r="G1709" s="143"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Description]],Dimentions!$X$6:$AC$134,4,FALSE)="","",VLOOKUP(Table1[[#This Row],[Budget Code Description]],Dimentions!$X$6:$AC$134,4,FALSE)),"")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si="30"/>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x14ac:dyDescent="0.35">
      <c r="A1710" s="1"/>
      <c r="B1710" s="88" t="str">
        <f>IF(Table1[[#This Row],[Posting Date]]&lt;&gt;"",IF(Table1[[#This Row],[Reference Number]]=Q1709,B1709+1,1),"")</f>
        <v/>
      </c>
      <c r="C1710" s="61"/>
      <c r="D1710" s="61"/>
      <c r="E1710" s="140"/>
      <c r="F1710" s="143" t="str">
        <f>IFERROR(IF(VLOOKUP(Table1[[#This Row],[Budget Code Description]],Dimentions!$X$6:$AC$139,2,FALSE)="","",VLOOKUP(Table1[[#This Row],[Budget Code Description]],Dimentions!$X$6:$AC$139,2,FALSE)),"")</f>
        <v/>
      </c>
      <c r="G1710" s="143"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Description]],Dimentions!$X$6:$AC$134,4,FALSE)="","",VLOOKUP(Table1[[#This Row],[Budget Code Description]],Dimentions!$X$6:$AC$134,4,FALSE)),"")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si="30"/>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x14ac:dyDescent="0.35">
      <c r="A1711" s="1"/>
      <c r="B1711" s="88" t="str">
        <f>IF(Table1[[#This Row],[Posting Date]]&lt;&gt;"",IF(Table1[[#This Row],[Reference Number]]=Q1710,B1710+1,1),"")</f>
        <v/>
      </c>
      <c r="C1711" s="61"/>
      <c r="D1711" s="61"/>
      <c r="E1711" s="140"/>
      <c r="F1711" s="143" t="str">
        <f>IFERROR(IF(VLOOKUP(Table1[[#This Row],[Budget Code Description]],Dimentions!$X$6:$AC$139,2,FALSE)="","",VLOOKUP(Table1[[#This Row],[Budget Code Description]],Dimentions!$X$6:$AC$139,2,FALSE)),"")</f>
        <v/>
      </c>
      <c r="G1711" s="143"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Description]],Dimentions!$X$6:$AC$134,4,FALSE)="","",VLOOKUP(Table1[[#This Row],[Budget Code Description]],Dimentions!$X$6:$AC$134,4,FALSE)),"")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si="30"/>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x14ac:dyDescent="0.35">
      <c r="A1712" s="1"/>
      <c r="B1712" s="88" t="str">
        <f>IF(Table1[[#This Row],[Posting Date]]&lt;&gt;"",IF(Table1[[#This Row],[Reference Number]]=Q1711,B1711+1,1),"")</f>
        <v/>
      </c>
      <c r="C1712" s="61"/>
      <c r="D1712" s="61"/>
      <c r="E1712" s="140"/>
      <c r="F1712" s="143" t="str">
        <f>IFERROR(IF(VLOOKUP(Table1[[#This Row],[Budget Code Description]],Dimentions!$X$6:$AC$139,2,FALSE)="","",VLOOKUP(Table1[[#This Row],[Budget Code Description]],Dimentions!$X$6:$AC$139,2,FALSE)),"")</f>
        <v/>
      </c>
      <c r="G1712" s="143"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Description]],Dimentions!$X$6:$AC$134,4,FALSE)="","",VLOOKUP(Table1[[#This Row],[Budget Code Description]],Dimentions!$X$6:$AC$134,4,FALSE)),"")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30"/>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x14ac:dyDescent="0.35">
      <c r="A1713" s="1"/>
      <c r="B1713" s="88" t="str">
        <f>IF(Table1[[#This Row],[Posting Date]]&lt;&gt;"",IF(Table1[[#This Row],[Reference Number]]=Q1712,B1712+1,1),"")</f>
        <v/>
      </c>
      <c r="C1713" s="61"/>
      <c r="D1713" s="61"/>
      <c r="E1713" s="140"/>
      <c r="F1713" s="143" t="str">
        <f>IFERROR(IF(VLOOKUP(Table1[[#This Row],[Budget Code Description]],Dimentions!$X$6:$AC$139,2,FALSE)="","",VLOOKUP(Table1[[#This Row],[Budget Code Description]],Dimentions!$X$6:$AC$139,2,FALSE)),"")</f>
        <v/>
      </c>
      <c r="G1713" s="143"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Description]],Dimentions!$X$6:$AC$134,4,FALSE)="","",VLOOKUP(Table1[[#This Row],[Budget Code Description]],Dimentions!$X$6:$AC$134,4,FALSE)),"")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30"/>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x14ac:dyDescent="0.35">
      <c r="A1714" s="1"/>
      <c r="B1714" s="88" t="str">
        <f>IF(Table1[[#This Row],[Posting Date]]&lt;&gt;"",IF(Table1[[#This Row],[Reference Number]]=Q1713,B1713+1,1),"")</f>
        <v/>
      </c>
      <c r="C1714" s="61"/>
      <c r="D1714" s="61"/>
      <c r="E1714" s="140"/>
      <c r="F1714" s="143" t="str">
        <f>IFERROR(IF(VLOOKUP(Table1[[#This Row],[Budget Code Description]],Dimentions!$X$6:$AC$139,2,FALSE)="","",VLOOKUP(Table1[[#This Row],[Budget Code Description]],Dimentions!$X$6:$AC$139,2,FALSE)),"")</f>
        <v/>
      </c>
      <c r="G1714" s="143"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Description]],Dimentions!$X$6:$AC$134,4,FALSE)="","",VLOOKUP(Table1[[#This Row],[Budget Code Description]],Dimentions!$X$6:$AC$134,4,FALSE)),"")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30"/>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x14ac:dyDescent="0.35">
      <c r="A1715" s="1"/>
      <c r="B1715" s="88" t="str">
        <f>IF(Table1[[#This Row],[Posting Date]]&lt;&gt;"",IF(Table1[[#This Row],[Reference Number]]=Q1714,B1714+1,1),"")</f>
        <v/>
      </c>
      <c r="C1715" s="61"/>
      <c r="D1715" s="61"/>
      <c r="E1715" s="140"/>
      <c r="F1715" s="143" t="str">
        <f>IFERROR(IF(VLOOKUP(Table1[[#This Row],[Budget Code Description]],Dimentions!$X$6:$AC$139,2,FALSE)="","",VLOOKUP(Table1[[#This Row],[Budget Code Description]],Dimentions!$X$6:$AC$139,2,FALSE)),"")</f>
        <v/>
      </c>
      <c r="G1715" s="143"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Description]],Dimentions!$X$6:$AC$134,4,FALSE)="","",VLOOKUP(Table1[[#This Row],[Budget Code Description]],Dimentions!$X$6:$AC$134,4,FALSE)),"")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30"/>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x14ac:dyDescent="0.35">
      <c r="A1716" s="1"/>
      <c r="B1716" s="88" t="str">
        <f>IF(Table1[[#This Row],[Posting Date]]&lt;&gt;"",IF(Table1[[#This Row],[Reference Number]]=Q1715,B1715+1,1),"")</f>
        <v/>
      </c>
      <c r="C1716" s="61"/>
      <c r="D1716" s="61"/>
      <c r="E1716" s="140"/>
      <c r="F1716" s="143" t="str">
        <f>IFERROR(IF(VLOOKUP(Table1[[#This Row],[Budget Code Description]],Dimentions!$X$6:$AC$139,2,FALSE)="","",VLOOKUP(Table1[[#This Row],[Budget Code Description]],Dimentions!$X$6:$AC$139,2,FALSE)),"")</f>
        <v/>
      </c>
      <c r="G1716" s="143"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Description]],Dimentions!$X$6:$AC$134,4,FALSE)="","",VLOOKUP(Table1[[#This Row],[Budget Code Description]],Dimentions!$X$6:$AC$134,4,FALSE)),"")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30"/>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x14ac:dyDescent="0.35">
      <c r="A1717" s="1"/>
      <c r="B1717" s="88" t="str">
        <f>IF(Table1[[#This Row],[Posting Date]]&lt;&gt;"",IF(Table1[[#This Row],[Reference Number]]=Q1716,B1716+1,1),"")</f>
        <v/>
      </c>
      <c r="C1717" s="61"/>
      <c r="D1717" s="61"/>
      <c r="E1717" s="140"/>
      <c r="F1717" s="143" t="str">
        <f>IFERROR(IF(VLOOKUP(Table1[[#This Row],[Budget Code Description]],Dimentions!$X$6:$AC$139,2,FALSE)="","",VLOOKUP(Table1[[#This Row],[Budget Code Description]],Dimentions!$X$6:$AC$139,2,FALSE)),"")</f>
        <v/>
      </c>
      <c r="G1717" s="143"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Description]],Dimentions!$X$6:$AC$134,4,FALSE)="","",VLOOKUP(Table1[[#This Row],[Budget Code Description]],Dimentions!$X$6:$AC$134,4,FALSE)),"")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30"/>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x14ac:dyDescent="0.35">
      <c r="A1718" s="1"/>
      <c r="B1718" s="88" t="str">
        <f>IF(Table1[[#This Row],[Posting Date]]&lt;&gt;"",IF(Table1[[#This Row],[Reference Number]]=Q1717,B1717+1,1),"")</f>
        <v/>
      </c>
      <c r="C1718" s="61"/>
      <c r="D1718" s="61"/>
      <c r="E1718" s="140"/>
      <c r="F1718" s="143" t="str">
        <f>IFERROR(IF(VLOOKUP(Table1[[#This Row],[Budget Code Description]],Dimentions!$X$6:$AC$139,2,FALSE)="","",VLOOKUP(Table1[[#This Row],[Budget Code Description]],Dimentions!$X$6:$AC$139,2,FALSE)),"")</f>
        <v/>
      </c>
      <c r="G1718" s="143"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Description]],Dimentions!$X$6:$AC$134,4,FALSE)="","",VLOOKUP(Table1[[#This Row],[Budget Code Description]],Dimentions!$X$6:$AC$134,4,FALSE)),"")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30"/>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x14ac:dyDescent="0.35">
      <c r="A1719" s="1"/>
      <c r="B1719" s="88" t="str">
        <f>IF(Table1[[#This Row],[Posting Date]]&lt;&gt;"",IF(Table1[[#This Row],[Reference Number]]=Q1718,B1718+1,1),"")</f>
        <v/>
      </c>
      <c r="C1719" s="61"/>
      <c r="D1719" s="61"/>
      <c r="E1719" s="140"/>
      <c r="F1719" s="143" t="str">
        <f>IFERROR(IF(VLOOKUP(Table1[[#This Row],[Budget Code Description]],Dimentions!$X$6:$AC$139,2,FALSE)="","",VLOOKUP(Table1[[#This Row],[Budget Code Description]],Dimentions!$X$6:$AC$139,2,FALSE)),"")</f>
        <v/>
      </c>
      <c r="G1719" s="143"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Description]],Dimentions!$X$6:$AC$134,4,FALSE)="","",VLOOKUP(Table1[[#This Row],[Budget Code Description]],Dimentions!$X$6:$AC$134,4,FALSE)),"")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30"/>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x14ac:dyDescent="0.35">
      <c r="A1720" s="1"/>
      <c r="B1720" s="88" t="str">
        <f>IF(Table1[[#This Row],[Posting Date]]&lt;&gt;"",IF(Table1[[#This Row],[Reference Number]]=Q1719,B1719+1,1),"")</f>
        <v/>
      </c>
      <c r="C1720" s="61"/>
      <c r="D1720" s="61"/>
      <c r="E1720" s="140"/>
      <c r="F1720" s="143" t="str">
        <f>IFERROR(IF(VLOOKUP(Table1[[#This Row],[Budget Code Description]],Dimentions!$X$6:$AC$139,2,FALSE)="","",VLOOKUP(Table1[[#This Row],[Budget Code Description]],Dimentions!$X$6:$AC$139,2,FALSE)),"")</f>
        <v/>
      </c>
      <c r="G1720" s="143"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Description]],Dimentions!$X$6:$AC$134,4,FALSE)="","",VLOOKUP(Table1[[#This Row],[Budget Code Description]],Dimentions!$X$6:$AC$134,4,FALSE)),"")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si="30"/>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x14ac:dyDescent="0.35">
      <c r="A1721" s="1"/>
      <c r="B1721" s="88" t="str">
        <f>IF(Table1[[#This Row],[Posting Date]]&lt;&gt;"",IF(Table1[[#This Row],[Reference Number]]=Q1720,B1720+1,1),"")</f>
        <v/>
      </c>
      <c r="C1721" s="61"/>
      <c r="D1721" s="61"/>
      <c r="E1721" s="140"/>
      <c r="F1721" s="143" t="str">
        <f>IFERROR(IF(VLOOKUP(Table1[[#This Row],[Budget Code Description]],Dimentions!$X$6:$AC$139,2,FALSE)="","",VLOOKUP(Table1[[#This Row],[Budget Code Description]],Dimentions!$X$6:$AC$139,2,FALSE)),"")</f>
        <v/>
      </c>
      <c r="G1721" s="143"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Description]],Dimentions!$X$6:$AC$134,4,FALSE)="","",VLOOKUP(Table1[[#This Row],[Budget Code Description]],Dimentions!$X$6:$AC$134,4,FALSE)),"")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30"/>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x14ac:dyDescent="0.35">
      <c r="A1722" s="1"/>
      <c r="B1722" s="88" t="str">
        <f>IF(Table1[[#This Row],[Posting Date]]&lt;&gt;"",IF(Table1[[#This Row],[Reference Number]]=Q1721,B1721+1,1),"")</f>
        <v/>
      </c>
      <c r="C1722" s="61"/>
      <c r="D1722" s="61"/>
      <c r="E1722" s="140"/>
      <c r="F1722" s="143" t="str">
        <f>IFERROR(IF(VLOOKUP(Table1[[#This Row],[Budget Code Description]],Dimentions!$X$6:$AC$139,2,FALSE)="","",VLOOKUP(Table1[[#This Row],[Budget Code Description]],Dimentions!$X$6:$AC$139,2,FALSE)),"")</f>
        <v/>
      </c>
      <c r="G1722" s="143"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Description]],Dimentions!$X$6:$AC$134,4,FALSE)="","",VLOOKUP(Table1[[#This Row],[Budget Code Description]],Dimentions!$X$6:$AC$134,4,FALSE)),"")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30"/>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x14ac:dyDescent="0.35">
      <c r="A1723" s="1"/>
      <c r="B1723" s="88" t="str">
        <f>IF(Table1[[#This Row],[Posting Date]]&lt;&gt;"",IF(Table1[[#This Row],[Reference Number]]=Q1722,B1722+1,1),"")</f>
        <v/>
      </c>
      <c r="C1723" s="61"/>
      <c r="D1723" s="61"/>
      <c r="E1723" s="140"/>
      <c r="F1723" s="143" t="str">
        <f>IFERROR(IF(VLOOKUP(Table1[[#This Row],[Budget Code Description]],Dimentions!$X$6:$AC$139,2,FALSE)="","",VLOOKUP(Table1[[#This Row],[Budget Code Description]],Dimentions!$X$6:$AC$139,2,FALSE)),"")</f>
        <v/>
      </c>
      <c r="G1723" s="143"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Description]],Dimentions!$X$6:$AC$134,4,FALSE)="","",VLOOKUP(Table1[[#This Row],[Budget Code Description]],Dimentions!$X$6:$AC$134,4,FALSE)),"")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30"/>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x14ac:dyDescent="0.35">
      <c r="A1724" s="1"/>
      <c r="B1724" s="88" t="str">
        <f>IF(Table1[[#This Row],[Posting Date]]&lt;&gt;"",IF(Table1[[#This Row],[Reference Number]]=Q1723,B1723+1,1),"")</f>
        <v/>
      </c>
      <c r="C1724" s="61"/>
      <c r="D1724" s="61"/>
      <c r="E1724" s="140"/>
      <c r="F1724" s="143" t="str">
        <f>IFERROR(IF(VLOOKUP(Table1[[#This Row],[Budget Code Description]],Dimentions!$X$6:$AC$139,2,FALSE)="","",VLOOKUP(Table1[[#This Row],[Budget Code Description]],Dimentions!$X$6:$AC$139,2,FALSE)),"")</f>
        <v/>
      </c>
      <c r="G1724" s="143"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Description]],Dimentions!$X$6:$AC$134,4,FALSE)="","",VLOOKUP(Table1[[#This Row],[Budget Code Description]],Dimentions!$X$6:$AC$134,4,FALSE)),"")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30"/>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x14ac:dyDescent="0.35">
      <c r="A1725" s="1"/>
      <c r="B1725" s="88" t="str">
        <f>IF(Table1[[#This Row],[Posting Date]]&lt;&gt;"",IF(Table1[[#This Row],[Reference Number]]=Q1724,B1724+1,1),"")</f>
        <v/>
      </c>
      <c r="C1725" s="61"/>
      <c r="D1725" s="61"/>
      <c r="E1725" s="140"/>
      <c r="F1725" s="143" t="str">
        <f>IFERROR(IF(VLOOKUP(Table1[[#This Row],[Budget Code Description]],Dimentions!$X$6:$AC$139,2,FALSE)="","",VLOOKUP(Table1[[#This Row],[Budget Code Description]],Dimentions!$X$6:$AC$139,2,FALSE)),"")</f>
        <v/>
      </c>
      <c r="G1725" s="143"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Description]],Dimentions!$X$6:$AC$134,4,FALSE)="","",VLOOKUP(Table1[[#This Row],[Budget Code Description]],Dimentions!$X$6:$AC$134,4,FALSE)),"")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30"/>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x14ac:dyDescent="0.35">
      <c r="A1726" s="1"/>
      <c r="B1726" s="88" t="str">
        <f>IF(Table1[[#This Row],[Posting Date]]&lt;&gt;"",IF(Table1[[#This Row],[Reference Number]]=Q1725,B1725+1,1),"")</f>
        <v/>
      </c>
      <c r="C1726" s="61"/>
      <c r="D1726" s="61"/>
      <c r="E1726" s="140"/>
      <c r="F1726" s="143" t="str">
        <f>IFERROR(IF(VLOOKUP(Table1[[#This Row],[Budget Code Description]],Dimentions!$X$6:$AC$139,2,FALSE)="","",VLOOKUP(Table1[[#This Row],[Budget Code Description]],Dimentions!$X$6:$AC$139,2,FALSE)),"")</f>
        <v/>
      </c>
      <c r="G1726" s="143"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Description]],Dimentions!$X$6:$AC$134,4,FALSE)="","",VLOOKUP(Table1[[#This Row],[Budget Code Description]],Dimentions!$X$6:$AC$134,4,FALSE)),"")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30"/>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x14ac:dyDescent="0.35">
      <c r="A1727" s="1"/>
      <c r="B1727" s="88" t="str">
        <f>IF(Table1[[#This Row],[Posting Date]]&lt;&gt;"",IF(Table1[[#This Row],[Reference Number]]=Q1726,B1726+1,1),"")</f>
        <v/>
      </c>
      <c r="C1727" s="61"/>
      <c r="D1727" s="61"/>
      <c r="E1727" s="140"/>
      <c r="F1727" s="143" t="str">
        <f>IFERROR(IF(VLOOKUP(Table1[[#This Row],[Budget Code Description]],Dimentions!$X$6:$AC$139,2,FALSE)="","",VLOOKUP(Table1[[#This Row],[Budget Code Description]],Dimentions!$X$6:$AC$139,2,FALSE)),"")</f>
        <v/>
      </c>
      <c r="G1727" s="143"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Description]],Dimentions!$X$6:$AC$134,4,FALSE)="","",VLOOKUP(Table1[[#This Row],[Budget Code Description]],Dimentions!$X$6:$AC$134,4,FALSE)),"")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30"/>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x14ac:dyDescent="0.35">
      <c r="A1728" s="1"/>
      <c r="B1728" s="88" t="str">
        <f>IF(Table1[[#This Row],[Posting Date]]&lt;&gt;"",IF(Table1[[#This Row],[Reference Number]]=Q1727,B1727+1,1),"")</f>
        <v/>
      </c>
      <c r="C1728" s="61"/>
      <c r="D1728" s="61"/>
      <c r="E1728" s="140"/>
      <c r="F1728" s="143" t="str">
        <f>IFERROR(IF(VLOOKUP(Table1[[#This Row],[Budget Code Description]],Dimentions!$X$6:$AC$139,2,FALSE)="","",VLOOKUP(Table1[[#This Row],[Budget Code Description]],Dimentions!$X$6:$AC$139,2,FALSE)),"")</f>
        <v/>
      </c>
      <c r="G1728" s="143"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Description]],Dimentions!$X$6:$AC$134,4,FALSE)="","",VLOOKUP(Table1[[#This Row],[Budget Code Description]],Dimentions!$X$6:$AC$134,4,FALSE)),"")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30"/>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x14ac:dyDescent="0.35">
      <c r="A1729" s="1"/>
      <c r="B1729" s="88" t="str">
        <f>IF(Table1[[#This Row],[Posting Date]]&lt;&gt;"",IF(Table1[[#This Row],[Reference Number]]=Q1728,B1728+1,1),"")</f>
        <v/>
      </c>
      <c r="C1729" s="61"/>
      <c r="D1729" s="61"/>
      <c r="E1729" s="140"/>
      <c r="F1729" s="143" t="str">
        <f>IFERROR(IF(VLOOKUP(Table1[[#This Row],[Budget Code Description]],Dimentions!$X$6:$AC$139,2,FALSE)="","",VLOOKUP(Table1[[#This Row],[Budget Code Description]],Dimentions!$X$6:$AC$139,2,FALSE)),"")</f>
        <v/>
      </c>
      <c r="G1729" s="143"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Description]],Dimentions!$X$6:$AC$134,4,FALSE)="","",VLOOKUP(Table1[[#This Row],[Budget Code Description]],Dimentions!$X$6:$AC$134,4,FALSE)),"")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30"/>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x14ac:dyDescent="0.35">
      <c r="A1730" s="1"/>
      <c r="B1730" s="88" t="str">
        <f>IF(Table1[[#This Row],[Posting Date]]&lt;&gt;"",IF(Table1[[#This Row],[Reference Number]]=Q1729,B1729+1,1),"")</f>
        <v/>
      </c>
      <c r="C1730" s="61"/>
      <c r="D1730" s="61"/>
      <c r="E1730" s="140"/>
      <c r="F1730" s="143" t="str">
        <f>IFERROR(IF(VLOOKUP(Table1[[#This Row],[Budget Code Description]],Dimentions!$X$6:$AC$139,2,FALSE)="","",VLOOKUP(Table1[[#This Row],[Budget Code Description]],Dimentions!$X$6:$AC$139,2,FALSE)),"")</f>
        <v/>
      </c>
      <c r="G1730" s="143"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Description]],Dimentions!$X$6:$AC$134,4,FALSE)="","",VLOOKUP(Table1[[#This Row],[Budget Code Description]],Dimentions!$X$6:$AC$134,4,FALSE)),"")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30"/>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x14ac:dyDescent="0.35">
      <c r="A1731" s="1"/>
      <c r="B1731" s="88" t="str">
        <f>IF(Table1[[#This Row],[Posting Date]]&lt;&gt;"",IF(Table1[[#This Row],[Reference Number]]=Q1730,B1730+1,1),"")</f>
        <v/>
      </c>
      <c r="C1731" s="61"/>
      <c r="D1731" s="61"/>
      <c r="E1731" s="140"/>
      <c r="F1731" s="143" t="str">
        <f>IFERROR(IF(VLOOKUP(Table1[[#This Row],[Budget Code Description]],Dimentions!$X$6:$AC$139,2,FALSE)="","",VLOOKUP(Table1[[#This Row],[Budget Code Description]],Dimentions!$X$6:$AC$139,2,FALSE)),"")</f>
        <v/>
      </c>
      <c r="G1731" s="143"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Description]],Dimentions!$X$6:$AC$134,4,FALSE)="","",VLOOKUP(Table1[[#This Row],[Budget Code Description]],Dimentions!$X$6:$AC$134,4,FALSE)),"")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30"/>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x14ac:dyDescent="0.35">
      <c r="A1732" s="1"/>
      <c r="B1732" s="88" t="str">
        <f>IF(Table1[[#This Row],[Posting Date]]&lt;&gt;"",IF(Table1[[#This Row],[Reference Number]]=Q1731,B1731+1,1),"")</f>
        <v/>
      </c>
      <c r="C1732" s="61"/>
      <c r="D1732" s="61"/>
      <c r="E1732" s="140"/>
      <c r="F1732" s="143" t="str">
        <f>IFERROR(IF(VLOOKUP(Table1[[#This Row],[Budget Code Description]],Dimentions!$X$6:$AC$139,2,FALSE)="","",VLOOKUP(Table1[[#This Row],[Budget Code Description]],Dimentions!$X$6:$AC$139,2,FALSE)),"")</f>
        <v/>
      </c>
      <c r="G1732" s="143"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Description]],Dimentions!$X$6:$AC$134,4,FALSE)="","",VLOOKUP(Table1[[#This Row],[Budget Code Description]],Dimentions!$X$6:$AC$134,4,FALSE)),"")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30"/>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x14ac:dyDescent="0.35">
      <c r="A1733" s="1"/>
      <c r="B1733" s="88" t="str">
        <f>IF(Table1[[#This Row],[Posting Date]]&lt;&gt;"",IF(Table1[[#This Row],[Reference Number]]=Q1732,B1732+1,1),"")</f>
        <v/>
      </c>
      <c r="C1733" s="61"/>
      <c r="D1733" s="61"/>
      <c r="E1733" s="140"/>
      <c r="F1733" s="143" t="str">
        <f>IFERROR(IF(VLOOKUP(Table1[[#This Row],[Budget Code Description]],Dimentions!$X$6:$AC$139,2,FALSE)="","",VLOOKUP(Table1[[#This Row],[Budget Code Description]],Dimentions!$X$6:$AC$139,2,FALSE)),"")</f>
        <v/>
      </c>
      <c r="G1733" s="143"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Description]],Dimentions!$X$6:$AC$134,4,FALSE)="","",VLOOKUP(Table1[[#This Row],[Budget Code Description]],Dimentions!$X$6:$AC$134,4,FALSE)),"")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30"/>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x14ac:dyDescent="0.35">
      <c r="A1734" s="1"/>
      <c r="B1734" s="88" t="str">
        <f>IF(Table1[[#This Row],[Posting Date]]&lt;&gt;"",IF(Table1[[#This Row],[Reference Number]]=Q1733,B1733+1,1),"")</f>
        <v/>
      </c>
      <c r="C1734" s="61"/>
      <c r="D1734" s="61"/>
      <c r="E1734" s="140"/>
      <c r="F1734" s="143" t="str">
        <f>IFERROR(IF(VLOOKUP(Table1[[#This Row],[Budget Code Description]],Dimentions!$X$6:$AC$139,2,FALSE)="","",VLOOKUP(Table1[[#This Row],[Budget Code Description]],Dimentions!$X$6:$AC$139,2,FALSE)),"")</f>
        <v/>
      </c>
      <c r="G1734" s="143"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Description]],Dimentions!$X$6:$AC$134,4,FALSE)="","",VLOOKUP(Table1[[#This Row],[Budget Code Description]],Dimentions!$X$6:$AC$134,4,FALSE)),"")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30"/>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x14ac:dyDescent="0.35">
      <c r="A1735" s="1"/>
      <c r="B1735" s="88" t="str">
        <f>IF(Table1[[#This Row],[Posting Date]]&lt;&gt;"",IF(Table1[[#This Row],[Reference Number]]=Q1734,B1734+1,1),"")</f>
        <v/>
      </c>
      <c r="C1735" s="61"/>
      <c r="D1735" s="61"/>
      <c r="E1735" s="140"/>
      <c r="F1735" s="143" t="str">
        <f>IFERROR(IF(VLOOKUP(Table1[[#This Row],[Budget Code Description]],Dimentions!$X$6:$AC$139,2,FALSE)="","",VLOOKUP(Table1[[#This Row],[Budget Code Description]],Dimentions!$X$6:$AC$139,2,FALSE)),"")</f>
        <v/>
      </c>
      <c r="G1735" s="143"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Description]],Dimentions!$X$6:$AC$134,4,FALSE)="","",VLOOKUP(Table1[[#This Row],[Budget Code Description]],Dimentions!$X$6:$AC$134,4,FALSE)),"")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30"/>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x14ac:dyDescent="0.35">
      <c r="A1736" s="1"/>
      <c r="B1736" s="88" t="str">
        <f>IF(Table1[[#This Row],[Posting Date]]&lt;&gt;"",IF(Table1[[#This Row],[Reference Number]]=Q1735,B1735+1,1),"")</f>
        <v/>
      </c>
      <c r="C1736" s="61"/>
      <c r="D1736" s="61"/>
      <c r="E1736" s="140"/>
      <c r="F1736" s="143" t="str">
        <f>IFERROR(IF(VLOOKUP(Table1[[#This Row],[Budget Code Description]],Dimentions!$X$6:$AC$139,2,FALSE)="","",VLOOKUP(Table1[[#This Row],[Budget Code Description]],Dimentions!$X$6:$AC$139,2,FALSE)),"")</f>
        <v/>
      </c>
      <c r="G1736" s="143"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Description]],Dimentions!$X$6:$AC$134,4,FALSE)="","",VLOOKUP(Table1[[#This Row],[Budget Code Description]],Dimentions!$X$6:$AC$134,4,FALSE)),"")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30"/>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x14ac:dyDescent="0.35">
      <c r="A1737" s="1"/>
      <c r="B1737" s="88" t="str">
        <f>IF(Table1[[#This Row],[Posting Date]]&lt;&gt;"",IF(Table1[[#This Row],[Reference Number]]=Q1736,B1736+1,1),"")</f>
        <v/>
      </c>
      <c r="C1737" s="61"/>
      <c r="D1737" s="61"/>
      <c r="E1737" s="140"/>
      <c r="F1737" s="143" t="str">
        <f>IFERROR(IF(VLOOKUP(Table1[[#This Row],[Budget Code Description]],Dimentions!$X$6:$AC$139,2,FALSE)="","",VLOOKUP(Table1[[#This Row],[Budget Code Description]],Dimentions!$X$6:$AC$139,2,FALSE)),"")</f>
        <v/>
      </c>
      <c r="G1737" s="143"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Description]],Dimentions!$X$6:$AC$134,4,FALSE)="","",VLOOKUP(Table1[[#This Row],[Budget Code Description]],Dimentions!$X$6:$AC$134,4,FALSE)),"")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30"/>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x14ac:dyDescent="0.35">
      <c r="A1738" s="1"/>
      <c r="B1738" s="88" t="str">
        <f>IF(Table1[[#This Row],[Posting Date]]&lt;&gt;"",IF(Table1[[#This Row],[Reference Number]]=Q1737,B1737+1,1),"")</f>
        <v/>
      </c>
      <c r="C1738" s="61"/>
      <c r="D1738" s="61"/>
      <c r="E1738" s="140"/>
      <c r="F1738" s="143" t="str">
        <f>IFERROR(IF(VLOOKUP(Table1[[#This Row],[Budget Code Description]],Dimentions!$X$6:$AC$139,2,FALSE)="","",VLOOKUP(Table1[[#This Row],[Budget Code Description]],Dimentions!$X$6:$AC$139,2,FALSE)),"")</f>
        <v/>
      </c>
      <c r="G1738" s="143"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Description]],Dimentions!$X$6:$AC$134,4,FALSE)="","",VLOOKUP(Table1[[#This Row],[Budget Code Description]],Dimentions!$X$6:$AC$134,4,FALSE)),"")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30"/>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x14ac:dyDescent="0.35">
      <c r="A1739" s="1"/>
      <c r="B1739" s="88" t="str">
        <f>IF(Table1[[#This Row],[Posting Date]]&lt;&gt;"",IF(Table1[[#This Row],[Reference Number]]=Q1738,B1738+1,1),"")</f>
        <v/>
      </c>
      <c r="C1739" s="61"/>
      <c r="D1739" s="61"/>
      <c r="E1739" s="140"/>
      <c r="F1739" s="143" t="str">
        <f>IFERROR(IF(VLOOKUP(Table1[[#This Row],[Budget Code Description]],Dimentions!$X$6:$AC$139,2,FALSE)="","",VLOOKUP(Table1[[#This Row],[Budget Code Description]],Dimentions!$X$6:$AC$139,2,FALSE)),"")</f>
        <v/>
      </c>
      <c r="G1739" s="143"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Description]],Dimentions!$X$6:$AC$134,4,FALSE)="","",VLOOKUP(Table1[[#This Row],[Budget Code Description]],Dimentions!$X$6:$AC$134,4,FALSE)),"")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30"/>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x14ac:dyDescent="0.35">
      <c r="A1740" s="1"/>
      <c r="B1740" s="88" t="str">
        <f>IF(Table1[[#This Row],[Posting Date]]&lt;&gt;"",IF(Table1[[#This Row],[Reference Number]]=Q1739,B1739+1,1),"")</f>
        <v/>
      </c>
      <c r="C1740" s="61"/>
      <c r="D1740" s="61"/>
      <c r="E1740" s="140"/>
      <c r="F1740" s="143" t="str">
        <f>IFERROR(IF(VLOOKUP(Table1[[#This Row],[Budget Code Description]],Dimentions!$X$6:$AC$139,2,FALSE)="","",VLOOKUP(Table1[[#This Row],[Budget Code Description]],Dimentions!$X$6:$AC$139,2,FALSE)),"")</f>
        <v/>
      </c>
      <c r="G1740" s="143"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Description]],Dimentions!$X$6:$AC$134,4,FALSE)="","",VLOOKUP(Table1[[#This Row],[Budget Code Description]],Dimentions!$X$6:$AC$134,4,FALSE)),"")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30"/>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x14ac:dyDescent="0.35">
      <c r="A1741" s="1"/>
      <c r="B1741" s="88" t="str">
        <f>IF(Table1[[#This Row],[Posting Date]]&lt;&gt;"",IF(Table1[[#This Row],[Reference Number]]=Q1740,B1740+1,1),"")</f>
        <v/>
      </c>
      <c r="C1741" s="61"/>
      <c r="D1741" s="61"/>
      <c r="E1741" s="140"/>
      <c r="F1741" s="143" t="str">
        <f>IFERROR(IF(VLOOKUP(Table1[[#This Row],[Budget Code Description]],Dimentions!$X$6:$AC$139,2,FALSE)="","",VLOOKUP(Table1[[#This Row],[Budget Code Description]],Dimentions!$X$6:$AC$139,2,FALSE)),"")</f>
        <v/>
      </c>
      <c r="G1741" s="143"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Description]],Dimentions!$X$6:$AC$134,4,FALSE)="","",VLOOKUP(Table1[[#This Row],[Budget Code Description]],Dimentions!$X$6:$AC$134,4,FALSE)),"")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30"/>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x14ac:dyDescent="0.35">
      <c r="A1742" s="1"/>
      <c r="B1742" s="88" t="str">
        <f>IF(Table1[[#This Row],[Posting Date]]&lt;&gt;"",IF(Table1[[#This Row],[Reference Number]]=Q1741,B1741+1,1),"")</f>
        <v/>
      </c>
      <c r="C1742" s="61"/>
      <c r="D1742" s="61"/>
      <c r="E1742" s="140"/>
      <c r="F1742" s="143" t="str">
        <f>IFERROR(IF(VLOOKUP(Table1[[#This Row],[Budget Code Description]],Dimentions!$X$6:$AC$139,2,FALSE)="","",VLOOKUP(Table1[[#This Row],[Budget Code Description]],Dimentions!$X$6:$AC$139,2,FALSE)),"")</f>
        <v/>
      </c>
      <c r="G1742" s="143"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Description]],Dimentions!$X$6:$AC$134,4,FALSE)="","",VLOOKUP(Table1[[#This Row],[Budget Code Description]],Dimentions!$X$6:$AC$134,4,FALSE)),"")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30"/>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x14ac:dyDescent="0.35">
      <c r="A1743" s="1"/>
      <c r="B1743" s="88" t="str">
        <f>IF(Table1[[#This Row],[Posting Date]]&lt;&gt;"",IF(Table1[[#This Row],[Reference Number]]=Q1742,B1742+1,1),"")</f>
        <v/>
      </c>
      <c r="C1743" s="61"/>
      <c r="D1743" s="61"/>
      <c r="E1743" s="140"/>
      <c r="F1743" s="143" t="str">
        <f>IFERROR(IF(VLOOKUP(Table1[[#This Row],[Budget Code Description]],Dimentions!$X$6:$AC$139,2,FALSE)="","",VLOOKUP(Table1[[#This Row],[Budget Code Description]],Dimentions!$X$6:$AC$139,2,FALSE)),"")</f>
        <v/>
      </c>
      <c r="G1743" s="143"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Description]],Dimentions!$X$6:$AC$134,4,FALSE)="","",VLOOKUP(Table1[[#This Row],[Budget Code Description]],Dimentions!$X$6:$AC$134,4,FALSE)),"")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30"/>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x14ac:dyDescent="0.35">
      <c r="A1744" s="1"/>
      <c r="B1744" s="88" t="str">
        <f>IF(Table1[[#This Row],[Posting Date]]&lt;&gt;"",IF(Table1[[#This Row],[Reference Number]]=Q1743,B1743+1,1),"")</f>
        <v/>
      </c>
      <c r="C1744" s="61"/>
      <c r="D1744" s="61"/>
      <c r="E1744" s="140"/>
      <c r="F1744" s="143" t="str">
        <f>IFERROR(IF(VLOOKUP(Table1[[#This Row],[Budget Code Description]],Dimentions!$X$6:$AC$139,2,FALSE)="","",VLOOKUP(Table1[[#This Row],[Budget Code Description]],Dimentions!$X$6:$AC$139,2,FALSE)),"")</f>
        <v/>
      </c>
      <c r="G1744" s="143"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Description]],Dimentions!$X$6:$AC$134,4,FALSE)="","",VLOOKUP(Table1[[#This Row],[Budget Code Description]],Dimentions!$X$6:$AC$134,4,FALSE)),"")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si="30"/>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x14ac:dyDescent="0.35">
      <c r="A1745" s="1"/>
      <c r="B1745" s="88" t="str">
        <f>IF(Table1[[#This Row],[Posting Date]]&lt;&gt;"",IF(Table1[[#This Row],[Reference Number]]=Q1744,B1744+1,1),"")</f>
        <v/>
      </c>
      <c r="C1745" s="61"/>
      <c r="D1745" s="61"/>
      <c r="E1745" s="140"/>
      <c r="F1745" s="143" t="str">
        <f>IFERROR(IF(VLOOKUP(Table1[[#This Row],[Budget Code Description]],Dimentions!$X$6:$AC$139,2,FALSE)="","",VLOOKUP(Table1[[#This Row],[Budget Code Description]],Dimentions!$X$6:$AC$139,2,FALSE)),"")</f>
        <v/>
      </c>
      <c r="G1745" s="143"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Description]],Dimentions!$X$6:$AC$134,4,FALSE)="","",VLOOKUP(Table1[[#This Row],[Budget Code Description]],Dimentions!$X$6:$AC$134,4,FALSE)),"")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si="30"/>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x14ac:dyDescent="0.35">
      <c r="A1746" s="1"/>
      <c r="B1746" s="88" t="str">
        <f>IF(Table1[[#This Row],[Posting Date]]&lt;&gt;"",IF(Table1[[#This Row],[Reference Number]]=Q1745,B1745+1,1),"")</f>
        <v/>
      </c>
      <c r="C1746" s="61"/>
      <c r="D1746" s="61"/>
      <c r="E1746" s="140"/>
      <c r="F1746" s="143" t="str">
        <f>IFERROR(IF(VLOOKUP(Table1[[#This Row],[Budget Code Description]],Dimentions!$X$6:$AC$139,2,FALSE)="","",VLOOKUP(Table1[[#This Row],[Budget Code Description]],Dimentions!$X$6:$AC$139,2,FALSE)),"")</f>
        <v/>
      </c>
      <c r="G1746" s="143"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Description]],Dimentions!$X$6:$AC$134,4,FALSE)="","",VLOOKUP(Table1[[#This Row],[Budget Code Description]],Dimentions!$X$6:$AC$134,4,FALSE)),"")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si="30"/>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x14ac:dyDescent="0.35">
      <c r="A1747" s="1"/>
      <c r="B1747" s="88" t="str">
        <f>IF(Table1[[#This Row],[Posting Date]]&lt;&gt;"",IF(Table1[[#This Row],[Reference Number]]=Q1746,B1746+1,1),"")</f>
        <v/>
      </c>
      <c r="C1747" s="61"/>
      <c r="D1747" s="61"/>
      <c r="E1747" s="140"/>
      <c r="F1747" s="143" t="str">
        <f>IFERROR(IF(VLOOKUP(Table1[[#This Row],[Budget Code Description]],Dimentions!$X$6:$AC$139,2,FALSE)="","",VLOOKUP(Table1[[#This Row],[Budget Code Description]],Dimentions!$X$6:$AC$139,2,FALSE)),"")</f>
        <v/>
      </c>
      <c r="G1747" s="143"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Description]],Dimentions!$X$6:$AC$134,4,FALSE)="","",VLOOKUP(Table1[[#This Row],[Budget Code Description]],Dimentions!$X$6:$AC$134,4,FALSE)),"")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30"/>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x14ac:dyDescent="0.35">
      <c r="A1748" s="1"/>
      <c r="B1748" s="88" t="str">
        <f>IF(Table1[[#This Row],[Posting Date]]&lt;&gt;"",IF(Table1[[#This Row],[Reference Number]]=Q1747,B1747+1,1),"")</f>
        <v/>
      </c>
      <c r="C1748" s="61"/>
      <c r="D1748" s="61"/>
      <c r="E1748" s="140"/>
      <c r="F1748" s="143" t="str">
        <f>IFERROR(IF(VLOOKUP(Table1[[#This Row],[Budget Code Description]],Dimentions!$X$6:$AC$139,2,FALSE)="","",VLOOKUP(Table1[[#This Row],[Budget Code Description]],Dimentions!$X$6:$AC$139,2,FALSE)),"")</f>
        <v/>
      </c>
      <c r="G1748" s="143"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Description]],Dimentions!$X$6:$AC$134,4,FALSE)="","",VLOOKUP(Table1[[#This Row],[Budget Code Description]],Dimentions!$X$6:$AC$134,4,FALSE)),"")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30"/>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x14ac:dyDescent="0.35">
      <c r="A1749" s="1"/>
      <c r="B1749" s="88" t="str">
        <f>IF(Table1[[#This Row],[Posting Date]]&lt;&gt;"",IF(Table1[[#This Row],[Reference Number]]=Q1748,B1748+1,1),"")</f>
        <v/>
      </c>
      <c r="C1749" s="61"/>
      <c r="D1749" s="61"/>
      <c r="E1749" s="140"/>
      <c r="F1749" s="143" t="str">
        <f>IFERROR(IF(VLOOKUP(Table1[[#This Row],[Budget Code Description]],Dimentions!$X$6:$AC$139,2,FALSE)="","",VLOOKUP(Table1[[#This Row],[Budget Code Description]],Dimentions!$X$6:$AC$139,2,FALSE)),"")</f>
        <v/>
      </c>
      <c r="G1749" s="143"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Description]],Dimentions!$X$6:$AC$134,4,FALSE)="","",VLOOKUP(Table1[[#This Row],[Budget Code Description]],Dimentions!$X$6:$AC$134,4,FALSE)),"")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30"/>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x14ac:dyDescent="0.35">
      <c r="A1750" s="1"/>
      <c r="B1750" s="88" t="str">
        <f>IF(Table1[[#This Row],[Posting Date]]&lt;&gt;"",IF(Table1[[#This Row],[Reference Number]]=Q1749,B1749+1,1),"")</f>
        <v/>
      </c>
      <c r="C1750" s="61"/>
      <c r="D1750" s="61"/>
      <c r="E1750" s="140"/>
      <c r="F1750" s="143" t="str">
        <f>IFERROR(IF(VLOOKUP(Table1[[#This Row],[Budget Code Description]],Dimentions!$X$6:$AC$139,2,FALSE)="","",VLOOKUP(Table1[[#This Row],[Budget Code Description]],Dimentions!$X$6:$AC$139,2,FALSE)),"")</f>
        <v/>
      </c>
      <c r="G1750" s="143"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Description]],Dimentions!$X$6:$AC$134,4,FALSE)="","",VLOOKUP(Table1[[#This Row],[Budget Code Description]],Dimentions!$X$6:$AC$134,4,FALSE)),"")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30"/>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x14ac:dyDescent="0.35">
      <c r="A1751" s="1"/>
      <c r="B1751" s="88" t="str">
        <f>IF(Table1[[#This Row],[Posting Date]]&lt;&gt;"",IF(Table1[[#This Row],[Reference Number]]=Q1750,B1750+1,1),"")</f>
        <v/>
      </c>
      <c r="C1751" s="61"/>
      <c r="D1751" s="61"/>
      <c r="E1751" s="140"/>
      <c r="F1751" s="143" t="str">
        <f>IFERROR(IF(VLOOKUP(Table1[[#This Row],[Budget Code Description]],Dimentions!$X$6:$AC$139,2,FALSE)="","",VLOOKUP(Table1[[#This Row],[Budget Code Description]],Dimentions!$X$6:$AC$139,2,FALSE)),"")</f>
        <v/>
      </c>
      <c r="G1751" s="143"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Description]],Dimentions!$X$6:$AC$134,4,FALSE)="","",VLOOKUP(Table1[[#This Row],[Budget Code Description]],Dimentions!$X$6:$AC$134,4,FALSE)),"")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30"/>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x14ac:dyDescent="0.35">
      <c r="A1752" s="1"/>
      <c r="B1752" s="88" t="str">
        <f>IF(Table1[[#This Row],[Posting Date]]&lt;&gt;"",IF(Table1[[#This Row],[Reference Number]]=Q1751,B1751+1,1),"")</f>
        <v/>
      </c>
      <c r="C1752" s="61"/>
      <c r="D1752" s="61"/>
      <c r="E1752" s="140"/>
      <c r="F1752" s="143" t="str">
        <f>IFERROR(IF(VLOOKUP(Table1[[#This Row],[Budget Code Description]],Dimentions!$X$6:$AC$139,2,FALSE)="","",VLOOKUP(Table1[[#This Row],[Budget Code Description]],Dimentions!$X$6:$AC$139,2,FALSE)),"")</f>
        <v/>
      </c>
      <c r="G1752" s="143"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Description]],Dimentions!$X$6:$AC$134,4,FALSE)="","",VLOOKUP(Table1[[#This Row],[Budget Code Description]],Dimentions!$X$6:$AC$134,4,FALSE)),"")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30"/>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x14ac:dyDescent="0.35">
      <c r="A1753" s="1"/>
      <c r="B1753" s="88" t="str">
        <f>IF(Table1[[#This Row],[Posting Date]]&lt;&gt;"",IF(Table1[[#This Row],[Reference Number]]=Q1752,B1752+1,1),"")</f>
        <v/>
      </c>
      <c r="C1753" s="61"/>
      <c r="D1753" s="61"/>
      <c r="E1753" s="140"/>
      <c r="F1753" s="143" t="str">
        <f>IFERROR(IF(VLOOKUP(Table1[[#This Row],[Budget Code Description]],Dimentions!$X$6:$AC$139,2,FALSE)="","",VLOOKUP(Table1[[#This Row],[Budget Code Description]],Dimentions!$X$6:$AC$139,2,FALSE)),"")</f>
        <v/>
      </c>
      <c r="G1753" s="143"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Description]],Dimentions!$X$6:$AC$134,4,FALSE)="","",VLOOKUP(Table1[[#This Row],[Budget Code Description]],Dimentions!$X$6:$AC$134,4,FALSE)),"")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30"/>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x14ac:dyDescent="0.35">
      <c r="A1754" s="1"/>
      <c r="B1754" s="88" t="str">
        <f>IF(Table1[[#This Row],[Posting Date]]&lt;&gt;"",IF(Table1[[#This Row],[Reference Number]]=Q1753,B1753+1,1),"")</f>
        <v/>
      </c>
      <c r="C1754" s="61"/>
      <c r="D1754" s="61"/>
      <c r="E1754" s="140"/>
      <c r="F1754" s="143" t="str">
        <f>IFERROR(IF(VLOOKUP(Table1[[#This Row],[Budget Code Description]],Dimentions!$X$6:$AC$139,2,FALSE)="","",VLOOKUP(Table1[[#This Row],[Budget Code Description]],Dimentions!$X$6:$AC$139,2,FALSE)),"")</f>
        <v/>
      </c>
      <c r="G1754" s="143"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Description]],Dimentions!$X$6:$AC$134,4,FALSE)="","",VLOOKUP(Table1[[#This Row],[Budget Code Description]],Dimentions!$X$6:$AC$134,4,FALSE)),"")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30"/>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x14ac:dyDescent="0.35">
      <c r="A1755" s="1"/>
      <c r="B1755" s="88" t="str">
        <f>IF(Table1[[#This Row],[Posting Date]]&lt;&gt;"",IF(Table1[[#This Row],[Reference Number]]=Q1754,B1754+1,1),"")</f>
        <v/>
      </c>
      <c r="C1755" s="61"/>
      <c r="D1755" s="61"/>
      <c r="E1755" s="140"/>
      <c r="F1755" s="143" t="str">
        <f>IFERROR(IF(VLOOKUP(Table1[[#This Row],[Budget Code Description]],Dimentions!$X$6:$AC$139,2,FALSE)="","",VLOOKUP(Table1[[#This Row],[Budget Code Description]],Dimentions!$X$6:$AC$139,2,FALSE)),"")</f>
        <v/>
      </c>
      <c r="G1755" s="143"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Description]],Dimentions!$X$6:$AC$134,4,FALSE)="","",VLOOKUP(Table1[[#This Row],[Budget Code Description]],Dimentions!$X$6:$AC$134,4,FALSE)),"")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30"/>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x14ac:dyDescent="0.35">
      <c r="A1756" s="1"/>
      <c r="B1756" s="88" t="str">
        <f>IF(Table1[[#This Row],[Posting Date]]&lt;&gt;"",IF(Table1[[#This Row],[Reference Number]]=Q1755,B1755+1,1),"")</f>
        <v/>
      </c>
      <c r="C1756" s="61"/>
      <c r="D1756" s="61"/>
      <c r="E1756" s="140"/>
      <c r="F1756" s="143" t="str">
        <f>IFERROR(IF(VLOOKUP(Table1[[#This Row],[Budget Code Description]],Dimentions!$X$6:$AC$139,2,FALSE)="","",VLOOKUP(Table1[[#This Row],[Budget Code Description]],Dimentions!$X$6:$AC$139,2,FALSE)),"")</f>
        <v/>
      </c>
      <c r="G1756" s="143"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Description]],Dimentions!$X$6:$AC$134,4,FALSE)="","",VLOOKUP(Table1[[#This Row],[Budget Code Description]],Dimentions!$X$6:$AC$134,4,FALSE)),"")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30"/>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x14ac:dyDescent="0.35">
      <c r="A1757" s="1"/>
      <c r="B1757" s="88" t="str">
        <f>IF(Table1[[#This Row],[Posting Date]]&lt;&gt;"",IF(Table1[[#This Row],[Reference Number]]=Q1756,B1756+1,1),"")</f>
        <v/>
      </c>
      <c r="C1757" s="61"/>
      <c r="D1757" s="61"/>
      <c r="E1757" s="140"/>
      <c r="F1757" s="143" t="str">
        <f>IFERROR(IF(VLOOKUP(Table1[[#This Row],[Budget Code Description]],Dimentions!$X$6:$AC$139,2,FALSE)="","",VLOOKUP(Table1[[#This Row],[Budget Code Description]],Dimentions!$X$6:$AC$139,2,FALSE)),"")</f>
        <v/>
      </c>
      <c r="G1757" s="143"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Description]],Dimentions!$X$6:$AC$134,4,FALSE)="","",VLOOKUP(Table1[[#This Row],[Budget Code Description]],Dimentions!$X$6:$AC$134,4,FALSE)),"")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30"/>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x14ac:dyDescent="0.35">
      <c r="A1758" s="1"/>
      <c r="B1758" s="88" t="str">
        <f>IF(Table1[[#This Row],[Posting Date]]&lt;&gt;"",IF(Table1[[#This Row],[Reference Number]]=Q1757,B1757+1,1),"")</f>
        <v/>
      </c>
      <c r="C1758" s="61"/>
      <c r="D1758" s="61"/>
      <c r="E1758" s="140"/>
      <c r="F1758" s="143" t="str">
        <f>IFERROR(IF(VLOOKUP(Table1[[#This Row],[Budget Code Description]],Dimentions!$X$6:$AC$139,2,FALSE)="","",VLOOKUP(Table1[[#This Row],[Budget Code Description]],Dimentions!$X$6:$AC$139,2,FALSE)),"")</f>
        <v/>
      </c>
      <c r="G1758" s="143"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Description]],Dimentions!$X$6:$AC$134,4,FALSE)="","",VLOOKUP(Table1[[#This Row],[Budget Code Description]],Dimentions!$X$6:$AC$134,4,FALSE)),"")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30"/>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x14ac:dyDescent="0.35">
      <c r="A1759" s="1"/>
      <c r="B1759" s="88" t="str">
        <f>IF(Table1[[#This Row],[Posting Date]]&lt;&gt;"",IF(Table1[[#This Row],[Reference Number]]=Q1758,B1758+1,1),"")</f>
        <v/>
      </c>
      <c r="C1759" s="61"/>
      <c r="D1759" s="61"/>
      <c r="E1759" s="140"/>
      <c r="F1759" s="143" t="str">
        <f>IFERROR(IF(VLOOKUP(Table1[[#This Row],[Budget Code Description]],Dimentions!$X$6:$AC$139,2,FALSE)="","",VLOOKUP(Table1[[#This Row],[Budget Code Description]],Dimentions!$X$6:$AC$139,2,FALSE)),"")</f>
        <v/>
      </c>
      <c r="G1759" s="143"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Description]],Dimentions!$X$6:$AC$134,4,FALSE)="","",VLOOKUP(Table1[[#This Row],[Budget Code Description]],Dimentions!$X$6:$AC$134,4,FALSE)),"")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30"/>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x14ac:dyDescent="0.35">
      <c r="A1760" s="1"/>
      <c r="B1760" s="88" t="str">
        <f>IF(Table1[[#This Row],[Posting Date]]&lt;&gt;"",IF(Table1[[#This Row],[Reference Number]]=Q1759,B1759+1,1),"")</f>
        <v/>
      </c>
      <c r="C1760" s="61"/>
      <c r="D1760" s="61"/>
      <c r="E1760" s="140"/>
      <c r="F1760" s="143" t="str">
        <f>IFERROR(IF(VLOOKUP(Table1[[#This Row],[Budget Code Description]],Dimentions!$X$6:$AC$139,2,FALSE)="","",VLOOKUP(Table1[[#This Row],[Budget Code Description]],Dimentions!$X$6:$AC$139,2,FALSE)),"")</f>
        <v/>
      </c>
      <c r="G1760" s="143"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Description]],Dimentions!$X$6:$AC$134,4,FALSE)="","",VLOOKUP(Table1[[#This Row],[Budget Code Description]],Dimentions!$X$6:$AC$134,4,FALSE)),"")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30"/>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x14ac:dyDescent="0.35">
      <c r="A1761" s="1"/>
      <c r="B1761" s="88" t="str">
        <f>IF(Table1[[#This Row],[Posting Date]]&lt;&gt;"",IF(Table1[[#This Row],[Reference Number]]=Q1760,B1760+1,1),"")</f>
        <v/>
      </c>
      <c r="C1761" s="61"/>
      <c r="D1761" s="61"/>
      <c r="E1761" s="140"/>
      <c r="F1761" s="143" t="str">
        <f>IFERROR(IF(VLOOKUP(Table1[[#This Row],[Budget Code Description]],Dimentions!$X$6:$AC$139,2,FALSE)="","",VLOOKUP(Table1[[#This Row],[Budget Code Description]],Dimentions!$X$6:$AC$139,2,FALSE)),"")</f>
        <v/>
      </c>
      <c r="G1761" s="143"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Description]],Dimentions!$X$6:$AC$134,4,FALSE)="","",VLOOKUP(Table1[[#This Row],[Budget Code Description]],Dimentions!$X$6:$AC$134,4,FALSE)),"")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30"/>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x14ac:dyDescent="0.35">
      <c r="A1762" s="1"/>
      <c r="B1762" s="88" t="str">
        <f>IF(Table1[[#This Row],[Posting Date]]&lt;&gt;"",IF(Table1[[#This Row],[Reference Number]]=Q1761,B1761+1,1),"")</f>
        <v/>
      </c>
      <c r="C1762" s="61"/>
      <c r="D1762" s="61"/>
      <c r="E1762" s="140"/>
      <c r="F1762" s="143" t="str">
        <f>IFERROR(IF(VLOOKUP(Table1[[#This Row],[Budget Code Description]],Dimentions!$X$6:$AC$139,2,FALSE)="","",VLOOKUP(Table1[[#This Row],[Budget Code Description]],Dimentions!$X$6:$AC$139,2,FALSE)),"")</f>
        <v/>
      </c>
      <c r="G1762" s="143"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Description]],Dimentions!$X$6:$AC$134,4,FALSE)="","",VLOOKUP(Table1[[#This Row],[Budget Code Description]],Dimentions!$X$6:$AC$134,4,FALSE)),"")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30"/>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x14ac:dyDescent="0.35">
      <c r="A1763" s="1"/>
      <c r="B1763" s="88" t="str">
        <f>IF(Table1[[#This Row],[Posting Date]]&lt;&gt;"",IF(Table1[[#This Row],[Reference Number]]=Q1762,B1762+1,1),"")</f>
        <v/>
      </c>
      <c r="C1763" s="61"/>
      <c r="D1763" s="61"/>
      <c r="E1763" s="140"/>
      <c r="F1763" s="143" t="str">
        <f>IFERROR(IF(VLOOKUP(Table1[[#This Row],[Budget Code Description]],Dimentions!$X$6:$AC$139,2,FALSE)="","",VLOOKUP(Table1[[#This Row],[Budget Code Description]],Dimentions!$X$6:$AC$139,2,FALSE)),"")</f>
        <v/>
      </c>
      <c r="G1763" s="143"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Description]],Dimentions!$X$6:$AC$134,4,FALSE)="","",VLOOKUP(Table1[[#This Row],[Budget Code Description]],Dimentions!$X$6:$AC$134,4,FALSE)),"")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si="30"/>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x14ac:dyDescent="0.35">
      <c r="A1764" s="1"/>
      <c r="B1764" s="88" t="str">
        <f>IF(Table1[[#This Row],[Posting Date]]&lt;&gt;"",IF(Table1[[#This Row],[Reference Number]]=Q1763,B1763+1,1),"")</f>
        <v/>
      </c>
      <c r="C1764" s="61"/>
      <c r="D1764" s="61"/>
      <c r="E1764" s="140"/>
      <c r="F1764" s="143" t="str">
        <f>IFERROR(IF(VLOOKUP(Table1[[#This Row],[Budget Code Description]],Dimentions!$X$6:$AC$139,2,FALSE)="","",VLOOKUP(Table1[[#This Row],[Budget Code Description]],Dimentions!$X$6:$AC$139,2,FALSE)),"")</f>
        <v/>
      </c>
      <c r="G1764" s="143"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Description]],Dimentions!$X$6:$AC$134,4,FALSE)="","",VLOOKUP(Table1[[#This Row],[Budget Code Description]],Dimentions!$X$6:$AC$134,4,FALSE)),"")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30"/>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x14ac:dyDescent="0.35">
      <c r="A1765" s="1"/>
      <c r="B1765" s="88" t="str">
        <f>IF(Table1[[#This Row],[Posting Date]]&lt;&gt;"",IF(Table1[[#This Row],[Reference Number]]=Q1764,B1764+1,1),"")</f>
        <v/>
      </c>
      <c r="C1765" s="61"/>
      <c r="D1765" s="61"/>
      <c r="E1765" s="140"/>
      <c r="F1765" s="143" t="str">
        <f>IFERROR(IF(VLOOKUP(Table1[[#This Row],[Budget Code Description]],Dimentions!$X$6:$AC$139,2,FALSE)="","",VLOOKUP(Table1[[#This Row],[Budget Code Description]],Dimentions!$X$6:$AC$139,2,FALSE)),"")</f>
        <v/>
      </c>
      <c r="G1765" s="143"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Description]],Dimentions!$X$6:$AC$134,4,FALSE)="","",VLOOKUP(Table1[[#This Row],[Budget Code Description]],Dimentions!$X$6:$AC$134,4,FALSE)),"")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30"/>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x14ac:dyDescent="0.35">
      <c r="A1766" s="1"/>
      <c r="B1766" s="88" t="str">
        <f>IF(Table1[[#This Row],[Posting Date]]&lt;&gt;"",IF(Table1[[#This Row],[Reference Number]]=Q1765,B1765+1,1),"")</f>
        <v/>
      </c>
      <c r="C1766" s="61"/>
      <c r="D1766" s="61"/>
      <c r="E1766" s="140"/>
      <c r="F1766" s="143" t="str">
        <f>IFERROR(IF(VLOOKUP(Table1[[#This Row],[Budget Code Description]],Dimentions!$X$6:$AC$139,2,FALSE)="","",VLOOKUP(Table1[[#This Row],[Budget Code Description]],Dimentions!$X$6:$AC$139,2,FALSE)),"")</f>
        <v/>
      </c>
      <c r="G1766" s="143"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Description]],Dimentions!$X$6:$AC$134,4,FALSE)="","",VLOOKUP(Table1[[#This Row],[Budget Code Description]],Dimentions!$X$6:$AC$134,4,FALSE)),"")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si="30"/>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x14ac:dyDescent="0.35">
      <c r="A1767" s="1"/>
      <c r="B1767" s="88" t="str">
        <f>IF(Table1[[#This Row],[Posting Date]]&lt;&gt;"",IF(Table1[[#This Row],[Reference Number]]=Q1766,B1766+1,1),"")</f>
        <v/>
      </c>
      <c r="C1767" s="61"/>
      <c r="D1767" s="61"/>
      <c r="E1767" s="140"/>
      <c r="F1767" s="143" t="str">
        <f>IFERROR(IF(VLOOKUP(Table1[[#This Row],[Budget Code Description]],Dimentions!$X$6:$AC$139,2,FALSE)="","",VLOOKUP(Table1[[#This Row],[Budget Code Description]],Dimentions!$X$6:$AC$139,2,FALSE)),"")</f>
        <v/>
      </c>
      <c r="G1767" s="143"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Description]],Dimentions!$X$6:$AC$134,4,FALSE)="","",VLOOKUP(Table1[[#This Row],[Budget Code Description]],Dimentions!$X$6:$AC$134,4,FALSE)),"")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30"/>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x14ac:dyDescent="0.35">
      <c r="A1768" s="1"/>
      <c r="B1768" s="88" t="str">
        <f>IF(Table1[[#This Row],[Posting Date]]&lt;&gt;"",IF(Table1[[#This Row],[Reference Number]]=Q1767,B1767+1,1),"")</f>
        <v/>
      </c>
      <c r="C1768" s="61"/>
      <c r="D1768" s="61"/>
      <c r="E1768" s="140"/>
      <c r="F1768" s="143" t="str">
        <f>IFERROR(IF(VLOOKUP(Table1[[#This Row],[Budget Code Description]],Dimentions!$X$6:$AC$139,2,FALSE)="","",VLOOKUP(Table1[[#This Row],[Budget Code Description]],Dimentions!$X$6:$AC$139,2,FALSE)),"")</f>
        <v/>
      </c>
      <c r="G1768" s="143"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Description]],Dimentions!$X$6:$AC$134,4,FALSE)="","",VLOOKUP(Table1[[#This Row],[Budget Code Description]],Dimentions!$X$6:$AC$134,4,FALSE)),"")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30"/>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x14ac:dyDescent="0.35">
      <c r="A1769" s="1"/>
      <c r="B1769" s="88" t="str">
        <f>IF(Table1[[#This Row],[Posting Date]]&lt;&gt;"",IF(Table1[[#This Row],[Reference Number]]=Q1768,B1768+1,1),"")</f>
        <v/>
      </c>
      <c r="C1769" s="61"/>
      <c r="D1769" s="61"/>
      <c r="E1769" s="140"/>
      <c r="F1769" s="143" t="str">
        <f>IFERROR(IF(VLOOKUP(Table1[[#This Row],[Budget Code Description]],Dimentions!$X$6:$AC$139,2,FALSE)="","",VLOOKUP(Table1[[#This Row],[Budget Code Description]],Dimentions!$X$6:$AC$139,2,FALSE)),"")</f>
        <v/>
      </c>
      <c r="G1769" s="143"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Description]],Dimentions!$X$6:$AC$134,4,FALSE)="","",VLOOKUP(Table1[[#This Row],[Budget Code Description]],Dimentions!$X$6:$AC$134,4,FALSE)),"")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si="30"/>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x14ac:dyDescent="0.35">
      <c r="A1770" s="1"/>
      <c r="B1770" s="88" t="str">
        <f>IF(Table1[[#This Row],[Posting Date]]&lt;&gt;"",IF(Table1[[#This Row],[Reference Number]]=Q1769,B1769+1,1),"")</f>
        <v/>
      </c>
      <c r="C1770" s="61"/>
      <c r="D1770" s="61"/>
      <c r="E1770" s="140"/>
      <c r="F1770" s="143" t="str">
        <f>IFERROR(IF(VLOOKUP(Table1[[#This Row],[Budget Code Description]],Dimentions!$X$6:$AC$139,2,FALSE)="","",VLOOKUP(Table1[[#This Row],[Budget Code Description]],Dimentions!$X$6:$AC$139,2,FALSE)),"")</f>
        <v/>
      </c>
      <c r="G1770" s="143"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Description]],Dimentions!$X$6:$AC$134,4,FALSE)="","",VLOOKUP(Table1[[#This Row],[Budget Code Description]],Dimentions!$X$6:$AC$134,4,FALSE)),"")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30"/>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x14ac:dyDescent="0.35">
      <c r="A1771" s="1"/>
      <c r="B1771" s="88" t="str">
        <f>IF(Table1[[#This Row],[Posting Date]]&lt;&gt;"",IF(Table1[[#This Row],[Reference Number]]=Q1770,B1770+1,1),"")</f>
        <v/>
      </c>
      <c r="C1771" s="61"/>
      <c r="D1771" s="61"/>
      <c r="E1771" s="140"/>
      <c r="F1771" s="143" t="str">
        <f>IFERROR(IF(VLOOKUP(Table1[[#This Row],[Budget Code Description]],Dimentions!$X$6:$AC$139,2,FALSE)="","",VLOOKUP(Table1[[#This Row],[Budget Code Description]],Dimentions!$X$6:$AC$139,2,FALSE)),"")</f>
        <v/>
      </c>
      <c r="G1771" s="143"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Description]],Dimentions!$X$6:$AC$134,4,FALSE)="","",VLOOKUP(Table1[[#This Row],[Budget Code Description]],Dimentions!$X$6:$AC$134,4,FALSE)),"")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ref="W1771:W1834" si="31">IF(E1771="","",(ExchangeRate))</f>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x14ac:dyDescent="0.35">
      <c r="A1772" s="1"/>
      <c r="B1772" s="88" t="str">
        <f>IF(Table1[[#This Row],[Posting Date]]&lt;&gt;"",IF(Table1[[#This Row],[Reference Number]]=Q1771,B1771+1,1),"")</f>
        <v/>
      </c>
      <c r="C1772" s="61"/>
      <c r="D1772" s="61"/>
      <c r="E1772" s="140"/>
      <c r="F1772" s="143" t="str">
        <f>IFERROR(IF(VLOOKUP(Table1[[#This Row],[Budget Code Description]],Dimentions!$X$6:$AC$139,2,FALSE)="","",VLOOKUP(Table1[[#This Row],[Budget Code Description]],Dimentions!$X$6:$AC$139,2,FALSE)),"")</f>
        <v/>
      </c>
      <c r="G1772" s="143"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Description]],Dimentions!$X$6:$AC$134,4,FALSE)="","",VLOOKUP(Table1[[#This Row],[Budget Code Description]],Dimentions!$X$6:$AC$134,4,FALSE)),"")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31"/>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x14ac:dyDescent="0.35">
      <c r="A1773" s="1"/>
      <c r="B1773" s="88" t="str">
        <f>IF(Table1[[#This Row],[Posting Date]]&lt;&gt;"",IF(Table1[[#This Row],[Reference Number]]=Q1772,B1772+1,1),"")</f>
        <v/>
      </c>
      <c r="C1773" s="61"/>
      <c r="D1773" s="61"/>
      <c r="E1773" s="140"/>
      <c r="F1773" s="143" t="str">
        <f>IFERROR(IF(VLOOKUP(Table1[[#This Row],[Budget Code Description]],Dimentions!$X$6:$AC$139,2,FALSE)="","",VLOOKUP(Table1[[#This Row],[Budget Code Description]],Dimentions!$X$6:$AC$139,2,FALSE)),"")</f>
        <v/>
      </c>
      <c r="G1773" s="143"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Description]],Dimentions!$X$6:$AC$134,4,FALSE)="","",VLOOKUP(Table1[[#This Row],[Budget Code Description]],Dimentions!$X$6:$AC$134,4,FALSE)),"")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si="31"/>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x14ac:dyDescent="0.35">
      <c r="A1774" s="1"/>
      <c r="B1774" s="88" t="str">
        <f>IF(Table1[[#This Row],[Posting Date]]&lt;&gt;"",IF(Table1[[#This Row],[Reference Number]]=Q1773,B1773+1,1),"")</f>
        <v/>
      </c>
      <c r="C1774" s="61"/>
      <c r="D1774" s="61"/>
      <c r="E1774" s="140"/>
      <c r="F1774" s="143" t="str">
        <f>IFERROR(IF(VLOOKUP(Table1[[#This Row],[Budget Code Description]],Dimentions!$X$6:$AC$139,2,FALSE)="","",VLOOKUP(Table1[[#This Row],[Budget Code Description]],Dimentions!$X$6:$AC$139,2,FALSE)),"")</f>
        <v/>
      </c>
      <c r="G1774" s="143"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Description]],Dimentions!$X$6:$AC$134,4,FALSE)="","",VLOOKUP(Table1[[#This Row],[Budget Code Description]],Dimentions!$X$6:$AC$134,4,FALSE)),"")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si="31"/>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x14ac:dyDescent="0.35">
      <c r="A1775" s="1"/>
      <c r="B1775" s="88" t="str">
        <f>IF(Table1[[#This Row],[Posting Date]]&lt;&gt;"",IF(Table1[[#This Row],[Reference Number]]=Q1774,B1774+1,1),"")</f>
        <v/>
      </c>
      <c r="C1775" s="61"/>
      <c r="D1775" s="61"/>
      <c r="E1775" s="140"/>
      <c r="F1775" s="143" t="str">
        <f>IFERROR(IF(VLOOKUP(Table1[[#This Row],[Budget Code Description]],Dimentions!$X$6:$AC$139,2,FALSE)="","",VLOOKUP(Table1[[#This Row],[Budget Code Description]],Dimentions!$X$6:$AC$139,2,FALSE)),"")</f>
        <v/>
      </c>
      <c r="G1775" s="143"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Description]],Dimentions!$X$6:$AC$134,4,FALSE)="","",VLOOKUP(Table1[[#This Row],[Budget Code Description]],Dimentions!$X$6:$AC$134,4,FALSE)),"")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si="31"/>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x14ac:dyDescent="0.35">
      <c r="A1776" s="1"/>
      <c r="B1776" s="88" t="str">
        <f>IF(Table1[[#This Row],[Posting Date]]&lt;&gt;"",IF(Table1[[#This Row],[Reference Number]]=Q1775,B1775+1,1),"")</f>
        <v/>
      </c>
      <c r="C1776" s="61"/>
      <c r="D1776" s="61"/>
      <c r="E1776" s="140"/>
      <c r="F1776" s="143" t="str">
        <f>IFERROR(IF(VLOOKUP(Table1[[#This Row],[Budget Code Description]],Dimentions!$X$6:$AC$139,2,FALSE)="","",VLOOKUP(Table1[[#This Row],[Budget Code Description]],Dimentions!$X$6:$AC$139,2,FALSE)),"")</f>
        <v/>
      </c>
      <c r="G1776" s="143"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Description]],Dimentions!$X$6:$AC$134,4,FALSE)="","",VLOOKUP(Table1[[#This Row],[Budget Code Description]],Dimentions!$X$6:$AC$134,4,FALSE)),"")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31"/>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x14ac:dyDescent="0.35">
      <c r="A1777" s="1"/>
      <c r="B1777" s="88" t="str">
        <f>IF(Table1[[#This Row],[Posting Date]]&lt;&gt;"",IF(Table1[[#This Row],[Reference Number]]=Q1776,B1776+1,1),"")</f>
        <v/>
      </c>
      <c r="C1777" s="61"/>
      <c r="D1777" s="61"/>
      <c r="E1777" s="140"/>
      <c r="F1777" s="143" t="str">
        <f>IFERROR(IF(VLOOKUP(Table1[[#This Row],[Budget Code Description]],Dimentions!$X$6:$AC$139,2,FALSE)="","",VLOOKUP(Table1[[#This Row],[Budget Code Description]],Dimentions!$X$6:$AC$139,2,FALSE)),"")</f>
        <v/>
      </c>
      <c r="G1777" s="143"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Description]],Dimentions!$X$6:$AC$134,4,FALSE)="","",VLOOKUP(Table1[[#This Row],[Budget Code Description]],Dimentions!$X$6:$AC$134,4,FALSE)),"")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31"/>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x14ac:dyDescent="0.35">
      <c r="A1778" s="1"/>
      <c r="B1778" s="88" t="str">
        <f>IF(Table1[[#This Row],[Posting Date]]&lt;&gt;"",IF(Table1[[#This Row],[Reference Number]]=Q1777,B1777+1,1),"")</f>
        <v/>
      </c>
      <c r="C1778" s="61"/>
      <c r="D1778" s="61"/>
      <c r="E1778" s="140"/>
      <c r="F1778" s="143" t="str">
        <f>IFERROR(IF(VLOOKUP(Table1[[#This Row],[Budget Code Description]],Dimentions!$X$6:$AC$139,2,FALSE)="","",VLOOKUP(Table1[[#This Row],[Budget Code Description]],Dimentions!$X$6:$AC$139,2,FALSE)),"")</f>
        <v/>
      </c>
      <c r="G1778" s="143"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Description]],Dimentions!$X$6:$AC$134,4,FALSE)="","",VLOOKUP(Table1[[#This Row],[Budget Code Description]],Dimentions!$X$6:$AC$134,4,FALSE)),"")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31"/>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x14ac:dyDescent="0.35">
      <c r="A1779" s="1"/>
      <c r="B1779" s="88" t="str">
        <f>IF(Table1[[#This Row],[Posting Date]]&lt;&gt;"",IF(Table1[[#This Row],[Reference Number]]=Q1778,B1778+1,1),"")</f>
        <v/>
      </c>
      <c r="C1779" s="61"/>
      <c r="D1779" s="61"/>
      <c r="E1779" s="140"/>
      <c r="F1779" s="143" t="str">
        <f>IFERROR(IF(VLOOKUP(Table1[[#This Row],[Budget Code Description]],Dimentions!$X$6:$AC$139,2,FALSE)="","",VLOOKUP(Table1[[#This Row],[Budget Code Description]],Dimentions!$X$6:$AC$139,2,FALSE)),"")</f>
        <v/>
      </c>
      <c r="G1779" s="143"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Description]],Dimentions!$X$6:$AC$134,4,FALSE)="","",VLOOKUP(Table1[[#This Row],[Budget Code Description]],Dimentions!$X$6:$AC$134,4,FALSE)),"")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31"/>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x14ac:dyDescent="0.35">
      <c r="A1780" s="1"/>
      <c r="B1780" s="88" t="str">
        <f>IF(Table1[[#This Row],[Posting Date]]&lt;&gt;"",IF(Table1[[#This Row],[Reference Number]]=Q1779,B1779+1,1),"")</f>
        <v/>
      </c>
      <c r="C1780" s="61"/>
      <c r="D1780" s="61"/>
      <c r="E1780" s="140"/>
      <c r="F1780" s="143" t="str">
        <f>IFERROR(IF(VLOOKUP(Table1[[#This Row],[Budget Code Description]],Dimentions!$X$6:$AC$139,2,FALSE)="","",VLOOKUP(Table1[[#This Row],[Budget Code Description]],Dimentions!$X$6:$AC$139,2,FALSE)),"")</f>
        <v/>
      </c>
      <c r="G1780" s="143"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Description]],Dimentions!$X$6:$AC$134,4,FALSE)="","",VLOOKUP(Table1[[#This Row],[Budget Code Description]],Dimentions!$X$6:$AC$134,4,FALSE)),"")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31"/>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x14ac:dyDescent="0.35">
      <c r="A1781" s="1"/>
      <c r="B1781" s="88" t="str">
        <f>IF(Table1[[#This Row],[Posting Date]]&lt;&gt;"",IF(Table1[[#This Row],[Reference Number]]=Q1780,B1780+1,1),"")</f>
        <v/>
      </c>
      <c r="C1781" s="61"/>
      <c r="D1781" s="61"/>
      <c r="E1781" s="140"/>
      <c r="F1781" s="143" t="str">
        <f>IFERROR(IF(VLOOKUP(Table1[[#This Row],[Budget Code Description]],Dimentions!$X$6:$AC$139,2,FALSE)="","",VLOOKUP(Table1[[#This Row],[Budget Code Description]],Dimentions!$X$6:$AC$139,2,FALSE)),"")</f>
        <v/>
      </c>
      <c r="G1781" s="143"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Description]],Dimentions!$X$6:$AC$134,4,FALSE)="","",VLOOKUP(Table1[[#This Row],[Budget Code Description]],Dimentions!$X$6:$AC$134,4,FALSE)),"")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31"/>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x14ac:dyDescent="0.35">
      <c r="A1782" s="1"/>
      <c r="B1782" s="88" t="str">
        <f>IF(Table1[[#This Row],[Posting Date]]&lt;&gt;"",IF(Table1[[#This Row],[Reference Number]]=Q1781,B1781+1,1),"")</f>
        <v/>
      </c>
      <c r="C1782" s="61"/>
      <c r="D1782" s="61"/>
      <c r="E1782" s="140"/>
      <c r="F1782" s="143" t="str">
        <f>IFERROR(IF(VLOOKUP(Table1[[#This Row],[Budget Code Description]],Dimentions!$X$6:$AC$139,2,FALSE)="","",VLOOKUP(Table1[[#This Row],[Budget Code Description]],Dimentions!$X$6:$AC$139,2,FALSE)),"")</f>
        <v/>
      </c>
      <c r="G1782" s="143"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Description]],Dimentions!$X$6:$AC$134,4,FALSE)="","",VLOOKUP(Table1[[#This Row],[Budget Code Description]],Dimentions!$X$6:$AC$134,4,FALSE)),"")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31"/>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x14ac:dyDescent="0.35">
      <c r="A1783" s="1"/>
      <c r="B1783" s="88" t="str">
        <f>IF(Table1[[#This Row],[Posting Date]]&lt;&gt;"",IF(Table1[[#This Row],[Reference Number]]=Q1782,B1782+1,1),"")</f>
        <v/>
      </c>
      <c r="C1783" s="61"/>
      <c r="D1783" s="61"/>
      <c r="E1783" s="140"/>
      <c r="F1783" s="143" t="str">
        <f>IFERROR(IF(VLOOKUP(Table1[[#This Row],[Budget Code Description]],Dimentions!$X$6:$AC$139,2,FALSE)="","",VLOOKUP(Table1[[#This Row],[Budget Code Description]],Dimentions!$X$6:$AC$139,2,FALSE)),"")</f>
        <v/>
      </c>
      <c r="G1783" s="143"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Description]],Dimentions!$X$6:$AC$134,4,FALSE)="","",VLOOKUP(Table1[[#This Row],[Budget Code Description]],Dimentions!$X$6:$AC$134,4,FALSE)),"")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31"/>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x14ac:dyDescent="0.35">
      <c r="A1784" s="1"/>
      <c r="B1784" s="88" t="str">
        <f>IF(Table1[[#This Row],[Posting Date]]&lt;&gt;"",IF(Table1[[#This Row],[Reference Number]]=Q1783,B1783+1,1),"")</f>
        <v/>
      </c>
      <c r="C1784" s="61"/>
      <c r="D1784" s="61"/>
      <c r="E1784" s="140"/>
      <c r="F1784" s="143" t="str">
        <f>IFERROR(IF(VLOOKUP(Table1[[#This Row],[Budget Code Description]],Dimentions!$X$6:$AC$139,2,FALSE)="","",VLOOKUP(Table1[[#This Row],[Budget Code Description]],Dimentions!$X$6:$AC$139,2,FALSE)),"")</f>
        <v/>
      </c>
      <c r="G1784" s="143"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Description]],Dimentions!$X$6:$AC$134,4,FALSE)="","",VLOOKUP(Table1[[#This Row],[Budget Code Description]],Dimentions!$X$6:$AC$134,4,FALSE)),"")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si="31"/>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x14ac:dyDescent="0.35">
      <c r="A1785" s="1"/>
      <c r="B1785" s="88" t="str">
        <f>IF(Table1[[#This Row],[Posting Date]]&lt;&gt;"",IF(Table1[[#This Row],[Reference Number]]=Q1784,B1784+1,1),"")</f>
        <v/>
      </c>
      <c r="C1785" s="61"/>
      <c r="D1785" s="61"/>
      <c r="E1785" s="140"/>
      <c r="F1785" s="143" t="str">
        <f>IFERROR(IF(VLOOKUP(Table1[[#This Row],[Budget Code Description]],Dimentions!$X$6:$AC$139,2,FALSE)="","",VLOOKUP(Table1[[#This Row],[Budget Code Description]],Dimentions!$X$6:$AC$139,2,FALSE)),"")</f>
        <v/>
      </c>
      <c r="G1785" s="143"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Description]],Dimentions!$X$6:$AC$134,4,FALSE)="","",VLOOKUP(Table1[[#This Row],[Budget Code Description]],Dimentions!$X$6:$AC$134,4,FALSE)),"")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31"/>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x14ac:dyDescent="0.35">
      <c r="A1786" s="1"/>
      <c r="B1786" s="88" t="str">
        <f>IF(Table1[[#This Row],[Posting Date]]&lt;&gt;"",IF(Table1[[#This Row],[Reference Number]]=Q1785,B1785+1,1),"")</f>
        <v/>
      </c>
      <c r="C1786" s="61"/>
      <c r="D1786" s="61"/>
      <c r="E1786" s="140"/>
      <c r="F1786" s="143" t="str">
        <f>IFERROR(IF(VLOOKUP(Table1[[#This Row],[Budget Code Description]],Dimentions!$X$6:$AC$139,2,FALSE)="","",VLOOKUP(Table1[[#This Row],[Budget Code Description]],Dimentions!$X$6:$AC$139,2,FALSE)),"")</f>
        <v/>
      </c>
      <c r="G1786" s="143"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Description]],Dimentions!$X$6:$AC$134,4,FALSE)="","",VLOOKUP(Table1[[#This Row],[Budget Code Description]],Dimentions!$X$6:$AC$134,4,FALSE)),"")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31"/>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x14ac:dyDescent="0.35">
      <c r="A1787" s="1"/>
      <c r="B1787" s="88" t="str">
        <f>IF(Table1[[#This Row],[Posting Date]]&lt;&gt;"",IF(Table1[[#This Row],[Reference Number]]=Q1786,B1786+1,1),"")</f>
        <v/>
      </c>
      <c r="C1787" s="61"/>
      <c r="D1787" s="61"/>
      <c r="E1787" s="140"/>
      <c r="F1787" s="143" t="str">
        <f>IFERROR(IF(VLOOKUP(Table1[[#This Row],[Budget Code Description]],Dimentions!$X$6:$AC$139,2,FALSE)="","",VLOOKUP(Table1[[#This Row],[Budget Code Description]],Dimentions!$X$6:$AC$139,2,FALSE)),"")</f>
        <v/>
      </c>
      <c r="G1787" s="143"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Description]],Dimentions!$X$6:$AC$134,4,FALSE)="","",VLOOKUP(Table1[[#This Row],[Budget Code Description]],Dimentions!$X$6:$AC$134,4,FALSE)),"")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31"/>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x14ac:dyDescent="0.35">
      <c r="A1788" s="1"/>
      <c r="B1788" s="88" t="str">
        <f>IF(Table1[[#This Row],[Posting Date]]&lt;&gt;"",IF(Table1[[#This Row],[Reference Number]]=Q1787,B1787+1,1),"")</f>
        <v/>
      </c>
      <c r="C1788" s="61"/>
      <c r="D1788" s="61"/>
      <c r="E1788" s="140"/>
      <c r="F1788" s="143" t="str">
        <f>IFERROR(IF(VLOOKUP(Table1[[#This Row],[Budget Code Description]],Dimentions!$X$6:$AC$139,2,FALSE)="","",VLOOKUP(Table1[[#This Row],[Budget Code Description]],Dimentions!$X$6:$AC$139,2,FALSE)),"")</f>
        <v/>
      </c>
      <c r="G1788" s="143"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Description]],Dimentions!$X$6:$AC$134,4,FALSE)="","",VLOOKUP(Table1[[#This Row],[Budget Code Description]],Dimentions!$X$6:$AC$134,4,FALSE)),"")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31"/>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x14ac:dyDescent="0.35">
      <c r="A1789" s="1"/>
      <c r="B1789" s="88" t="str">
        <f>IF(Table1[[#This Row],[Posting Date]]&lt;&gt;"",IF(Table1[[#This Row],[Reference Number]]=Q1788,B1788+1,1),"")</f>
        <v/>
      </c>
      <c r="C1789" s="61"/>
      <c r="D1789" s="61"/>
      <c r="E1789" s="140"/>
      <c r="F1789" s="143" t="str">
        <f>IFERROR(IF(VLOOKUP(Table1[[#This Row],[Budget Code Description]],Dimentions!$X$6:$AC$139,2,FALSE)="","",VLOOKUP(Table1[[#This Row],[Budget Code Description]],Dimentions!$X$6:$AC$139,2,FALSE)),"")</f>
        <v/>
      </c>
      <c r="G1789" s="143"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Description]],Dimentions!$X$6:$AC$134,4,FALSE)="","",VLOOKUP(Table1[[#This Row],[Budget Code Description]],Dimentions!$X$6:$AC$134,4,FALSE)),"")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31"/>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x14ac:dyDescent="0.35">
      <c r="A1790" s="1"/>
      <c r="B1790" s="88" t="str">
        <f>IF(Table1[[#This Row],[Posting Date]]&lt;&gt;"",IF(Table1[[#This Row],[Reference Number]]=Q1789,B1789+1,1),"")</f>
        <v/>
      </c>
      <c r="C1790" s="61"/>
      <c r="D1790" s="61"/>
      <c r="E1790" s="140"/>
      <c r="F1790" s="143" t="str">
        <f>IFERROR(IF(VLOOKUP(Table1[[#This Row],[Budget Code Description]],Dimentions!$X$6:$AC$139,2,FALSE)="","",VLOOKUP(Table1[[#This Row],[Budget Code Description]],Dimentions!$X$6:$AC$139,2,FALSE)),"")</f>
        <v/>
      </c>
      <c r="G1790" s="143"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Description]],Dimentions!$X$6:$AC$134,4,FALSE)="","",VLOOKUP(Table1[[#This Row],[Budget Code Description]],Dimentions!$X$6:$AC$134,4,FALSE)),"")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31"/>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x14ac:dyDescent="0.35">
      <c r="A1791" s="1"/>
      <c r="B1791" s="88" t="str">
        <f>IF(Table1[[#This Row],[Posting Date]]&lt;&gt;"",IF(Table1[[#This Row],[Reference Number]]=Q1790,B1790+1,1),"")</f>
        <v/>
      </c>
      <c r="C1791" s="61"/>
      <c r="D1791" s="61"/>
      <c r="E1791" s="140"/>
      <c r="F1791" s="143" t="str">
        <f>IFERROR(IF(VLOOKUP(Table1[[#This Row],[Budget Code Description]],Dimentions!$X$6:$AC$139,2,FALSE)="","",VLOOKUP(Table1[[#This Row],[Budget Code Description]],Dimentions!$X$6:$AC$139,2,FALSE)),"")</f>
        <v/>
      </c>
      <c r="G1791" s="143"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Description]],Dimentions!$X$6:$AC$134,4,FALSE)="","",VLOOKUP(Table1[[#This Row],[Budget Code Description]],Dimentions!$X$6:$AC$134,4,FALSE)),"")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31"/>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x14ac:dyDescent="0.35">
      <c r="A1792" s="1"/>
      <c r="B1792" s="88" t="str">
        <f>IF(Table1[[#This Row],[Posting Date]]&lt;&gt;"",IF(Table1[[#This Row],[Reference Number]]=Q1791,B1791+1,1),"")</f>
        <v/>
      </c>
      <c r="C1792" s="61"/>
      <c r="D1792" s="61"/>
      <c r="E1792" s="140"/>
      <c r="F1792" s="143" t="str">
        <f>IFERROR(IF(VLOOKUP(Table1[[#This Row],[Budget Code Description]],Dimentions!$X$6:$AC$139,2,FALSE)="","",VLOOKUP(Table1[[#This Row],[Budget Code Description]],Dimentions!$X$6:$AC$139,2,FALSE)),"")</f>
        <v/>
      </c>
      <c r="G1792" s="143"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Description]],Dimentions!$X$6:$AC$134,4,FALSE)="","",VLOOKUP(Table1[[#This Row],[Budget Code Description]],Dimentions!$X$6:$AC$134,4,FALSE)),"")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31"/>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x14ac:dyDescent="0.35">
      <c r="A1793" s="1"/>
      <c r="B1793" s="88" t="str">
        <f>IF(Table1[[#This Row],[Posting Date]]&lt;&gt;"",IF(Table1[[#This Row],[Reference Number]]=Q1792,B1792+1,1),"")</f>
        <v/>
      </c>
      <c r="C1793" s="61"/>
      <c r="D1793" s="61"/>
      <c r="E1793" s="140"/>
      <c r="F1793" s="143" t="str">
        <f>IFERROR(IF(VLOOKUP(Table1[[#This Row],[Budget Code Description]],Dimentions!$X$6:$AC$139,2,FALSE)="","",VLOOKUP(Table1[[#This Row],[Budget Code Description]],Dimentions!$X$6:$AC$139,2,FALSE)),"")</f>
        <v/>
      </c>
      <c r="G1793" s="143"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Description]],Dimentions!$X$6:$AC$134,4,FALSE)="","",VLOOKUP(Table1[[#This Row],[Budget Code Description]],Dimentions!$X$6:$AC$134,4,FALSE)),"")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31"/>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x14ac:dyDescent="0.35">
      <c r="A1794" s="1"/>
      <c r="B1794" s="88" t="str">
        <f>IF(Table1[[#This Row],[Posting Date]]&lt;&gt;"",IF(Table1[[#This Row],[Reference Number]]=Q1793,B1793+1,1),"")</f>
        <v/>
      </c>
      <c r="C1794" s="61"/>
      <c r="D1794" s="61"/>
      <c r="E1794" s="140"/>
      <c r="F1794" s="143" t="str">
        <f>IFERROR(IF(VLOOKUP(Table1[[#This Row],[Budget Code Description]],Dimentions!$X$6:$AC$139,2,FALSE)="","",VLOOKUP(Table1[[#This Row],[Budget Code Description]],Dimentions!$X$6:$AC$139,2,FALSE)),"")</f>
        <v/>
      </c>
      <c r="G1794" s="143"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Description]],Dimentions!$X$6:$AC$134,4,FALSE)="","",VLOOKUP(Table1[[#This Row],[Budget Code Description]],Dimentions!$X$6:$AC$134,4,FALSE)),"")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31"/>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x14ac:dyDescent="0.35">
      <c r="A1795" s="1"/>
      <c r="B1795" s="88" t="str">
        <f>IF(Table1[[#This Row],[Posting Date]]&lt;&gt;"",IF(Table1[[#This Row],[Reference Number]]=Q1794,B1794+1,1),"")</f>
        <v/>
      </c>
      <c r="C1795" s="61"/>
      <c r="D1795" s="61"/>
      <c r="E1795" s="140"/>
      <c r="F1795" s="143" t="str">
        <f>IFERROR(IF(VLOOKUP(Table1[[#This Row],[Budget Code Description]],Dimentions!$X$6:$AC$139,2,FALSE)="","",VLOOKUP(Table1[[#This Row],[Budget Code Description]],Dimentions!$X$6:$AC$139,2,FALSE)),"")</f>
        <v/>
      </c>
      <c r="G1795" s="143"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Description]],Dimentions!$X$6:$AC$134,4,FALSE)="","",VLOOKUP(Table1[[#This Row],[Budget Code Description]],Dimentions!$X$6:$AC$134,4,FALSE)),"")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31"/>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x14ac:dyDescent="0.35">
      <c r="A1796" s="1"/>
      <c r="B1796" s="88" t="str">
        <f>IF(Table1[[#This Row],[Posting Date]]&lt;&gt;"",IF(Table1[[#This Row],[Reference Number]]=Q1795,B1795+1,1),"")</f>
        <v/>
      </c>
      <c r="C1796" s="61"/>
      <c r="D1796" s="61"/>
      <c r="E1796" s="140"/>
      <c r="F1796" s="143" t="str">
        <f>IFERROR(IF(VLOOKUP(Table1[[#This Row],[Budget Code Description]],Dimentions!$X$6:$AC$139,2,FALSE)="","",VLOOKUP(Table1[[#This Row],[Budget Code Description]],Dimentions!$X$6:$AC$139,2,FALSE)),"")</f>
        <v/>
      </c>
      <c r="G1796" s="143"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Description]],Dimentions!$X$6:$AC$134,4,FALSE)="","",VLOOKUP(Table1[[#This Row],[Budget Code Description]],Dimentions!$X$6:$AC$134,4,FALSE)),"")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31"/>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x14ac:dyDescent="0.35">
      <c r="A1797" s="1"/>
      <c r="B1797" s="88" t="str">
        <f>IF(Table1[[#This Row],[Posting Date]]&lt;&gt;"",IF(Table1[[#This Row],[Reference Number]]=Q1796,B1796+1,1),"")</f>
        <v/>
      </c>
      <c r="C1797" s="61"/>
      <c r="D1797" s="61"/>
      <c r="E1797" s="140"/>
      <c r="F1797" s="143" t="str">
        <f>IFERROR(IF(VLOOKUP(Table1[[#This Row],[Budget Code Description]],Dimentions!$X$6:$AC$139,2,FALSE)="","",VLOOKUP(Table1[[#This Row],[Budget Code Description]],Dimentions!$X$6:$AC$139,2,FALSE)),"")</f>
        <v/>
      </c>
      <c r="G1797" s="143"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Description]],Dimentions!$X$6:$AC$134,4,FALSE)="","",VLOOKUP(Table1[[#This Row],[Budget Code Description]],Dimentions!$X$6:$AC$134,4,FALSE)),"")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31"/>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x14ac:dyDescent="0.35">
      <c r="A1798" s="1"/>
      <c r="B1798" s="88" t="str">
        <f>IF(Table1[[#This Row],[Posting Date]]&lt;&gt;"",IF(Table1[[#This Row],[Reference Number]]=Q1797,B1797+1,1),"")</f>
        <v/>
      </c>
      <c r="C1798" s="61"/>
      <c r="D1798" s="61"/>
      <c r="E1798" s="140"/>
      <c r="F1798" s="143" t="str">
        <f>IFERROR(IF(VLOOKUP(Table1[[#This Row],[Budget Code Description]],Dimentions!$X$6:$AC$139,2,FALSE)="","",VLOOKUP(Table1[[#This Row],[Budget Code Description]],Dimentions!$X$6:$AC$139,2,FALSE)),"")</f>
        <v/>
      </c>
      <c r="G1798" s="143"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Description]],Dimentions!$X$6:$AC$134,4,FALSE)="","",VLOOKUP(Table1[[#This Row],[Budget Code Description]],Dimentions!$X$6:$AC$134,4,FALSE)),"")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31"/>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x14ac:dyDescent="0.35">
      <c r="A1799" s="1"/>
      <c r="B1799" s="88" t="str">
        <f>IF(Table1[[#This Row],[Posting Date]]&lt;&gt;"",IF(Table1[[#This Row],[Reference Number]]=Q1798,B1798+1,1),"")</f>
        <v/>
      </c>
      <c r="C1799" s="61"/>
      <c r="D1799" s="61"/>
      <c r="E1799" s="140"/>
      <c r="F1799" s="143" t="str">
        <f>IFERROR(IF(VLOOKUP(Table1[[#This Row],[Budget Code Description]],Dimentions!$X$6:$AC$139,2,FALSE)="","",VLOOKUP(Table1[[#This Row],[Budget Code Description]],Dimentions!$X$6:$AC$139,2,FALSE)),"")</f>
        <v/>
      </c>
      <c r="G1799" s="143"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Description]],Dimentions!$X$6:$AC$134,4,FALSE)="","",VLOOKUP(Table1[[#This Row],[Budget Code Description]],Dimentions!$X$6:$AC$134,4,FALSE)),"")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31"/>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x14ac:dyDescent="0.35">
      <c r="A1800" s="1"/>
      <c r="B1800" s="88" t="str">
        <f>IF(Table1[[#This Row],[Posting Date]]&lt;&gt;"",IF(Table1[[#This Row],[Reference Number]]=Q1799,B1799+1,1),"")</f>
        <v/>
      </c>
      <c r="C1800" s="61"/>
      <c r="D1800" s="61"/>
      <c r="E1800" s="140"/>
      <c r="F1800" s="143" t="str">
        <f>IFERROR(IF(VLOOKUP(Table1[[#This Row],[Budget Code Description]],Dimentions!$X$6:$AC$139,2,FALSE)="","",VLOOKUP(Table1[[#This Row],[Budget Code Description]],Dimentions!$X$6:$AC$139,2,FALSE)),"")</f>
        <v/>
      </c>
      <c r="G1800" s="143"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Description]],Dimentions!$X$6:$AC$134,4,FALSE)="","",VLOOKUP(Table1[[#This Row],[Budget Code Description]],Dimentions!$X$6:$AC$134,4,FALSE)),"")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31"/>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x14ac:dyDescent="0.35">
      <c r="A1801" s="1"/>
      <c r="B1801" s="88" t="str">
        <f>IF(Table1[[#This Row],[Posting Date]]&lt;&gt;"",IF(Table1[[#This Row],[Reference Number]]=Q1800,B1800+1,1),"")</f>
        <v/>
      </c>
      <c r="C1801" s="61"/>
      <c r="D1801" s="61"/>
      <c r="E1801" s="140"/>
      <c r="F1801" s="143" t="str">
        <f>IFERROR(IF(VLOOKUP(Table1[[#This Row],[Budget Code Description]],Dimentions!$X$6:$AC$139,2,FALSE)="","",VLOOKUP(Table1[[#This Row],[Budget Code Description]],Dimentions!$X$6:$AC$139,2,FALSE)),"")</f>
        <v/>
      </c>
      <c r="G1801" s="143"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Description]],Dimentions!$X$6:$AC$134,4,FALSE)="","",VLOOKUP(Table1[[#This Row],[Budget Code Description]],Dimentions!$X$6:$AC$134,4,FALSE)),"")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31"/>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x14ac:dyDescent="0.35">
      <c r="A1802" s="1"/>
      <c r="B1802" s="88" t="str">
        <f>IF(Table1[[#This Row],[Posting Date]]&lt;&gt;"",IF(Table1[[#This Row],[Reference Number]]=Q1801,B1801+1,1),"")</f>
        <v/>
      </c>
      <c r="C1802" s="61"/>
      <c r="D1802" s="61"/>
      <c r="E1802" s="140"/>
      <c r="F1802" s="143" t="str">
        <f>IFERROR(IF(VLOOKUP(Table1[[#This Row],[Budget Code Description]],Dimentions!$X$6:$AC$139,2,FALSE)="","",VLOOKUP(Table1[[#This Row],[Budget Code Description]],Dimentions!$X$6:$AC$139,2,FALSE)),"")</f>
        <v/>
      </c>
      <c r="G1802" s="143"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Description]],Dimentions!$X$6:$AC$134,4,FALSE)="","",VLOOKUP(Table1[[#This Row],[Budget Code Description]],Dimentions!$X$6:$AC$134,4,FALSE)),"")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31"/>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x14ac:dyDescent="0.35">
      <c r="A1803" s="1"/>
      <c r="B1803" s="88" t="str">
        <f>IF(Table1[[#This Row],[Posting Date]]&lt;&gt;"",IF(Table1[[#This Row],[Reference Number]]=Q1802,B1802+1,1),"")</f>
        <v/>
      </c>
      <c r="C1803" s="61"/>
      <c r="D1803" s="61"/>
      <c r="E1803" s="140"/>
      <c r="F1803" s="143" t="str">
        <f>IFERROR(IF(VLOOKUP(Table1[[#This Row],[Budget Code Description]],Dimentions!$X$6:$AC$139,2,FALSE)="","",VLOOKUP(Table1[[#This Row],[Budget Code Description]],Dimentions!$X$6:$AC$139,2,FALSE)),"")</f>
        <v/>
      </c>
      <c r="G1803" s="143"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Description]],Dimentions!$X$6:$AC$134,4,FALSE)="","",VLOOKUP(Table1[[#This Row],[Budget Code Description]],Dimentions!$X$6:$AC$134,4,FALSE)),"")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31"/>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x14ac:dyDescent="0.35">
      <c r="A1804" s="1"/>
      <c r="B1804" s="88" t="str">
        <f>IF(Table1[[#This Row],[Posting Date]]&lt;&gt;"",IF(Table1[[#This Row],[Reference Number]]=Q1803,B1803+1,1),"")</f>
        <v/>
      </c>
      <c r="C1804" s="61"/>
      <c r="D1804" s="61"/>
      <c r="E1804" s="140"/>
      <c r="F1804" s="143" t="str">
        <f>IFERROR(IF(VLOOKUP(Table1[[#This Row],[Budget Code Description]],Dimentions!$X$6:$AC$139,2,FALSE)="","",VLOOKUP(Table1[[#This Row],[Budget Code Description]],Dimentions!$X$6:$AC$139,2,FALSE)),"")</f>
        <v/>
      </c>
      <c r="G1804" s="143"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Description]],Dimentions!$X$6:$AC$134,4,FALSE)="","",VLOOKUP(Table1[[#This Row],[Budget Code Description]],Dimentions!$X$6:$AC$134,4,FALSE)),"")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31"/>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x14ac:dyDescent="0.35">
      <c r="A1805" s="1"/>
      <c r="B1805" s="88" t="str">
        <f>IF(Table1[[#This Row],[Posting Date]]&lt;&gt;"",IF(Table1[[#This Row],[Reference Number]]=Q1804,B1804+1,1),"")</f>
        <v/>
      </c>
      <c r="C1805" s="61"/>
      <c r="D1805" s="61"/>
      <c r="E1805" s="140"/>
      <c r="F1805" s="143" t="str">
        <f>IFERROR(IF(VLOOKUP(Table1[[#This Row],[Budget Code Description]],Dimentions!$X$6:$AC$139,2,FALSE)="","",VLOOKUP(Table1[[#This Row],[Budget Code Description]],Dimentions!$X$6:$AC$139,2,FALSE)),"")</f>
        <v/>
      </c>
      <c r="G1805" s="143"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Description]],Dimentions!$X$6:$AC$134,4,FALSE)="","",VLOOKUP(Table1[[#This Row],[Budget Code Description]],Dimentions!$X$6:$AC$134,4,FALSE)),"")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31"/>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x14ac:dyDescent="0.35">
      <c r="A1806" s="1"/>
      <c r="B1806" s="88" t="str">
        <f>IF(Table1[[#This Row],[Posting Date]]&lt;&gt;"",IF(Table1[[#This Row],[Reference Number]]=Q1805,B1805+1,1),"")</f>
        <v/>
      </c>
      <c r="C1806" s="61"/>
      <c r="D1806" s="61"/>
      <c r="E1806" s="140"/>
      <c r="F1806" s="143" t="str">
        <f>IFERROR(IF(VLOOKUP(Table1[[#This Row],[Budget Code Description]],Dimentions!$X$6:$AC$139,2,FALSE)="","",VLOOKUP(Table1[[#This Row],[Budget Code Description]],Dimentions!$X$6:$AC$139,2,FALSE)),"")</f>
        <v/>
      </c>
      <c r="G1806" s="143"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Description]],Dimentions!$X$6:$AC$134,4,FALSE)="","",VLOOKUP(Table1[[#This Row],[Budget Code Description]],Dimentions!$X$6:$AC$134,4,FALSE)),"")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31"/>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x14ac:dyDescent="0.35">
      <c r="A1807" s="1"/>
      <c r="B1807" s="88" t="str">
        <f>IF(Table1[[#This Row],[Posting Date]]&lt;&gt;"",IF(Table1[[#This Row],[Reference Number]]=Q1806,B1806+1,1),"")</f>
        <v/>
      </c>
      <c r="C1807" s="61"/>
      <c r="D1807" s="61"/>
      <c r="E1807" s="140"/>
      <c r="F1807" s="143" t="str">
        <f>IFERROR(IF(VLOOKUP(Table1[[#This Row],[Budget Code Description]],Dimentions!$X$6:$AC$139,2,FALSE)="","",VLOOKUP(Table1[[#This Row],[Budget Code Description]],Dimentions!$X$6:$AC$139,2,FALSE)),"")</f>
        <v/>
      </c>
      <c r="G1807" s="143"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Description]],Dimentions!$X$6:$AC$134,4,FALSE)="","",VLOOKUP(Table1[[#This Row],[Budget Code Description]],Dimentions!$X$6:$AC$134,4,FALSE)),"")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31"/>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x14ac:dyDescent="0.35">
      <c r="A1808" s="1"/>
      <c r="B1808" s="88" t="str">
        <f>IF(Table1[[#This Row],[Posting Date]]&lt;&gt;"",IF(Table1[[#This Row],[Reference Number]]=Q1807,B1807+1,1),"")</f>
        <v/>
      </c>
      <c r="C1808" s="61"/>
      <c r="D1808" s="61"/>
      <c r="E1808" s="140"/>
      <c r="F1808" s="143" t="str">
        <f>IFERROR(IF(VLOOKUP(Table1[[#This Row],[Budget Code Description]],Dimentions!$X$6:$AC$139,2,FALSE)="","",VLOOKUP(Table1[[#This Row],[Budget Code Description]],Dimentions!$X$6:$AC$139,2,FALSE)),"")</f>
        <v/>
      </c>
      <c r="G1808" s="143"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Description]],Dimentions!$X$6:$AC$134,4,FALSE)="","",VLOOKUP(Table1[[#This Row],[Budget Code Description]],Dimentions!$X$6:$AC$134,4,FALSE)),"")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si="31"/>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x14ac:dyDescent="0.35">
      <c r="A1809" s="1"/>
      <c r="B1809" s="88" t="str">
        <f>IF(Table1[[#This Row],[Posting Date]]&lt;&gt;"",IF(Table1[[#This Row],[Reference Number]]=Q1808,B1808+1,1),"")</f>
        <v/>
      </c>
      <c r="C1809" s="61"/>
      <c r="D1809" s="61"/>
      <c r="E1809" s="140"/>
      <c r="F1809" s="143" t="str">
        <f>IFERROR(IF(VLOOKUP(Table1[[#This Row],[Budget Code Description]],Dimentions!$X$6:$AC$139,2,FALSE)="","",VLOOKUP(Table1[[#This Row],[Budget Code Description]],Dimentions!$X$6:$AC$139,2,FALSE)),"")</f>
        <v/>
      </c>
      <c r="G1809" s="143"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Description]],Dimentions!$X$6:$AC$134,4,FALSE)="","",VLOOKUP(Table1[[#This Row],[Budget Code Description]],Dimentions!$X$6:$AC$134,4,FALSE)),"")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si="31"/>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x14ac:dyDescent="0.35">
      <c r="A1810" s="1"/>
      <c r="B1810" s="88" t="str">
        <f>IF(Table1[[#This Row],[Posting Date]]&lt;&gt;"",IF(Table1[[#This Row],[Reference Number]]=Q1809,B1809+1,1),"")</f>
        <v/>
      </c>
      <c r="C1810" s="61"/>
      <c r="D1810" s="61"/>
      <c r="E1810" s="140"/>
      <c r="F1810" s="143" t="str">
        <f>IFERROR(IF(VLOOKUP(Table1[[#This Row],[Budget Code Description]],Dimentions!$X$6:$AC$139,2,FALSE)="","",VLOOKUP(Table1[[#This Row],[Budget Code Description]],Dimentions!$X$6:$AC$139,2,FALSE)),"")</f>
        <v/>
      </c>
      <c r="G1810" s="143"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Description]],Dimentions!$X$6:$AC$134,4,FALSE)="","",VLOOKUP(Table1[[#This Row],[Budget Code Description]],Dimentions!$X$6:$AC$134,4,FALSE)),"")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si="31"/>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x14ac:dyDescent="0.35">
      <c r="A1811" s="1"/>
      <c r="B1811" s="88" t="str">
        <f>IF(Table1[[#This Row],[Posting Date]]&lt;&gt;"",IF(Table1[[#This Row],[Reference Number]]=Q1810,B1810+1,1),"")</f>
        <v/>
      </c>
      <c r="C1811" s="61"/>
      <c r="D1811" s="61"/>
      <c r="E1811" s="140"/>
      <c r="F1811" s="143" t="str">
        <f>IFERROR(IF(VLOOKUP(Table1[[#This Row],[Budget Code Description]],Dimentions!$X$6:$AC$139,2,FALSE)="","",VLOOKUP(Table1[[#This Row],[Budget Code Description]],Dimentions!$X$6:$AC$139,2,FALSE)),"")</f>
        <v/>
      </c>
      <c r="G1811" s="143"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Description]],Dimentions!$X$6:$AC$134,4,FALSE)="","",VLOOKUP(Table1[[#This Row],[Budget Code Description]],Dimentions!$X$6:$AC$134,4,FALSE)),"")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31"/>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x14ac:dyDescent="0.35">
      <c r="A1812" s="1"/>
      <c r="B1812" s="88" t="str">
        <f>IF(Table1[[#This Row],[Posting Date]]&lt;&gt;"",IF(Table1[[#This Row],[Reference Number]]=Q1811,B1811+1,1),"")</f>
        <v/>
      </c>
      <c r="C1812" s="61"/>
      <c r="D1812" s="61"/>
      <c r="E1812" s="140"/>
      <c r="F1812" s="143" t="str">
        <f>IFERROR(IF(VLOOKUP(Table1[[#This Row],[Budget Code Description]],Dimentions!$X$6:$AC$139,2,FALSE)="","",VLOOKUP(Table1[[#This Row],[Budget Code Description]],Dimentions!$X$6:$AC$139,2,FALSE)),"")</f>
        <v/>
      </c>
      <c r="G1812" s="143"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Description]],Dimentions!$X$6:$AC$134,4,FALSE)="","",VLOOKUP(Table1[[#This Row],[Budget Code Description]],Dimentions!$X$6:$AC$134,4,FALSE)),"")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31"/>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x14ac:dyDescent="0.35">
      <c r="A1813" s="1"/>
      <c r="B1813" s="88" t="str">
        <f>IF(Table1[[#This Row],[Posting Date]]&lt;&gt;"",IF(Table1[[#This Row],[Reference Number]]=Q1812,B1812+1,1),"")</f>
        <v/>
      </c>
      <c r="C1813" s="61"/>
      <c r="D1813" s="61"/>
      <c r="E1813" s="140"/>
      <c r="F1813" s="143" t="str">
        <f>IFERROR(IF(VLOOKUP(Table1[[#This Row],[Budget Code Description]],Dimentions!$X$6:$AC$139,2,FALSE)="","",VLOOKUP(Table1[[#This Row],[Budget Code Description]],Dimentions!$X$6:$AC$139,2,FALSE)),"")</f>
        <v/>
      </c>
      <c r="G1813" s="143"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Description]],Dimentions!$X$6:$AC$134,4,FALSE)="","",VLOOKUP(Table1[[#This Row],[Budget Code Description]],Dimentions!$X$6:$AC$134,4,FALSE)),"")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31"/>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x14ac:dyDescent="0.35">
      <c r="A1814" s="1"/>
      <c r="B1814" s="88" t="str">
        <f>IF(Table1[[#This Row],[Posting Date]]&lt;&gt;"",IF(Table1[[#This Row],[Reference Number]]=Q1813,B1813+1,1),"")</f>
        <v/>
      </c>
      <c r="C1814" s="61"/>
      <c r="D1814" s="61"/>
      <c r="E1814" s="140"/>
      <c r="F1814" s="143" t="str">
        <f>IFERROR(IF(VLOOKUP(Table1[[#This Row],[Budget Code Description]],Dimentions!$X$6:$AC$139,2,FALSE)="","",VLOOKUP(Table1[[#This Row],[Budget Code Description]],Dimentions!$X$6:$AC$139,2,FALSE)),"")</f>
        <v/>
      </c>
      <c r="G1814" s="143"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Description]],Dimentions!$X$6:$AC$134,4,FALSE)="","",VLOOKUP(Table1[[#This Row],[Budget Code Description]],Dimentions!$X$6:$AC$134,4,FALSE)),"")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31"/>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x14ac:dyDescent="0.35">
      <c r="A1815" s="1"/>
      <c r="B1815" s="88" t="str">
        <f>IF(Table1[[#This Row],[Posting Date]]&lt;&gt;"",IF(Table1[[#This Row],[Reference Number]]=Q1814,B1814+1,1),"")</f>
        <v/>
      </c>
      <c r="C1815" s="61"/>
      <c r="D1815" s="61"/>
      <c r="E1815" s="140"/>
      <c r="F1815" s="143" t="str">
        <f>IFERROR(IF(VLOOKUP(Table1[[#This Row],[Budget Code Description]],Dimentions!$X$6:$AC$139,2,FALSE)="","",VLOOKUP(Table1[[#This Row],[Budget Code Description]],Dimentions!$X$6:$AC$139,2,FALSE)),"")</f>
        <v/>
      </c>
      <c r="G1815" s="143"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Description]],Dimentions!$X$6:$AC$134,4,FALSE)="","",VLOOKUP(Table1[[#This Row],[Budget Code Description]],Dimentions!$X$6:$AC$134,4,FALSE)),"")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31"/>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x14ac:dyDescent="0.35">
      <c r="A1816" s="1"/>
      <c r="B1816" s="88" t="str">
        <f>IF(Table1[[#This Row],[Posting Date]]&lt;&gt;"",IF(Table1[[#This Row],[Reference Number]]=Q1815,B1815+1,1),"")</f>
        <v/>
      </c>
      <c r="C1816" s="61"/>
      <c r="D1816" s="61"/>
      <c r="E1816" s="140"/>
      <c r="F1816" s="143" t="str">
        <f>IFERROR(IF(VLOOKUP(Table1[[#This Row],[Budget Code Description]],Dimentions!$X$6:$AC$139,2,FALSE)="","",VLOOKUP(Table1[[#This Row],[Budget Code Description]],Dimentions!$X$6:$AC$139,2,FALSE)),"")</f>
        <v/>
      </c>
      <c r="G1816" s="143"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Description]],Dimentions!$X$6:$AC$134,4,FALSE)="","",VLOOKUP(Table1[[#This Row],[Budget Code Description]],Dimentions!$X$6:$AC$134,4,FALSE)),"")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31"/>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x14ac:dyDescent="0.35">
      <c r="A1817" s="1"/>
      <c r="B1817" s="88" t="str">
        <f>IF(Table1[[#This Row],[Posting Date]]&lt;&gt;"",IF(Table1[[#This Row],[Reference Number]]=Q1816,B1816+1,1),"")</f>
        <v/>
      </c>
      <c r="C1817" s="61"/>
      <c r="D1817" s="61"/>
      <c r="E1817" s="140"/>
      <c r="F1817" s="143" t="str">
        <f>IFERROR(IF(VLOOKUP(Table1[[#This Row],[Budget Code Description]],Dimentions!$X$6:$AC$139,2,FALSE)="","",VLOOKUP(Table1[[#This Row],[Budget Code Description]],Dimentions!$X$6:$AC$139,2,FALSE)),"")</f>
        <v/>
      </c>
      <c r="G1817" s="143"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Description]],Dimentions!$X$6:$AC$134,4,FALSE)="","",VLOOKUP(Table1[[#This Row],[Budget Code Description]],Dimentions!$X$6:$AC$134,4,FALSE)),"")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31"/>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x14ac:dyDescent="0.35">
      <c r="A1818" s="1"/>
      <c r="B1818" s="88" t="str">
        <f>IF(Table1[[#This Row],[Posting Date]]&lt;&gt;"",IF(Table1[[#This Row],[Reference Number]]=Q1817,B1817+1,1),"")</f>
        <v/>
      </c>
      <c r="C1818" s="61"/>
      <c r="D1818" s="61"/>
      <c r="E1818" s="140"/>
      <c r="F1818" s="143" t="str">
        <f>IFERROR(IF(VLOOKUP(Table1[[#This Row],[Budget Code Description]],Dimentions!$X$6:$AC$139,2,FALSE)="","",VLOOKUP(Table1[[#This Row],[Budget Code Description]],Dimentions!$X$6:$AC$139,2,FALSE)),"")</f>
        <v/>
      </c>
      <c r="G1818" s="143"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Description]],Dimentions!$X$6:$AC$134,4,FALSE)="","",VLOOKUP(Table1[[#This Row],[Budget Code Description]],Dimentions!$X$6:$AC$134,4,FALSE)),"")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31"/>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x14ac:dyDescent="0.35">
      <c r="A1819" s="1"/>
      <c r="B1819" s="88" t="str">
        <f>IF(Table1[[#This Row],[Posting Date]]&lt;&gt;"",IF(Table1[[#This Row],[Reference Number]]=Q1818,B1818+1,1),"")</f>
        <v/>
      </c>
      <c r="C1819" s="61"/>
      <c r="D1819" s="61"/>
      <c r="E1819" s="140"/>
      <c r="F1819" s="143" t="str">
        <f>IFERROR(IF(VLOOKUP(Table1[[#This Row],[Budget Code Description]],Dimentions!$X$6:$AC$139,2,FALSE)="","",VLOOKUP(Table1[[#This Row],[Budget Code Description]],Dimentions!$X$6:$AC$139,2,FALSE)),"")</f>
        <v/>
      </c>
      <c r="G1819" s="143"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Description]],Dimentions!$X$6:$AC$134,4,FALSE)="","",VLOOKUP(Table1[[#This Row],[Budget Code Description]],Dimentions!$X$6:$AC$134,4,FALSE)),"")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31"/>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x14ac:dyDescent="0.35">
      <c r="A1820" s="1"/>
      <c r="B1820" s="88" t="str">
        <f>IF(Table1[[#This Row],[Posting Date]]&lt;&gt;"",IF(Table1[[#This Row],[Reference Number]]=Q1819,B1819+1,1),"")</f>
        <v/>
      </c>
      <c r="C1820" s="61"/>
      <c r="D1820" s="61"/>
      <c r="E1820" s="140"/>
      <c r="F1820" s="143" t="str">
        <f>IFERROR(IF(VLOOKUP(Table1[[#This Row],[Budget Code Description]],Dimentions!$X$6:$AC$139,2,FALSE)="","",VLOOKUP(Table1[[#This Row],[Budget Code Description]],Dimentions!$X$6:$AC$139,2,FALSE)),"")</f>
        <v/>
      </c>
      <c r="G1820" s="143"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Description]],Dimentions!$X$6:$AC$134,4,FALSE)="","",VLOOKUP(Table1[[#This Row],[Budget Code Description]],Dimentions!$X$6:$AC$134,4,FALSE)),"")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31"/>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x14ac:dyDescent="0.35">
      <c r="A1821" s="1"/>
      <c r="B1821" s="88" t="str">
        <f>IF(Table1[[#This Row],[Posting Date]]&lt;&gt;"",IF(Table1[[#This Row],[Reference Number]]=Q1820,B1820+1,1),"")</f>
        <v/>
      </c>
      <c r="C1821" s="61"/>
      <c r="D1821" s="61"/>
      <c r="E1821" s="140"/>
      <c r="F1821" s="143" t="str">
        <f>IFERROR(IF(VLOOKUP(Table1[[#This Row],[Budget Code Description]],Dimentions!$X$6:$AC$139,2,FALSE)="","",VLOOKUP(Table1[[#This Row],[Budget Code Description]],Dimentions!$X$6:$AC$139,2,FALSE)),"")</f>
        <v/>
      </c>
      <c r="G1821" s="143"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Description]],Dimentions!$X$6:$AC$134,4,FALSE)="","",VLOOKUP(Table1[[#This Row],[Budget Code Description]],Dimentions!$X$6:$AC$134,4,FALSE)),"")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31"/>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x14ac:dyDescent="0.35">
      <c r="A1822" s="1"/>
      <c r="B1822" s="88" t="str">
        <f>IF(Table1[[#This Row],[Posting Date]]&lt;&gt;"",IF(Table1[[#This Row],[Reference Number]]=Q1821,B1821+1,1),"")</f>
        <v/>
      </c>
      <c r="C1822" s="61"/>
      <c r="D1822" s="61"/>
      <c r="E1822" s="140"/>
      <c r="F1822" s="143" t="str">
        <f>IFERROR(IF(VLOOKUP(Table1[[#This Row],[Budget Code Description]],Dimentions!$X$6:$AC$139,2,FALSE)="","",VLOOKUP(Table1[[#This Row],[Budget Code Description]],Dimentions!$X$6:$AC$139,2,FALSE)),"")</f>
        <v/>
      </c>
      <c r="G1822" s="143"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Description]],Dimentions!$X$6:$AC$134,4,FALSE)="","",VLOOKUP(Table1[[#This Row],[Budget Code Description]],Dimentions!$X$6:$AC$134,4,FALSE)),"")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31"/>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x14ac:dyDescent="0.35">
      <c r="A1823" s="1"/>
      <c r="B1823" s="88" t="str">
        <f>IF(Table1[[#This Row],[Posting Date]]&lt;&gt;"",IF(Table1[[#This Row],[Reference Number]]=Q1822,B1822+1,1),"")</f>
        <v/>
      </c>
      <c r="C1823" s="61"/>
      <c r="D1823" s="61"/>
      <c r="E1823" s="140"/>
      <c r="F1823" s="143" t="str">
        <f>IFERROR(IF(VLOOKUP(Table1[[#This Row],[Budget Code Description]],Dimentions!$X$6:$AC$139,2,FALSE)="","",VLOOKUP(Table1[[#This Row],[Budget Code Description]],Dimentions!$X$6:$AC$139,2,FALSE)),"")</f>
        <v/>
      </c>
      <c r="G1823" s="143"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Description]],Dimentions!$X$6:$AC$134,4,FALSE)="","",VLOOKUP(Table1[[#This Row],[Budget Code Description]],Dimentions!$X$6:$AC$134,4,FALSE)),"")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31"/>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x14ac:dyDescent="0.35">
      <c r="A1824" s="1"/>
      <c r="B1824" s="88" t="str">
        <f>IF(Table1[[#This Row],[Posting Date]]&lt;&gt;"",IF(Table1[[#This Row],[Reference Number]]=Q1823,B1823+1,1),"")</f>
        <v/>
      </c>
      <c r="C1824" s="61"/>
      <c r="D1824" s="61"/>
      <c r="E1824" s="140"/>
      <c r="F1824" s="143" t="str">
        <f>IFERROR(IF(VLOOKUP(Table1[[#This Row],[Budget Code Description]],Dimentions!$X$6:$AC$139,2,FALSE)="","",VLOOKUP(Table1[[#This Row],[Budget Code Description]],Dimentions!$X$6:$AC$139,2,FALSE)),"")</f>
        <v/>
      </c>
      <c r="G1824" s="143"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Description]],Dimentions!$X$6:$AC$134,4,FALSE)="","",VLOOKUP(Table1[[#This Row],[Budget Code Description]],Dimentions!$X$6:$AC$134,4,FALSE)),"")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31"/>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x14ac:dyDescent="0.35">
      <c r="A1825" s="1"/>
      <c r="B1825" s="88" t="str">
        <f>IF(Table1[[#This Row],[Posting Date]]&lt;&gt;"",IF(Table1[[#This Row],[Reference Number]]=Q1824,B1824+1,1),"")</f>
        <v/>
      </c>
      <c r="C1825" s="61"/>
      <c r="D1825" s="61"/>
      <c r="E1825" s="140"/>
      <c r="F1825" s="143" t="str">
        <f>IFERROR(IF(VLOOKUP(Table1[[#This Row],[Budget Code Description]],Dimentions!$X$6:$AC$139,2,FALSE)="","",VLOOKUP(Table1[[#This Row],[Budget Code Description]],Dimentions!$X$6:$AC$139,2,FALSE)),"")</f>
        <v/>
      </c>
      <c r="G1825" s="143"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Description]],Dimentions!$X$6:$AC$134,4,FALSE)="","",VLOOKUP(Table1[[#This Row],[Budget Code Description]],Dimentions!$X$6:$AC$134,4,FALSE)),"")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31"/>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x14ac:dyDescent="0.35">
      <c r="A1826" s="1"/>
      <c r="B1826" s="88" t="str">
        <f>IF(Table1[[#This Row],[Posting Date]]&lt;&gt;"",IF(Table1[[#This Row],[Reference Number]]=Q1825,B1825+1,1),"")</f>
        <v/>
      </c>
      <c r="C1826" s="61"/>
      <c r="D1826" s="61"/>
      <c r="E1826" s="140"/>
      <c r="F1826" s="143" t="str">
        <f>IFERROR(IF(VLOOKUP(Table1[[#This Row],[Budget Code Description]],Dimentions!$X$6:$AC$139,2,FALSE)="","",VLOOKUP(Table1[[#This Row],[Budget Code Description]],Dimentions!$X$6:$AC$139,2,FALSE)),"")</f>
        <v/>
      </c>
      <c r="G1826" s="143"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Description]],Dimentions!$X$6:$AC$134,4,FALSE)="","",VLOOKUP(Table1[[#This Row],[Budget Code Description]],Dimentions!$X$6:$AC$134,4,FALSE)),"")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31"/>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x14ac:dyDescent="0.35">
      <c r="A1827" s="1"/>
      <c r="B1827" s="88" t="str">
        <f>IF(Table1[[#This Row],[Posting Date]]&lt;&gt;"",IF(Table1[[#This Row],[Reference Number]]=Q1826,B1826+1,1),"")</f>
        <v/>
      </c>
      <c r="C1827" s="61"/>
      <c r="D1827" s="61"/>
      <c r="E1827" s="140"/>
      <c r="F1827" s="143" t="str">
        <f>IFERROR(IF(VLOOKUP(Table1[[#This Row],[Budget Code Description]],Dimentions!$X$6:$AC$139,2,FALSE)="","",VLOOKUP(Table1[[#This Row],[Budget Code Description]],Dimentions!$X$6:$AC$139,2,FALSE)),"")</f>
        <v/>
      </c>
      <c r="G1827" s="143"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Description]],Dimentions!$X$6:$AC$134,4,FALSE)="","",VLOOKUP(Table1[[#This Row],[Budget Code Description]],Dimentions!$X$6:$AC$134,4,FALSE)),"")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si="31"/>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x14ac:dyDescent="0.35">
      <c r="A1828" s="1"/>
      <c r="B1828" s="88" t="str">
        <f>IF(Table1[[#This Row],[Posting Date]]&lt;&gt;"",IF(Table1[[#This Row],[Reference Number]]=Q1827,B1827+1,1),"")</f>
        <v/>
      </c>
      <c r="C1828" s="61"/>
      <c r="D1828" s="61"/>
      <c r="E1828" s="140"/>
      <c r="F1828" s="143" t="str">
        <f>IFERROR(IF(VLOOKUP(Table1[[#This Row],[Budget Code Description]],Dimentions!$X$6:$AC$139,2,FALSE)="","",VLOOKUP(Table1[[#This Row],[Budget Code Description]],Dimentions!$X$6:$AC$139,2,FALSE)),"")</f>
        <v/>
      </c>
      <c r="G1828" s="143"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Description]],Dimentions!$X$6:$AC$134,4,FALSE)="","",VLOOKUP(Table1[[#This Row],[Budget Code Description]],Dimentions!$X$6:$AC$134,4,FALSE)),"")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31"/>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x14ac:dyDescent="0.35">
      <c r="A1829" s="1"/>
      <c r="B1829" s="88" t="str">
        <f>IF(Table1[[#This Row],[Posting Date]]&lt;&gt;"",IF(Table1[[#This Row],[Reference Number]]=Q1828,B1828+1,1),"")</f>
        <v/>
      </c>
      <c r="C1829" s="61"/>
      <c r="D1829" s="61"/>
      <c r="E1829" s="140"/>
      <c r="F1829" s="143" t="str">
        <f>IFERROR(IF(VLOOKUP(Table1[[#This Row],[Budget Code Description]],Dimentions!$X$6:$AC$139,2,FALSE)="","",VLOOKUP(Table1[[#This Row],[Budget Code Description]],Dimentions!$X$6:$AC$139,2,FALSE)),"")</f>
        <v/>
      </c>
      <c r="G1829" s="143"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Description]],Dimentions!$X$6:$AC$134,4,FALSE)="","",VLOOKUP(Table1[[#This Row],[Budget Code Description]],Dimentions!$X$6:$AC$134,4,FALSE)),"")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31"/>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x14ac:dyDescent="0.35">
      <c r="A1830" s="1"/>
      <c r="B1830" s="88" t="str">
        <f>IF(Table1[[#This Row],[Posting Date]]&lt;&gt;"",IF(Table1[[#This Row],[Reference Number]]=Q1829,B1829+1,1),"")</f>
        <v/>
      </c>
      <c r="C1830" s="61"/>
      <c r="D1830" s="61"/>
      <c r="E1830" s="140"/>
      <c r="F1830" s="143" t="str">
        <f>IFERROR(IF(VLOOKUP(Table1[[#This Row],[Budget Code Description]],Dimentions!$X$6:$AC$139,2,FALSE)="","",VLOOKUP(Table1[[#This Row],[Budget Code Description]],Dimentions!$X$6:$AC$139,2,FALSE)),"")</f>
        <v/>
      </c>
      <c r="G1830" s="143"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Description]],Dimentions!$X$6:$AC$134,4,FALSE)="","",VLOOKUP(Table1[[#This Row],[Budget Code Description]],Dimentions!$X$6:$AC$134,4,FALSE)),"")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si="31"/>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x14ac:dyDescent="0.35">
      <c r="A1831" s="1"/>
      <c r="B1831" s="88" t="str">
        <f>IF(Table1[[#This Row],[Posting Date]]&lt;&gt;"",IF(Table1[[#This Row],[Reference Number]]=Q1830,B1830+1,1),"")</f>
        <v/>
      </c>
      <c r="C1831" s="61"/>
      <c r="D1831" s="61"/>
      <c r="E1831" s="140"/>
      <c r="F1831" s="143" t="str">
        <f>IFERROR(IF(VLOOKUP(Table1[[#This Row],[Budget Code Description]],Dimentions!$X$6:$AC$139,2,FALSE)="","",VLOOKUP(Table1[[#This Row],[Budget Code Description]],Dimentions!$X$6:$AC$139,2,FALSE)),"")</f>
        <v/>
      </c>
      <c r="G1831" s="143"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Description]],Dimentions!$X$6:$AC$134,4,FALSE)="","",VLOOKUP(Table1[[#This Row],[Budget Code Description]],Dimentions!$X$6:$AC$134,4,FALSE)),"")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31"/>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x14ac:dyDescent="0.35">
      <c r="A1832" s="1"/>
      <c r="B1832" s="88" t="str">
        <f>IF(Table1[[#This Row],[Posting Date]]&lt;&gt;"",IF(Table1[[#This Row],[Reference Number]]=Q1831,B1831+1,1),"")</f>
        <v/>
      </c>
      <c r="C1832" s="61"/>
      <c r="D1832" s="61"/>
      <c r="E1832" s="140"/>
      <c r="F1832" s="143" t="str">
        <f>IFERROR(IF(VLOOKUP(Table1[[#This Row],[Budget Code Description]],Dimentions!$X$6:$AC$139,2,FALSE)="","",VLOOKUP(Table1[[#This Row],[Budget Code Description]],Dimentions!$X$6:$AC$139,2,FALSE)),"")</f>
        <v/>
      </c>
      <c r="G1832" s="143"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Description]],Dimentions!$X$6:$AC$134,4,FALSE)="","",VLOOKUP(Table1[[#This Row],[Budget Code Description]],Dimentions!$X$6:$AC$134,4,FALSE)),"")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31"/>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x14ac:dyDescent="0.35">
      <c r="A1833" s="1"/>
      <c r="B1833" s="88" t="str">
        <f>IF(Table1[[#This Row],[Posting Date]]&lt;&gt;"",IF(Table1[[#This Row],[Reference Number]]=Q1832,B1832+1,1),"")</f>
        <v/>
      </c>
      <c r="C1833" s="61"/>
      <c r="D1833" s="61"/>
      <c r="E1833" s="140"/>
      <c r="F1833" s="143" t="str">
        <f>IFERROR(IF(VLOOKUP(Table1[[#This Row],[Budget Code Description]],Dimentions!$X$6:$AC$139,2,FALSE)="","",VLOOKUP(Table1[[#This Row],[Budget Code Description]],Dimentions!$X$6:$AC$139,2,FALSE)),"")</f>
        <v/>
      </c>
      <c r="G1833" s="143"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Description]],Dimentions!$X$6:$AC$134,4,FALSE)="","",VLOOKUP(Table1[[#This Row],[Budget Code Description]],Dimentions!$X$6:$AC$134,4,FALSE)),"")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si="31"/>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x14ac:dyDescent="0.35">
      <c r="A1834" s="1"/>
      <c r="B1834" s="88" t="str">
        <f>IF(Table1[[#This Row],[Posting Date]]&lt;&gt;"",IF(Table1[[#This Row],[Reference Number]]=Q1833,B1833+1,1),"")</f>
        <v/>
      </c>
      <c r="C1834" s="61"/>
      <c r="D1834" s="61"/>
      <c r="E1834" s="140"/>
      <c r="F1834" s="143" t="str">
        <f>IFERROR(IF(VLOOKUP(Table1[[#This Row],[Budget Code Description]],Dimentions!$X$6:$AC$139,2,FALSE)="","",VLOOKUP(Table1[[#This Row],[Budget Code Description]],Dimentions!$X$6:$AC$139,2,FALSE)),"")</f>
        <v/>
      </c>
      <c r="G1834" s="143"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Description]],Dimentions!$X$6:$AC$134,4,FALSE)="","",VLOOKUP(Table1[[#This Row],[Budget Code Description]],Dimentions!$X$6:$AC$134,4,FALSE)),"")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31"/>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x14ac:dyDescent="0.35">
      <c r="A1835" s="1"/>
      <c r="B1835" s="88" t="str">
        <f>IF(Table1[[#This Row],[Posting Date]]&lt;&gt;"",IF(Table1[[#This Row],[Reference Number]]=Q1834,B1834+1,1),"")</f>
        <v/>
      </c>
      <c r="C1835" s="61"/>
      <c r="D1835" s="61"/>
      <c r="E1835" s="140"/>
      <c r="F1835" s="143" t="str">
        <f>IFERROR(IF(VLOOKUP(Table1[[#This Row],[Budget Code Description]],Dimentions!$X$6:$AC$139,2,FALSE)="","",VLOOKUP(Table1[[#This Row],[Budget Code Description]],Dimentions!$X$6:$AC$139,2,FALSE)),"")</f>
        <v/>
      </c>
      <c r="G1835" s="143"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Description]],Dimentions!$X$6:$AC$134,4,FALSE)="","",VLOOKUP(Table1[[#This Row],[Budget Code Description]],Dimentions!$X$6:$AC$134,4,FALSE)),"")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ref="W1835:W1898" si="32">IF(E1835="","",(ExchangeRate))</f>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x14ac:dyDescent="0.35">
      <c r="A1836" s="1"/>
      <c r="B1836" s="88" t="str">
        <f>IF(Table1[[#This Row],[Posting Date]]&lt;&gt;"",IF(Table1[[#This Row],[Reference Number]]=Q1835,B1835+1,1),"")</f>
        <v/>
      </c>
      <c r="C1836" s="61"/>
      <c r="D1836" s="61"/>
      <c r="E1836" s="140"/>
      <c r="F1836" s="143" t="str">
        <f>IFERROR(IF(VLOOKUP(Table1[[#This Row],[Budget Code Description]],Dimentions!$X$6:$AC$139,2,FALSE)="","",VLOOKUP(Table1[[#This Row],[Budget Code Description]],Dimentions!$X$6:$AC$139,2,FALSE)),"")</f>
        <v/>
      </c>
      <c r="G1836" s="143"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Description]],Dimentions!$X$6:$AC$134,4,FALSE)="","",VLOOKUP(Table1[[#This Row],[Budget Code Description]],Dimentions!$X$6:$AC$134,4,FALSE)),"")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32"/>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x14ac:dyDescent="0.35">
      <c r="A1837" s="1"/>
      <c r="B1837" s="88" t="str">
        <f>IF(Table1[[#This Row],[Posting Date]]&lt;&gt;"",IF(Table1[[#This Row],[Reference Number]]=Q1836,B1836+1,1),"")</f>
        <v/>
      </c>
      <c r="C1837" s="61"/>
      <c r="D1837" s="61"/>
      <c r="E1837" s="140"/>
      <c r="F1837" s="143" t="str">
        <f>IFERROR(IF(VLOOKUP(Table1[[#This Row],[Budget Code Description]],Dimentions!$X$6:$AC$139,2,FALSE)="","",VLOOKUP(Table1[[#This Row],[Budget Code Description]],Dimentions!$X$6:$AC$139,2,FALSE)),"")</f>
        <v/>
      </c>
      <c r="G1837" s="143"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Description]],Dimentions!$X$6:$AC$134,4,FALSE)="","",VLOOKUP(Table1[[#This Row],[Budget Code Description]],Dimentions!$X$6:$AC$134,4,FALSE)),"")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si="32"/>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x14ac:dyDescent="0.35">
      <c r="A1838" s="1"/>
      <c r="B1838" s="88" t="str">
        <f>IF(Table1[[#This Row],[Posting Date]]&lt;&gt;"",IF(Table1[[#This Row],[Reference Number]]=Q1837,B1837+1,1),"")</f>
        <v/>
      </c>
      <c r="C1838" s="61"/>
      <c r="D1838" s="61"/>
      <c r="E1838" s="140"/>
      <c r="F1838" s="143" t="str">
        <f>IFERROR(IF(VLOOKUP(Table1[[#This Row],[Budget Code Description]],Dimentions!$X$6:$AC$139,2,FALSE)="","",VLOOKUP(Table1[[#This Row],[Budget Code Description]],Dimentions!$X$6:$AC$139,2,FALSE)),"")</f>
        <v/>
      </c>
      <c r="G1838" s="143"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Description]],Dimentions!$X$6:$AC$134,4,FALSE)="","",VLOOKUP(Table1[[#This Row],[Budget Code Description]],Dimentions!$X$6:$AC$134,4,FALSE)),"")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si="32"/>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x14ac:dyDescent="0.35">
      <c r="A1839" s="1"/>
      <c r="B1839" s="88" t="str">
        <f>IF(Table1[[#This Row],[Posting Date]]&lt;&gt;"",IF(Table1[[#This Row],[Reference Number]]=Q1838,B1838+1,1),"")</f>
        <v/>
      </c>
      <c r="C1839" s="61"/>
      <c r="D1839" s="61"/>
      <c r="E1839" s="140"/>
      <c r="F1839" s="143" t="str">
        <f>IFERROR(IF(VLOOKUP(Table1[[#This Row],[Budget Code Description]],Dimentions!$X$6:$AC$139,2,FALSE)="","",VLOOKUP(Table1[[#This Row],[Budget Code Description]],Dimentions!$X$6:$AC$139,2,FALSE)),"")</f>
        <v/>
      </c>
      <c r="G1839" s="143"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Description]],Dimentions!$X$6:$AC$134,4,FALSE)="","",VLOOKUP(Table1[[#This Row],[Budget Code Description]],Dimentions!$X$6:$AC$134,4,FALSE)),"")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si="32"/>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x14ac:dyDescent="0.35">
      <c r="A1840" s="1"/>
      <c r="B1840" s="88" t="str">
        <f>IF(Table1[[#This Row],[Posting Date]]&lt;&gt;"",IF(Table1[[#This Row],[Reference Number]]=Q1839,B1839+1,1),"")</f>
        <v/>
      </c>
      <c r="C1840" s="61"/>
      <c r="D1840" s="61"/>
      <c r="E1840" s="140"/>
      <c r="F1840" s="143" t="str">
        <f>IFERROR(IF(VLOOKUP(Table1[[#This Row],[Budget Code Description]],Dimentions!$X$6:$AC$139,2,FALSE)="","",VLOOKUP(Table1[[#This Row],[Budget Code Description]],Dimentions!$X$6:$AC$139,2,FALSE)),"")</f>
        <v/>
      </c>
      <c r="G1840" s="143"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Description]],Dimentions!$X$6:$AC$134,4,FALSE)="","",VLOOKUP(Table1[[#This Row],[Budget Code Description]],Dimentions!$X$6:$AC$134,4,FALSE)),"")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32"/>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x14ac:dyDescent="0.35">
      <c r="A1841" s="1"/>
      <c r="B1841" s="88" t="str">
        <f>IF(Table1[[#This Row],[Posting Date]]&lt;&gt;"",IF(Table1[[#This Row],[Reference Number]]=Q1840,B1840+1,1),"")</f>
        <v/>
      </c>
      <c r="C1841" s="61"/>
      <c r="D1841" s="61"/>
      <c r="E1841" s="140"/>
      <c r="F1841" s="143" t="str">
        <f>IFERROR(IF(VLOOKUP(Table1[[#This Row],[Budget Code Description]],Dimentions!$X$6:$AC$139,2,FALSE)="","",VLOOKUP(Table1[[#This Row],[Budget Code Description]],Dimentions!$X$6:$AC$139,2,FALSE)),"")</f>
        <v/>
      </c>
      <c r="G1841" s="143"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Description]],Dimentions!$X$6:$AC$134,4,FALSE)="","",VLOOKUP(Table1[[#This Row],[Budget Code Description]],Dimentions!$X$6:$AC$134,4,FALSE)),"")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32"/>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x14ac:dyDescent="0.35">
      <c r="A1842" s="1"/>
      <c r="B1842" s="88" t="str">
        <f>IF(Table1[[#This Row],[Posting Date]]&lt;&gt;"",IF(Table1[[#This Row],[Reference Number]]=Q1841,B1841+1,1),"")</f>
        <v/>
      </c>
      <c r="C1842" s="61"/>
      <c r="D1842" s="61"/>
      <c r="E1842" s="140"/>
      <c r="F1842" s="143" t="str">
        <f>IFERROR(IF(VLOOKUP(Table1[[#This Row],[Budget Code Description]],Dimentions!$X$6:$AC$139,2,FALSE)="","",VLOOKUP(Table1[[#This Row],[Budget Code Description]],Dimentions!$X$6:$AC$139,2,FALSE)),"")</f>
        <v/>
      </c>
      <c r="G1842" s="143"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Description]],Dimentions!$X$6:$AC$134,4,FALSE)="","",VLOOKUP(Table1[[#This Row],[Budget Code Description]],Dimentions!$X$6:$AC$134,4,FALSE)),"")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32"/>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x14ac:dyDescent="0.35">
      <c r="A1843" s="1"/>
      <c r="B1843" s="88" t="str">
        <f>IF(Table1[[#This Row],[Posting Date]]&lt;&gt;"",IF(Table1[[#This Row],[Reference Number]]=Q1842,B1842+1,1),"")</f>
        <v/>
      </c>
      <c r="C1843" s="61"/>
      <c r="D1843" s="61"/>
      <c r="E1843" s="140"/>
      <c r="F1843" s="143" t="str">
        <f>IFERROR(IF(VLOOKUP(Table1[[#This Row],[Budget Code Description]],Dimentions!$X$6:$AC$139,2,FALSE)="","",VLOOKUP(Table1[[#This Row],[Budget Code Description]],Dimentions!$X$6:$AC$139,2,FALSE)),"")</f>
        <v/>
      </c>
      <c r="G1843" s="143"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Description]],Dimentions!$X$6:$AC$134,4,FALSE)="","",VLOOKUP(Table1[[#This Row],[Budget Code Description]],Dimentions!$X$6:$AC$134,4,FALSE)),"")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32"/>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x14ac:dyDescent="0.35">
      <c r="A1844" s="1"/>
      <c r="B1844" s="88" t="str">
        <f>IF(Table1[[#This Row],[Posting Date]]&lt;&gt;"",IF(Table1[[#This Row],[Reference Number]]=Q1843,B1843+1,1),"")</f>
        <v/>
      </c>
      <c r="C1844" s="61"/>
      <c r="D1844" s="61"/>
      <c r="E1844" s="140"/>
      <c r="F1844" s="143" t="str">
        <f>IFERROR(IF(VLOOKUP(Table1[[#This Row],[Budget Code Description]],Dimentions!$X$6:$AC$139,2,FALSE)="","",VLOOKUP(Table1[[#This Row],[Budget Code Description]],Dimentions!$X$6:$AC$139,2,FALSE)),"")</f>
        <v/>
      </c>
      <c r="G1844" s="143"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Description]],Dimentions!$X$6:$AC$134,4,FALSE)="","",VLOOKUP(Table1[[#This Row],[Budget Code Description]],Dimentions!$X$6:$AC$134,4,FALSE)),"")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32"/>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x14ac:dyDescent="0.35">
      <c r="A1845" s="1"/>
      <c r="B1845" s="88" t="str">
        <f>IF(Table1[[#This Row],[Posting Date]]&lt;&gt;"",IF(Table1[[#This Row],[Reference Number]]=Q1844,B1844+1,1),"")</f>
        <v/>
      </c>
      <c r="C1845" s="61"/>
      <c r="D1845" s="61"/>
      <c r="E1845" s="140"/>
      <c r="F1845" s="143" t="str">
        <f>IFERROR(IF(VLOOKUP(Table1[[#This Row],[Budget Code Description]],Dimentions!$X$6:$AC$139,2,FALSE)="","",VLOOKUP(Table1[[#This Row],[Budget Code Description]],Dimentions!$X$6:$AC$139,2,FALSE)),"")</f>
        <v/>
      </c>
      <c r="G1845" s="143"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Description]],Dimentions!$X$6:$AC$134,4,FALSE)="","",VLOOKUP(Table1[[#This Row],[Budget Code Description]],Dimentions!$X$6:$AC$134,4,FALSE)),"")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32"/>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x14ac:dyDescent="0.35">
      <c r="A1846" s="1"/>
      <c r="B1846" s="88" t="str">
        <f>IF(Table1[[#This Row],[Posting Date]]&lt;&gt;"",IF(Table1[[#This Row],[Reference Number]]=Q1845,B1845+1,1),"")</f>
        <v/>
      </c>
      <c r="C1846" s="61"/>
      <c r="D1846" s="61"/>
      <c r="E1846" s="140"/>
      <c r="F1846" s="143" t="str">
        <f>IFERROR(IF(VLOOKUP(Table1[[#This Row],[Budget Code Description]],Dimentions!$X$6:$AC$139,2,FALSE)="","",VLOOKUP(Table1[[#This Row],[Budget Code Description]],Dimentions!$X$6:$AC$139,2,FALSE)),"")</f>
        <v/>
      </c>
      <c r="G1846" s="143"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Description]],Dimentions!$X$6:$AC$134,4,FALSE)="","",VLOOKUP(Table1[[#This Row],[Budget Code Description]],Dimentions!$X$6:$AC$134,4,FALSE)),"")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32"/>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x14ac:dyDescent="0.35">
      <c r="A1847" s="1"/>
      <c r="B1847" s="88" t="str">
        <f>IF(Table1[[#This Row],[Posting Date]]&lt;&gt;"",IF(Table1[[#This Row],[Reference Number]]=Q1846,B1846+1,1),"")</f>
        <v/>
      </c>
      <c r="C1847" s="61"/>
      <c r="D1847" s="61"/>
      <c r="E1847" s="140"/>
      <c r="F1847" s="143" t="str">
        <f>IFERROR(IF(VLOOKUP(Table1[[#This Row],[Budget Code Description]],Dimentions!$X$6:$AC$139,2,FALSE)="","",VLOOKUP(Table1[[#This Row],[Budget Code Description]],Dimentions!$X$6:$AC$139,2,FALSE)),"")</f>
        <v/>
      </c>
      <c r="G1847" s="143"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Description]],Dimentions!$X$6:$AC$134,4,FALSE)="","",VLOOKUP(Table1[[#This Row],[Budget Code Description]],Dimentions!$X$6:$AC$134,4,FALSE)),"")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32"/>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x14ac:dyDescent="0.35">
      <c r="A1848" s="1"/>
      <c r="B1848" s="88" t="str">
        <f>IF(Table1[[#This Row],[Posting Date]]&lt;&gt;"",IF(Table1[[#This Row],[Reference Number]]=Q1847,B1847+1,1),"")</f>
        <v/>
      </c>
      <c r="C1848" s="61"/>
      <c r="D1848" s="61"/>
      <c r="E1848" s="140"/>
      <c r="F1848" s="143" t="str">
        <f>IFERROR(IF(VLOOKUP(Table1[[#This Row],[Budget Code Description]],Dimentions!$X$6:$AC$139,2,FALSE)="","",VLOOKUP(Table1[[#This Row],[Budget Code Description]],Dimentions!$X$6:$AC$139,2,FALSE)),"")</f>
        <v/>
      </c>
      <c r="G1848" s="143"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Description]],Dimentions!$X$6:$AC$134,4,FALSE)="","",VLOOKUP(Table1[[#This Row],[Budget Code Description]],Dimentions!$X$6:$AC$134,4,FALSE)),"")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si="32"/>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x14ac:dyDescent="0.35">
      <c r="A1849" s="1"/>
      <c r="B1849" s="88" t="str">
        <f>IF(Table1[[#This Row],[Posting Date]]&lt;&gt;"",IF(Table1[[#This Row],[Reference Number]]=Q1848,B1848+1,1),"")</f>
        <v/>
      </c>
      <c r="C1849" s="61"/>
      <c r="D1849" s="61"/>
      <c r="E1849" s="140"/>
      <c r="F1849" s="143" t="str">
        <f>IFERROR(IF(VLOOKUP(Table1[[#This Row],[Budget Code Description]],Dimentions!$X$6:$AC$139,2,FALSE)="","",VLOOKUP(Table1[[#This Row],[Budget Code Description]],Dimentions!$X$6:$AC$139,2,FALSE)),"")</f>
        <v/>
      </c>
      <c r="G1849" s="143"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Description]],Dimentions!$X$6:$AC$134,4,FALSE)="","",VLOOKUP(Table1[[#This Row],[Budget Code Description]],Dimentions!$X$6:$AC$134,4,FALSE)),"")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32"/>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x14ac:dyDescent="0.35">
      <c r="A1850" s="1"/>
      <c r="B1850" s="88" t="str">
        <f>IF(Table1[[#This Row],[Posting Date]]&lt;&gt;"",IF(Table1[[#This Row],[Reference Number]]=Q1849,B1849+1,1),"")</f>
        <v/>
      </c>
      <c r="C1850" s="61"/>
      <c r="D1850" s="61"/>
      <c r="E1850" s="140"/>
      <c r="F1850" s="143" t="str">
        <f>IFERROR(IF(VLOOKUP(Table1[[#This Row],[Budget Code Description]],Dimentions!$X$6:$AC$139,2,FALSE)="","",VLOOKUP(Table1[[#This Row],[Budget Code Description]],Dimentions!$X$6:$AC$139,2,FALSE)),"")</f>
        <v/>
      </c>
      <c r="G1850" s="143"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Description]],Dimentions!$X$6:$AC$134,4,FALSE)="","",VLOOKUP(Table1[[#This Row],[Budget Code Description]],Dimentions!$X$6:$AC$134,4,FALSE)),"")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32"/>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x14ac:dyDescent="0.35">
      <c r="A1851" s="1"/>
      <c r="B1851" s="88" t="str">
        <f>IF(Table1[[#This Row],[Posting Date]]&lt;&gt;"",IF(Table1[[#This Row],[Reference Number]]=Q1850,B1850+1,1),"")</f>
        <v/>
      </c>
      <c r="C1851" s="61"/>
      <c r="D1851" s="61"/>
      <c r="E1851" s="140"/>
      <c r="F1851" s="143" t="str">
        <f>IFERROR(IF(VLOOKUP(Table1[[#This Row],[Budget Code Description]],Dimentions!$X$6:$AC$139,2,FALSE)="","",VLOOKUP(Table1[[#This Row],[Budget Code Description]],Dimentions!$X$6:$AC$139,2,FALSE)),"")</f>
        <v/>
      </c>
      <c r="G1851" s="143"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Description]],Dimentions!$X$6:$AC$134,4,FALSE)="","",VLOOKUP(Table1[[#This Row],[Budget Code Description]],Dimentions!$X$6:$AC$134,4,FALSE)),"")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32"/>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x14ac:dyDescent="0.35">
      <c r="A1852" s="1"/>
      <c r="B1852" s="88" t="str">
        <f>IF(Table1[[#This Row],[Posting Date]]&lt;&gt;"",IF(Table1[[#This Row],[Reference Number]]=Q1851,B1851+1,1),"")</f>
        <v/>
      </c>
      <c r="C1852" s="61"/>
      <c r="D1852" s="61"/>
      <c r="E1852" s="140"/>
      <c r="F1852" s="143" t="str">
        <f>IFERROR(IF(VLOOKUP(Table1[[#This Row],[Budget Code Description]],Dimentions!$X$6:$AC$139,2,FALSE)="","",VLOOKUP(Table1[[#This Row],[Budget Code Description]],Dimentions!$X$6:$AC$139,2,FALSE)),"")</f>
        <v/>
      </c>
      <c r="G1852" s="143"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Description]],Dimentions!$X$6:$AC$134,4,FALSE)="","",VLOOKUP(Table1[[#This Row],[Budget Code Description]],Dimentions!$X$6:$AC$134,4,FALSE)),"")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32"/>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x14ac:dyDescent="0.35">
      <c r="A1853" s="1"/>
      <c r="B1853" s="88" t="str">
        <f>IF(Table1[[#This Row],[Posting Date]]&lt;&gt;"",IF(Table1[[#This Row],[Reference Number]]=Q1852,B1852+1,1),"")</f>
        <v/>
      </c>
      <c r="C1853" s="61"/>
      <c r="D1853" s="61"/>
      <c r="E1853" s="140"/>
      <c r="F1853" s="143" t="str">
        <f>IFERROR(IF(VLOOKUP(Table1[[#This Row],[Budget Code Description]],Dimentions!$X$6:$AC$139,2,FALSE)="","",VLOOKUP(Table1[[#This Row],[Budget Code Description]],Dimentions!$X$6:$AC$139,2,FALSE)),"")</f>
        <v/>
      </c>
      <c r="G1853" s="143"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Description]],Dimentions!$X$6:$AC$134,4,FALSE)="","",VLOOKUP(Table1[[#This Row],[Budget Code Description]],Dimentions!$X$6:$AC$134,4,FALSE)),"")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32"/>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x14ac:dyDescent="0.35">
      <c r="A1854" s="1"/>
      <c r="B1854" s="88" t="str">
        <f>IF(Table1[[#This Row],[Posting Date]]&lt;&gt;"",IF(Table1[[#This Row],[Reference Number]]=Q1853,B1853+1,1),"")</f>
        <v/>
      </c>
      <c r="C1854" s="61"/>
      <c r="D1854" s="61"/>
      <c r="E1854" s="140"/>
      <c r="F1854" s="143" t="str">
        <f>IFERROR(IF(VLOOKUP(Table1[[#This Row],[Budget Code Description]],Dimentions!$X$6:$AC$139,2,FALSE)="","",VLOOKUP(Table1[[#This Row],[Budget Code Description]],Dimentions!$X$6:$AC$139,2,FALSE)),"")</f>
        <v/>
      </c>
      <c r="G1854" s="143"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Description]],Dimentions!$X$6:$AC$134,4,FALSE)="","",VLOOKUP(Table1[[#This Row],[Budget Code Description]],Dimentions!$X$6:$AC$134,4,FALSE)),"")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32"/>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x14ac:dyDescent="0.35">
      <c r="A1855" s="1"/>
      <c r="B1855" s="88" t="str">
        <f>IF(Table1[[#This Row],[Posting Date]]&lt;&gt;"",IF(Table1[[#This Row],[Reference Number]]=Q1854,B1854+1,1),"")</f>
        <v/>
      </c>
      <c r="C1855" s="61"/>
      <c r="D1855" s="61"/>
      <c r="E1855" s="140"/>
      <c r="F1855" s="143" t="str">
        <f>IFERROR(IF(VLOOKUP(Table1[[#This Row],[Budget Code Description]],Dimentions!$X$6:$AC$139,2,FALSE)="","",VLOOKUP(Table1[[#This Row],[Budget Code Description]],Dimentions!$X$6:$AC$139,2,FALSE)),"")</f>
        <v/>
      </c>
      <c r="G1855" s="143"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Description]],Dimentions!$X$6:$AC$134,4,FALSE)="","",VLOOKUP(Table1[[#This Row],[Budget Code Description]],Dimentions!$X$6:$AC$134,4,FALSE)),"")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32"/>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x14ac:dyDescent="0.35">
      <c r="A1856" s="1"/>
      <c r="B1856" s="88" t="str">
        <f>IF(Table1[[#This Row],[Posting Date]]&lt;&gt;"",IF(Table1[[#This Row],[Reference Number]]=Q1855,B1855+1,1),"")</f>
        <v/>
      </c>
      <c r="C1856" s="61"/>
      <c r="D1856" s="61"/>
      <c r="E1856" s="140"/>
      <c r="F1856" s="143" t="str">
        <f>IFERROR(IF(VLOOKUP(Table1[[#This Row],[Budget Code Description]],Dimentions!$X$6:$AC$139,2,FALSE)="","",VLOOKUP(Table1[[#This Row],[Budget Code Description]],Dimentions!$X$6:$AC$139,2,FALSE)),"")</f>
        <v/>
      </c>
      <c r="G1856" s="143"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Description]],Dimentions!$X$6:$AC$134,4,FALSE)="","",VLOOKUP(Table1[[#This Row],[Budget Code Description]],Dimentions!$X$6:$AC$134,4,FALSE)),"")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32"/>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x14ac:dyDescent="0.35">
      <c r="A1857" s="1"/>
      <c r="B1857" s="88" t="str">
        <f>IF(Table1[[#This Row],[Posting Date]]&lt;&gt;"",IF(Table1[[#This Row],[Reference Number]]=Q1856,B1856+1,1),"")</f>
        <v/>
      </c>
      <c r="C1857" s="61"/>
      <c r="D1857" s="61"/>
      <c r="E1857" s="140"/>
      <c r="F1857" s="143" t="str">
        <f>IFERROR(IF(VLOOKUP(Table1[[#This Row],[Budget Code Description]],Dimentions!$X$6:$AC$139,2,FALSE)="","",VLOOKUP(Table1[[#This Row],[Budget Code Description]],Dimentions!$X$6:$AC$139,2,FALSE)),"")</f>
        <v/>
      </c>
      <c r="G1857" s="143"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Description]],Dimentions!$X$6:$AC$134,4,FALSE)="","",VLOOKUP(Table1[[#This Row],[Budget Code Description]],Dimentions!$X$6:$AC$134,4,FALSE)),"")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32"/>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x14ac:dyDescent="0.35">
      <c r="A1858" s="1"/>
      <c r="B1858" s="88" t="str">
        <f>IF(Table1[[#This Row],[Posting Date]]&lt;&gt;"",IF(Table1[[#This Row],[Reference Number]]=Q1857,B1857+1,1),"")</f>
        <v/>
      </c>
      <c r="C1858" s="61"/>
      <c r="D1858" s="61"/>
      <c r="E1858" s="140"/>
      <c r="F1858" s="143" t="str">
        <f>IFERROR(IF(VLOOKUP(Table1[[#This Row],[Budget Code Description]],Dimentions!$X$6:$AC$139,2,FALSE)="","",VLOOKUP(Table1[[#This Row],[Budget Code Description]],Dimentions!$X$6:$AC$139,2,FALSE)),"")</f>
        <v/>
      </c>
      <c r="G1858" s="143"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Description]],Dimentions!$X$6:$AC$134,4,FALSE)="","",VLOOKUP(Table1[[#This Row],[Budget Code Description]],Dimentions!$X$6:$AC$134,4,FALSE)),"")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32"/>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x14ac:dyDescent="0.35">
      <c r="A1859" s="1"/>
      <c r="B1859" s="88" t="str">
        <f>IF(Table1[[#This Row],[Posting Date]]&lt;&gt;"",IF(Table1[[#This Row],[Reference Number]]=Q1858,B1858+1,1),"")</f>
        <v/>
      </c>
      <c r="C1859" s="61"/>
      <c r="D1859" s="61"/>
      <c r="E1859" s="140"/>
      <c r="F1859" s="143" t="str">
        <f>IFERROR(IF(VLOOKUP(Table1[[#This Row],[Budget Code Description]],Dimentions!$X$6:$AC$139,2,FALSE)="","",VLOOKUP(Table1[[#This Row],[Budget Code Description]],Dimentions!$X$6:$AC$139,2,FALSE)),"")</f>
        <v/>
      </c>
      <c r="G1859" s="143"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Description]],Dimentions!$X$6:$AC$134,4,FALSE)="","",VLOOKUP(Table1[[#This Row],[Budget Code Description]],Dimentions!$X$6:$AC$134,4,FALSE)),"")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32"/>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x14ac:dyDescent="0.35">
      <c r="A1860" s="1"/>
      <c r="B1860" s="88" t="str">
        <f>IF(Table1[[#This Row],[Posting Date]]&lt;&gt;"",IF(Table1[[#This Row],[Reference Number]]=Q1859,B1859+1,1),"")</f>
        <v/>
      </c>
      <c r="C1860" s="61"/>
      <c r="D1860" s="61"/>
      <c r="E1860" s="140"/>
      <c r="F1860" s="143" t="str">
        <f>IFERROR(IF(VLOOKUP(Table1[[#This Row],[Budget Code Description]],Dimentions!$X$6:$AC$139,2,FALSE)="","",VLOOKUP(Table1[[#This Row],[Budget Code Description]],Dimentions!$X$6:$AC$139,2,FALSE)),"")</f>
        <v/>
      </c>
      <c r="G1860" s="143"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Description]],Dimentions!$X$6:$AC$134,4,FALSE)="","",VLOOKUP(Table1[[#This Row],[Budget Code Description]],Dimentions!$X$6:$AC$134,4,FALSE)),"")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32"/>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x14ac:dyDescent="0.35">
      <c r="A1861" s="1"/>
      <c r="B1861" s="88" t="str">
        <f>IF(Table1[[#This Row],[Posting Date]]&lt;&gt;"",IF(Table1[[#This Row],[Reference Number]]=Q1860,B1860+1,1),"")</f>
        <v/>
      </c>
      <c r="C1861" s="61"/>
      <c r="D1861" s="61"/>
      <c r="E1861" s="140"/>
      <c r="F1861" s="143" t="str">
        <f>IFERROR(IF(VLOOKUP(Table1[[#This Row],[Budget Code Description]],Dimentions!$X$6:$AC$139,2,FALSE)="","",VLOOKUP(Table1[[#This Row],[Budget Code Description]],Dimentions!$X$6:$AC$139,2,FALSE)),"")</f>
        <v/>
      </c>
      <c r="G1861" s="143"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Description]],Dimentions!$X$6:$AC$134,4,FALSE)="","",VLOOKUP(Table1[[#This Row],[Budget Code Description]],Dimentions!$X$6:$AC$134,4,FALSE)),"")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32"/>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x14ac:dyDescent="0.35">
      <c r="A1862" s="1"/>
      <c r="B1862" s="88" t="str">
        <f>IF(Table1[[#This Row],[Posting Date]]&lt;&gt;"",IF(Table1[[#This Row],[Reference Number]]=Q1861,B1861+1,1),"")</f>
        <v/>
      </c>
      <c r="C1862" s="61"/>
      <c r="D1862" s="61"/>
      <c r="E1862" s="140"/>
      <c r="F1862" s="143" t="str">
        <f>IFERROR(IF(VLOOKUP(Table1[[#This Row],[Budget Code Description]],Dimentions!$X$6:$AC$139,2,FALSE)="","",VLOOKUP(Table1[[#This Row],[Budget Code Description]],Dimentions!$X$6:$AC$139,2,FALSE)),"")</f>
        <v/>
      </c>
      <c r="G1862" s="143"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Description]],Dimentions!$X$6:$AC$134,4,FALSE)="","",VLOOKUP(Table1[[#This Row],[Budget Code Description]],Dimentions!$X$6:$AC$134,4,FALSE)),"")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32"/>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x14ac:dyDescent="0.35">
      <c r="A1863" s="1"/>
      <c r="B1863" s="88" t="str">
        <f>IF(Table1[[#This Row],[Posting Date]]&lt;&gt;"",IF(Table1[[#This Row],[Reference Number]]=Q1862,B1862+1,1),"")</f>
        <v/>
      </c>
      <c r="C1863" s="61"/>
      <c r="D1863" s="61"/>
      <c r="E1863" s="140"/>
      <c r="F1863" s="143" t="str">
        <f>IFERROR(IF(VLOOKUP(Table1[[#This Row],[Budget Code Description]],Dimentions!$X$6:$AC$139,2,FALSE)="","",VLOOKUP(Table1[[#This Row],[Budget Code Description]],Dimentions!$X$6:$AC$139,2,FALSE)),"")</f>
        <v/>
      </c>
      <c r="G1863" s="143"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Description]],Dimentions!$X$6:$AC$134,4,FALSE)="","",VLOOKUP(Table1[[#This Row],[Budget Code Description]],Dimentions!$X$6:$AC$134,4,FALSE)),"")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32"/>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x14ac:dyDescent="0.35">
      <c r="A1864" s="1"/>
      <c r="B1864" s="88" t="str">
        <f>IF(Table1[[#This Row],[Posting Date]]&lt;&gt;"",IF(Table1[[#This Row],[Reference Number]]=Q1863,B1863+1,1),"")</f>
        <v/>
      </c>
      <c r="C1864" s="61"/>
      <c r="D1864" s="61"/>
      <c r="E1864" s="140"/>
      <c r="F1864" s="143" t="str">
        <f>IFERROR(IF(VLOOKUP(Table1[[#This Row],[Budget Code Description]],Dimentions!$X$6:$AC$139,2,FALSE)="","",VLOOKUP(Table1[[#This Row],[Budget Code Description]],Dimentions!$X$6:$AC$139,2,FALSE)),"")</f>
        <v/>
      </c>
      <c r="G1864" s="143"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Description]],Dimentions!$X$6:$AC$134,4,FALSE)="","",VLOOKUP(Table1[[#This Row],[Budget Code Description]],Dimentions!$X$6:$AC$134,4,FALSE)),"")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32"/>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x14ac:dyDescent="0.35">
      <c r="A1865" s="1"/>
      <c r="B1865" s="88" t="str">
        <f>IF(Table1[[#This Row],[Posting Date]]&lt;&gt;"",IF(Table1[[#This Row],[Reference Number]]=Q1864,B1864+1,1),"")</f>
        <v/>
      </c>
      <c r="C1865" s="61"/>
      <c r="D1865" s="61"/>
      <c r="E1865" s="140"/>
      <c r="F1865" s="143" t="str">
        <f>IFERROR(IF(VLOOKUP(Table1[[#This Row],[Budget Code Description]],Dimentions!$X$6:$AC$139,2,FALSE)="","",VLOOKUP(Table1[[#This Row],[Budget Code Description]],Dimentions!$X$6:$AC$139,2,FALSE)),"")</f>
        <v/>
      </c>
      <c r="G1865" s="143"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Description]],Dimentions!$X$6:$AC$134,4,FALSE)="","",VLOOKUP(Table1[[#This Row],[Budget Code Description]],Dimentions!$X$6:$AC$134,4,FALSE)),"")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32"/>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x14ac:dyDescent="0.35">
      <c r="A1866" s="1"/>
      <c r="B1866" s="88" t="str">
        <f>IF(Table1[[#This Row],[Posting Date]]&lt;&gt;"",IF(Table1[[#This Row],[Reference Number]]=Q1865,B1865+1,1),"")</f>
        <v/>
      </c>
      <c r="C1866" s="61"/>
      <c r="D1866" s="61"/>
      <c r="E1866" s="140"/>
      <c r="F1866" s="143" t="str">
        <f>IFERROR(IF(VLOOKUP(Table1[[#This Row],[Budget Code Description]],Dimentions!$X$6:$AC$139,2,FALSE)="","",VLOOKUP(Table1[[#This Row],[Budget Code Description]],Dimentions!$X$6:$AC$139,2,FALSE)),"")</f>
        <v/>
      </c>
      <c r="G1866" s="143"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Description]],Dimentions!$X$6:$AC$134,4,FALSE)="","",VLOOKUP(Table1[[#This Row],[Budget Code Description]],Dimentions!$X$6:$AC$134,4,FALSE)),"")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32"/>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x14ac:dyDescent="0.35">
      <c r="A1867" s="1"/>
      <c r="B1867" s="88" t="str">
        <f>IF(Table1[[#This Row],[Posting Date]]&lt;&gt;"",IF(Table1[[#This Row],[Reference Number]]=Q1866,B1866+1,1),"")</f>
        <v/>
      </c>
      <c r="C1867" s="61"/>
      <c r="D1867" s="61"/>
      <c r="E1867" s="140"/>
      <c r="F1867" s="143" t="str">
        <f>IFERROR(IF(VLOOKUP(Table1[[#This Row],[Budget Code Description]],Dimentions!$X$6:$AC$139,2,FALSE)="","",VLOOKUP(Table1[[#This Row],[Budget Code Description]],Dimentions!$X$6:$AC$139,2,FALSE)),"")</f>
        <v/>
      </c>
      <c r="G1867" s="143"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Description]],Dimentions!$X$6:$AC$134,4,FALSE)="","",VLOOKUP(Table1[[#This Row],[Budget Code Description]],Dimentions!$X$6:$AC$134,4,FALSE)),"")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32"/>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x14ac:dyDescent="0.35">
      <c r="A1868" s="1"/>
      <c r="B1868" s="88" t="str">
        <f>IF(Table1[[#This Row],[Posting Date]]&lt;&gt;"",IF(Table1[[#This Row],[Reference Number]]=Q1867,B1867+1,1),"")</f>
        <v/>
      </c>
      <c r="C1868" s="61"/>
      <c r="D1868" s="61"/>
      <c r="E1868" s="140"/>
      <c r="F1868" s="143" t="str">
        <f>IFERROR(IF(VLOOKUP(Table1[[#This Row],[Budget Code Description]],Dimentions!$X$6:$AC$139,2,FALSE)="","",VLOOKUP(Table1[[#This Row],[Budget Code Description]],Dimentions!$X$6:$AC$139,2,FALSE)),"")</f>
        <v/>
      </c>
      <c r="G1868" s="143"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Description]],Dimentions!$X$6:$AC$134,4,FALSE)="","",VLOOKUP(Table1[[#This Row],[Budget Code Description]],Dimentions!$X$6:$AC$134,4,FALSE)),"")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32"/>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x14ac:dyDescent="0.35">
      <c r="A1869" s="1"/>
      <c r="B1869" s="88" t="str">
        <f>IF(Table1[[#This Row],[Posting Date]]&lt;&gt;"",IF(Table1[[#This Row],[Reference Number]]=Q1868,B1868+1,1),"")</f>
        <v/>
      </c>
      <c r="C1869" s="61"/>
      <c r="D1869" s="61"/>
      <c r="E1869" s="140"/>
      <c r="F1869" s="143" t="str">
        <f>IFERROR(IF(VLOOKUP(Table1[[#This Row],[Budget Code Description]],Dimentions!$X$6:$AC$139,2,FALSE)="","",VLOOKUP(Table1[[#This Row],[Budget Code Description]],Dimentions!$X$6:$AC$139,2,FALSE)),"")</f>
        <v/>
      </c>
      <c r="G1869" s="143"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Description]],Dimentions!$X$6:$AC$134,4,FALSE)="","",VLOOKUP(Table1[[#This Row],[Budget Code Description]],Dimentions!$X$6:$AC$134,4,FALSE)),"")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32"/>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x14ac:dyDescent="0.35">
      <c r="A1870" s="1"/>
      <c r="B1870" s="88" t="str">
        <f>IF(Table1[[#This Row],[Posting Date]]&lt;&gt;"",IF(Table1[[#This Row],[Reference Number]]=Q1869,B1869+1,1),"")</f>
        <v/>
      </c>
      <c r="C1870" s="61"/>
      <c r="D1870" s="61"/>
      <c r="E1870" s="140"/>
      <c r="F1870" s="143" t="str">
        <f>IFERROR(IF(VLOOKUP(Table1[[#This Row],[Budget Code Description]],Dimentions!$X$6:$AC$139,2,FALSE)="","",VLOOKUP(Table1[[#This Row],[Budget Code Description]],Dimentions!$X$6:$AC$139,2,FALSE)),"")</f>
        <v/>
      </c>
      <c r="G1870" s="143"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Description]],Dimentions!$X$6:$AC$134,4,FALSE)="","",VLOOKUP(Table1[[#This Row],[Budget Code Description]],Dimentions!$X$6:$AC$134,4,FALSE)),"")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32"/>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x14ac:dyDescent="0.35">
      <c r="A1871" s="1"/>
      <c r="B1871" s="88" t="str">
        <f>IF(Table1[[#This Row],[Posting Date]]&lt;&gt;"",IF(Table1[[#This Row],[Reference Number]]=Q1870,B1870+1,1),"")</f>
        <v/>
      </c>
      <c r="C1871" s="61"/>
      <c r="D1871" s="61"/>
      <c r="E1871" s="140"/>
      <c r="F1871" s="143" t="str">
        <f>IFERROR(IF(VLOOKUP(Table1[[#This Row],[Budget Code Description]],Dimentions!$X$6:$AC$139,2,FALSE)="","",VLOOKUP(Table1[[#This Row],[Budget Code Description]],Dimentions!$X$6:$AC$139,2,FALSE)),"")</f>
        <v/>
      </c>
      <c r="G1871" s="143"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Description]],Dimentions!$X$6:$AC$134,4,FALSE)="","",VLOOKUP(Table1[[#This Row],[Budget Code Description]],Dimentions!$X$6:$AC$134,4,FALSE)),"")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32"/>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x14ac:dyDescent="0.35">
      <c r="A1872" s="1"/>
      <c r="B1872" s="88" t="str">
        <f>IF(Table1[[#This Row],[Posting Date]]&lt;&gt;"",IF(Table1[[#This Row],[Reference Number]]=Q1871,B1871+1,1),"")</f>
        <v/>
      </c>
      <c r="C1872" s="61"/>
      <c r="D1872" s="61"/>
      <c r="E1872" s="140"/>
      <c r="F1872" s="143" t="str">
        <f>IFERROR(IF(VLOOKUP(Table1[[#This Row],[Budget Code Description]],Dimentions!$X$6:$AC$139,2,FALSE)="","",VLOOKUP(Table1[[#This Row],[Budget Code Description]],Dimentions!$X$6:$AC$139,2,FALSE)),"")</f>
        <v/>
      </c>
      <c r="G1872" s="143"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Description]],Dimentions!$X$6:$AC$134,4,FALSE)="","",VLOOKUP(Table1[[#This Row],[Budget Code Description]],Dimentions!$X$6:$AC$134,4,FALSE)),"")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si="32"/>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x14ac:dyDescent="0.35">
      <c r="A1873" s="1"/>
      <c r="B1873" s="88" t="str">
        <f>IF(Table1[[#This Row],[Posting Date]]&lt;&gt;"",IF(Table1[[#This Row],[Reference Number]]=Q1872,B1872+1,1),"")</f>
        <v/>
      </c>
      <c r="C1873" s="61"/>
      <c r="D1873" s="61"/>
      <c r="E1873" s="140"/>
      <c r="F1873" s="143" t="str">
        <f>IFERROR(IF(VLOOKUP(Table1[[#This Row],[Budget Code Description]],Dimentions!$X$6:$AC$139,2,FALSE)="","",VLOOKUP(Table1[[#This Row],[Budget Code Description]],Dimentions!$X$6:$AC$139,2,FALSE)),"")</f>
        <v/>
      </c>
      <c r="G1873" s="143"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Description]],Dimentions!$X$6:$AC$134,4,FALSE)="","",VLOOKUP(Table1[[#This Row],[Budget Code Description]],Dimentions!$X$6:$AC$134,4,FALSE)),"")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si="32"/>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x14ac:dyDescent="0.35">
      <c r="A1874" s="1"/>
      <c r="B1874" s="88" t="str">
        <f>IF(Table1[[#This Row],[Posting Date]]&lt;&gt;"",IF(Table1[[#This Row],[Reference Number]]=Q1873,B1873+1,1),"")</f>
        <v/>
      </c>
      <c r="C1874" s="61"/>
      <c r="D1874" s="61"/>
      <c r="E1874" s="140"/>
      <c r="F1874" s="143" t="str">
        <f>IFERROR(IF(VLOOKUP(Table1[[#This Row],[Budget Code Description]],Dimentions!$X$6:$AC$139,2,FALSE)="","",VLOOKUP(Table1[[#This Row],[Budget Code Description]],Dimentions!$X$6:$AC$139,2,FALSE)),"")</f>
        <v/>
      </c>
      <c r="G1874" s="143"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Description]],Dimentions!$X$6:$AC$134,4,FALSE)="","",VLOOKUP(Table1[[#This Row],[Budget Code Description]],Dimentions!$X$6:$AC$134,4,FALSE)),"")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si="32"/>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x14ac:dyDescent="0.35">
      <c r="A1875" s="1"/>
      <c r="B1875" s="88" t="str">
        <f>IF(Table1[[#This Row],[Posting Date]]&lt;&gt;"",IF(Table1[[#This Row],[Reference Number]]=Q1874,B1874+1,1),"")</f>
        <v/>
      </c>
      <c r="C1875" s="61"/>
      <c r="D1875" s="61"/>
      <c r="E1875" s="140"/>
      <c r="F1875" s="143" t="str">
        <f>IFERROR(IF(VLOOKUP(Table1[[#This Row],[Budget Code Description]],Dimentions!$X$6:$AC$139,2,FALSE)="","",VLOOKUP(Table1[[#This Row],[Budget Code Description]],Dimentions!$X$6:$AC$139,2,FALSE)),"")</f>
        <v/>
      </c>
      <c r="G1875" s="143"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Description]],Dimentions!$X$6:$AC$134,4,FALSE)="","",VLOOKUP(Table1[[#This Row],[Budget Code Description]],Dimentions!$X$6:$AC$134,4,FALSE)),"")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32"/>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x14ac:dyDescent="0.35">
      <c r="A1876" s="1"/>
      <c r="B1876" s="88" t="str">
        <f>IF(Table1[[#This Row],[Posting Date]]&lt;&gt;"",IF(Table1[[#This Row],[Reference Number]]=Q1875,B1875+1,1),"")</f>
        <v/>
      </c>
      <c r="C1876" s="61"/>
      <c r="D1876" s="61"/>
      <c r="E1876" s="140"/>
      <c r="F1876" s="143" t="str">
        <f>IFERROR(IF(VLOOKUP(Table1[[#This Row],[Budget Code Description]],Dimentions!$X$6:$AC$139,2,FALSE)="","",VLOOKUP(Table1[[#This Row],[Budget Code Description]],Dimentions!$X$6:$AC$139,2,FALSE)),"")</f>
        <v/>
      </c>
      <c r="G1876" s="143"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Description]],Dimentions!$X$6:$AC$134,4,FALSE)="","",VLOOKUP(Table1[[#This Row],[Budget Code Description]],Dimentions!$X$6:$AC$134,4,FALSE)),"")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32"/>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x14ac:dyDescent="0.35">
      <c r="A1877" s="1"/>
      <c r="B1877" s="88" t="str">
        <f>IF(Table1[[#This Row],[Posting Date]]&lt;&gt;"",IF(Table1[[#This Row],[Reference Number]]=Q1876,B1876+1,1),"")</f>
        <v/>
      </c>
      <c r="C1877" s="61"/>
      <c r="D1877" s="61"/>
      <c r="E1877" s="140"/>
      <c r="F1877" s="143" t="str">
        <f>IFERROR(IF(VLOOKUP(Table1[[#This Row],[Budget Code Description]],Dimentions!$X$6:$AC$139,2,FALSE)="","",VLOOKUP(Table1[[#This Row],[Budget Code Description]],Dimentions!$X$6:$AC$139,2,FALSE)),"")</f>
        <v/>
      </c>
      <c r="G1877" s="143"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Description]],Dimentions!$X$6:$AC$134,4,FALSE)="","",VLOOKUP(Table1[[#This Row],[Budget Code Description]],Dimentions!$X$6:$AC$134,4,FALSE)),"")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32"/>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x14ac:dyDescent="0.35">
      <c r="A1878" s="1"/>
      <c r="B1878" s="88" t="str">
        <f>IF(Table1[[#This Row],[Posting Date]]&lt;&gt;"",IF(Table1[[#This Row],[Reference Number]]=Q1877,B1877+1,1),"")</f>
        <v/>
      </c>
      <c r="C1878" s="61"/>
      <c r="D1878" s="61"/>
      <c r="E1878" s="140"/>
      <c r="F1878" s="143" t="str">
        <f>IFERROR(IF(VLOOKUP(Table1[[#This Row],[Budget Code Description]],Dimentions!$X$6:$AC$139,2,FALSE)="","",VLOOKUP(Table1[[#This Row],[Budget Code Description]],Dimentions!$X$6:$AC$139,2,FALSE)),"")</f>
        <v/>
      </c>
      <c r="G1878" s="143"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Description]],Dimentions!$X$6:$AC$134,4,FALSE)="","",VLOOKUP(Table1[[#This Row],[Budget Code Description]],Dimentions!$X$6:$AC$134,4,FALSE)),"")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32"/>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x14ac:dyDescent="0.35">
      <c r="A1879" s="1"/>
      <c r="B1879" s="88" t="str">
        <f>IF(Table1[[#This Row],[Posting Date]]&lt;&gt;"",IF(Table1[[#This Row],[Reference Number]]=Q1878,B1878+1,1),"")</f>
        <v/>
      </c>
      <c r="C1879" s="61"/>
      <c r="D1879" s="61"/>
      <c r="E1879" s="140"/>
      <c r="F1879" s="143" t="str">
        <f>IFERROR(IF(VLOOKUP(Table1[[#This Row],[Budget Code Description]],Dimentions!$X$6:$AC$139,2,FALSE)="","",VLOOKUP(Table1[[#This Row],[Budget Code Description]],Dimentions!$X$6:$AC$139,2,FALSE)),"")</f>
        <v/>
      </c>
      <c r="G1879" s="143"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Description]],Dimentions!$X$6:$AC$134,4,FALSE)="","",VLOOKUP(Table1[[#This Row],[Budget Code Description]],Dimentions!$X$6:$AC$134,4,FALSE)),"")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32"/>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x14ac:dyDescent="0.35">
      <c r="A1880" s="1"/>
      <c r="B1880" s="88" t="str">
        <f>IF(Table1[[#This Row],[Posting Date]]&lt;&gt;"",IF(Table1[[#This Row],[Reference Number]]=Q1879,B1879+1,1),"")</f>
        <v/>
      </c>
      <c r="C1880" s="61"/>
      <c r="D1880" s="61"/>
      <c r="E1880" s="140"/>
      <c r="F1880" s="143" t="str">
        <f>IFERROR(IF(VLOOKUP(Table1[[#This Row],[Budget Code Description]],Dimentions!$X$6:$AC$139,2,FALSE)="","",VLOOKUP(Table1[[#This Row],[Budget Code Description]],Dimentions!$X$6:$AC$139,2,FALSE)),"")</f>
        <v/>
      </c>
      <c r="G1880" s="143"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Description]],Dimentions!$X$6:$AC$134,4,FALSE)="","",VLOOKUP(Table1[[#This Row],[Budget Code Description]],Dimentions!$X$6:$AC$134,4,FALSE)),"")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32"/>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x14ac:dyDescent="0.35">
      <c r="A1881" s="1"/>
      <c r="B1881" s="88" t="str">
        <f>IF(Table1[[#This Row],[Posting Date]]&lt;&gt;"",IF(Table1[[#This Row],[Reference Number]]=Q1880,B1880+1,1),"")</f>
        <v/>
      </c>
      <c r="C1881" s="61"/>
      <c r="D1881" s="61"/>
      <c r="E1881" s="140"/>
      <c r="F1881" s="143" t="str">
        <f>IFERROR(IF(VLOOKUP(Table1[[#This Row],[Budget Code Description]],Dimentions!$X$6:$AC$139,2,FALSE)="","",VLOOKUP(Table1[[#This Row],[Budget Code Description]],Dimentions!$X$6:$AC$139,2,FALSE)),"")</f>
        <v/>
      </c>
      <c r="G1881" s="143"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Description]],Dimentions!$X$6:$AC$134,4,FALSE)="","",VLOOKUP(Table1[[#This Row],[Budget Code Description]],Dimentions!$X$6:$AC$134,4,FALSE)),"")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32"/>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x14ac:dyDescent="0.35">
      <c r="A1882" s="1"/>
      <c r="B1882" s="88" t="str">
        <f>IF(Table1[[#This Row],[Posting Date]]&lt;&gt;"",IF(Table1[[#This Row],[Reference Number]]=Q1881,B1881+1,1),"")</f>
        <v/>
      </c>
      <c r="C1882" s="61"/>
      <c r="D1882" s="61"/>
      <c r="E1882" s="140"/>
      <c r="F1882" s="143" t="str">
        <f>IFERROR(IF(VLOOKUP(Table1[[#This Row],[Budget Code Description]],Dimentions!$X$6:$AC$139,2,FALSE)="","",VLOOKUP(Table1[[#This Row],[Budget Code Description]],Dimentions!$X$6:$AC$139,2,FALSE)),"")</f>
        <v/>
      </c>
      <c r="G1882" s="143"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Description]],Dimentions!$X$6:$AC$134,4,FALSE)="","",VLOOKUP(Table1[[#This Row],[Budget Code Description]],Dimentions!$X$6:$AC$134,4,FALSE)),"")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32"/>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x14ac:dyDescent="0.35">
      <c r="A1883" s="1"/>
      <c r="B1883" s="88" t="str">
        <f>IF(Table1[[#This Row],[Posting Date]]&lt;&gt;"",IF(Table1[[#This Row],[Reference Number]]=Q1882,B1882+1,1),"")</f>
        <v/>
      </c>
      <c r="C1883" s="61"/>
      <c r="D1883" s="61"/>
      <c r="E1883" s="140"/>
      <c r="F1883" s="143" t="str">
        <f>IFERROR(IF(VLOOKUP(Table1[[#This Row],[Budget Code Description]],Dimentions!$X$6:$AC$139,2,FALSE)="","",VLOOKUP(Table1[[#This Row],[Budget Code Description]],Dimentions!$X$6:$AC$139,2,FALSE)),"")</f>
        <v/>
      </c>
      <c r="G1883" s="143"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Description]],Dimentions!$X$6:$AC$134,4,FALSE)="","",VLOOKUP(Table1[[#This Row],[Budget Code Description]],Dimentions!$X$6:$AC$134,4,FALSE)),"")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32"/>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x14ac:dyDescent="0.35">
      <c r="A1884" s="1"/>
      <c r="B1884" s="88" t="str">
        <f>IF(Table1[[#This Row],[Posting Date]]&lt;&gt;"",IF(Table1[[#This Row],[Reference Number]]=Q1883,B1883+1,1),"")</f>
        <v/>
      </c>
      <c r="C1884" s="61"/>
      <c r="D1884" s="61"/>
      <c r="E1884" s="140"/>
      <c r="F1884" s="143" t="str">
        <f>IFERROR(IF(VLOOKUP(Table1[[#This Row],[Budget Code Description]],Dimentions!$X$6:$AC$139,2,FALSE)="","",VLOOKUP(Table1[[#This Row],[Budget Code Description]],Dimentions!$X$6:$AC$139,2,FALSE)),"")</f>
        <v/>
      </c>
      <c r="G1884" s="143"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Description]],Dimentions!$X$6:$AC$134,4,FALSE)="","",VLOOKUP(Table1[[#This Row],[Budget Code Description]],Dimentions!$X$6:$AC$134,4,FALSE)),"")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32"/>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x14ac:dyDescent="0.35">
      <c r="A1885" s="1"/>
      <c r="B1885" s="88" t="str">
        <f>IF(Table1[[#This Row],[Posting Date]]&lt;&gt;"",IF(Table1[[#This Row],[Reference Number]]=Q1884,B1884+1,1),"")</f>
        <v/>
      </c>
      <c r="C1885" s="61"/>
      <c r="D1885" s="61"/>
      <c r="E1885" s="140"/>
      <c r="F1885" s="143" t="str">
        <f>IFERROR(IF(VLOOKUP(Table1[[#This Row],[Budget Code Description]],Dimentions!$X$6:$AC$139,2,FALSE)="","",VLOOKUP(Table1[[#This Row],[Budget Code Description]],Dimentions!$X$6:$AC$139,2,FALSE)),"")</f>
        <v/>
      </c>
      <c r="G1885" s="143"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Description]],Dimentions!$X$6:$AC$134,4,FALSE)="","",VLOOKUP(Table1[[#This Row],[Budget Code Description]],Dimentions!$X$6:$AC$134,4,FALSE)),"")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32"/>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x14ac:dyDescent="0.35">
      <c r="A1886" s="1"/>
      <c r="B1886" s="88" t="str">
        <f>IF(Table1[[#This Row],[Posting Date]]&lt;&gt;"",IF(Table1[[#This Row],[Reference Number]]=Q1885,B1885+1,1),"")</f>
        <v/>
      </c>
      <c r="C1886" s="61"/>
      <c r="D1886" s="61"/>
      <c r="E1886" s="140"/>
      <c r="F1886" s="143" t="str">
        <f>IFERROR(IF(VLOOKUP(Table1[[#This Row],[Budget Code Description]],Dimentions!$X$6:$AC$139,2,FALSE)="","",VLOOKUP(Table1[[#This Row],[Budget Code Description]],Dimentions!$X$6:$AC$139,2,FALSE)),"")</f>
        <v/>
      </c>
      <c r="G1886" s="143"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Description]],Dimentions!$X$6:$AC$134,4,FALSE)="","",VLOOKUP(Table1[[#This Row],[Budget Code Description]],Dimentions!$X$6:$AC$134,4,FALSE)),"")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32"/>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x14ac:dyDescent="0.35">
      <c r="A1887" s="1"/>
      <c r="B1887" s="88" t="str">
        <f>IF(Table1[[#This Row],[Posting Date]]&lt;&gt;"",IF(Table1[[#This Row],[Reference Number]]=Q1886,B1886+1,1),"")</f>
        <v/>
      </c>
      <c r="C1887" s="61"/>
      <c r="D1887" s="61"/>
      <c r="E1887" s="140"/>
      <c r="F1887" s="143" t="str">
        <f>IFERROR(IF(VLOOKUP(Table1[[#This Row],[Budget Code Description]],Dimentions!$X$6:$AC$139,2,FALSE)="","",VLOOKUP(Table1[[#This Row],[Budget Code Description]],Dimentions!$X$6:$AC$139,2,FALSE)),"")</f>
        <v/>
      </c>
      <c r="G1887" s="143"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Description]],Dimentions!$X$6:$AC$134,4,FALSE)="","",VLOOKUP(Table1[[#This Row],[Budget Code Description]],Dimentions!$X$6:$AC$134,4,FALSE)),"")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32"/>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x14ac:dyDescent="0.35">
      <c r="A1888" s="1"/>
      <c r="B1888" s="88" t="str">
        <f>IF(Table1[[#This Row],[Posting Date]]&lt;&gt;"",IF(Table1[[#This Row],[Reference Number]]=Q1887,B1887+1,1),"")</f>
        <v/>
      </c>
      <c r="C1888" s="61"/>
      <c r="D1888" s="61"/>
      <c r="E1888" s="140"/>
      <c r="F1888" s="143" t="str">
        <f>IFERROR(IF(VLOOKUP(Table1[[#This Row],[Budget Code Description]],Dimentions!$X$6:$AC$139,2,FALSE)="","",VLOOKUP(Table1[[#This Row],[Budget Code Description]],Dimentions!$X$6:$AC$139,2,FALSE)),"")</f>
        <v/>
      </c>
      <c r="G1888" s="143"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Description]],Dimentions!$X$6:$AC$134,4,FALSE)="","",VLOOKUP(Table1[[#This Row],[Budget Code Description]],Dimentions!$X$6:$AC$134,4,FALSE)),"")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32"/>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x14ac:dyDescent="0.35">
      <c r="A1889" s="1"/>
      <c r="B1889" s="88" t="str">
        <f>IF(Table1[[#This Row],[Posting Date]]&lt;&gt;"",IF(Table1[[#This Row],[Reference Number]]=Q1888,B1888+1,1),"")</f>
        <v/>
      </c>
      <c r="C1889" s="61"/>
      <c r="D1889" s="61"/>
      <c r="E1889" s="140"/>
      <c r="F1889" s="143" t="str">
        <f>IFERROR(IF(VLOOKUP(Table1[[#This Row],[Budget Code Description]],Dimentions!$X$6:$AC$139,2,FALSE)="","",VLOOKUP(Table1[[#This Row],[Budget Code Description]],Dimentions!$X$6:$AC$139,2,FALSE)),"")</f>
        <v/>
      </c>
      <c r="G1889" s="143"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Description]],Dimentions!$X$6:$AC$134,4,FALSE)="","",VLOOKUP(Table1[[#This Row],[Budget Code Description]],Dimentions!$X$6:$AC$134,4,FALSE)),"")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32"/>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x14ac:dyDescent="0.35">
      <c r="A1890" s="1"/>
      <c r="B1890" s="88" t="str">
        <f>IF(Table1[[#This Row],[Posting Date]]&lt;&gt;"",IF(Table1[[#This Row],[Reference Number]]=Q1889,B1889+1,1),"")</f>
        <v/>
      </c>
      <c r="C1890" s="61"/>
      <c r="D1890" s="61"/>
      <c r="E1890" s="140"/>
      <c r="F1890" s="143" t="str">
        <f>IFERROR(IF(VLOOKUP(Table1[[#This Row],[Budget Code Description]],Dimentions!$X$6:$AC$139,2,FALSE)="","",VLOOKUP(Table1[[#This Row],[Budget Code Description]],Dimentions!$X$6:$AC$139,2,FALSE)),"")</f>
        <v/>
      </c>
      <c r="G1890" s="143"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Description]],Dimentions!$X$6:$AC$134,4,FALSE)="","",VLOOKUP(Table1[[#This Row],[Budget Code Description]],Dimentions!$X$6:$AC$134,4,FALSE)),"")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32"/>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x14ac:dyDescent="0.35">
      <c r="A1891" s="1"/>
      <c r="B1891" s="88" t="str">
        <f>IF(Table1[[#This Row],[Posting Date]]&lt;&gt;"",IF(Table1[[#This Row],[Reference Number]]=Q1890,B1890+1,1),"")</f>
        <v/>
      </c>
      <c r="C1891" s="61"/>
      <c r="D1891" s="61"/>
      <c r="E1891" s="140"/>
      <c r="F1891" s="143" t="str">
        <f>IFERROR(IF(VLOOKUP(Table1[[#This Row],[Budget Code Description]],Dimentions!$X$6:$AC$139,2,FALSE)="","",VLOOKUP(Table1[[#This Row],[Budget Code Description]],Dimentions!$X$6:$AC$139,2,FALSE)),"")</f>
        <v/>
      </c>
      <c r="G1891" s="143"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Description]],Dimentions!$X$6:$AC$134,4,FALSE)="","",VLOOKUP(Table1[[#This Row],[Budget Code Description]],Dimentions!$X$6:$AC$134,4,FALSE)),"")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si="32"/>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x14ac:dyDescent="0.35">
      <c r="A1892" s="1"/>
      <c r="B1892" s="88" t="str">
        <f>IF(Table1[[#This Row],[Posting Date]]&lt;&gt;"",IF(Table1[[#This Row],[Reference Number]]=Q1891,B1891+1,1),"")</f>
        <v/>
      </c>
      <c r="C1892" s="61"/>
      <c r="D1892" s="61"/>
      <c r="E1892" s="140"/>
      <c r="F1892" s="143" t="str">
        <f>IFERROR(IF(VLOOKUP(Table1[[#This Row],[Budget Code Description]],Dimentions!$X$6:$AC$139,2,FALSE)="","",VLOOKUP(Table1[[#This Row],[Budget Code Description]],Dimentions!$X$6:$AC$139,2,FALSE)),"")</f>
        <v/>
      </c>
      <c r="G1892" s="143"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Description]],Dimentions!$X$6:$AC$134,4,FALSE)="","",VLOOKUP(Table1[[#This Row],[Budget Code Description]],Dimentions!$X$6:$AC$134,4,FALSE)),"")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32"/>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x14ac:dyDescent="0.35">
      <c r="A1893" s="1"/>
      <c r="B1893" s="88" t="str">
        <f>IF(Table1[[#This Row],[Posting Date]]&lt;&gt;"",IF(Table1[[#This Row],[Reference Number]]=Q1892,B1892+1,1),"")</f>
        <v/>
      </c>
      <c r="C1893" s="61"/>
      <c r="D1893" s="61"/>
      <c r="E1893" s="140"/>
      <c r="F1893" s="143" t="str">
        <f>IFERROR(IF(VLOOKUP(Table1[[#This Row],[Budget Code Description]],Dimentions!$X$6:$AC$139,2,FALSE)="","",VLOOKUP(Table1[[#This Row],[Budget Code Description]],Dimentions!$X$6:$AC$139,2,FALSE)),"")</f>
        <v/>
      </c>
      <c r="G1893" s="143"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Description]],Dimentions!$X$6:$AC$134,4,FALSE)="","",VLOOKUP(Table1[[#This Row],[Budget Code Description]],Dimentions!$X$6:$AC$134,4,FALSE)),"")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32"/>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x14ac:dyDescent="0.35">
      <c r="A1894" s="1"/>
      <c r="B1894" s="88" t="str">
        <f>IF(Table1[[#This Row],[Posting Date]]&lt;&gt;"",IF(Table1[[#This Row],[Reference Number]]=Q1893,B1893+1,1),"")</f>
        <v/>
      </c>
      <c r="C1894" s="61"/>
      <c r="D1894" s="61"/>
      <c r="E1894" s="140"/>
      <c r="F1894" s="143" t="str">
        <f>IFERROR(IF(VLOOKUP(Table1[[#This Row],[Budget Code Description]],Dimentions!$X$6:$AC$139,2,FALSE)="","",VLOOKUP(Table1[[#This Row],[Budget Code Description]],Dimentions!$X$6:$AC$139,2,FALSE)),"")</f>
        <v/>
      </c>
      <c r="G1894" s="143"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Description]],Dimentions!$X$6:$AC$134,4,FALSE)="","",VLOOKUP(Table1[[#This Row],[Budget Code Description]],Dimentions!$X$6:$AC$134,4,FALSE)),"")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si="32"/>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x14ac:dyDescent="0.35">
      <c r="A1895" s="1"/>
      <c r="B1895" s="88" t="str">
        <f>IF(Table1[[#This Row],[Posting Date]]&lt;&gt;"",IF(Table1[[#This Row],[Reference Number]]=Q1894,B1894+1,1),"")</f>
        <v/>
      </c>
      <c r="C1895" s="61"/>
      <c r="D1895" s="61"/>
      <c r="E1895" s="140"/>
      <c r="F1895" s="143" t="str">
        <f>IFERROR(IF(VLOOKUP(Table1[[#This Row],[Budget Code Description]],Dimentions!$X$6:$AC$139,2,FALSE)="","",VLOOKUP(Table1[[#This Row],[Budget Code Description]],Dimentions!$X$6:$AC$139,2,FALSE)),"")</f>
        <v/>
      </c>
      <c r="G1895" s="143"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Description]],Dimentions!$X$6:$AC$134,4,FALSE)="","",VLOOKUP(Table1[[#This Row],[Budget Code Description]],Dimentions!$X$6:$AC$134,4,FALSE)),"")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32"/>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x14ac:dyDescent="0.35">
      <c r="A1896" s="1"/>
      <c r="B1896" s="88" t="str">
        <f>IF(Table1[[#This Row],[Posting Date]]&lt;&gt;"",IF(Table1[[#This Row],[Reference Number]]=Q1895,B1895+1,1),"")</f>
        <v/>
      </c>
      <c r="C1896" s="61"/>
      <c r="D1896" s="61"/>
      <c r="E1896" s="140"/>
      <c r="F1896" s="143" t="str">
        <f>IFERROR(IF(VLOOKUP(Table1[[#This Row],[Budget Code Description]],Dimentions!$X$6:$AC$139,2,FALSE)="","",VLOOKUP(Table1[[#This Row],[Budget Code Description]],Dimentions!$X$6:$AC$139,2,FALSE)),"")</f>
        <v/>
      </c>
      <c r="G1896" s="143"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Description]],Dimentions!$X$6:$AC$134,4,FALSE)="","",VLOOKUP(Table1[[#This Row],[Budget Code Description]],Dimentions!$X$6:$AC$134,4,FALSE)),"")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32"/>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x14ac:dyDescent="0.35">
      <c r="A1897" s="1"/>
      <c r="B1897" s="88" t="str">
        <f>IF(Table1[[#This Row],[Posting Date]]&lt;&gt;"",IF(Table1[[#This Row],[Reference Number]]=Q1896,B1896+1,1),"")</f>
        <v/>
      </c>
      <c r="C1897" s="61"/>
      <c r="D1897" s="61"/>
      <c r="E1897" s="140"/>
      <c r="F1897" s="143" t="str">
        <f>IFERROR(IF(VLOOKUP(Table1[[#This Row],[Budget Code Description]],Dimentions!$X$6:$AC$139,2,FALSE)="","",VLOOKUP(Table1[[#This Row],[Budget Code Description]],Dimentions!$X$6:$AC$139,2,FALSE)),"")</f>
        <v/>
      </c>
      <c r="G1897" s="143"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Description]],Dimentions!$X$6:$AC$134,4,FALSE)="","",VLOOKUP(Table1[[#This Row],[Budget Code Description]],Dimentions!$X$6:$AC$134,4,FALSE)),"")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si="32"/>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x14ac:dyDescent="0.35">
      <c r="A1898" s="1"/>
      <c r="B1898" s="88" t="str">
        <f>IF(Table1[[#This Row],[Posting Date]]&lt;&gt;"",IF(Table1[[#This Row],[Reference Number]]=Q1897,B1897+1,1),"")</f>
        <v/>
      </c>
      <c r="C1898" s="61"/>
      <c r="D1898" s="61"/>
      <c r="E1898" s="140"/>
      <c r="F1898" s="143" t="str">
        <f>IFERROR(IF(VLOOKUP(Table1[[#This Row],[Budget Code Description]],Dimentions!$X$6:$AC$139,2,FALSE)="","",VLOOKUP(Table1[[#This Row],[Budget Code Description]],Dimentions!$X$6:$AC$139,2,FALSE)),"")</f>
        <v/>
      </c>
      <c r="G1898" s="143"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Description]],Dimentions!$X$6:$AC$134,4,FALSE)="","",VLOOKUP(Table1[[#This Row],[Budget Code Description]],Dimentions!$X$6:$AC$134,4,FALSE)),"")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2"/>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x14ac:dyDescent="0.35">
      <c r="A1899" s="1"/>
      <c r="B1899" s="88" t="str">
        <f>IF(Table1[[#This Row],[Posting Date]]&lt;&gt;"",IF(Table1[[#This Row],[Reference Number]]=Q1898,B1898+1,1),"")</f>
        <v/>
      </c>
      <c r="C1899" s="61"/>
      <c r="D1899" s="61"/>
      <c r="E1899" s="140"/>
      <c r="F1899" s="143" t="str">
        <f>IFERROR(IF(VLOOKUP(Table1[[#This Row],[Budget Code Description]],Dimentions!$X$6:$AC$139,2,FALSE)="","",VLOOKUP(Table1[[#This Row],[Budget Code Description]],Dimentions!$X$6:$AC$139,2,FALSE)),"")</f>
        <v/>
      </c>
      <c r="G1899" s="143"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Description]],Dimentions!$X$6:$AC$134,4,FALSE)="","",VLOOKUP(Table1[[#This Row],[Budget Code Description]],Dimentions!$X$6:$AC$134,4,FALSE)),"")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ref="W1899:W1962" si="33">IF(E1899="","",(ExchangeRate))</f>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x14ac:dyDescent="0.35">
      <c r="A1900" s="1"/>
      <c r="B1900" s="88" t="str">
        <f>IF(Table1[[#This Row],[Posting Date]]&lt;&gt;"",IF(Table1[[#This Row],[Reference Number]]=Q1899,B1899+1,1),"")</f>
        <v/>
      </c>
      <c r="C1900" s="61"/>
      <c r="D1900" s="61"/>
      <c r="E1900" s="140"/>
      <c r="F1900" s="143" t="str">
        <f>IFERROR(IF(VLOOKUP(Table1[[#This Row],[Budget Code Description]],Dimentions!$X$6:$AC$139,2,FALSE)="","",VLOOKUP(Table1[[#This Row],[Budget Code Description]],Dimentions!$X$6:$AC$139,2,FALSE)),"")</f>
        <v/>
      </c>
      <c r="G1900" s="143"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Description]],Dimentions!$X$6:$AC$134,4,FALSE)="","",VLOOKUP(Table1[[#This Row],[Budget Code Description]],Dimentions!$X$6:$AC$134,4,FALSE)),"")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3"/>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x14ac:dyDescent="0.35">
      <c r="A1901" s="1"/>
      <c r="B1901" s="88" t="str">
        <f>IF(Table1[[#This Row],[Posting Date]]&lt;&gt;"",IF(Table1[[#This Row],[Reference Number]]=Q1900,B1900+1,1),"")</f>
        <v/>
      </c>
      <c r="C1901" s="61"/>
      <c r="D1901" s="61"/>
      <c r="E1901" s="140"/>
      <c r="F1901" s="143" t="str">
        <f>IFERROR(IF(VLOOKUP(Table1[[#This Row],[Budget Code Description]],Dimentions!$X$6:$AC$139,2,FALSE)="","",VLOOKUP(Table1[[#This Row],[Budget Code Description]],Dimentions!$X$6:$AC$139,2,FALSE)),"")</f>
        <v/>
      </c>
      <c r="G1901" s="143"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Description]],Dimentions!$X$6:$AC$134,4,FALSE)="","",VLOOKUP(Table1[[#This Row],[Budget Code Description]],Dimentions!$X$6:$AC$134,4,FALSE)),"")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si="33"/>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x14ac:dyDescent="0.35">
      <c r="A1902" s="1"/>
      <c r="B1902" s="88" t="str">
        <f>IF(Table1[[#This Row],[Posting Date]]&lt;&gt;"",IF(Table1[[#This Row],[Reference Number]]=Q1901,B1901+1,1),"")</f>
        <v/>
      </c>
      <c r="C1902" s="61"/>
      <c r="D1902" s="61"/>
      <c r="E1902" s="140"/>
      <c r="F1902" s="143" t="str">
        <f>IFERROR(IF(VLOOKUP(Table1[[#This Row],[Budget Code Description]],Dimentions!$X$6:$AC$139,2,FALSE)="","",VLOOKUP(Table1[[#This Row],[Budget Code Description]],Dimentions!$X$6:$AC$139,2,FALSE)),"")</f>
        <v/>
      </c>
      <c r="G1902" s="143"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Description]],Dimentions!$X$6:$AC$134,4,FALSE)="","",VLOOKUP(Table1[[#This Row],[Budget Code Description]],Dimentions!$X$6:$AC$134,4,FALSE)),"")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si="33"/>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x14ac:dyDescent="0.35">
      <c r="A1903" s="1"/>
      <c r="B1903" s="88" t="str">
        <f>IF(Table1[[#This Row],[Posting Date]]&lt;&gt;"",IF(Table1[[#This Row],[Reference Number]]=Q1902,B1902+1,1),"")</f>
        <v/>
      </c>
      <c r="C1903" s="61"/>
      <c r="D1903" s="61"/>
      <c r="E1903" s="140"/>
      <c r="F1903" s="143" t="str">
        <f>IFERROR(IF(VLOOKUP(Table1[[#This Row],[Budget Code Description]],Dimentions!$X$6:$AC$139,2,FALSE)="","",VLOOKUP(Table1[[#This Row],[Budget Code Description]],Dimentions!$X$6:$AC$139,2,FALSE)),"")</f>
        <v/>
      </c>
      <c r="G1903" s="143"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Description]],Dimentions!$X$6:$AC$134,4,FALSE)="","",VLOOKUP(Table1[[#This Row],[Budget Code Description]],Dimentions!$X$6:$AC$134,4,FALSE)),"")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si="33"/>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x14ac:dyDescent="0.35">
      <c r="A1904" s="1"/>
      <c r="B1904" s="88" t="str">
        <f>IF(Table1[[#This Row],[Posting Date]]&lt;&gt;"",IF(Table1[[#This Row],[Reference Number]]=Q1903,B1903+1,1),"")</f>
        <v/>
      </c>
      <c r="C1904" s="61"/>
      <c r="D1904" s="61"/>
      <c r="E1904" s="140"/>
      <c r="F1904" s="143" t="str">
        <f>IFERROR(IF(VLOOKUP(Table1[[#This Row],[Budget Code Description]],Dimentions!$X$6:$AC$139,2,FALSE)="","",VLOOKUP(Table1[[#This Row],[Budget Code Description]],Dimentions!$X$6:$AC$139,2,FALSE)),"")</f>
        <v/>
      </c>
      <c r="G1904" s="143"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Description]],Dimentions!$X$6:$AC$134,4,FALSE)="","",VLOOKUP(Table1[[#This Row],[Budget Code Description]],Dimentions!$X$6:$AC$134,4,FALSE)),"")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3"/>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x14ac:dyDescent="0.35">
      <c r="A1905" s="1"/>
      <c r="B1905" s="88" t="str">
        <f>IF(Table1[[#This Row],[Posting Date]]&lt;&gt;"",IF(Table1[[#This Row],[Reference Number]]=Q1904,B1904+1,1),"")</f>
        <v/>
      </c>
      <c r="C1905" s="61"/>
      <c r="D1905" s="61"/>
      <c r="E1905" s="140"/>
      <c r="F1905" s="143" t="str">
        <f>IFERROR(IF(VLOOKUP(Table1[[#This Row],[Budget Code Description]],Dimentions!$X$6:$AC$139,2,FALSE)="","",VLOOKUP(Table1[[#This Row],[Budget Code Description]],Dimentions!$X$6:$AC$139,2,FALSE)),"")</f>
        <v/>
      </c>
      <c r="G1905" s="143"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Description]],Dimentions!$X$6:$AC$134,4,FALSE)="","",VLOOKUP(Table1[[#This Row],[Budget Code Description]],Dimentions!$X$6:$AC$134,4,FALSE)),"")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3"/>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x14ac:dyDescent="0.35">
      <c r="A1906" s="1"/>
      <c r="B1906" s="88" t="str">
        <f>IF(Table1[[#This Row],[Posting Date]]&lt;&gt;"",IF(Table1[[#This Row],[Reference Number]]=Q1905,B1905+1,1),"")</f>
        <v/>
      </c>
      <c r="C1906" s="61"/>
      <c r="D1906" s="61"/>
      <c r="E1906" s="140"/>
      <c r="F1906" s="143" t="str">
        <f>IFERROR(IF(VLOOKUP(Table1[[#This Row],[Budget Code Description]],Dimentions!$X$6:$AC$139,2,FALSE)="","",VLOOKUP(Table1[[#This Row],[Budget Code Description]],Dimentions!$X$6:$AC$139,2,FALSE)),"")</f>
        <v/>
      </c>
      <c r="G1906" s="143"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Description]],Dimentions!$X$6:$AC$134,4,FALSE)="","",VLOOKUP(Table1[[#This Row],[Budget Code Description]],Dimentions!$X$6:$AC$134,4,FALSE)),"")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3"/>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x14ac:dyDescent="0.35">
      <c r="A1907" s="1"/>
      <c r="B1907" s="88" t="str">
        <f>IF(Table1[[#This Row],[Posting Date]]&lt;&gt;"",IF(Table1[[#This Row],[Reference Number]]=Q1906,B1906+1,1),"")</f>
        <v/>
      </c>
      <c r="C1907" s="61"/>
      <c r="D1907" s="61"/>
      <c r="E1907" s="140"/>
      <c r="F1907" s="143" t="str">
        <f>IFERROR(IF(VLOOKUP(Table1[[#This Row],[Budget Code Description]],Dimentions!$X$6:$AC$139,2,FALSE)="","",VLOOKUP(Table1[[#This Row],[Budget Code Description]],Dimentions!$X$6:$AC$139,2,FALSE)),"")</f>
        <v/>
      </c>
      <c r="G1907" s="143"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Description]],Dimentions!$X$6:$AC$134,4,FALSE)="","",VLOOKUP(Table1[[#This Row],[Budget Code Description]],Dimentions!$X$6:$AC$134,4,FALSE)),"")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3"/>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x14ac:dyDescent="0.35">
      <c r="A1908" s="1"/>
      <c r="B1908" s="88" t="str">
        <f>IF(Table1[[#This Row],[Posting Date]]&lt;&gt;"",IF(Table1[[#This Row],[Reference Number]]=Q1907,B1907+1,1),"")</f>
        <v/>
      </c>
      <c r="C1908" s="61"/>
      <c r="D1908" s="61"/>
      <c r="E1908" s="140"/>
      <c r="F1908" s="143" t="str">
        <f>IFERROR(IF(VLOOKUP(Table1[[#This Row],[Budget Code Description]],Dimentions!$X$6:$AC$139,2,FALSE)="","",VLOOKUP(Table1[[#This Row],[Budget Code Description]],Dimentions!$X$6:$AC$139,2,FALSE)),"")</f>
        <v/>
      </c>
      <c r="G1908" s="143"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Description]],Dimentions!$X$6:$AC$134,4,FALSE)="","",VLOOKUP(Table1[[#This Row],[Budget Code Description]],Dimentions!$X$6:$AC$134,4,FALSE)),"")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3"/>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x14ac:dyDescent="0.35">
      <c r="A1909" s="1"/>
      <c r="B1909" s="88" t="str">
        <f>IF(Table1[[#This Row],[Posting Date]]&lt;&gt;"",IF(Table1[[#This Row],[Reference Number]]=Q1908,B1908+1,1),"")</f>
        <v/>
      </c>
      <c r="C1909" s="61"/>
      <c r="D1909" s="61"/>
      <c r="E1909" s="140"/>
      <c r="F1909" s="143" t="str">
        <f>IFERROR(IF(VLOOKUP(Table1[[#This Row],[Budget Code Description]],Dimentions!$X$6:$AC$139,2,FALSE)="","",VLOOKUP(Table1[[#This Row],[Budget Code Description]],Dimentions!$X$6:$AC$139,2,FALSE)),"")</f>
        <v/>
      </c>
      <c r="G1909" s="143"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Description]],Dimentions!$X$6:$AC$134,4,FALSE)="","",VLOOKUP(Table1[[#This Row],[Budget Code Description]],Dimentions!$X$6:$AC$134,4,FALSE)),"")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3"/>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x14ac:dyDescent="0.35">
      <c r="A1910" s="1"/>
      <c r="B1910" s="88" t="str">
        <f>IF(Table1[[#This Row],[Posting Date]]&lt;&gt;"",IF(Table1[[#This Row],[Reference Number]]=Q1909,B1909+1,1),"")</f>
        <v/>
      </c>
      <c r="C1910" s="61"/>
      <c r="D1910" s="61"/>
      <c r="E1910" s="140"/>
      <c r="F1910" s="143" t="str">
        <f>IFERROR(IF(VLOOKUP(Table1[[#This Row],[Budget Code Description]],Dimentions!$X$6:$AC$139,2,FALSE)="","",VLOOKUP(Table1[[#This Row],[Budget Code Description]],Dimentions!$X$6:$AC$139,2,FALSE)),"")</f>
        <v/>
      </c>
      <c r="G1910" s="143"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Description]],Dimentions!$X$6:$AC$134,4,FALSE)="","",VLOOKUP(Table1[[#This Row],[Budget Code Description]],Dimentions!$X$6:$AC$134,4,FALSE)),"")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3"/>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x14ac:dyDescent="0.35">
      <c r="A1911" s="1"/>
      <c r="B1911" s="88" t="str">
        <f>IF(Table1[[#This Row],[Posting Date]]&lt;&gt;"",IF(Table1[[#This Row],[Reference Number]]=Q1910,B1910+1,1),"")</f>
        <v/>
      </c>
      <c r="C1911" s="61"/>
      <c r="D1911" s="61"/>
      <c r="E1911" s="140"/>
      <c r="F1911" s="143" t="str">
        <f>IFERROR(IF(VLOOKUP(Table1[[#This Row],[Budget Code Description]],Dimentions!$X$6:$AC$139,2,FALSE)="","",VLOOKUP(Table1[[#This Row],[Budget Code Description]],Dimentions!$X$6:$AC$139,2,FALSE)),"")</f>
        <v/>
      </c>
      <c r="G1911" s="143"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Description]],Dimentions!$X$6:$AC$134,4,FALSE)="","",VLOOKUP(Table1[[#This Row],[Budget Code Description]],Dimentions!$X$6:$AC$134,4,FALSE)),"")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3"/>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x14ac:dyDescent="0.35">
      <c r="A1912" s="1"/>
      <c r="B1912" s="88" t="str">
        <f>IF(Table1[[#This Row],[Posting Date]]&lt;&gt;"",IF(Table1[[#This Row],[Reference Number]]=Q1911,B1911+1,1),"")</f>
        <v/>
      </c>
      <c r="C1912" s="61"/>
      <c r="D1912" s="61"/>
      <c r="E1912" s="140"/>
      <c r="F1912" s="143" t="str">
        <f>IFERROR(IF(VLOOKUP(Table1[[#This Row],[Budget Code Description]],Dimentions!$X$6:$AC$139,2,FALSE)="","",VLOOKUP(Table1[[#This Row],[Budget Code Description]],Dimentions!$X$6:$AC$139,2,FALSE)),"")</f>
        <v/>
      </c>
      <c r="G1912" s="143"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Description]],Dimentions!$X$6:$AC$134,4,FALSE)="","",VLOOKUP(Table1[[#This Row],[Budget Code Description]],Dimentions!$X$6:$AC$134,4,FALSE)),"")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si="33"/>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x14ac:dyDescent="0.35">
      <c r="A1913" s="1"/>
      <c r="B1913" s="88" t="str">
        <f>IF(Table1[[#This Row],[Posting Date]]&lt;&gt;"",IF(Table1[[#This Row],[Reference Number]]=Q1912,B1912+1,1),"")</f>
        <v/>
      </c>
      <c r="C1913" s="61"/>
      <c r="D1913" s="61"/>
      <c r="E1913" s="140"/>
      <c r="F1913" s="143" t="str">
        <f>IFERROR(IF(VLOOKUP(Table1[[#This Row],[Budget Code Description]],Dimentions!$X$6:$AC$139,2,FALSE)="","",VLOOKUP(Table1[[#This Row],[Budget Code Description]],Dimentions!$X$6:$AC$139,2,FALSE)),"")</f>
        <v/>
      </c>
      <c r="G1913" s="143"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Description]],Dimentions!$X$6:$AC$134,4,FALSE)="","",VLOOKUP(Table1[[#This Row],[Budget Code Description]],Dimentions!$X$6:$AC$134,4,FALSE)),"")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3"/>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x14ac:dyDescent="0.35">
      <c r="A1914" s="1"/>
      <c r="B1914" s="88" t="str">
        <f>IF(Table1[[#This Row],[Posting Date]]&lt;&gt;"",IF(Table1[[#This Row],[Reference Number]]=Q1913,B1913+1,1),"")</f>
        <v/>
      </c>
      <c r="C1914" s="61"/>
      <c r="D1914" s="61"/>
      <c r="E1914" s="140"/>
      <c r="F1914" s="143" t="str">
        <f>IFERROR(IF(VLOOKUP(Table1[[#This Row],[Budget Code Description]],Dimentions!$X$6:$AC$139,2,FALSE)="","",VLOOKUP(Table1[[#This Row],[Budget Code Description]],Dimentions!$X$6:$AC$139,2,FALSE)),"")</f>
        <v/>
      </c>
      <c r="G1914" s="143"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Description]],Dimentions!$X$6:$AC$134,4,FALSE)="","",VLOOKUP(Table1[[#This Row],[Budget Code Description]],Dimentions!$X$6:$AC$134,4,FALSE)),"")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3"/>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x14ac:dyDescent="0.35">
      <c r="A1915" s="1"/>
      <c r="B1915" s="88" t="str">
        <f>IF(Table1[[#This Row],[Posting Date]]&lt;&gt;"",IF(Table1[[#This Row],[Reference Number]]=Q1914,B1914+1,1),"")</f>
        <v/>
      </c>
      <c r="C1915" s="61"/>
      <c r="D1915" s="61"/>
      <c r="E1915" s="140"/>
      <c r="F1915" s="143" t="str">
        <f>IFERROR(IF(VLOOKUP(Table1[[#This Row],[Budget Code Description]],Dimentions!$X$6:$AC$139,2,FALSE)="","",VLOOKUP(Table1[[#This Row],[Budget Code Description]],Dimentions!$X$6:$AC$139,2,FALSE)),"")</f>
        <v/>
      </c>
      <c r="G1915" s="143"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Description]],Dimentions!$X$6:$AC$134,4,FALSE)="","",VLOOKUP(Table1[[#This Row],[Budget Code Description]],Dimentions!$X$6:$AC$134,4,FALSE)),"")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3"/>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x14ac:dyDescent="0.35">
      <c r="A1916" s="1"/>
      <c r="B1916" s="88" t="str">
        <f>IF(Table1[[#This Row],[Posting Date]]&lt;&gt;"",IF(Table1[[#This Row],[Reference Number]]=Q1915,B1915+1,1),"")</f>
        <v/>
      </c>
      <c r="C1916" s="61"/>
      <c r="D1916" s="61"/>
      <c r="E1916" s="140"/>
      <c r="F1916" s="143" t="str">
        <f>IFERROR(IF(VLOOKUP(Table1[[#This Row],[Budget Code Description]],Dimentions!$X$6:$AC$139,2,FALSE)="","",VLOOKUP(Table1[[#This Row],[Budget Code Description]],Dimentions!$X$6:$AC$139,2,FALSE)),"")</f>
        <v/>
      </c>
      <c r="G1916" s="143"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Description]],Dimentions!$X$6:$AC$134,4,FALSE)="","",VLOOKUP(Table1[[#This Row],[Budget Code Description]],Dimentions!$X$6:$AC$134,4,FALSE)),"")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3"/>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x14ac:dyDescent="0.35">
      <c r="A1917" s="1"/>
      <c r="B1917" s="88" t="str">
        <f>IF(Table1[[#This Row],[Posting Date]]&lt;&gt;"",IF(Table1[[#This Row],[Reference Number]]=Q1916,B1916+1,1),"")</f>
        <v/>
      </c>
      <c r="C1917" s="61"/>
      <c r="D1917" s="61"/>
      <c r="E1917" s="140"/>
      <c r="F1917" s="143" t="str">
        <f>IFERROR(IF(VLOOKUP(Table1[[#This Row],[Budget Code Description]],Dimentions!$X$6:$AC$139,2,FALSE)="","",VLOOKUP(Table1[[#This Row],[Budget Code Description]],Dimentions!$X$6:$AC$139,2,FALSE)),"")</f>
        <v/>
      </c>
      <c r="G1917" s="143"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Description]],Dimentions!$X$6:$AC$134,4,FALSE)="","",VLOOKUP(Table1[[#This Row],[Budget Code Description]],Dimentions!$X$6:$AC$134,4,FALSE)),"")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3"/>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x14ac:dyDescent="0.35">
      <c r="A1918" s="1"/>
      <c r="B1918" s="88" t="str">
        <f>IF(Table1[[#This Row],[Posting Date]]&lt;&gt;"",IF(Table1[[#This Row],[Reference Number]]=Q1917,B1917+1,1),"")</f>
        <v/>
      </c>
      <c r="C1918" s="61"/>
      <c r="D1918" s="61"/>
      <c r="E1918" s="140"/>
      <c r="F1918" s="143" t="str">
        <f>IFERROR(IF(VLOOKUP(Table1[[#This Row],[Budget Code Description]],Dimentions!$X$6:$AC$139,2,FALSE)="","",VLOOKUP(Table1[[#This Row],[Budget Code Description]],Dimentions!$X$6:$AC$139,2,FALSE)),"")</f>
        <v/>
      </c>
      <c r="G1918" s="143"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Description]],Dimentions!$X$6:$AC$134,4,FALSE)="","",VLOOKUP(Table1[[#This Row],[Budget Code Description]],Dimentions!$X$6:$AC$134,4,FALSE)),"")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3"/>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x14ac:dyDescent="0.35">
      <c r="A1919" s="1"/>
      <c r="B1919" s="88" t="str">
        <f>IF(Table1[[#This Row],[Posting Date]]&lt;&gt;"",IF(Table1[[#This Row],[Reference Number]]=Q1918,B1918+1,1),"")</f>
        <v/>
      </c>
      <c r="C1919" s="61"/>
      <c r="D1919" s="61"/>
      <c r="E1919" s="140"/>
      <c r="F1919" s="143" t="str">
        <f>IFERROR(IF(VLOOKUP(Table1[[#This Row],[Budget Code Description]],Dimentions!$X$6:$AC$139,2,FALSE)="","",VLOOKUP(Table1[[#This Row],[Budget Code Description]],Dimentions!$X$6:$AC$139,2,FALSE)),"")</f>
        <v/>
      </c>
      <c r="G1919" s="143"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Description]],Dimentions!$X$6:$AC$134,4,FALSE)="","",VLOOKUP(Table1[[#This Row],[Budget Code Description]],Dimentions!$X$6:$AC$134,4,FALSE)),"")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3"/>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x14ac:dyDescent="0.35">
      <c r="A1920" s="1"/>
      <c r="B1920" s="88" t="str">
        <f>IF(Table1[[#This Row],[Posting Date]]&lt;&gt;"",IF(Table1[[#This Row],[Reference Number]]=Q1919,B1919+1,1),"")</f>
        <v/>
      </c>
      <c r="C1920" s="61"/>
      <c r="D1920" s="61"/>
      <c r="E1920" s="140"/>
      <c r="F1920" s="143" t="str">
        <f>IFERROR(IF(VLOOKUP(Table1[[#This Row],[Budget Code Description]],Dimentions!$X$6:$AC$139,2,FALSE)="","",VLOOKUP(Table1[[#This Row],[Budget Code Description]],Dimentions!$X$6:$AC$139,2,FALSE)),"")</f>
        <v/>
      </c>
      <c r="G1920" s="143"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Description]],Dimentions!$X$6:$AC$134,4,FALSE)="","",VLOOKUP(Table1[[#This Row],[Budget Code Description]],Dimentions!$X$6:$AC$134,4,FALSE)),"")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3"/>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x14ac:dyDescent="0.35">
      <c r="A1921" s="1"/>
      <c r="B1921" s="88" t="str">
        <f>IF(Table1[[#This Row],[Posting Date]]&lt;&gt;"",IF(Table1[[#This Row],[Reference Number]]=Q1920,B1920+1,1),"")</f>
        <v/>
      </c>
      <c r="C1921" s="61"/>
      <c r="D1921" s="61"/>
      <c r="E1921" s="140"/>
      <c r="F1921" s="143" t="str">
        <f>IFERROR(IF(VLOOKUP(Table1[[#This Row],[Budget Code Description]],Dimentions!$X$6:$AC$139,2,FALSE)="","",VLOOKUP(Table1[[#This Row],[Budget Code Description]],Dimentions!$X$6:$AC$139,2,FALSE)),"")</f>
        <v/>
      </c>
      <c r="G1921" s="143"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Description]],Dimentions!$X$6:$AC$134,4,FALSE)="","",VLOOKUP(Table1[[#This Row],[Budget Code Description]],Dimentions!$X$6:$AC$134,4,FALSE)),"")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3"/>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x14ac:dyDescent="0.35">
      <c r="A1922" s="1"/>
      <c r="B1922" s="88" t="str">
        <f>IF(Table1[[#This Row],[Posting Date]]&lt;&gt;"",IF(Table1[[#This Row],[Reference Number]]=Q1921,B1921+1,1),"")</f>
        <v/>
      </c>
      <c r="C1922" s="61"/>
      <c r="D1922" s="61"/>
      <c r="E1922" s="140"/>
      <c r="F1922" s="143" t="str">
        <f>IFERROR(IF(VLOOKUP(Table1[[#This Row],[Budget Code Description]],Dimentions!$X$6:$AC$139,2,FALSE)="","",VLOOKUP(Table1[[#This Row],[Budget Code Description]],Dimentions!$X$6:$AC$139,2,FALSE)),"")</f>
        <v/>
      </c>
      <c r="G1922" s="143"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Description]],Dimentions!$X$6:$AC$134,4,FALSE)="","",VLOOKUP(Table1[[#This Row],[Budget Code Description]],Dimentions!$X$6:$AC$134,4,FALSE)),"")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3"/>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x14ac:dyDescent="0.35">
      <c r="A1923" s="1"/>
      <c r="B1923" s="88" t="str">
        <f>IF(Table1[[#This Row],[Posting Date]]&lt;&gt;"",IF(Table1[[#This Row],[Reference Number]]=Q1922,B1922+1,1),"")</f>
        <v/>
      </c>
      <c r="C1923" s="61"/>
      <c r="D1923" s="61"/>
      <c r="E1923" s="140"/>
      <c r="F1923" s="143" t="str">
        <f>IFERROR(IF(VLOOKUP(Table1[[#This Row],[Budget Code Description]],Dimentions!$X$6:$AC$139,2,FALSE)="","",VLOOKUP(Table1[[#This Row],[Budget Code Description]],Dimentions!$X$6:$AC$139,2,FALSE)),"")</f>
        <v/>
      </c>
      <c r="G1923" s="143"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Description]],Dimentions!$X$6:$AC$134,4,FALSE)="","",VLOOKUP(Table1[[#This Row],[Budget Code Description]],Dimentions!$X$6:$AC$134,4,FALSE)),"")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3"/>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x14ac:dyDescent="0.35">
      <c r="A1924" s="1"/>
      <c r="B1924" s="88" t="str">
        <f>IF(Table1[[#This Row],[Posting Date]]&lt;&gt;"",IF(Table1[[#This Row],[Reference Number]]=Q1923,B1923+1,1),"")</f>
        <v/>
      </c>
      <c r="C1924" s="61"/>
      <c r="D1924" s="61"/>
      <c r="E1924" s="140"/>
      <c r="F1924" s="143" t="str">
        <f>IFERROR(IF(VLOOKUP(Table1[[#This Row],[Budget Code Description]],Dimentions!$X$6:$AC$139,2,FALSE)="","",VLOOKUP(Table1[[#This Row],[Budget Code Description]],Dimentions!$X$6:$AC$139,2,FALSE)),"")</f>
        <v/>
      </c>
      <c r="G1924" s="143"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Description]],Dimentions!$X$6:$AC$134,4,FALSE)="","",VLOOKUP(Table1[[#This Row],[Budget Code Description]],Dimentions!$X$6:$AC$134,4,FALSE)),"")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3"/>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x14ac:dyDescent="0.35">
      <c r="A1925" s="1"/>
      <c r="B1925" s="88" t="str">
        <f>IF(Table1[[#This Row],[Posting Date]]&lt;&gt;"",IF(Table1[[#This Row],[Reference Number]]=Q1924,B1924+1,1),"")</f>
        <v/>
      </c>
      <c r="C1925" s="61"/>
      <c r="D1925" s="61"/>
      <c r="E1925" s="140"/>
      <c r="F1925" s="143" t="str">
        <f>IFERROR(IF(VLOOKUP(Table1[[#This Row],[Budget Code Description]],Dimentions!$X$6:$AC$139,2,FALSE)="","",VLOOKUP(Table1[[#This Row],[Budget Code Description]],Dimentions!$X$6:$AC$139,2,FALSE)),"")</f>
        <v/>
      </c>
      <c r="G1925" s="143"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Description]],Dimentions!$X$6:$AC$134,4,FALSE)="","",VLOOKUP(Table1[[#This Row],[Budget Code Description]],Dimentions!$X$6:$AC$134,4,FALSE)),"")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3"/>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x14ac:dyDescent="0.35">
      <c r="A1926" s="1"/>
      <c r="B1926" s="88" t="str">
        <f>IF(Table1[[#This Row],[Posting Date]]&lt;&gt;"",IF(Table1[[#This Row],[Reference Number]]=Q1925,B1925+1,1),"")</f>
        <v/>
      </c>
      <c r="C1926" s="61"/>
      <c r="D1926" s="61"/>
      <c r="E1926" s="140"/>
      <c r="F1926" s="143" t="str">
        <f>IFERROR(IF(VLOOKUP(Table1[[#This Row],[Budget Code Description]],Dimentions!$X$6:$AC$139,2,FALSE)="","",VLOOKUP(Table1[[#This Row],[Budget Code Description]],Dimentions!$X$6:$AC$139,2,FALSE)),"")</f>
        <v/>
      </c>
      <c r="G1926" s="143"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Description]],Dimentions!$X$6:$AC$134,4,FALSE)="","",VLOOKUP(Table1[[#This Row],[Budget Code Description]],Dimentions!$X$6:$AC$134,4,FALSE)),"")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3"/>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x14ac:dyDescent="0.35">
      <c r="A1927" s="1"/>
      <c r="B1927" s="88" t="str">
        <f>IF(Table1[[#This Row],[Posting Date]]&lt;&gt;"",IF(Table1[[#This Row],[Reference Number]]=Q1926,B1926+1,1),"")</f>
        <v/>
      </c>
      <c r="C1927" s="61"/>
      <c r="D1927" s="61"/>
      <c r="E1927" s="140"/>
      <c r="F1927" s="143" t="str">
        <f>IFERROR(IF(VLOOKUP(Table1[[#This Row],[Budget Code Description]],Dimentions!$X$6:$AC$139,2,FALSE)="","",VLOOKUP(Table1[[#This Row],[Budget Code Description]],Dimentions!$X$6:$AC$139,2,FALSE)),"")</f>
        <v/>
      </c>
      <c r="G1927" s="143"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Description]],Dimentions!$X$6:$AC$134,4,FALSE)="","",VLOOKUP(Table1[[#This Row],[Budget Code Description]],Dimentions!$X$6:$AC$134,4,FALSE)),"")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3"/>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x14ac:dyDescent="0.35">
      <c r="A1928" s="1"/>
      <c r="B1928" s="88" t="str">
        <f>IF(Table1[[#This Row],[Posting Date]]&lt;&gt;"",IF(Table1[[#This Row],[Reference Number]]=Q1927,B1927+1,1),"")</f>
        <v/>
      </c>
      <c r="C1928" s="61"/>
      <c r="D1928" s="61"/>
      <c r="E1928" s="140"/>
      <c r="F1928" s="143" t="str">
        <f>IFERROR(IF(VLOOKUP(Table1[[#This Row],[Budget Code Description]],Dimentions!$X$6:$AC$139,2,FALSE)="","",VLOOKUP(Table1[[#This Row],[Budget Code Description]],Dimentions!$X$6:$AC$139,2,FALSE)),"")</f>
        <v/>
      </c>
      <c r="G1928" s="143"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Description]],Dimentions!$X$6:$AC$134,4,FALSE)="","",VLOOKUP(Table1[[#This Row],[Budget Code Description]],Dimentions!$X$6:$AC$134,4,FALSE)),"")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3"/>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x14ac:dyDescent="0.35">
      <c r="A1929" s="1"/>
      <c r="B1929" s="88" t="str">
        <f>IF(Table1[[#This Row],[Posting Date]]&lt;&gt;"",IF(Table1[[#This Row],[Reference Number]]=Q1928,B1928+1,1),"")</f>
        <v/>
      </c>
      <c r="C1929" s="61"/>
      <c r="D1929" s="61"/>
      <c r="E1929" s="140"/>
      <c r="F1929" s="143" t="str">
        <f>IFERROR(IF(VLOOKUP(Table1[[#This Row],[Budget Code Description]],Dimentions!$X$6:$AC$139,2,FALSE)="","",VLOOKUP(Table1[[#This Row],[Budget Code Description]],Dimentions!$X$6:$AC$139,2,FALSE)),"")</f>
        <v/>
      </c>
      <c r="G1929" s="143"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Description]],Dimentions!$X$6:$AC$134,4,FALSE)="","",VLOOKUP(Table1[[#This Row],[Budget Code Description]],Dimentions!$X$6:$AC$134,4,FALSE)),"")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3"/>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x14ac:dyDescent="0.35">
      <c r="A1930" s="1"/>
      <c r="B1930" s="88" t="str">
        <f>IF(Table1[[#This Row],[Posting Date]]&lt;&gt;"",IF(Table1[[#This Row],[Reference Number]]=Q1929,B1929+1,1),"")</f>
        <v/>
      </c>
      <c r="C1930" s="61"/>
      <c r="D1930" s="61"/>
      <c r="E1930" s="140"/>
      <c r="F1930" s="143" t="str">
        <f>IFERROR(IF(VLOOKUP(Table1[[#This Row],[Budget Code Description]],Dimentions!$X$6:$AC$139,2,FALSE)="","",VLOOKUP(Table1[[#This Row],[Budget Code Description]],Dimentions!$X$6:$AC$139,2,FALSE)),"")</f>
        <v/>
      </c>
      <c r="G1930" s="143"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Description]],Dimentions!$X$6:$AC$134,4,FALSE)="","",VLOOKUP(Table1[[#This Row],[Budget Code Description]],Dimentions!$X$6:$AC$134,4,FALSE)),"")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3"/>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x14ac:dyDescent="0.35">
      <c r="A1931" s="1"/>
      <c r="B1931" s="88" t="str">
        <f>IF(Table1[[#This Row],[Posting Date]]&lt;&gt;"",IF(Table1[[#This Row],[Reference Number]]=Q1930,B1930+1,1),"")</f>
        <v/>
      </c>
      <c r="C1931" s="61"/>
      <c r="D1931" s="61"/>
      <c r="E1931" s="140"/>
      <c r="F1931" s="143" t="str">
        <f>IFERROR(IF(VLOOKUP(Table1[[#This Row],[Budget Code Description]],Dimentions!$X$6:$AC$139,2,FALSE)="","",VLOOKUP(Table1[[#This Row],[Budget Code Description]],Dimentions!$X$6:$AC$139,2,FALSE)),"")</f>
        <v/>
      </c>
      <c r="G1931" s="143"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Description]],Dimentions!$X$6:$AC$134,4,FALSE)="","",VLOOKUP(Table1[[#This Row],[Budget Code Description]],Dimentions!$X$6:$AC$134,4,FALSE)),"")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3"/>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x14ac:dyDescent="0.35">
      <c r="A1932" s="1"/>
      <c r="B1932" s="88" t="str">
        <f>IF(Table1[[#This Row],[Posting Date]]&lt;&gt;"",IF(Table1[[#This Row],[Reference Number]]=Q1931,B1931+1,1),"")</f>
        <v/>
      </c>
      <c r="C1932" s="61"/>
      <c r="D1932" s="61"/>
      <c r="E1932" s="140"/>
      <c r="F1932" s="143" t="str">
        <f>IFERROR(IF(VLOOKUP(Table1[[#This Row],[Budget Code Description]],Dimentions!$X$6:$AC$139,2,FALSE)="","",VLOOKUP(Table1[[#This Row],[Budget Code Description]],Dimentions!$X$6:$AC$139,2,FALSE)),"")</f>
        <v/>
      </c>
      <c r="G1932" s="143"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Description]],Dimentions!$X$6:$AC$134,4,FALSE)="","",VLOOKUP(Table1[[#This Row],[Budget Code Description]],Dimentions!$X$6:$AC$134,4,FALSE)),"")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3"/>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x14ac:dyDescent="0.35">
      <c r="A1933" s="1"/>
      <c r="B1933" s="88" t="str">
        <f>IF(Table1[[#This Row],[Posting Date]]&lt;&gt;"",IF(Table1[[#This Row],[Reference Number]]=Q1932,B1932+1,1),"")</f>
        <v/>
      </c>
      <c r="C1933" s="61"/>
      <c r="D1933" s="61"/>
      <c r="E1933" s="140"/>
      <c r="F1933" s="143" t="str">
        <f>IFERROR(IF(VLOOKUP(Table1[[#This Row],[Budget Code Description]],Dimentions!$X$6:$AC$139,2,FALSE)="","",VLOOKUP(Table1[[#This Row],[Budget Code Description]],Dimentions!$X$6:$AC$139,2,FALSE)),"")</f>
        <v/>
      </c>
      <c r="G1933" s="143"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Description]],Dimentions!$X$6:$AC$134,4,FALSE)="","",VLOOKUP(Table1[[#This Row],[Budget Code Description]],Dimentions!$X$6:$AC$134,4,FALSE)),"")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3"/>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x14ac:dyDescent="0.35">
      <c r="A1934" s="1"/>
      <c r="B1934" s="88" t="str">
        <f>IF(Table1[[#This Row],[Posting Date]]&lt;&gt;"",IF(Table1[[#This Row],[Reference Number]]=Q1933,B1933+1,1),"")</f>
        <v/>
      </c>
      <c r="C1934" s="61"/>
      <c r="D1934" s="61"/>
      <c r="E1934" s="140"/>
      <c r="F1934" s="143" t="str">
        <f>IFERROR(IF(VLOOKUP(Table1[[#This Row],[Budget Code Description]],Dimentions!$X$6:$AC$139,2,FALSE)="","",VLOOKUP(Table1[[#This Row],[Budget Code Description]],Dimentions!$X$6:$AC$139,2,FALSE)),"")</f>
        <v/>
      </c>
      <c r="G1934" s="143"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Description]],Dimentions!$X$6:$AC$134,4,FALSE)="","",VLOOKUP(Table1[[#This Row],[Budget Code Description]],Dimentions!$X$6:$AC$134,4,FALSE)),"")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3"/>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x14ac:dyDescent="0.35">
      <c r="A1935" s="1"/>
      <c r="B1935" s="88" t="str">
        <f>IF(Table1[[#This Row],[Posting Date]]&lt;&gt;"",IF(Table1[[#This Row],[Reference Number]]=Q1934,B1934+1,1),"")</f>
        <v/>
      </c>
      <c r="C1935" s="61"/>
      <c r="D1935" s="61"/>
      <c r="E1935" s="140"/>
      <c r="F1935" s="143" t="str">
        <f>IFERROR(IF(VLOOKUP(Table1[[#This Row],[Budget Code Description]],Dimentions!$X$6:$AC$139,2,FALSE)="","",VLOOKUP(Table1[[#This Row],[Budget Code Description]],Dimentions!$X$6:$AC$139,2,FALSE)),"")</f>
        <v/>
      </c>
      <c r="G1935" s="143"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Description]],Dimentions!$X$6:$AC$134,4,FALSE)="","",VLOOKUP(Table1[[#This Row],[Budget Code Description]],Dimentions!$X$6:$AC$134,4,FALSE)),"")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3"/>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x14ac:dyDescent="0.35">
      <c r="A1936" s="1"/>
      <c r="B1936" s="88" t="str">
        <f>IF(Table1[[#This Row],[Posting Date]]&lt;&gt;"",IF(Table1[[#This Row],[Reference Number]]=Q1935,B1935+1,1),"")</f>
        <v/>
      </c>
      <c r="C1936" s="61"/>
      <c r="D1936" s="61"/>
      <c r="E1936" s="140"/>
      <c r="F1936" s="143" t="str">
        <f>IFERROR(IF(VLOOKUP(Table1[[#This Row],[Budget Code Description]],Dimentions!$X$6:$AC$139,2,FALSE)="","",VLOOKUP(Table1[[#This Row],[Budget Code Description]],Dimentions!$X$6:$AC$139,2,FALSE)),"")</f>
        <v/>
      </c>
      <c r="G1936" s="143"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Description]],Dimentions!$X$6:$AC$134,4,FALSE)="","",VLOOKUP(Table1[[#This Row],[Budget Code Description]],Dimentions!$X$6:$AC$134,4,FALSE)),"")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si="33"/>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x14ac:dyDescent="0.35">
      <c r="A1937" s="1"/>
      <c r="B1937" s="88" t="str">
        <f>IF(Table1[[#This Row],[Posting Date]]&lt;&gt;"",IF(Table1[[#This Row],[Reference Number]]=Q1936,B1936+1,1),"")</f>
        <v/>
      </c>
      <c r="C1937" s="61"/>
      <c r="D1937" s="61"/>
      <c r="E1937" s="140"/>
      <c r="F1937" s="143" t="str">
        <f>IFERROR(IF(VLOOKUP(Table1[[#This Row],[Budget Code Description]],Dimentions!$X$6:$AC$139,2,FALSE)="","",VLOOKUP(Table1[[#This Row],[Budget Code Description]],Dimentions!$X$6:$AC$139,2,FALSE)),"")</f>
        <v/>
      </c>
      <c r="G1937" s="143"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Description]],Dimentions!$X$6:$AC$134,4,FALSE)="","",VLOOKUP(Table1[[#This Row],[Budget Code Description]],Dimentions!$X$6:$AC$134,4,FALSE)),"")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si="33"/>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x14ac:dyDescent="0.35">
      <c r="A1938" s="1"/>
      <c r="B1938" s="88" t="str">
        <f>IF(Table1[[#This Row],[Posting Date]]&lt;&gt;"",IF(Table1[[#This Row],[Reference Number]]=Q1937,B1937+1,1),"")</f>
        <v/>
      </c>
      <c r="C1938" s="61"/>
      <c r="D1938" s="61"/>
      <c r="E1938" s="140"/>
      <c r="F1938" s="143" t="str">
        <f>IFERROR(IF(VLOOKUP(Table1[[#This Row],[Budget Code Description]],Dimentions!$X$6:$AC$139,2,FALSE)="","",VLOOKUP(Table1[[#This Row],[Budget Code Description]],Dimentions!$X$6:$AC$139,2,FALSE)),"")</f>
        <v/>
      </c>
      <c r="G1938" s="143"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Description]],Dimentions!$X$6:$AC$134,4,FALSE)="","",VLOOKUP(Table1[[#This Row],[Budget Code Description]],Dimentions!$X$6:$AC$134,4,FALSE)),"")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si="33"/>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x14ac:dyDescent="0.35">
      <c r="A1939" s="1"/>
      <c r="B1939" s="88" t="str">
        <f>IF(Table1[[#This Row],[Posting Date]]&lt;&gt;"",IF(Table1[[#This Row],[Reference Number]]=Q1938,B1938+1,1),"")</f>
        <v/>
      </c>
      <c r="C1939" s="61"/>
      <c r="D1939" s="61"/>
      <c r="E1939" s="140"/>
      <c r="F1939" s="143" t="str">
        <f>IFERROR(IF(VLOOKUP(Table1[[#This Row],[Budget Code Description]],Dimentions!$X$6:$AC$139,2,FALSE)="","",VLOOKUP(Table1[[#This Row],[Budget Code Description]],Dimentions!$X$6:$AC$139,2,FALSE)),"")</f>
        <v/>
      </c>
      <c r="G1939" s="143"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Description]],Dimentions!$X$6:$AC$134,4,FALSE)="","",VLOOKUP(Table1[[#This Row],[Budget Code Description]],Dimentions!$X$6:$AC$134,4,FALSE)),"")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3"/>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x14ac:dyDescent="0.35">
      <c r="A1940" s="1"/>
      <c r="B1940" s="88" t="str">
        <f>IF(Table1[[#This Row],[Posting Date]]&lt;&gt;"",IF(Table1[[#This Row],[Reference Number]]=Q1939,B1939+1,1),"")</f>
        <v/>
      </c>
      <c r="C1940" s="61"/>
      <c r="D1940" s="61"/>
      <c r="E1940" s="140"/>
      <c r="F1940" s="143" t="str">
        <f>IFERROR(IF(VLOOKUP(Table1[[#This Row],[Budget Code Description]],Dimentions!$X$6:$AC$139,2,FALSE)="","",VLOOKUP(Table1[[#This Row],[Budget Code Description]],Dimentions!$X$6:$AC$139,2,FALSE)),"")</f>
        <v/>
      </c>
      <c r="G1940" s="143"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Description]],Dimentions!$X$6:$AC$134,4,FALSE)="","",VLOOKUP(Table1[[#This Row],[Budget Code Description]],Dimentions!$X$6:$AC$134,4,FALSE)),"")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3"/>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x14ac:dyDescent="0.35">
      <c r="A1941" s="1"/>
      <c r="B1941" s="88" t="str">
        <f>IF(Table1[[#This Row],[Posting Date]]&lt;&gt;"",IF(Table1[[#This Row],[Reference Number]]=Q1940,B1940+1,1),"")</f>
        <v/>
      </c>
      <c r="C1941" s="61"/>
      <c r="D1941" s="61"/>
      <c r="E1941" s="140"/>
      <c r="F1941" s="143" t="str">
        <f>IFERROR(IF(VLOOKUP(Table1[[#This Row],[Budget Code Description]],Dimentions!$X$6:$AC$139,2,FALSE)="","",VLOOKUP(Table1[[#This Row],[Budget Code Description]],Dimentions!$X$6:$AC$139,2,FALSE)),"")</f>
        <v/>
      </c>
      <c r="G1941" s="143"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Description]],Dimentions!$X$6:$AC$134,4,FALSE)="","",VLOOKUP(Table1[[#This Row],[Budget Code Description]],Dimentions!$X$6:$AC$134,4,FALSE)),"")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3"/>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x14ac:dyDescent="0.35">
      <c r="A1942" s="1"/>
      <c r="B1942" s="88" t="str">
        <f>IF(Table1[[#This Row],[Posting Date]]&lt;&gt;"",IF(Table1[[#This Row],[Reference Number]]=Q1941,B1941+1,1),"")</f>
        <v/>
      </c>
      <c r="C1942" s="61"/>
      <c r="D1942" s="61"/>
      <c r="E1942" s="140"/>
      <c r="F1942" s="143" t="str">
        <f>IFERROR(IF(VLOOKUP(Table1[[#This Row],[Budget Code Description]],Dimentions!$X$6:$AC$139,2,FALSE)="","",VLOOKUP(Table1[[#This Row],[Budget Code Description]],Dimentions!$X$6:$AC$139,2,FALSE)),"")</f>
        <v/>
      </c>
      <c r="G1942" s="143"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Description]],Dimentions!$X$6:$AC$134,4,FALSE)="","",VLOOKUP(Table1[[#This Row],[Budget Code Description]],Dimentions!$X$6:$AC$134,4,FALSE)),"")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3"/>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x14ac:dyDescent="0.35">
      <c r="A1943" s="1"/>
      <c r="B1943" s="88" t="str">
        <f>IF(Table1[[#This Row],[Posting Date]]&lt;&gt;"",IF(Table1[[#This Row],[Reference Number]]=Q1942,B1942+1,1),"")</f>
        <v/>
      </c>
      <c r="C1943" s="61"/>
      <c r="D1943" s="61"/>
      <c r="E1943" s="140"/>
      <c r="F1943" s="143" t="str">
        <f>IFERROR(IF(VLOOKUP(Table1[[#This Row],[Budget Code Description]],Dimentions!$X$6:$AC$139,2,FALSE)="","",VLOOKUP(Table1[[#This Row],[Budget Code Description]],Dimentions!$X$6:$AC$139,2,FALSE)),"")</f>
        <v/>
      </c>
      <c r="G1943" s="143"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Description]],Dimentions!$X$6:$AC$134,4,FALSE)="","",VLOOKUP(Table1[[#This Row],[Budget Code Description]],Dimentions!$X$6:$AC$134,4,FALSE)),"")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3"/>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x14ac:dyDescent="0.35">
      <c r="A1944" s="1"/>
      <c r="B1944" s="88" t="str">
        <f>IF(Table1[[#This Row],[Posting Date]]&lt;&gt;"",IF(Table1[[#This Row],[Reference Number]]=Q1943,B1943+1,1),"")</f>
        <v/>
      </c>
      <c r="C1944" s="61"/>
      <c r="D1944" s="61"/>
      <c r="E1944" s="140"/>
      <c r="F1944" s="143" t="str">
        <f>IFERROR(IF(VLOOKUP(Table1[[#This Row],[Budget Code Description]],Dimentions!$X$6:$AC$139,2,FALSE)="","",VLOOKUP(Table1[[#This Row],[Budget Code Description]],Dimentions!$X$6:$AC$139,2,FALSE)),"")</f>
        <v/>
      </c>
      <c r="G1944" s="143"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Description]],Dimentions!$X$6:$AC$134,4,FALSE)="","",VLOOKUP(Table1[[#This Row],[Budget Code Description]],Dimentions!$X$6:$AC$134,4,FALSE)),"")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3"/>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x14ac:dyDescent="0.35">
      <c r="A1945" s="1"/>
      <c r="B1945" s="88" t="str">
        <f>IF(Table1[[#This Row],[Posting Date]]&lt;&gt;"",IF(Table1[[#This Row],[Reference Number]]=Q1944,B1944+1,1),"")</f>
        <v/>
      </c>
      <c r="C1945" s="61"/>
      <c r="D1945" s="61"/>
      <c r="E1945" s="140"/>
      <c r="F1945" s="143" t="str">
        <f>IFERROR(IF(VLOOKUP(Table1[[#This Row],[Budget Code Description]],Dimentions!$X$6:$AC$139,2,FALSE)="","",VLOOKUP(Table1[[#This Row],[Budget Code Description]],Dimentions!$X$6:$AC$139,2,FALSE)),"")</f>
        <v/>
      </c>
      <c r="G1945" s="143"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Description]],Dimentions!$X$6:$AC$134,4,FALSE)="","",VLOOKUP(Table1[[#This Row],[Budget Code Description]],Dimentions!$X$6:$AC$134,4,FALSE)),"")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3"/>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x14ac:dyDescent="0.35">
      <c r="A1946" s="1"/>
      <c r="B1946" s="88" t="str">
        <f>IF(Table1[[#This Row],[Posting Date]]&lt;&gt;"",IF(Table1[[#This Row],[Reference Number]]=Q1945,B1945+1,1),"")</f>
        <v/>
      </c>
      <c r="C1946" s="61"/>
      <c r="D1946" s="61"/>
      <c r="E1946" s="140"/>
      <c r="F1946" s="143" t="str">
        <f>IFERROR(IF(VLOOKUP(Table1[[#This Row],[Budget Code Description]],Dimentions!$X$6:$AC$139,2,FALSE)="","",VLOOKUP(Table1[[#This Row],[Budget Code Description]],Dimentions!$X$6:$AC$139,2,FALSE)),"")</f>
        <v/>
      </c>
      <c r="G1946" s="143"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Description]],Dimentions!$X$6:$AC$134,4,FALSE)="","",VLOOKUP(Table1[[#This Row],[Budget Code Description]],Dimentions!$X$6:$AC$134,4,FALSE)),"")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3"/>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x14ac:dyDescent="0.35">
      <c r="A1947" s="1"/>
      <c r="B1947" s="88" t="str">
        <f>IF(Table1[[#This Row],[Posting Date]]&lt;&gt;"",IF(Table1[[#This Row],[Reference Number]]=Q1946,B1946+1,1),"")</f>
        <v/>
      </c>
      <c r="C1947" s="61"/>
      <c r="D1947" s="61"/>
      <c r="E1947" s="140"/>
      <c r="F1947" s="143" t="str">
        <f>IFERROR(IF(VLOOKUP(Table1[[#This Row],[Budget Code Description]],Dimentions!$X$6:$AC$139,2,FALSE)="","",VLOOKUP(Table1[[#This Row],[Budget Code Description]],Dimentions!$X$6:$AC$139,2,FALSE)),"")</f>
        <v/>
      </c>
      <c r="G1947" s="143"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Description]],Dimentions!$X$6:$AC$134,4,FALSE)="","",VLOOKUP(Table1[[#This Row],[Budget Code Description]],Dimentions!$X$6:$AC$134,4,FALSE)),"")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3"/>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x14ac:dyDescent="0.35">
      <c r="A1948" s="1"/>
      <c r="B1948" s="88" t="str">
        <f>IF(Table1[[#This Row],[Posting Date]]&lt;&gt;"",IF(Table1[[#This Row],[Reference Number]]=Q1947,B1947+1,1),"")</f>
        <v/>
      </c>
      <c r="C1948" s="61"/>
      <c r="D1948" s="61"/>
      <c r="E1948" s="140"/>
      <c r="F1948" s="143" t="str">
        <f>IFERROR(IF(VLOOKUP(Table1[[#This Row],[Budget Code Description]],Dimentions!$X$6:$AC$139,2,FALSE)="","",VLOOKUP(Table1[[#This Row],[Budget Code Description]],Dimentions!$X$6:$AC$139,2,FALSE)),"")</f>
        <v/>
      </c>
      <c r="G1948" s="143"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Description]],Dimentions!$X$6:$AC$134,4,FALSE)="","",VLOOKUP(Table1[[#This Row],[Budget Code Description]],Dimentions!$X$6:$AC$134,4,FALSE)),"")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3"/>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x14ac:dyDescent="0.35">
      <c r="A1949" s="1"/>
      <c r="B1949" s="88" t="str">
        <f>IF(Table1[[#This Row],[Posting Date]]&lt;&gt;"",IF(Table1[[#This Row],[Reference Number]]=Q1948,B1948+1,1),"")</f>
        <v/>
      </c>
      <c r="C1949" s="61"/>
      <c r="D1949" s="61"/>
      <c r="E1949" s="140"/>
      <c r="F1949" s="143" t="str">
        <f>IFERROR(IF(VLOOKUP(Table1[[#This Row],[Budget Code Description]],Dimentions!$X$6:$AC$139,2,FALSE)="","",VLOOKUP(Table1[[#This Row],[Budget Code Description]],Dimentions!$X$6:$AC$139,2,FALSE)),"")</f>
        <v/>
      </c>
      <c r="G1949" s="143"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Description]],Dimentions!$X$6:$AC$134,4,FALSE)="","",VLOOKUP(Table1[[#This Row],[Budget Code Description]],Dimentions!$X$6:$AC$134,4,FALSE)),"")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3"/>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x14ac:dyDescent="0.35">
      <c r="A1950" s="1"/>
      <c r="B1950" s="88" t="str">
        <f>IF(Table1[[#This Row],[Posting Date]]&lt;&gt;"",IF(Table1[[#This Row],[Reference Number]]=Q1949,B1949+1,1),"")</f>
        <v/>
      </c>
      <c r="C1950" s="61"/>
      <c r="D1950" s="61"/>
      <c r="E1950" s="140"/>
      <c r="F1950" s="143" t="str">
        <f>IFERROR(IF(VLOOKUP(Table1[[#This Row],[Budget Code Description]],Dimentions!$X$6:$AC$139,2,FALSE)="","",VLOOKUP(Table1[[#This Row],[Budget Code Description]],Dimentions!$X$6:$AC$139,2,FALSE)),"")</f>
        <v/>
      </c>
      <c r="G1950" s="143"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Description]],Dimentions!$X$6:$AC$134,4,FALSE)="","",VLOOKUP(Table1[[#This Row],[Budget Code Description]],Dimentions!$X$6:$AC$134,4,FALSE)),"")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3"/>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x14ac:dyDescent="0.35">
      <c r="A1951" s="1"/>
      <c r="B1951" s="88" t="str">
        <f>IF(Table1[[#This Row],[Posting Date]]&lt;&gt;"",IF(Table1[[#This Row],[Reference Number]]=Q1950,B1950+1,1),"")</f>
        <v/>
      </c>
      <c r="C1951" s="61"/>
      <c r="D1951" s="61"/>
      <c r="E1951" s="140"/>
      <c r="F1951" s="143" t="str">
        <f>IFERROR(IF(VLOOKUP(Table1[[#This Row],[Budget Code Description]],Dimentions!$X$6:$AC$139,2,FALSE)="","",VLOOKUP(Table1[[#This Row],[Budget Code Description]],Dimentions!$X$6:$AC$139,2,FALSE)),"")</f>
        <v/>
      </c>
      <c r="G1951" s="143"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Description]],Dimentions!$X$6:$AC$134,4,FALSE)="","",VLOOKUP(Table1[[#This Row],[Budget Code Description]],Dimentions!$X$6:$AC$134,4,FALSE)),"")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3"/>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x14ac:dyDescent="0.35">
      <c r="A1952" s="1"/>
      <c r="B1952" s="88" t="str">
        <f>IF(Table1[[#This Row],[Posting Date]]&lt;&gt;"",IF(Table1[[#This Row],[Reference Number]]=Q1951,B1951+1,1),"")</f>
        <v/>
      </c>
      <c r="C1952" s="61"/>
      <c r="D1952" s="61"/>
      <c r="E1952" s="140"/>
      <c r="F1952" s="143" t="str">
        <f>IFERROR(IF(VLOOKUP(Table1[[#This Row],[Budget Code Description]],Dimentions!$X$6:$AC$139,2,FALSE)="","",VLOOKUP(Table1[[#This Row],[Budget Code Description]],Dimentions!$X$6:$AC$139,2,FALSE)),"")</f>
        <v/>
      </c>
      <c r="G1952" s="143"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Description]],Dimentions!$X$6:$AC$134,4,FALSE)="","",VLOOKUP(Table1[[#This Row],[Budget Code Description]],Dimentions!$X$6:$AC$134,4,FALSE)),"")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3"/>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x14ac:dyDescent="0.35">
      <c r="A1953" s="1"/>
      <c r="B1953" s="88" t="str">
        <f>IF(Table1[[#This Row],[Posting Date]]&lt;&gt;"",IF(Table1[[#This Row],[Reference Number]]=Q1952,B1952+1,1),"")</f>
        <v/>
      </c>
      <c r="C1953" s="61"/>
      <c r="D1953" s="61"/>
      <c r="E1953" s="140"/>
      <c r="F1953" s="143" t="str">
        <f>IFERROR(IF(VLOOKUP(Table1[[#This Row],[Budget Code Description]],Dimentions!$X$6:$AC$139,2,FALSE)="","",VLOOKUP(Table1[[#This Row],[Budget Code Description]],Dimentions!$X$6:$AC$139,2,FALSE)),"")</f>
        <v/>
      </c>
      <c r="G1953" s="143"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Description]],Dimentions!$X$6:$AC$134,4,FALSE)="","",VLOOKUP(Table1[[#This Row],[Budget Code Description]],Dimentions!$X$6:$AC$134,4,FALSE)),"")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3"/>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x14ac:dyDescent="0.35">
      <c r="A1954" s="1"/>
      <c r="B1954" s="88" t="str">
        <f>IF(Table1[[#This Row],[Posting Date]]&lt;&gt;"",IF(Table1[[#This Row],[Reference Number]]=Q1953,B1953+1,1),"")</f>
        <v/>
      </c>
      <c r="C1954" s="61"/>
      <c r="D1954" s="61"/>
      <c r="E1954" s="140"/>
      <c r="F1954" s="143" t="str">
        <f>IFERROR(IF(VLOOKUP(Table1[[#This Row],[Budget Code Description]],Dimentions!$X$6:$AC$139,2,FALSE)="","",VLOOKUP(Table1[[#This Row],[Budget Code Description]],Dimentions!$X$6:$AC$139,2,FALSE)),"")</f>
        <v/>
      </c>
      <c r="G1954" s="143"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Description]],Dimentions!$X$6:$AC$134,4,FALSE)="","",VLOOKUP(Table1[[#This Row],[Budget Code Description]],Dimentions!$X$6:$AC$134,4,FALSE)),"")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3"/>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x14ac:dyDescent="0.35">
      <c r="A1955" s="1"/>
      <c r="B1955" s="88" t="str">
        <f>IF(Table1[[#This Row],[Posting Date]]&lt;&gt;"",IF(Table1[[#This Row],[Reference Number]]=Q1954,B1954+1,1),"")</f>
        <v/>
      </c>
      <c r="C1955" s="61"/>
      <c r="D1955" s="61"/>
      <c r="E1955" s="140"/>
      <c r="F1955" s="143" t="str">
        <f>IFERROR(IF(VLOOKUP(Table1[[#This Row],[Budget Code Description]],Dimentions!$X$6:$AC$139,2,FALSE)="","",VLOOKUP(Table1[[#This Row],[Budget Code Description]],Dimentions!$X$6:$AC$139,2,FALSE)),"")</f>
        <v/>
      </c>
      <c r="G1955" s="143"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Description]],Dimentions!$X$6:$AC$134,4,FALSE)="","",VLOOKUP(Table1[[#This Row],[Budget Code Description]],Dimentions!$X$6:$AC$134,4,FALSE)),"")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si="33"/>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x14ac:dyDescent="0.35">
      <c r="A1956" s="1"/>
      <c r="B1956" s="88" t="str">
        <f>IF(Table1[[#This Row],[Posting Date]]&lt;&gt;"",IF(Table1[[#This Row],[Reference Number]]=Q1955,B1955+1,1),"")</f>
        <v/>
      </c>
      <c r="C1956" s="61"/>
      <c r="D1956" s="61"/>
      <c r="E1956" s="140"/>
      <c r="F1956" s="143" t="str">
        <f>IFERROR(IF(VLOOKUP(Table1[[#This Row],[Budget Code Description]],Dimentions!$X$6:$AC$139,2,FALSE)="","",VLOOKUP(Table1[[#This Row],[Budget Code Description]],Dimentions!$X$6:$AC$139,2,FALSE)),"")</f>
        <v/>
      </c>
      <c r="G1956" s="143"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Description]],Dimentions!$X$6:$AC$134,4,FALSE)="","",VLOOKUP(Table1[[#This Row],[Budget Code Description]],Dimentions!$X$6:$AC$134,4,FALSE)),"")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3"/>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x14ac:dyDescent="0.35">
      <c r="A1957" s="1"/>
      <c r="B1957" s="88" t="str">
        <f>IF(Table1[[#This Row],[Posting Date]]&lt;&gt;"",IF(Table1[[#This Row],[Reference Number]]=Q1956,B1956+1,1),"")</f>
        <v/>
      </c>
      <c r="C1957" s="61"/>
      <c r="D1957" s="61"/>
      <c r="E1957" s="140"/>
      <c r="F1957" s="143" t="str">
        <f>IFERROR(IF(VLOOKUP(Table1[[#This Row],[Budget Code Description]],Dimentions!$X$6:$AC$139,2,FALSE)="","",VLOOKUP(Table1[[#This Row],[Budget Code Description]],Dimentions!$X$6:$AC$139,2,FALSE)),"")</f>
        <v/>
      </c>
      <c r="G1957" s="143"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Description]],Dimentions!$X$6:$AC$134,4,FALSE)="","",VLOOKUP(Table1[[#This Row],[Budget Code Description]],Dimentions!$X$6:$AC$134,4,FALSE)),"")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3"/>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x14ac:dyDescent="0.35">
      <c r="A1958" s="1"/>
      <c r="B1958" s="88" t="str">
        <f>IF(Table1[[#This Row],[Posting Date]]&lt;&gt;"",IF(Table1[[#This Row],[Reference Number]]=Q1957,B1957+1,1),"")</f>
        <v/>
      </c>
      <c r="C1958" s="61"/>
      <c r="D1958" s="61"/>
      <c r="E1958" s="140"/>
      <c r="F1958" s="143" t="str">
        <f>IFERROR(IF(VLOOKUP(Table1[[#This Row],[Budget Code Description]],Dimentions!$X$6:$AC$139,2,FALSE)="","",VLOOKUP(Table1[[#This Row],[Budget Code Description]],Dimentions!$X$6:$AC$139,2,FALSE)),"")</f>
        <v/>
      </c>
      <c r="G1958" s="143"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Description]],Dimentions!$X$6:$AC$134,4,FALSE)="","",VLOOKUP(Table1[[#This Row],[Budget Code Description]],Dimentions!$X$6:$AC$134,4,FALSE)),"")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si="33"/>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x14ac:dyDescent="0.35">
      <c r="A1959" s="1"/>
      <c r="B1959" s="88" t="str">
        <f>IF(Table1[[#This Row],[Posting Date]]&lt;&gt;"",IF(Table1[[#This Row],[Reference Number]]=Q1958,B1958+1,1),"")</f>
        <v/>
      </c>
      <c r="C1959" s="61"/>
      <c r="D1959" s="61"/>
      <c r="E1959" s="140"/>
      <c r="F1959" s="143" t="str">
        <f>IFERROR(IF(VLOOKUP(Table1[[#This Row],[Budget Code Description]],Dimentions!$X$6:$AC$139,2,FALSE)="","",VLOOKUP(Table1[[#This Row],[Budget Code Description]],Dimentions!$X$6:$AC$139,2,FALSE)),"")</f>
        <v/>
      </c>
      <c r="G1959" s="143"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Description]],Dimentions!$X$6:$AC$134,4,FALSE)="","",VLOOKUP(Table1[[#This Row],[Budget Code Description]],Dimentions!$X$6:$AC$134,4,FALSE)),"")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3"/>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x14ac:dyDescent="0.35">
      <c r="A1960" s="1"/>
      <c r="B1960" s="88" t="str">
        <f>IF(Table1[[#This Row],[Posting Date]]&lt;&gt;"",IF(Table1[[#This Row],[Reference Number]]=Q1959,B1959+1,1),"")</f>
        <v/>
      </c>
      <c r="C1960" s="61"/>
      <c r="D1960" s="61"/>
      <c r="E1960" s="140"/>
      <c r="F1960" s="143" t="str">
        <f>IFERROR(IF(VLOOKUP(Table1[[#This Row],[Budget Code Description]],Dimentions!$X$6:$AC$139,2,FALSE)="","",VLOOKUP(Table1[[#This Row],[Budget Code Description]],Dimentions!$X$6:$AC$139,2,FALSE)),"")</f>
        <v/>
      </c>
      <c r="G1960" s="143"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Description]],Dimentions!$X$6:$AC$134,4,FALSE)="","",VLOOKUP(Table1[[#This Row],[Budget Code Description]],Dimentions!$X$6:$AC$134,4,FALSE)),"")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3"/>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x14ac:dyDescent="0.35">
      <c r="A1961" s="1"/>
      <c r="B1961" s="88" t="str">
        <f>IF(Table1[[#This Row],[Posting Date]]&lt;&gt;"",IF(Table1[[#This Row],[Reference Number]]=Q1960,B1960+1,1),"")</f>
        <v/>
      </c>
      <c r="C1961" s="61"/>
      <c r="D1961" s="61"/>
      <c r="E1961" s="140"/>
      <c r="F1961" s="143" t="str">
        <f>IFERROR(IF(VLOOKUP(Table1[[#This Row],[Budget Code Description]],Dimentions!$X$6:$AC$139,2,FALSE)="","",VLOOKUP(Table1[[#This Row],[Budget Code Description]],Dimentions!$X$6:$AC$139,2,FALSE)),"")</f>
        <v/>
      </c>
      <c r="G1961" s="143"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Description]],Dimentions!$X$6:$AC$134,4,FALSE)="","",VLOOKUP(Table1[[#This Row],[Budget Code Description]],Dimentions!$X$6:$AC$134,4,FALSE)),"")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si="33"/>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x14ac:dyDescent="0.35">
      <c r="A1962" s="1"/>
      <c r="B1962" s="88" t="str">
        <f>IF(Table1[[#This Row],[Posting Date]]&lt;&gt;"",IF(Table1[[#This Row],[Reference Number]]=Q1961,B1961+1,1),"")</f>
        <v/>
      </c>
      <c r="C1962" s="61"/>
      <c r="D1962" s="61"/>
      <c r="E1962" s="140"/>
      <c r="F1962" s="143" t="str">
        <f>IFERROR(IF(VLOOKUP(Table1[[#This Row],[Budget Code Description]],Dimentions!$X$6:$AC$139,2,FALSE)="","",VLOOKUP(Table1[[#This Row],[Budget Code Description]],Dimentions!$X$6:$AC$139,2,FALSE)),"")</f>
        <v/>
      </c>
      <c r="G1962" s="143"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Description]],Dimentions!$X$6:$AC$134,4,FALSE)="","",VLOOKUP(Table1[[#This Row],[Budget Code Description]],Dimentions!$X$6:$AC$134,4,FALSE)),"")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3"/>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x14ac:dyDescent="0.35">
      <c r="A1963" s="1"/>
      <c r="B1963" s="88" t="str">
        <f>IF(Table1[[#This Row],[Posting Date]]&lt;&gt;"",IF(Table1[[#This Row],[Reference Number]]=Q1962,B1962+1,1),"")</f>
        <v/>
      </c>
      <c r="C1963" s="61"/>
      <c r="D1963" s="61"/>
      <c r="E1963" s="140"/>
      <c r="F1963" s="143" t="str">
        <f>IFERROR(IF(VLOOKUP(Table1[[#This Row],[Budget Code Description]],Dimentions!$X$6:$AC$139,2,FALSE)="","",VLOOKUP(Table1[[#This Row],[Budget Code Description]],Dimentions!$X$6:$AC$139,2,FALSE)),"")</f>
        <v/>
      </c>
      <c r="G1963" s="143"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Description]],Dimentions!$X$6:$AC$134,4,FALSE)="","",VLOOKUP(Table1[[#This Row],[Budget Code Description]],Dimentions!$X$6:$AC$134,4,FALSE)),"")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ref="W1963:W2026" si="34">IF(E1963="","",(ExchangeRate))</f>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x14ac:dyDescent="0.35">
      <c r="A1964" s="1"/>
      <c r="B1964" s="88" t="str">
        <f>IF(Table1[[#This Row],[Posting Date]]&lt;&gt;"",IF(Table1[[#This Row],[Reference Number]]=Q1963,B1963+1,1),"")</f>
        <v/>
      </c>
      <c r="C1964" s="61"/>
      <c r="D1964" s="61"/>
      <c r="E1964" s="140"/>
      <c r="F1964" s="143" t="str">
        <f>IFERROR(IF(VLOOKUP(Table1[[#This Row],[Budget Code Description]],Dimentions!$X$6:$AC$139,2,FALSE)="","",VLOOKUP(Table1[[#This Row],[Budget Code Description]],Dimentions!$X$6:$AC$139,2,FALSE)),"")</f>
        <v/>
      </c>
      <c r="G1964" s="143"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Description]],Dimentions!$X$6:$AC$134,4,FALSE)="","",VLOOKUP(Table1[[#This Row],[Budget Code Description]],Dimentions!$X$6:$AC$134,4,FALSE)),"")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4"/>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x14ac:dyDescent="0.35">
      <c r="A1965" s="1"/>
      <c r="B1965" s="88" t="str">
        <f>IF(Table1[[#This Row],[Posting Date]]&lt;&gt;"",IF(Table1[[#This Row],[Reference Number]]=Q1964,B1964+1,1),"")</f>
        <v/>
      </c>
      <c r="C1965" s="61"/>
      <c r="D1965" s="61"/>
      <c r="E1965" s="140"/>
      <c r="F1965" s="143" t="str">
        <f>IFERROR(IF(VLOOKUP(Table1[[#This Row],[Budget Code Description]],Dimentions!$X$6:$AC$139,2,FALSE)="","",VLOOKUP(Table1[[#This Row],[Budget Code Description]],Dimentions!$X$6:$AC$139,2,FALSE)),"")</f>
        <v/>
      </c>
      <c r="G1965" s="143"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Description]],Dimentions!$X$6:$AC$134,4,FALSE)="","",VLOOKUP(Table1[[#This Row],[Budget Code Description]],Dimentions!$X$6:$AC$134,4,FALSE)),"")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si="34"/>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x14ac:dyDescent="0.35">
      <c r="A1966" s="1"/>
      <c r="B1966" s="88" t="str">
        <f>IF(Table1[[#This Row],[Posting Date]]&lt;&gt;"",IF(Table1[[#This Row],[Reference Number]]=Q1965,B1965+1,1),"")</f>
        <v/>
      </c>
      <c r="C1966" s="61"/>
      <c r="D1966" s="61"/>
      <c r="E1966" s="140"/>
      <c r="F1966" s="143" t="str">
        <f>IFERROR(IF(VLOOKUP(Table1[[#This Row],[Budget Code Description]],Dimentions!$X$6:$AC$139,2,FALSE)="","",VLOOKUP(Table1[[#This Row],[Budget Code Description]],Dimentions!$X$6:$AC$139,2,FALSE)),"")</f>
        <v/>
      </c>
      <c r="G1966" s="143"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Description]],Dimentions!$X$6:$AC$134,4,FALSE)="","",VLOOKUP(Table1[[#This Row],[Budget Code Description]],Dimentions!$X$6:$AC$134,4,FALSE)),"")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si="34"/>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x14ac:dyDescent="0.35">
      <c r="A1967" s="1"/>
      <c r="B1967" s="88" t="str">
        <f>IF(Table1[[#This Row],[Posting Date]]&lt;&gt;"",IF(Table1[[#This Row],[Reference Number]]=Q1966,B1966+1,1),"")</f>
        <v/>
      </c>
      <c r="C1967" s="61"/>
      <c r="D1967" s="61"/>
      <c r="E1967" s="140"/>
      <c r="F1967" s="143" t="str">
        <f>IFERROR(IF(VLOOKUP(Table1[[#This Row],[Budget Code Description]],Dimentions!$X$6:$AC$139,2,FALSE)="","",VLOOKUP(Table1[[#This Row],[Budget Code Description]],Dimentions!$X$6:$AC$139,2,FALSE)),"")</f>
        <v/>
      </c>
      <c r="G1967" s="143"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Description]],Dimentions!$X$6:$AC$134,4,FALSE)="","",VLOOKUP(Table1[[#This Row],[Budget Code Description]],Dimentions!$X$6:$AC$134,4,FALSE)),"")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si="34"/>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x14ac:dyDescent="0.35">
      <c r="A1968" s="1"/>
      <c r="B1968" s="88" t="str">
        <f>IF(Table1[[#This Row],[Posting Date]]&lt;&gt;"",IF(Table1[[#This Row],[Reference Number]]=Q1967,B1967+1,1),"")</f>
        <v/>
      </c>
      <c r="C1968" s="61"/>
      <c r="D1968" s="61"/>
      <c r="E1968" s="140"/>
      <c r="F1968" s="143" t="str">
        <f>IFERROR(IF(VLOOKUP(Table1[[#This Row],[Budget Code Description]],Dimentions!$X$6:$AC$139,2,FALSE)="","",VLOOKUP(Table1[[#This Row],[Budget Code Description]],Dimentions!$X$6:$AC$139,2,FALSE)),"")</f>
        <v/>
      </c>
      <c r="G1968" s="143"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Description]],Dimentions!$X$6:$AC$134,4,FALSE)="","",VLOOKUP(Table1[[#This Row],[Budget Code Description]],Dimentions!$X$6:$AC$134,4,FALSE)),"")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4"/>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x14ac:dyDescent="0.35">
      <c r="A1969" s="1"/>
      <c r="B1969" s="88" t="str">
        <f>IF(Table1[[#This Row],[Posting Date]]&lt;&gt;"",IF(Table1[[#This Row],[Reference Number]]=Q1968,B1968+1,1),"")</f>
        <v/>
      </c>
      <c r="C1969" s="61"/>
      <c r="D1969" s="61"/>
      <c r="E1969" s="140"/>
      <c r="F1969" s="143" t="str">
        <f>IFERROR(IF(VLOOKUP(Table1[[#This Row],[Budget Code Description]],Dimentions!$X$6:$AC$139,2,FALSE)="","",VLOOKUP(Table1[[#This Row],[Budget Code Description]],Dimentions!$X$6:$AC$139,2,FALSE)),"")</f>
        <v/>
      </c>
      <c r="G1969" s="143"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Description]],Dimentions!$X$6:$AC$134,4,FALSE)="","",VLOOKUP(Table1[[#This Row],[Budget Code Description]],Dimentions!$X$6:$AC$134,4,FALSE)),"")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4"/>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x14ac:dyDescent="0.35">
      <c r="A1970" s="1"/>
      <c r="B1970" s="88" t="str">
        <f>IF(Table1[[#This Row],[Posting Date]]&lt;&gt;"",IF(Table1[[#This Row],[Reference Number]]=Q1969,B1969+1,1),"")</f>
        <v/>
      </c>
      <c r="C1970" s="61"/>
      <c r="D1970" s="61"/>
      <c r="E1970" s="140"/>
      <c r="F1970" s="143" t="str">
        <f>IFERROR(IF(VLOOKUP(Table1[[#This Row],[Budget Code Description]],Dimentions!$X$6:$AC$139,2,FALSE)="","",VLOOKUP(Table1[[#This Row],[Budget Code Description]],Dimentions!$X$6:$AC$139,2,FALSE)),"")</f>
        <v/>
      </c>
      <c r="G1970" s="143"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Description]],Dimentions!$X$6:$AC$134,4,FALSE)="","",VLOOKUP(Table1[[#This Row],[Budget Code Description]],Dimentions!$X$6:$AC$134,4,FALSE)),"")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4"/>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x14ac:dyDescent="0.35">
      <c r="A1971" s="1"/>
      <c r="B1971" s="88" t="str">
        <f>IF(Table1[[#This Row],[Posting Date]]&lt;&gt;"",IF(Table1[[#This Row],[Reference Number]]=Q1970,B1970+1,1),"")</f>
        <v/>
      </c>
      <c r="C1971" s="61"/>
      <c r="D1971" s="61"/>
      <c r="E1971" s="140"/>
      <c r="F1971" s="143" t="str">
        <f>IFERROR(IF(VLOOKUP(Table1[[#This Row],[Budget Code Description]],Dimentions!$X$6:$AC$139,2,FALSE)="","",VLOOKUP(Table1[[#This Row],[Budget Code Description]],Dimentions!$X$6:$AC$139,2,FALSE)),"")</f>
        <v/>
      </c>
      <c r="G1971" s="143"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Description]],Dimentions!$X$6:$AC$134,4,FALSE)="","",VLOOKUP(Table1[[#This Row],[Budget Code Description]],Dimentions!$X$6:$AC$134,4,FALSE)),"")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4"/>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x14ac:dyDescent="0.35">
      <c r="A1972" s="1"/>
      <c r="B1972" s="88" t="str">
        <f>IF(Table1[[#This Row],[Posting Date]]&lt;&gt;"",IF(Table1[[#This Row],[Reference Number]]=Q1971,B1971+1,1),"")</f>
        <v/>
      </c>
      <c r="C1972" s="61"/>
      <c r="D1972" s="61"/>
      <c r="E1972" s="140"/>
      <c r="F1972" s="143" t="str">
        <f>IFERROR(IF(VLOOKUP(Table1[[#This Row],[Budget Code Description]],Dimentions!$X$6:$AC$139,2,FALSE)="","",VLOOKUP(Table1[[#This Row],[Budget Code Description]],Dimentions!$X$6:$AC$139,2,FALSE)),"")</f>
        <v/>
      </c>
      <c r="G1972" s="143"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Description]],Dimentions!$X$6:$AC$134,4,FALSE)="","",VLOOKUP(Table1[[#This Row],[Budget Code Description]],Dimentions!$X$6:$AC$134,4,FALSE)),"")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4"/>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x14ac:dyDescent="0.35">
      <c r="A1973" s="1"/>
      <c r="B1973" s="88" t="str">
        <f>IF(Table1[[#This Row],[Posting Date]]&lt;&gt;"",IF(Table1[[#This Row],[Reference Number]]=Q1972,B1972+1,1),"")</f>
        <v/>
      </c>
      <c r="C1973" s="61"/>
      <c r="D1973" s="61"/>
      <c r="E1973" s="140"/>
      <c r="F1973" s="143" t="str">
        <f>IFERROR(IF(VLOOKUP(Table1[[#This Row],[Budget Code Description]],Dimentions!$X$6:$AC$139,2,FALSE)="","",VLOOKUP(Table1[[#This Row],[Budget Code Description]],Dimentions!$X$6:$AC$139,2,FALSE)),"")</f>
        <v/>
      </c>
      <c r="G1973" s="143"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Description]],Dimentions!$X$6:$AC$134,4,FALSE)="","",VLOOKUP(Table1[[#This Row],[Budget Code Description]],Dimentions!$X$6:$AC$134,4,FALSE)),"")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4"/>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x14ac:dyDescent="0.35">
      <c r="A1974" s="1"/>
      <c r="B1974" s="88" t="str">
        <f>IF(Table1[[#This Row],[Posting Date]]&lt;&gt;"",IF(Table1[[#This Row],[Reference Number]]=Q1973,B1973+1,1),"")</f>
        <v/>
      </c>
      <c r="C1974" s="61"/>
      <c r="D1974" s="61"/>
      <c r="E1974" s="140"/>
      <c r="F1974" s="143" t="str">
        <f>IFERROR(IF(VLOOKUP(Table1[[#This Row],[Budget Code Description]],Dimentions!$X$6:$AC$139,2,FALSE)="","",VLOOKUP(Table1[[#This Row],[Budget Code Description]],Dimentions!$X$6:$AC$139,2,FALSE)),"")</f>
        <v/>
      </c>
      <c r="G1974" s="143"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Description]],Dimentions!$X$6:$AC$134,4,FALSE)="","",VLOOKUP(Table1[[#This Row],[Budget Code Description]],Dimentions!$X$6:$AC$134,4,FALSE)),"")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4"/>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x14ac:dyDescent="0.35">
      <c r="A1975" s="1"/>
      <c r="B1975" s="88" t="str">
        <f>IF(Table1[[#This Row],[Posting Date]]&lt;&gt;"",IF(Table1[[#This Row],[Reference Number]]=Q1974,B1974+1,1),"")</f>
        <v/>
      </c>
      <c r="C1975" s="61"/>
      <c r="D1975" s="61"/>
      <c r="E1975" s="140"/>
      <c r="F1975" s="143" t="str">
        <f>IFERROR(IF(VLOOKUP(Table1[[#This Row],[Budget Code Description]],Dimentions!$X$6:$AC$139,2,FALSE)="","",VLOOKUP(Table1[[#This Row],[Budget Code Description]],Dimentions!$X$6:$AC$139,2,FALSE)),"")</f>
        <v/>
      </c>
      <c r="G1975" s="143"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Description]],Dimentions!$X$6:$AC$134,4,FALSE)="","",VLOOKUP(Table1[[#This Row],[Budget Code Description]],Dimentions!$X$6:$AC$134,4,FALSE)),"")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4"/>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x14ac:dyDescent="0.35">
      <c r="A1976" s="1"/>
      <c r="B1976" s="88" t="str">
        <f>IF(Table1[[#This Row],[Posting Date]]&lt;&gt;"",IF(Table1[[#This Row],[Reference Number]]=Q1975,B1975+1,1),"")</f>
        <v/>
      </c>
      <c r="C1976" s="61"/>
      <c r="D1976" s="61"/>
      <c r="E1976" s="140"/>
      <c r="F1976" s="143" t="str">
        <f>IFERROR(IF(VLOOKUP(Table1[[#This Row],[Budget Code Description]],Dimentions!$X$6:$AC$139,2,FALSE)="","",VLOOKUP(Table1[[#This Row],[Budget Code Description]],Dimentions!$X$6:$AC$139,2,FALSE)),"")</f>
        <v/>
      </c>
      <c r="G1976" s="143"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Description]],Dimentions!$X$6:$AC$134,4,FALSE)="","",VLOOKUP(Table1[[#This Row],[Budget Code Description]],Dimentions!$X$6:$AC$134,4,FALSE)),"")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si="34"/>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x14ac:dyDescent="0.35">
      <c r="A1977" s="1"/>
      <c r="B1977" s="88" t="str">
        <f>IF(Table1[[#This Row],[Posting Date]]&lt;&gt;"",IF(Table1[[#This Row],[Reference Number]]=Q1976,B1976+1,1),"")</f>
        <v/>
      </c>
      <c r="C1977" s="61"/>
      <c r="D1977" s="61"/>
      <c r="E1977" s="140"/>
      <c r="F1977" s="143" t="str">
        <f>IFERROR(IF(VLOOKUP(Table1[[#This Row],[Budget Code Description]],Dimentions!$X$6:$AC$139,2,FALSE)="","",VLOOKUP(Table1[[#This Row],[Budget Code Description]],Dimentions!$X$6:$AC$139,2,FALSE)),"")</f>
        <v/>
      </c>
      <c r="G1977" s="143"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Description]],Dimentions!$X$6:$AC$134,4,FALSE)="","",VLOOKUP(Table1[[#This Row],[Budget Code Description]],Dimentions!$X$6:$AC$134,4,FALSE)),"")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4"/>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x14ac:dyDescent="0.35">
      <c r="A1978" s="1"/>
      <c r="B1978" s="88" t="str">
        <f>IF(Table1[[#This Row],[Posting Date]]&lt;&gt;"",IF(Table1[[#This Row],[Reference Number]]=Q1977,B1977+1,1),"")</f>
        <v/>
      </c>
      <c r="C1978" s="61"/>
      <c r="D1978" s="61"/>
      <c r="E1978" s="140"/>
      <c r="F1978" s="143" t="str">
        <f>IFERROR(IF(VLOOKUP(Table1[[#This Row],[Budget Code Description]],Dimentions!$X$6:$AC$139,2,FALSE)="","",VLOOKUP(Table1[[#This Row],[Budget Code Description]],Dimentions!$X$6:$AC$139,2,FALSE)),"")</f>
        <v/>
      </c>
      <c r="G1978" s="143"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Description]],Dimentions!$X$6:$AC$134,4,FALSE)="","",VLOOKUP(Table1[[#This Row],[Budget Code Description]],Dimentions!$X$6:$AC$134,4,FALSE)),"")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4"/>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x14ac:dyDescent="0.35">
      <c r="A1979" s="1"/>
      <c r="B1979" s="88" t="str">
        <f>IF(Table1[[#This Row],[Posting Date]]&lt;&gt;"",IF(Table1[[#This Row],[Reference Number]]=Q1978,B1978+1,1),"")</f>
        <v/>
      </c>
      <c r="C1979" s="61"/>
      <c r="D1979" s="61"/>
      <c r="E1979" s="140"/>
      <c r="F1979" s="143" t="str">
        <f>IFERROR(IF(VLOOKUP(Table1[[#This Row],[Budget Code Description]],Dimentions!$X$6:$AC$139,2,FALSE)="","",VLOOKUP(Table1[[#This Row],[Budget Code Description]],Dimentions!$X$6:$AC$139,2,FALSE)),"")</f>
        <v/>
      </c>
      <c r="G1979" s="143"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Description]],Dimentions!$X$6:$AC$134,4,FALSE)="","",VLOOKUP(Table1[[#This Row],[Budget Code Description]],Dimentions!$X$6:$AC$134,4,FALSE)),"")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4"/>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x14ac:dyDescent="0.35">
      <c r="A1980" s="1"/>
      <c r="B1980" s="88" t="str">
        <f>IF(Table1[[#This Row],[Posting Date]]&lt;&gt;"",IF(Table1[[#This Row],[Reference Number]]=Q1979,B1979+1,1),"")</f>
        <v/>
      </c>
      <c r="C1980" s="61"/>
      <c r="D1980" s="61"/>
      <c r="E1980" s="140"/>
      <c r="F1980" s="143" t="str">
        <f>IFERROR(IF(VLOOKUP(Table1[[#This Row],[Budget Code Description]],Dimentions!$X$6:$AC$139,2,FALSE)="","",VLOOKUP(Table1[[#This Row],[Budget Code Description]],Dimentions!$X$6:$AC$139,2,FALSE)),"")</f>
        <v/>
      </c>
      <c r="G1980" s="143"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Description]],Dimentions!$X$6:$AC$134,4,FALSE)="","",VLOOKUP(Table1[[#This Row],[Budget Code Description]],Dimentions!$X$6:$AC$134,4,FALSE)),"")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4"/>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x14ac:dyDescent="0.35">
      <c r="A1981" s="1"/>
      <c r="B1981" s="88" t="str">
        <f>IF(Table1[[#This Row],[Posting Date]]&lt;&gt;"",IF(Table1[[#This Row],[Reference Number]]=Q1980,B1980+1,1),"")</f>
        <v/>
      </c>
      <c r="C1981" s="61"/>
      <c r="D1981" s="61"/>
      <c r="E1981" s="140"/>
      <c r="F1981" s="143" t="str">
        <f>IFERROR(IF(VLOOKUP(Table1[[#This Row],[Budget Code Description]],Dimentions!$X$6:$AC$139,2,FALSE)="","",VLOOKUP(Table1[[#This Row],[Budget Code Description]],Dimentions!$X$6:$AC$139,2,FALSE)),"")</f>
        <v/>
      </c>
      <c r="G1981" s="143"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Description]],Dimentions!$X$6:$AC$134,4,FALSE)="","",VLOOKUP(Table1[[#This Row],[Budget Code Description]],Dimentions!$X$6:$AC$134,4,FALSE)),"")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4"/>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x14ac:dyDescent="0.35">
      <c r="A1982" s="1"/>
      <c r="B1982" s="88" t="str">
        <f>IF(Table1[[#This Row],[Posting Date]]&lt;&gt;"",IF(Table1[[#This Row],[Reference Number]]=Q1981,B1981+1,1),"")</f>
        <v/>
      </c>
      <c r="C1982" s="61"/>
      <c r="D1982" s="61"/>
      <c r="E1982" s="140"/>
      <c r="F1982" s="143" t="str">
        <f>IFERROR(IF(VLOOKUP(Table1[[#This Row],[Budget Code Description]],Dimentions!$X$6:$AC$139,2,FALSE)="","",VLOOKUP(Table1[[#This Row],[Budget Code Description]],Dimentions!$X$6:$AC$139,2,FALSE)),"")</f>
        <v/>
      </c>
      <c r="G1982" s="143"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Description]],Dimentions!$X$6:$AC$134,4,FALSE)="","",VLOOKUP(Table1[[#This Row],[Budget Code Description]],Dimentions!$X$6:$AC$134,4,FALSE)),"")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4"/>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x14ac:dyDescent="0.35">
      <c r="A1983" s="1"/>
      <c r="B1983" s="88" t="str">
        <f>IF(Table1[[#This Row],[Posting Date]]&lt;&gt;"",IF(Table1[[#This Row],[Reference Number]]=Q1982,B1982+1,1),"")</f>
        <v/>
      </c>
      <c r="C1983" s="61"/>
      <c r="D1983" s="61"/>
      <c r="E1983" s="140"/>
      <c r="F1983" s="143" t="str">
        <f>IFERROR(IF(VLOOKUP(Table1[[#This Row],[Budget Code Description]],Dimentions!$X$6:$AC$139,2,FALSE)="","",VLOOKUP(Table1[[#This Row],[Budget Code Description]],Dimentions!$X$6:$AC$139,2,FALSE)),"")</f>
        <v/>
      </c>
      <c r="G1983" s="143"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Description]],Dimentions!$X$6:$AC$134,4,FALSE)="","",VLOOKUP(Table1[[#This Row],[Budget Code Description]],Dimentions!$X$6:$AC$134,4,FALSE)),"")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4"/>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x14ac:dyDescent="0.35">
      <c r="A1984" s="1"/>
      <c r="B1984" s="88" t="str">
        <f>IF(Table1[[#This Row],[Posting Date]]&lt;&gt;"",IF(Table1[[#This Row],[Reference Number]]=Q1983,B1983+1,1),"")</f>
        <v/>
      </c>
      <c r="C1984" s="61"/>
      <c r="D1984" s="61"/>
      <c r="E1984" s="140"/>
      <c r="F1984" s="143" t="str">
        <f>IFERROR(IF(VLOOKUP(Table1[[#This Row],[Budget Code Description]],Dimentions!$X$6:$AC$139,2,FALSE)="","",VLOOKUP(Table1[[#This Row],[Budget Code Description]],Dimentions!$X$6:$AC$139,2,FALSE)),"")</f>
        <v/>
      </c>
      <c r="G1984" s="143"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Description]],Dimentions!$X$6:$AC$134,4,FALSE)="","",VLOOKUP(Table1[[#This Row],[Budget Code Description]],Dimentions!$X$6:$AC$134,4,FALSE)),"")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4"/>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x14ac:dyDescent="0.35">
      <c r="A1985" s="1"/>
      <c r="B1985" s="88" t="str">
        <f>IF(Table1[[#This Row],[Posting Date]]&lt;&gt;"",IF(Table1[[#This Row],[Reference Number]]=Q1984,B1984+1,1),"")</f>
        <v/>
      </c>
      <c r="C1985" s="61"/>
      <c r="D1985" s="61"/>
      <c r="E1985" s="140"/>
      <c r="F1985" s="143" t="str">
        <f>IFERROR(IF(VLOOKUP(Table1[[#This Row],[Budget Code Description]],Dimentions!$X$6:$AC$139,2,FALSE)="","",VLOOKUP(Table1[[#This Row],[Budget Code Description]],Dimentions!$X$6:$AC$139,2,FALSE)),"")</f>
        <v/>
      </c>
      <c r="G1985" s="143"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Description]],Dimentions!$X$6:$AC$134,4,FALSE)="","",VLOOKUP(Table1[[#This Row],[Budget Code Description]],Dimentions!$X$6:$AC$134,4,FALSE)),"")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4"/>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x14ac:dyDescent="0.35">
      <c r="A1986" s="1"/>
      <c r="B1986" s="88" t="str">
        <f>IF(Table1[[#This Row],[Posting Date]]&lt;&gt;"",IF(Table1[[#This Row],[Reference Number]]=Q1985,B1985+1,1),"")</f>
        <v/>
      </c>
      <c r="C1986" s="61"/>
      <c r="D1986" s="61"/>
      <c r="E1986" s="140"/>
      <c r="F1986" s="143" t="str">
        <f>IFERROR(IF(VLOOKUP(Table1[[#This Row],[Budget Code Description]],Dimentions!$X$6:$AC$139,2,FALSE)="","",VLOOKUP(Table1[[#This Row],[Budget Code Description]],Dimentions!$X$6:$AC$139,2,FALSE)),"")</f>
        <v/>
      </c>
      <c r="G1986" s="143"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Description]],Dimentions!$X$6:$AC$134,4,FALSE)="","",VLOOKUP(Table1[[#This Row],[Budget Code Description]],Dimentions!$X$6:$AC$134,4,FALSE)),"")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4"/>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x14ac:dyDescent="0.35">
      <c r="A1987" s="1"/>
      <c r="B1987" s="88" t="str">
        <f>IF(Table1[[#This Row],[Posting Date]]&lt;&gt;"",IF(Table1[[#This Row],[Reference Number]]=Q1986,B1986+1,1),"")</f>
        <v/>
      </c>
      <c r="C1987" s="61"/>
      <c r="D1987" s="61"/>
      <c r="E1987" s="140"/>
      <c r="F1987" s="143" t="str">
        <f>IFERROR(IF(VLOOKUP(Table1[[#This Row],[Budget Code Description]],Dimentions!$X$6:$AC$139,2,FALSE)="","",VLOOKUP(Table1[[#This Row],[Budget Code Description]],Dimentions!$X$6:$AC$139,2,FALSE)),"")</f>
        <v/>
      </c>
      <c r="G1987" s="143"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Description]],Dimentions!$X$6:$AC$134,4,FALSE)="","",VLOOKUP(Table1[[#This Row],[Budget Code Description]],Dimentions!$X$6:$AC$134,4,FALSE)),"")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4"/>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x14ac:dyDescent="0.35">
      <c r="A1988" s="1"/>
      <c r="B1988" s="88" t="str">
        <f>IF(Table1[[#This Row],[Posting Date]]&lt;&gt;"",IF(Table1[[#This Row],[Reference Number]]=Q1987,B1987+1,1),"")</f>
        <v/>
      </c>
      <c r="C1988" s="61"/>
      <c r="D1988" s="61"/>
      <c r="E1988" s="140"/>
      <c r="F1988" s="143" t="str">
        <f>IFERROR(IF(VLOOKUP(Table1[[#This Row],[Budget Code Description]],Dimentions!$X$6:$AC$139,2,FALSE)="","",VLOOKUP(Table1[[#This Row],[Budget Code Description]],Dimentions!$X$6:$AC$139,2,FALSE)),"")</f>
        <v/>
      </c>
      <c r="G1988" s="143"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Description]],Dimentions!$X$6:$AC$134,4,FALSE)="","",VLOOKUP(Table1[[#This Row],[Budget Code Description]],Dimentions!$X$6:$AC$134,4,FALSE)),"")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4"/>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x14ac:dyDescent="0.35">
      <c r="A1989" s="1"/>
      <c r="B1989" s="88" t="str">
        <f>IF(Table1[[#This Row],[Posting Date]]&lt;&gt;"",IF(Table1[[#This Row],[Reference Number]]=Q1988,B1988+1,1),"")</f>
        <v/>
      </c>
      <c r="C1989" s="61"/>
      <c r="D1989" s="61"/>
      <c r="E1989" s="140"/>
      <c r="F1989" s="143" t="str">
        <f>IFERROR(IF(VLOOKUP(Table1[[#This Row],[Budget Code Description]],Dimentions!$X$6:$AC$139,2,FALSE)="","",VLOOKUP(Table1[[#This Row],[Budget Code Description]],Dimentions!$X$6:$AC$139,2,FALSE)),"")</f>
        <v/>
      </c>
      <c r="G1989" s="143"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Description]],Dimentions!$X$6:$AC$134,4,FALSE)="","",VLOOKUP(Table1[[#This Row],[Budget Code Description]],Dimentions!$X$6:$AC$134,4,FALSE)),"")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4"/>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x14ac:dyDescent="0.35">
      <c r="A1990" s="1"/>
      <c r="B1990" s="88" t="str">
        <f>IF(Table1[[#This Row],[Posting Date]]&lt;&gt;"",IF(Table1[[#This Row],[Reference Number]]=Q1989,B1989+1,1),"")</f>
        <v/>
      </c>
      <c r="C1990" s="61"/>
      <c r="D1990" s="61"/>
      <c r="E1990" s="140"/>
      <c r="F1990" s="143" t="str">
        <f>IFERROR(IF(VLOOKUP(Table1[[#This Row],[Budget Code Description]],Dimentions!$X$6:$AC$139,2,FALSE)="","",VLOOKUP(Table1[[#This Row],[Budget Code Description]],Dimentions!$X$6:$AC$139,2,FALSE)),"")</f>
        <v/>
      </c>
      <c r="G1990" s="143"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Description]],Dimentions!$X$6:$AC$134,4,FALSE)="","",VLOOKUP(Table1[[#This Row],[Budget Code Description]],Dimentions!$X$6:$AC$134,4,FALSE)),"")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4"/>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x14ac:dyDescent="0.35">
      <c r="A1991" s="1"/>
      <c r="B1991" s="88" t="str">
        <f>IF(Table1[[#This Row],[Posting Date]]&lt;&gt;"",IF(Table1[[#This Row],[Reference Number]]=Q1990,B1990+1,1),"")</f>
        <v/>
      </c>
      <c r="C1991" s="61"/>
      <c r="D1991" s="61"/>
      <c r="E1991" s="140"/>
      <c r="F1991" s="143" t="str">
        <f>IFERROR(IF(VLOOKUP(Table1[[#This Row],[Budget Code Description]],Dimentions!$X$6:$AC$139,2,FALSE)="","",VLOOKUP(Table1[[#This Row],[Budget Code Description]],Dimentions!$X$6:$AC$139,2,FALSE)),"")</f>
        <v/>
      </c>
      <c r="G1991" s="143"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Description]],Dimentions!$X$6:$AC$134,4,FALSE)="","",VLOOKUP(Table1[[#This Row],[Budget Code Description]],Dimentions!$X$6:$AC$134,4,FALSE)),"")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4"/>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x14ac:dyDescent="0.35">
      <c r="A1992" s="1"/>
      <c r="B1992" s="88" t="str">
        <f>IF(Table1[[#This Row],[Posting Date]]&lt;&gt;"",IF(Table1[[#This Row],[Reference Number]]=Q1991,B1991+1,1),"")</f>
        <v/>
      </c>
      <c r="C1992" s="61"/>
      <c r="D1992" s="61"/>
      <c r="E1992" s="140"/>
      <c r="F1992" s="143" t="str">
        <f>IFERROR(IF(VLOOKUP(Table1[[#This Row],[Budget Code Description]],Dimentions!$X$6:$AC$139,2,FALSE)="","",VLOOKUP(Table1[[#This Row],[Budget Code Description]],Dimentions!$X$6:$AC$139,2,FALSE)),"")</f>
        <v/>
      </c>
      <c r="G1992" s="143"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Description]],Dimentions!$X$6:$AC$134,4,FALSE)="","",VLOOKUP(Table1[[#This Row],[Budget Code Description]],Dimentions!$X$6:$AC$134,4,FALSE)),"")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4"/>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x14ac:dyDescent="0.35">
      <c r="A1993" s="1"/>
      <c r="B1993" s="88" t="str">
        <f>IF(Table1[[#This Row],[Posting Date]]&lt;&gt;"",IF(Table1[[#This Row],[Reference Number]]=Q1992,B1992+1,1),"")</f>
        <v/>
      </c>
      <c r="C1993" s="61"/>
      <c r="D1993" s="61"/>
      <c r="E1993" s="140"/>
      <c r="F1993" s="143" t="str">
        <f>IFERROR(IF(VLOOKUP(Table1[[#This Row],[Budget Code Description]],Dimentions!$X$6:$AC$139,2,FALSE)="","",VLOOKUP(Table1[[#This Row],[Budget Code Description]],Dimentions!$X$6:$AC$139,2,FALSE)),"")</f>
        <v/>
      </c>
      <c r="G1993" s="143"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Description]],Dimentions!$X$6:$AC$134,4,FALSE)="","",VLOOKUP(Table1[[#This Row],[Budget Code Description]],Dimentions!$X$6:$AC$134,4,FALSE)),"")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4"/>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x14ac:dyDescent="0.35">
      <c r="A1994" s="1"/>
      <c r="B1994" s="88" t="str">
        <f>IF(Table1[[#This Row],[Posting Date]]&lt;&gt;"",IF(Table1[[#This Row],[Reference Number]]=Q1993,B1993+1,1),"")</f>
        <v/>
      </c>
      <c r="C1994" s="61"/>
      <c r="D1994" s="61"/>
      <c r="E1994" s="140"/>
      <c r="F1994" s="143" t="str">
        <f>IFERROR(IF(VLOOKUP(Table1[[#This Row],[Budget Code Description]],Dimentions!$X$6:$AC$139,2,FALSE)="","",VLOOKUP(Table1[[#This Row],[Budget Code Description]],Dimentions!$X$6:$AC$139,2,FALSE)),"")</f>
        <v/>
      </c>
      <c r="G1994" s="143"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Description]],Dimentions!$X$6:$AC$134,4,FALSE)="","",VLOOKUP(Table1[[#This Row],[Budget Code Description]],Dimentions!$X$6:$AC$134,4,FALSE)),"")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4"/>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x14ac:dyDescent="0.35">
      <c r="A1995" s="1"/>
      <c r="B1995" s="88" t="str">
        <f>IF(Table1[[#This Row],[Posting Date]]&lt;&gt;"",IF(Table1[[#This Row],[Reference Number]]=Q1994,B1994+1,1),"")</f>
        <v/>
      </c>
      <c r="C1995" s="61"/>
      <c r="D1995" s="61"/>
      <c r="E1995" s="140"/>
      <c r="F1995" s="143" t="str">
        <f>IFERROR(IF(VLOOKUP(Table1[[#This Row],[Budget Code Description]],Dimentions!$X$6:$AC$139,2,FALSE)="","",VLOOKUP(Table1[[#This Row],[Budget Code Description]],Dimentions!$X$6:$AC$139,2,FALSE)),"")</f>
        <v/>
      </c>
      <c r="G1995" s="143"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Description]],Dimentions!$X$6:$AC$134,4,FALSE)="","",VLOOKUP(Table1[[#This Row],[Budget Code Description]],Dimentions!$X$6:$AC$134,4,FALSE)),"")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4"/>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x14ac:dyDescent="0.35">
      <c r="A1996" s="1"/>
      <c r="B1996" s="88" t="str">
        <f>IF(Table1[[#This Row],[Posting Date]]&lt;&gt;"",IF(Table1[[#This Row],[Reference Number]]=Q1995,B1995+1,1),"")</f>
        <v/>
      </c>
      <c r="C1996" s="61"/>
      <c r="D1996" s="61"/>
      <c r="E1996" s="140"/>
      <c r="F1996" s="143" t="str">
        <f>IFERROR(IF(VLOOKUP(Table1[[#This Row],[Budget Code Description]],Dimentions!$X$6:$AC$139,2,FALSE)="","",VLOOKUP(Table1[[#This Row],[Budget Code Description]],Dimentions!$X$6:$AC$139,2,FALSE)),"")</f>
        <v/>
      </c>
      <c r="G1996" s="143"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Description]],Dimentions!$X$6:$AC$134,4,FALSE)="","",VLOOKUP(Table1[[#This Row],[Budget Code Description]],Dimentions!$X$6:$AC$134,4,FALSE)),"")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4"/>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x14ac:dyDescent="0.35">
      <c r="A1997" s="1"/>
      <c r="B1997" s="88" t="str">
        <f>IF(Table1[[#This Row],[Posting Date]]&lt;&gt;"",IF(Table1[[#This Row],[Reference Number]]=Q1996,B1996+1,1),"")</f>
        <v/>
      </c>
      <c r="C1997" s="61"/>
      <c r="D1997" s="61"/>
      <c r="E1997" s="140"/>
      <c r="F1997" s="143" t="str">
        <f>IFERROR(IF(VLOOKUP(Table1[[#This Row],[Budget Code Description]],Dimentions!$X$6:$AC$139,2,FALSE)="","",VLOOKUP(Table1[[#This Row],[Budget Code Description]],Dimentions!$X$6:$AC$139,2,FALSE)),"")</f>
        <v/>
      </c>
      <c r="G1997" s="143"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Description]],Dimentions!$X$6:$AC$134,4,FALSE)="","",VLOOKUP(Table1[[#This Row],[Budget Code Description]],Dimentions!$X$6:$AC$134,4,FALSE)),"")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4"/>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x14ac:dyDescent="0.35">
      <c r="A1998" s="1"/>
      <c r="B1998" s="88" t="str">
        <f>IF(Table1[[#This Row],[Posting Date]]&lt;&gt;"",IF(Table1[[#This Row],[Reference Number]]=Q1997,B1997+1,1),"")</f>
        <v/>
      </c>
      <c r="C1998" s="61"/>
      <c r="D1998" s="61"/>
      <c r="E1998" s="140"/>
      <c r="F1998" s="143" t="str">
        <f>IFERROR(IF(VLOOKUP(Table1[[#This Row],[Budget Code Description]],Dimentions!$X$6:$AC$139,2,FALSE)="","",VLOOKUP(Table1[[#This Row],[Budget Code Description]],Dimentions!$X$6:$AC$139,2,FALSE)),"")</f>
        <v/>
      </c>
      <c r="G1998" s="143"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Description]],Dimentions!$X$6:$AC$134,4,FALSE)="","",VLOOKUP(Table1[[#This Row],[Budget Code Description]],Dimentions!$X$6:$AC$134,4,FALSE)),"")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4"/>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x14ac:dyDescent="0.35">
      <c r="A1999" s="1"/>
      <c r="B1999" s="88" t="str">
        <f>IF(Table1[[#This Row],[Posting Date]]&lt;&gt;"",IF(Table1[[#This Row],[Reference Number]]=Q1998,B1998+1,1),"")</f>
        <v/>
      </c>
      <c r="C1999" s="61"/>
      <c r="D1999" s="61"/>
      <c r="E1999" s="140"/>
      <c r="F1999" s="143" t="str">
        <f>IFERROR(IF(VLOOKUP(Table1[[#This Row],[Budget Code Description]],Dimentions!$X$6:$AC$139,2,FALSE)="","",VLOOKUP(Table1[[#This Row],[Budget Code Description]],Dimentions!$X$6:$AC$139,2,FALSE)),"")</f>
        <v/>
      </c>
      <c r="G1999" s="143"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Description]],Dimentions!$X$6:$AC$134,4,FALSE)="","",VLOOKUP(Table1[[#This Row],[Budget Code Description]],Dimentions!$X$6:$AC$134,4,FALSE)),"")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4"/>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x14ac:dyDescent="0.35">
      <c r="A2000" s="1"/>
      <c r="B2000" s="88" t="str">
        <f>IF(Table1[[#This Row],[Posting Date]]&lt;&gt;"",IF(Table1[[#This Row],[Reference Number]]=Q1999,B1999+1,1),"")</f>
        <v/>
      </c>
      <c r="C2000" s="61"/>
      <c r="D2000" s="61"/>
      <c r="E2000" s="140"/>
      <c r="F2000" s="143" t="str">
        <f>IFERROR(IF(VLOOKUP(Table1[[#This Row],[Budget Code Description]],Dimentions!$X$6:$AC$139,2,FALSE)="","",VLOOKUP(Table1[[#This Row],[Budget Code Description]],Dimentions!$X$6:$AC$139,2,FALSE)),"")</f>
        <v/>
      </c>
      <c r="G2000" s="143"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Description]],Dimentions!$X$6:$AC$134,4,FALSE)="","",VLOOKUP(Table1[[#This Row],[Budget Code Description]],Dimentions!$X$6:$AC$134,4,FALSE)),"")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si="34"/>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x14ac:dyDescent="0.35">
      <c r="A2001" s="1"/>
      <c r="B2001" s="88" t="str">
        <f>IF(Table1[[#This Row],[Posting Date]]&lt;&gt;"",IF(Table1[[#This Row],[Reference Number]]=Q2000,B2000+1,1),"")</f>
        <v/>
      </c>
      <c r="C2001" s="61"/>
      <c r="D2001" s="61"/>
      <c r="E2001" s="140"/>
      <c r="F2001" s="143" t="str">
        <f>IFERROR(IF(VLOOKUP(Table1[[#This Row],[Budget Code Description]],Dimentions!$X$6:$AC$139,2,FALSE)="","",VLOOKUP(Table1[[#This Row],[Budget Code Description]],Dimentions!$X$6:$AC$139,2,FALSE)),"")</f>
        <v/>
      </c>
      <c r="G2001" s="143"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Description]],Dimentions!$X$6:$AC$134,4,FALSE)="","",VLOOKUP(Table1[[#This Row],[Budget Code Description]],Dimentions!$X$6:$AC$134,4,FALSE)),"")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si="34"/>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x14ac:dyDescent="0.35">
      <c r="A2002" s="1"/>
      <c r="B2002" s="88" t="str">
        <f>IF(Table1[[#This Row],[Posting Date]]&lt;&gt;"",IF(Table1[[#This Row],[Reference Number]]=Q2001,B2001+1,1),"")</f>
        <v/>
      </c>
      <c r="C2002" s="61"/>
      <c r="D2002" s="61"/>
      <c r="E2002" s="140"/>
      <c r="F2002" s="143" t="str">
        <f>IFERROR(IF(VLOOKUP(Table1[[#This Row],[Budget Code Description]],Dimentions!$X$6:$AC$139,2,FALSE)="","",VLOOKUP(Table1[[#This Row],[Budget Code Description]],Dimentions!$X$6:$AC$139,2,FALSE)),"")</f>
        <v/>
      </c>
      <c r="G2002" s="143"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Description]],Dimentions!$X$6:$AC$134,4,FALSE)="","",VLOOKUP(Table1[[#This Row],[Budget Code Description]],Dimentions!$X$6:$AC$134,4,FALSE)),"")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si="34"/>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x14ac:dyDescent="0.35">
      <c r="A2003" s="1"/>
      <c r="B2003" s="88" t="str">
        <f>IF(Table1[[#This Row],[Posting Date]]&lt;&gt;"",IF(Table1[[#This Row],[Reference Number]]=Q2002,B2002+1,1),"")</f>
        <v/>
      </c>
      <c r="C2003" s="61"/>
      <c r="D2003" s="61"/>
      <c r="E2003" s="140"/>
      <c r="F2003" s="143" t="str">
        <f>IFERROR(IF(VLOOKUP(Table1[[#This Row],[Budget Code Description]],Dimentions!$X$6:$AC$139,2,FALSE)="","",VLOOKUP(Table1[[#This Row],[Budget Code Description]],Dimentions!$X$6:$AC$139,2,FALSE)),"")</f>
        <v/>
      </c>
      <c r="G2003" s="143"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Description]],Dimentions!$X$6:$AC$134,4,FALSE)="","",VLOOKUP(Table1[[#This Row],[Budget Code Description]],Dimentions!$X$6:$AC$134,4,FALSE)),"")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4"/>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x14ac:dyDescent="0.35">
      <c r="A2004" s="1"/>
      <c r="B2004" s="88" t="str">
        <f>IF(Table1[[#This Row],[Posting Date]]&lt;&gt;"",IF(Table1[[#This Row],[Reference Number]]=Q2003,B2003+1,1),"")</f>
        <v/>
      </c>
      <c r="C2004" s="61"/>
      <c r="D2004" s="61"/>
      <c r="E2004" s="140"/>
      <c r="F2004" s="143" t="str">
        <f>IFERROR(IF(VLOOKUP(Table1[[#This Row],[Budget Code Description]],Dimentions!$X$6:$AC$139,2,FALSE)="","",VLOOKUP(Table1[[#This Row],[Budget Code Description]],Dimentions!$X$6:$AC$139,2,FALSE)),"")</f>
        <v/>
      </c>
      <c r="G2004" s="143"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Description]],Dimentions!$X$6:$AC$134,4,FALSE)="","",VLOOKUP(Table1[[#This Row],[Budget Code Description]],Dimentions!$X$6:$AC$134,4,FALSE)),"")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4"/>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x14ac:dyDescent="0.35">
      <c r="A2005" s="1"/>
      <c r="B2005" s="88" t="str">
        <f>IF(Table1[[#This Row],[Posting Date]]&lt;&gt;"",IF(Table1[[#This Row],[Reference Number]]=Q2004,B2004+1,1),"")</f>
        <v/>
      </c>
      <c r="C2005" s="61"/>
      <c r="D2005" s="61"/>
      <c r="E2005" s="140"/>
      <c r="F2005" s="143" t="str">
        <f>IFERROR(IF(VLOOKUP(Table1[[#This Row],[Budget Code Description]],Dimentions!$X$6:$AC$139,2,FALSE)="","",VLOOKUP(Table1[[#This Row],[Budget Code Description]],Dimentions!$X$6:$AC$139,2,FALSE)),"")</f>
        <v/>
      </c>
      <c r="G2005" s="143"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Description]],Dimentions!$X$6:$AC$134,4,FALSE)="","",VLOOKUP(Table1[[#This Row],[Budget Code Description]],Dimentions!$X$6:$AC$134,4,FALSE)),"")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4"/>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x14ac:dyDescent="0.35">
      <c r="A2006" s="1"/>
      <c r="B2006" s="88" t="str">
        <f>IF(Table1[[#This Row],[Posting Date]]&lt;&gt;"",IF(Table1[[#This Row],[Reference Number]]=Q2005,B2005+1,1),"")</f>
        <v/>
      </c>
      <c r="C2006" s="61"/>
      <c r="D2006" s="61"/>
      <c r="E2006" s="140"/>
      <c r="F2006" s="143" t="str">
        <f>IFERROR(IF(VLOOKUP(Table1[[#This Row],[Budget Code Description]],Dimentions!$X$6:$AC$139,2,FALSE)="","",VLOOKUP(Table1[[#This Row],[Budget Code Description]],Dimentions!$X$6:$AC$139,2,FALSE)),"")</f>
        <v/>
      </c>
      <c r="G2006" s="143"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Description]],Dimentions!$X$6:$AC$134,4,FALSE)="","",VLOOKUP(Table1[[#This Row],[Budget Code Description]],Dimentions!$X$6:$AC$134,4,FALSE)),"")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4"/>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x14ac:dyDescent="0.35">
      <c r="A2007" s="1"/>
      <c r="B2007" s="88" t="str">
        <f>IF(Table1[[#This Row],[Posting Date]]&lt;&gt;"",IF(Table1[[#This Row],[Reference Number]]=Q2006,B2006+1,1),"")</f>
        <v/>
      </c>
      <c r="C2007" s="61"/>
      <c r="D2007" s="61"/>
      <c r="E2007" s="140"/>
      <c r="F2007" s="143" t="str">
        <f>IFERROR(IF(VLOOKUP(Table1[[#This Row],[Budget Code Description]],Dimentions!$X$6:$AC$139,2,FALSE)="","",VLOOKUP(Table1[[#This Row],[Budget Code Description]],Dimentions!$X$6:$AC$139,2,FALSE)),"")</f>
        <v/>
      </c>
      <c r="G2007" s="143"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Description]],Dimentions!$X$6:$AC$134,4,FALSE)="","",VLOOKUP(Table1[[#This Row],[Budget Code Description]],Dimentions!$X$6:$AC$134,4,FALSE)),"")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4"/>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x14ac:dyDescent="0.35">
      <c r="A2008" s="1"/>
      <c r="B2008" s="88" t="str">
        <f>IF(Table1[[#This Row],[Posting Date]]&lt;&gt;"",IF(Table1[[#This Row],[Reference Number]]=Q2007,B2007+1,1),"")</f>
        <v/>
      </c>
      <c r="C2008" s="61"/>
      <c r="D2008" s="61"/>
      <c r="E2008" s="140"/>
      <c r="F2008" s="143" t="str">
        <f>IFERROR(IF(VLOOKUP(Table1[[#This Row],[Budget Code Description]],Dimentions!$X$6:$AC$139,2,FALSE)="","",VLOOKUP(Table1[[#This Row],[Budget Code Description]],Dimentions!$X$6:$AC$139,2,FALSE)),"")</f>
        <v/>
      </c>
      <c r="G2008" s="143"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Description]],Dimentions!$X$6:$AC$134,4,FALSE)="","",VLOOKUP(Table1[[#This Row],[Budget Code Description]],Dimentions!$X$6:$AC$134,4,FALSE)),"")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4"/>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x14ac:dyDescent="0.35">
      <c r="A2009" s="1"/>
      <c r="B2009" s="88" t="str">
        <f>IF(Table1[[#This Row],[Posting Date]]&lt;&gt;"",IF(Table1[[#This Row],[Reference Number]]=Q2008,B2008+1,1),"")</f>
        <v/>
      </c>
      <c r="C2009" s="61"/>
      <c r="D2009" s="61"/>
      <c r="E2009" s="140"/>
      <c r="F2009" s="143" t="str">
        <f>IFERROR(IF(VLOOKUP(Table1[[#This Row],[Budget Code Description]],Dimentions!$X$6:$AC$139,2,FALSE)="","",VLOOKUP(Table1[[#This Row],[Budget Code Description]],Dimentions!$X$6:$AC$139,2,FALSE)),"")</f>
        <v/>
      </c>
      <c r="G2009" s="143"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Description]],Dimentions!$X$6:$AC$134,4,FALSE)="","",VLOOKUP(Table1[[#This Row],[Budget Code Description]],Dimentions!$X$6:$AC$134,4,FALSE)),"")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4"/>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x14ac:dyDescent="0.35">
      <c r="A2010" s="1"/>
      <c r="B2010" s="88" t="str">
        <f>IF(Table1[[#This Row],[Posting Date]]&lt;&gt;"",IF(Table1[[#This Row],[Reference Number]]=Q2009,B2009+1,1),"")</f>
        <v/>
      </c>
      <c r="C2010" s="61"/>
      <c r="D2010" s="61"/>
      <c r="E2010" s="140"/>
      <c r="F2010" s="143" t="str">
        <f>IFERROR(IF(VLOOKUP(Table1[[#This Row],[Budget Code Description]],Dimentions!$X$6:$AC$139,2,FALSE)="","",VLOOKUP(Table1[[#This Row],[Budget Code Description]],Dimentions!$X$6:$AC$139,2,FALSE)),"")</f>
        <v/>
      </c>
      <c r="G2010" s="143"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Description]],Dimentions!$X$6:$AC$134,4,FALSE)="","",VLOOKUP(Table1[[#This Row],[Budget Code Description]],Dimentions!$X$6:$AC$134,4,FALSE)),"")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4"/>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x14ac:dyDescent="0.35">
      <c r="A2011" s="1"/>
      <c r="B2011" s="88" t="str">
        <f>IF(Table1[[#This Row],[Posting Date]]&lt;&gt;"",IF(Table1[[#This Row],[Reference Number]]=Q2010,B2010+1,1),"")</f>
        <v/>
      </c>
      <c r="C2011" s="61"/>
      <c r="D2011" s="61"/>
      <c r="E2011" s="140"/>
      <c r="F2011" s="143" t="str">
        <f>IFERROR(IF(VLOOKUP(Table1[[#This Row],[Budget Code Description]],Dimentions!$X$6:$AC$139,2,FALSE)="","",VLOOKUP(Table1[[#This Row],[Budget Code Description]],Dimentions!$X$6:$AC$139,2,FALSE)),"")</f>
        <v/>
      </c>
      <c r="G2011" s="143"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Description]],Dimentions!$X$6:$AC$134,4,FALSE)="","",VLOOKUP(Table1[[#This Row],[Budget Code Description]],Dimentions!$X$6:$AC$134,4,FALSE)),"")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4"/>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x14ac:dyDescent="0.35">
      <c r="A2012" s="1"/>
      <c r="B2012" s="88" t="str">
        <f>IF(Table1[[#This Row],[Posting Date]]&lt;&gt;"",IF(Table1[[#This Row],[Reference Number]]=Q2011,B2011+1,1),"")</f>
        <v/>
      </c>
      <c r="C2012" s="61"/>
      <c r="D2012" s="61"/>
      <c r="E2012" s="140"/>
      <c r="F2012" s="143" t="str">
        <f>IFERROR(IF(VLOOKUP(Table1[[#This Row],[Budget Code Description]],Dimentions!$X$6:$AC$139,2,FALSE)="","",VLOOKUP(Table1[[#This Row],[Budget Code Description]],Dimentions!$X$6:$AC$139,2,FALSE)),"")</f>
        <v/>
      </c>
      <c r="G2012" s="143"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Description]],Dimentions!$X$6:$AC$134,4,FALSE)="","",VLOOKUP(Table1[[#This Row],[Budget Code Description]],Dimentions!$X$6:$AC$134,4,FALSE)),"")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4"/>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x14ac:dyDescent="0.35">
      <c r="A2013" s="1"/>
      <c r="B2013" s="88" t="str">
        <f>IF(Table1[[#This Row],[Posting Date]]&lt;&gt;"",IF(Table1[[#This Row],[Reference Number]]=Q2012,B2012+1,1),"")</f>
        <v/>
      </c>
      <c r="C2013" s="61"/>
      <c r="D2013" s="61"/>
      <c r="E2013" s="140"/>
      <c r="F2013" s="143" t="str">
        <f>IFERROR(IF(VLOOKUP(Table1[[#This Row],[Budget Code Description]],Dimentions!$X$6:$AC$139,2,FALSE)="","",VLOOKUP(Table1[[#This Row],[Budget Code Description]],Dimentions!$X$6:$AC$139,2,FALSE)),"")</f>
        <v/>
      </c>
      <c r="G2013" s="143"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Description]],Dimentions!$X$6:$AC$134,4,FALSE)="","",VLOOKUP(Table1[[#This Row],[Budget Code Description]],Dimentions!$X$6:$AC$134,4,FALSE)),"")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4"/>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x14ac:dyDescent="0.35">
      <c r="A2014" s="1"/>
      <c r="B2014" s="88" t="str">
        <f>IF(Table1[[#This Row],[Posting Date]]&lt;&gt;"",IF(Table1[[#This Row],[Reference Number]]=Q2013,B2013+1,1),"")</f>
        <v/>
      </c>
      <c r="C2014" s="61"/>
      <c r="D2014" s="61"/>
      <c r="E2014" s="140"/>
      <c r="F2014" s="143" t="str">
        <f>IFERROR(IF(VLOOKUP(Table1[[#This Row],[Budget Code Description]],Dimentions!$X$6:$AC$139,2,FALSE)="","",VLOOKUP(Table1[[#This Row],[Budget Code Description]],Dimentions!$X$6:$AC$139,2,FALSE)),"")</f>
        <v/>
      </c>
      <c r="G2014" s="143"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Description]],Dimentions!$X$6:$AC$134,4,FALSE)="","",VLOOKUP(Table1[[#This Row],[Budget Code Description]],Dimentions!$X$6:$AC$134,4,FALSE)),"")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4"/>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x14ac:dyDescent="0.35">
      <c r="A2015" s="1"/>
      <c r="B2015" s="88" t="str">
        <f>IF(Table1[[#This Row],[Posting Date]]&lt;&gt;"",IF(Table1[[#This Row],[Reference Number]]=Q2014,B2014+1,1),"")</f>
        <v/>
      </c>
      <c r="C2015" s="61"/>
      <c r="D2015" s="61"/>
      <c r="E2015" s="140"/>
      <c r="F2015" s="143" t="str">
        <f>IFERROR(IF(VLOOKUP(Table1[[#This Row],[Budget Code Description]],Dimentions!$X$6:$AC$139,2,FALSE)="","",VLOOKUP(Table1[[#This Row],[Budget Code Description]],Dimentions!$X$6:$AC$139,2,FALSE)),"")</f>
        <v/>
      </c>
      <c r="G2015" s="143"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Description]],Dimentions!$X$6:$AC$134,4,FALSE)="","",VLOOKUP(Table1[[#This Row],[Budget Code Description]],Dimentions!$X$6:$AC$134,4,FALSE)),"")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4"/>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x14ac:dyDescent="0.35">
      <c r="A2016" s="1"/>
      <c r="B2016" s="88" t="str">
        <f>IF(Table1[[#This Row],[Posting Date]]&lt;&gt;"",IF(Table1[[#This Row],[Reference Number]]=Q2015,B2015+1,1),"")</f>
        <v/>
      </c>
      <c r="C2016" s="61"/>
      <c r="D2016" s="61"/>
      <c r="E2016" s="140"/>
      <c r="F2016" s="143" t="str">
        <f>IFERROR(IF(VLOOKUP(Table1[[#This Row],[Budget Code Description]],Dimentions!$X$6:$AC$139,2,FALSE)="","",VLOOKUP(Table1[[#This Row],[Budget Code Description]],Dimentions!$X$6:$AC$139,2,FALSE)),"")</f>
        <v/>
      </c>
      <c r="G2016" s="143"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Description]],Dimentions!$X$6:$AC$134,4,FALSE)="","",VLOOKUP(Table1[[#This Row],[Budget Code Description]],Dimentions!$X$6:$AC$134,4,FALSE)),"")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4"/>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x14ac:dyDescent="0.35">
      <c r="A2017" s="1"/>
      <c r="B2017" s="88" t="str">
        <f>IF(Table1[[#This Row],[Posting Date]]&lt;&gt;"",IF(Table1[[#This Row],[Reference Number]]=Q2016,B2016+1,1),"")</f>
        <v/>
      </c>
      <c r="C2017" s="61"/>
      <c r="D2017" s="61"/>
      <c r="E2017" s="140"/>
      <c r="F2017" s="143" t="str">
        <f>IFERROR(IF(VLOOKUP(Table1[[#This Row],[Budget Code Description]],Dimentions!$X$6:$AC$139,2,FALSE)="","",VLOOKUP(Table1[[#This Row],[Budget Code Description]],Dimentions!$X$6:$AC$139,2,FALSE)),"")</f>
        <v/>
      </c>
      <c r="G2017" s="143"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Description]],Dimentions!$X$6:$AC$134,4,FALSE)="","",VLOOKUP(Table1[[#This Row],[Budget Code Description]],Dimentions!$X$6:$AC$134,4,FALSE)),"")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4"/>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x14ac:dyDescent="0.35">
      <c r="A2018" s="1"/>
      <c r="B2018" s="88" t="str">
        <f>IF(Table1[[#This Row],[Posting Date]]&lt;&gt;"",IF(Table1[[#This Row],[Reference Number]]=Q2017,B2017+1,1),"")</f>
        <v/>
      </c>
      <c r="C2018" s="61"/>
      <c r="D2018" s="61"/>
      <c r="E2018" s="140"/>
      <c r="F2018" s="143" t="str">
        <f>IFERROR(IF(VLOOKUP(Table1[[#This Row],[Budget Code Description]],Dimentions!$X$6:$AC$139,2,FALSE)="","",VLOOKUP(Table1[[#This Row],[Budget Code Description]],Dimentions!$X$6:$AC$139,2,FALSE)),"")</f>
        <v/>
      </c>
      <c r="G2018" s="143"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Description]],Dimentions!$X$6:$AC$134,4,FALSE)="","",VLOOKUP(Table1[[#This Row],[Budget Code Description]],Dimentions!$X$6:$AC$134,4,FALSE)),"")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4"/>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x14ac:dyDescent="0.35">
      <c r="A2019" s="1"/>
      <c r="B2019" s="88" t="str">
        <f>IF(Table1[[#This Row],[Posting Date]]&lt;&gt;"",IF(Table1[[#This Row],[Reference Number]]=Q2018,B2018+1,1),"")</f>
        <v/>
      </c>
      <c r="C2019" s="61"/>
      <c r="D2019" s="61"/>
      <c r="E2019" s="140"/>
      <c r="F2019" s="143" t="str">
        <f>IFERROR(IF(VLOOKUP(Table1[[#This Row],[Budget Code Description]],Dimentions!$X$6:$AC$139,2,FALSE)="","",VLOOKUP(Table1[[#This Row],[Budget Code Description]],Dimentions!$X$6:$AC$139,2,FALSE)),"")</f>
        <v/>
      </c>
      <c r="G2019" s="143"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Description]],Dimentions!$X$6:$AC$134,4,FALSE)="","",VLOOKUP(Table1[[#This Row],[Budget Code Description]],Dimentions!$X$6:$AC$134,4,FALSE)),"")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si="34"/>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x14ac:dyDescent="0.35">
      <c r="A2020" s="1"/>
      <c r="B2020" s="88" t="str">
        <f>IF(Table1[[#This Row],[Posting Date]]&lt;&gt;"",IF(Table1[[#This Row],[Reference Number]]=Q2019,B2019+1,1),"")</f>
        <v/>
      </c>
      <c r="C2020" s="61"/>
      <c r="D2020" s="61"/>
      <c r="E2020" s="140"/>
      <c r="F2020" s="143" t="str">
        <f>IFERROR(IF(VLOOKUP(Table1[[#This Row],[Budget Code Description]],Dimentions!$X$6:$AC$139,2,FALSE)="","",VLOOKUP(Table1[[#This Row],[Budget Code Description]],Dimentions!$X$6:$AC$139,2,FALSE)),"")</f>
        <v/>
      </c>
      <c r="G2020" s="143"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Description]],Dimentions!$X$6:$AC$134,4,FALSE)="","",VLOOKUP(Table1[[#This Row],[Budget Code Description]],Dimentions!$X$6:$AC$134,4,FALSE)),"")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4"/>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x14ac:dyDescent="0.35">
      <c r="A2021" s="1"/>
      <c r="B2021" s="88" t="str">
        <f>IF(Table1[[#This Row],[Posting Date]]&lt;&gt;"",IF(Table1[[#This Row],[Reference Number]]=Q2020,B2020+1,1),"")</f>
        <v/>
      </c>
      <c r="C2021" s="61"/>
      <c r="D2021" s="61"/>
      <c r="E2021" s="140"/>
      <c r="F2021" s="143" t="str">
        <f>IFERROR(IF(VLOOKUP(Table1[[#This Row],[Budget Code Description]],Dimentions!$X$6:$AC$139,2,FALSE)="","",VLOOKUP(Table1[[#This Row],[Budget Code Description]],Dimentions!$X$6:$AC$139,2,FALSE)),"")</f>
        <v/>
      </c>
      <c r="G2021" s="143"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Description]],Dimentions!$X$6:$AC$134,4,FALSE)="","",VLOOKUP(Table1[[#This Row],[Budget Code Description]],Dimentions!$X$6:$AC$134,4,FALSE)),"")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4"/>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x14ac:dyDescent="0.35">
      <c r="A2022" s="1"/>
      <c r="B2022" s="88" t="str">
        <f>IF(Table1[[#This Row],[Posting Date]]&lt;&gt;"",IF(Table1[[#This Row],[Reference Number]]=Q2021,B2021+1,1),"")</f>
        <v/>
      </c>
      <c r="C2022" s="61"/>
      <c r="D2022" s="61"/>
      <c r="E2022" s="140"/>
      <c r="F2022" s="143" t="str">
        <f>IFERROR(IF(VLOOKUP(Table1[[#This Row],[Budget Code Description]],Dimentions!$X$6:$AC$139,2,FALSE)="","",VLOOKUP(Table1[[#This Row],[Budget Code Description]],Dimentions!$X$6:$AC$139,2,FALSE)),"")</f>
        <v/>
      </c>
      <c r="G2022" s="143"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Description]],Dimentions!$X$6:$AC$134,4,FALSE)="","",VLOOKUP(Table1[[#This Row],[Budget Code Description]],Dimentions!$X$6:$AC$134,4,FALSE)),"")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si="34"/>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x14ac:dyDescent="0.35">
      <c r="A2023" s="1"/>
      <c r="B2023" s="88" t="str">
        <f>IF(Table1[[#This Row],[Posting Date]]&lt;&gt;"",IF(Table1[[#This Row],[Reference Number]]=Q2022,B2022+1,1),"")</f>
        <v/>
      </c>
      <c r="C2023" s="61"/>
      <c r="D2023" s="61"/>
      <c r="E2023" s="140"/>
      <c r="F2023" s="143" t="str">
        <f>IFERROR(IF(VLOOKUP(Table1[[#This Row],[Budget Code Description]],Dimentions!$X$6:$AC$139,2,FALSE)="","",VLOOKUP(Table1[[#This Row],[Budget Code Description]],Dimentions!$X$6:$AC$139,2,FALSE)),"")</f>
        <v/>
      </c>
      <c r="G2023" s="143"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Description]],Dimentions!$X$6:$AC$134,4,FALSE)="","",VLOOKUP(Table1[[#This Row],[Budget Code Description]],Dimentions!$X$6:$AC$134,4,FALSE)),"")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4"/>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x14ac:dyDescent="0.35">
      <c r="A2024" s="1"/>
      <c r="B2024" s="88" t="str">
        <f>IF(Table1[[#This Row],[Posting Date]]&lt;&gt;"",IF(Table1[[#This Row],[Reference Number]]=Q2023,B2023+1,1),"")</f>
        <v/>
      </c>
      <c r="C2024" s="61"/>
      <c r="D2024" s="61"/>
      <c r="E2024" s="140"/>
      <c r="F2024" s="143" t="str">
        <f>IFERROR(IF(VLOOKUP(Table1[[#This Row],[Budget Code Description]],Dimentions!$X$6:$AC$139,2,FALSE)="","",VLOOKUP(Table1[[#This Row],[Budget Code Description]],Dimentions!$X$6:$AC$139,2,FALSE)),"")</f>
        <v/>
      </c>
      <c r="G2024" s="143"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Description]],Dimentions!$X$6:$AC$134,4,FALSE)="","",VLOOKUP(Table1[[#This Row],[Budget Code Description]],Dimentions!$X$6:$AC$134,4,FALSE)),"")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4"/>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x14ac:dyDescent="0.35">
      <c r="A2025" s="1"/>
      <c r="B2025" s="88" t="str">
        <f>IF(Table1[[#This Row],[Posting Date]]&lt;&gt;"",IF(Table1[[#This Row],[Reference Number]]=Q2024,B2024+1,1),"")</f>
        <v/>
      </c>
      <c r="C2025" s="61"/>
      <c r="D2025" s="61"/>
      <c r="E2025" s="140"/>
      <c r="F2025" s="143" t="str">
        <f>IFERROR(IF(VLOOKUP(Table1[[#This Row],[Budget Code Description]],Dimentions!$X$6:$AC$139,2,FALSE)="","",VLOOKUP(Table1[[#This Row],[Budget Code Description]],Dimentions!$X$6:$AC$139,2,FALSE)),"")</f>
        <v/>
      </c>
      <c r="G2025" s="143"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Description]],Dimentions!$X$6:$AC$134,4,FALSE)="","",VLOOKUP(Table1[[#This Row],[Budget Code Description]],Dimentions!$X$6:$AC$134,4,FALSE)),"")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si="34"/>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x14ac:dyDescent="0.35">
      <c r="A2026" s="1"/>
      <c r="B2026" s="88" t="str">
        <f>IF(Table1[[#This Row],[Posting Date]]&lt;&gt;"",IF(Table1[[#This Row],[Reference Number]]=Q2025,B2025+1,1),"")</f>
        <v/>
      </c>
      <c r="C2026" s="61"/>
      <c r="D2026" s="61"/>
      <c r="E2026" s="140"/>
      <c r="F2026" s="143" t="str">
        <f>IFERROR(IF(VLOOKUP(Table1[[#This Row],[Budget Code Description]],Dimentions!$X$6:$AC$139,2,FALSE)="","",VLOOKUP(Table1[[#This Row],[Budget Code Description]],Dimentions!$X$6:$AC$139,2,FALSE)),"")</f>
        <v/>
      </c>
      <c r="G2026" s="143"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Description]],Dimentions!$X$6:$AC$134,4,FALSE)="","",VLOOKUP(Table1[[#This Row],[Budget Code Description]],Dimentions!$X$6:$AC$134,4,FALSE)),"")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4"/>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x14ac:dyDescent="0.35">
      <c r="A2027" s="1"/>
      <c r="B2027" s="88" t="str">
        <f>IF(Table1[[#This Row],[Posting Date]]&lt;&gt;"",IF(Table1[[#This Row],[Reference Number]]=Q2026,B2026+1,1),"")</f>
        <v/>
      </c>
      <c r="C2027" s="61"/>
      <c r="D2027" s="61"/>
      <c r="E2027" s="140"/>
      <c r="F2027" s="143" t="str">
        <f>IFERROR(IF(VLOOKUP(Table1[[#This Row],[Budget Code Description]],Dimentions!$X$6:$AC$139,2,FALSE)="","",VLOOKUP(Table1[[#This Row],[Budget Code Description]],Dimentions!$X$6:$AC$139,2,FALSE)),"")</f>
        <v/>
      </c>
      <c r="G2027" s="143"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Description]],Dimentions!$X$6:$AC$134,4,FALSE)="","",VLOOKUP(Table1[[#This Row],[Budget Code Description]],Dimentions!$X$6:$AC$134,4,FALSE)),"")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ref="W2027:W2090" si="35">IF(E2027="","",(ExchangeRate))</f>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x14ac:dyDescent="0.35">
      <c r="A2028" s="1"/>
      <c r="B2028" s="88" t="str">
        <f>IF(Table1[[#This Row],[Posting Date]]&lt;&gt;"",IF(Table1[[#This Row],[Reference Number]]=Q2027,B2027+1,1),"")</f>
        <v/>
      </c>
      <c r="C2028" s="61"/>
      <c r="D2028" s="61"/>
      <c r="E2028" s="140"/>
      <c r="F2028" s="143" t="str">
        <f>IFERROR(IF(VLOOKUP(Table1[[#This Row],[Budget Code Description]],Dimentions!$X$6:$AC$139,2,FALSE)="","",VLOOKUP(Table1[[#This Row],[Budget Code Description]],Dimentions!$X$6:$AC$139,2,FALSE)),"")</f>
        <v/>
      </c>
      <c r="G2028" s="143"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Description]],Dimentions!$X$6:$AC$134,4,FALSE)="","",VLOOKUP(Table1[[#This Row],[Budget Code Description]],Dimentions!$X$6:$AC$134,4,FALSE)),"")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5"/>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x14ac:dyDescent="0.35">
      <c r="A2029" s="1"/>
      <c r="B2029" s="88" t="str">
        <f>IF(Table1[[#This Row],[Posting Date]]&lt;&gt;"",IF(Table1[[#This Row],[Reference Number]]=Q2028,B2028+1,1),"")</f>
        <v/>
      </c>
      <c r="C2029" s="61"/>
      <c r="D2029" s="61"/>
      <c r="E2029" s="140"/>
      <c r="F2029" s="143" t="str">
        <f>IFERROR(IF(VLOOKUP(Table1[[#This Row],[Budget Code Description]],Dimentions!$X$6:$AC$139,2,FALSE)="","",VLOOKUP(Table1[[#This Row],[Budget Code Description]],Dimentions!$X$6:$AC$139,2,FALSE)),"")</f>
        <v/>
      </c>
      <c r="G2029" s="143"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Description]],Dimentions!$X$6:$AC$134,4,FALSE)="","",VLOOKUP(Table1[[#This Row],[Budget Code Description]],Dimentions!$X$6:$AC$134,4,FALSE)),"")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si="35"/>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x14ac:dyDescent="0.35">
      <c r="A2030" s="1"/>
      <c r="B2030" s="88" t="str">
        <f>IF(Table1[[#This Row],[Posting Date]]&lt;&gt;"",IF(Table1[[#This Row],[Reference Number]]=Q2029,B2029+1,1),"")</f>
        <v/>
      </c>
      <c r="C2030" s="61"/>
      <c r="D2030" s="61"/>
      <c r="E2030" s="140"/>
      <c r="F2030" s="143" t="str">
        <f>IFERROR(IF(VLOOKUP(Table1[[#This Row],[Budget Code Description]],Dimentions!$X$6:$AC$139,2,FALSE)="","",VLOOKUP(Table1[[#This Row],[Budget Code Description]],Dimentions!$X$6:$AC$139,2,FALSE)),"")</f>
        <v/>
      </c>
      <c r="G2030" s="143"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Description]],Dimentions!$X$6:$AC$134,4,FALSE)="","",VLOOKUP(Table1[[#This Row],[Budget Code Description]],Dimentions!$X$6:$AC$134,4,FALSE)),"")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si="35"/>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x14ac:dyDescent="0.35">
      <c r="A2031" s="1"/>
      <c r="B2031" s="88" t="str">
        <f>IF(Table1[[#This Row],[Posting Date]]&lt;&gt;"",IF(Table1[[#This Row],[Reference Number]]=Q2030,B2030+1,1),"")</f>
        <v/>
      </c>
      <c r="C2031" s="61"/>
      <c r="D2031" s="61"/>
      <c r="E2031" s="140"/>
      <c r="F2031" s="143" t="str">
        <f>IFERROR(IF(VLOOKUP(Table1[[#This Row],[Budget Code Description]],Dimentions!$X$6:$AC$139,2,FALSE)="","",VLOOKUP(Table1[[#This Row],[Budget Code Description]],Dimentions!$X$6:$AC$139,2,FALSE)),"")</f>
        <v/>
      </c>
      <c r="G2031" s="143"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Description]],Dimentions!$X$6:$AC$134,4,FALSE)="","",VLOOKUP(Table1[[#This Row],[Budget Code Description]],Dimentions!$X$6:$AC$134,4,FALSE)),"")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si="35"/>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x14ac:dyDescent="0.35">
      <c r="A2032" s="1"/>
      <c r="B2032" s="88" t="str">
        <f>IF(Table1[[#This Row],[Posting Date]]&lt;&gt;"",IF(Table1[[#This Row],[Reference Number]]=Q2031,B2031+1,1),"")</f>
        <v/>
      </c>
      <c r="C2032" s="61"/>
      <c r="D2032" s="61"/>
      <c r="E2032" s="140"/>
      <c r="F2032" s="143" t="str">
        <f>IFERROR(IF(VLOOKUP(Table1[[#This Row],[Budget Code Description]],Dimentions!$X$6:$AC$139,2,FALSE)="","",VLOOKUP(Table1[[#This Row],[Budget Code Description]],Dimentions!$X$6:$AC$139,2,FALSE)),"")</f>
        <v/>
      </c>
      <c r="G2032" s="143"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Description]],Dimentions!$X$6:$AC$134,4,FALSE)="","",VLOOKUP(Table1[[#This Row],[Budget Code Description]],Dimentions!$X$6:$AC$134,4,FALSE)),"")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5"/>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x14ac:dyDescent="0.35">
      <c r="A2033" s="1"/>
      <c r="B2033" s="88" t="str">
        <f>IF(Table1[[#This Row],[Posting Date]]&lt;&gt;"",IF(Table1[[#This Row],[Reference Number]]=Q2032,B2032+1,1),"")</f>
        <v/>
      </c>
      <c r="C2033" s="61"/>
      <c r="D2033" s="61"/>
      <c r="E2033" s="140"/>
      <c r="F2033" s="143" t="str">
        <f>IFERROR(IF(VLOOKUP(Table1[[#This Row],[Budget Code Description]],Dimentions!$X$6:$AC$139,2,FALSE)="","",VLOOKUP(Table1[[#This Row],[Budget Code Description]],Dimentions!$X$6:$AC$139,2,FALSE)),"")</f>
        <v/>
      </c>
      <c r="G2033" s="143"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Description]],Dimentions!$X$6:$AC$134,4,FALSE)="","",VLOOKUP(Table1[[#This Row],[Budget Code Description]],Dimentions!$X$6:$AC$134,4,FALSE)),"")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5"/>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x14ac:dyDescent="0.35">
      <c r="A2034" s="1"/>
      <c r="B2034" s="88" t="str">
        <f>IF(Table1[[#This Row],[Posting Date]]&lt;&gt;"",IF(Table1[[#This Row],[Reference Number]]=Q2033,B2033+1,1),"")</f>
        <v/>
      </c>
      <c r="C2034" s="61"/>
      <c r="D2034" s="61"/>
      <c r="E2034" s="140"/>
      <c r="F2034" s="143" t="str">
        <f>IFERROR(IF(VLOOKUP(Table1[[#This Row],[Budget Code Description]],Dimentions!$X$6:$AC$139,2,FALSE)="","",VLOOKUP(Table1[[#This Row],[Budget Code Description]],Dimentions!$X$6:$AC$139,2,FALSE)),"")</f>
        <v/>
      </c>
      <c r="G2034" s="143"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Description]],Dimentions!$X$6:$AC$134,4,FALSE)="","",VLOOKUP(Table1[[#This Row],[Budget Code Description]],Dimentions!$X$6:$AC$134,4,FALSE)),"")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5"/>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x14ac:dyDescent="0.35">
      <c r="A2035" s="1"/>
      <c r="B2035" s="88" t="str">
        <f>IF(Table1[[#This Row],[Posting Date]]&lt;&gt;"",IF(Table1[[#This Row],[Reference Number]]=Q2034,B2034+1,1),"")</f>
        <v/>
      </c>
      <c r="C2035" s="61"/>
      <c r="D2035" s="61"/>
      <c r="E2035" s="140"/>
      <c r="F2035" s="143" t="str">
        <f>IFERROR(IF(VLOOKUP(Table1[[#This Row],[Budget Code Description]],Dimentions!$X$6:$AC$139,2,FALSE)="","",VLOOKUP(Table1[[#This Row],[Budget Code Description]],Dimentions!$X$6:$AC$139,2,FALSE)),"")</f>
        <v/>
      </c>
      <c r="G2035" s="143"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Description]],Dimentions!$X$6:$AC$134,4,FALSE)="","",VLOOKUP(Table1[[#This Row],[Budget Code Description]],Dimentions!$X$6:$AC$134,4,FALSE)),"")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5"/>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x14ac:dyDescent="0.35">
      <c r="A2036" s="1"/>
      <c r="B2036" s="88" t="str">
        <f>IF(Table1[[#This Row],[Posting Date]]&lt;&gt;"",IF(Table1[[#This Row],[Reference Number]]=Q2035,B2035+1,1),"")</f>
        <v/>
      </c>
      <c r="C2036" s="61"/>
      <c r="D2036" s="61"/>
      <c r="E2036" s="140"/>
      <c r="F2036" s="143" t="str">
        <f>IFERROR(IF(VLOOKUP(Table1[[#This Row],[Budget Code Description]],Dimentions!$X$6:$AC$139,2,FALSE)="","",VLOOKUP(Table1[[#This Row],[Budget Code Description]],Dimentions!$X$6:$AC$139,2,FALSE)),"")</f>
        <v/>
      </c>
      <c r="G2036" s="143"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Description]],Dimentions!$X$6:$AC$134,4,FALSE)="","",VLOOKUP(Table1[[#This Row],[Budget Code Description]],Dimentions!$X$6:$AC$134,4,FALSE)),"")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5"/>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x14ac:dyDescent="0.35">
      <c r="A2037" s="1"/>
      <c r="B2037" s="88" t="str">
        <f>IF(Table1[[#This Row],[Posting Date]]&lt;&gt;"",IF(Table1[[#This Row],[Reference Number]]=Q2036,B2036+1,1),"")</f>
        <v/>
      </c>
      <c r="C2037" s="61"/>
      <c r="D2037" s="61"/>
      <c r="E2037" s="140"/>
      <c r="F2037" s="143" t="str">
        <f>IFERROR(IF(VLOOKUP(Table1[[#This Row],[Budget Code Description]],Dimentions!$X$6:$AC$139,2,FALSE)="","",VLOOKUP(Table1[[#This Row],[Budget Code Description]],Dimentions!$X$6:$AC$139,2,FALSE)),"")</f>
        <v/>
      </c>
      <c r="G2037" s="143"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Description]],Dimentions!$X$6:$AC$134,4,FALSE)="","",VLOOKUP(Table1[[#This Row],[Budget Code Description]],Dimentions!$X$6:$AC$134,4,FALSE)),"")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5"/>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x14ac:dyDescent="0.35">
      <c r="A2038" s="1"/>
      <c r="B2038" s="88" t="str">
        <f>IF(Table1[[#This Row],[Posting Date]]&lt;&gt;"",IF(Table1[[#This Row],[Reference Number]]=Q2037,B2037+1,1),"")</f>
        <v/>
      </c>
      <c r="C2038" s="61"/>
      <c r="D2038" s="61"/>
      <c r="E2038" s="140"/>
      <c r="F2038" s="143" t="str">
        <f>IFERROR(IF(VLOOKUP(Table1[[#This Row],[Budget Code Description]],Dimentions!$X$6:$AC$139,2,FALSE)="","",VLOOKUP(Table1[[#This Row],[Budget Code Description]],Dimentions!$X$6:$AC$139,2,FALSE)),"")</f>
        <v/>
      </c>
      <c r="G2038" s="143"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Description]],Dimentions!$X$6:$AC$134,4,FALSE)="","",VLOOKUP(Table1[[#This Row],[Budget Code Description]],Dimentions!$X$6:$AC$134,4,FALSE)),"")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5"/>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x14ac:dyDescent="0.35">
      <c r="A2039" s="1"/>
      <c r="B2039" s="88" t="str">
        <f>IF(Table1[[#This Row],[Posting Date]]&lt;&gt;"",IF(Table1[[#This Row],[Reference Number]]=Q2038,B2038+1,1),"")</f>
        <v/>
      </c>
      <c r="C2039" s="61"/>
      <c r="D2039" s="61"/>
      <c r="E2039" s="140"/>
      <c r="F2039" s="143" t="str">
        <f>IFERROR(IF(VLOOKUP(Table1[[#This Row],[Budget Code Description]],Dimentions!$X$6:$AC$139,2,FALSE)="","",VLOOKUP(Table1[[#This Row],[Budget Code Description]],Dimentions!$X$6:$AC$139,2,FALSE)),"")</f>
        <v/>
      </c>
      <c r="G2039" s="143"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Description]],Dimentions!$X$6:$AC$134,4,FALSE)="","",VLOOKUP(Table1[[#This Row],[Budget Code Description]],Dimentions!$X$6:$AC$134,4,FALSE)),"")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5"/>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x14ac:dyDescent="0.35">
      <c r="A2040" s="1"/>
      <c r="B2040" s="88" t="str">
        <f>IF(Table1[[#This Row],[Posting Date]]&lt;&gt;"",IF(Table1[[#This Row],[Reference Number]]=Q2039,B2039+1,1),"")</f>
        <v/>
      </c>
      <c r="C2040" s="61"/>
      <c r="D2040" s="61"/>
      <c r="E2040" s="140"/>
      <c r="F2040" s="143" t="str">
        <f>IFERROR(IF(VLOOKUP(Table1[[#This Row],[Budget Code Description]],Dimentions!$X$6:$AC$139,2,FALSE)="","",VLOOKUP(Table1[[#This Row],[Budget Code Description]],Dimentions!$X$6:$AC$139,2,FALSE)),"")</f>
        <v/>
      </c>
      <c r="G2040" s="143"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Description]],Dimentions!$X$6:$AC$134,4,FALSE)="","",VLOOKUP(Table1[[#This Row],[Budget Code Description]],Dimentions!$X$6:$AC$134,4,FALSE)),"")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si="35"/>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x14ac:dyDescent="0.35">
      <c r="A2041" s="1"/>
      <c r="B2041" s="88" t="str">
        <f>IF(Table1[[#This Row],[Posting Date]]&lt;&gt;"",IF(Table1[[#This Row],[Reference Number]]=Q2040,B2040+1,1),"")</f>
        <v/>
      </c>
      <c r="C2041" s="61"/>
      <c r="D2041" s="61"/>
      <c r="E2041" s="140"/>
      <c r="F2041" s="143" t="str">
        <f>IFERROR(IF(VLOOKUP(Table1[[#This Row],[Budget Code Description]],Dimentions!$X$6:$AC$139,2,FALSE)="","",VLOOKUP(Table1[[#This Row],[Budget Code Description]],Dimentions!$X$6:$AC$139,2,FALSE)),"")</f>
        <v/>
      </c>
      <c r="G2041" s="143"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Description]],Dimentions!$X$6:$AC$134,4,FALSE)="","",VLOOKUP(Table1[[#This Row],[Budget Code Description]],Dimentions!$X$6:$AC$134,4,FALSE)),"")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5"/>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x14ac:dyDescent="0.35">
      <c r="A2042" s="1"/>
      <c r="B2042" s="88" t="str">
        <f>IF(Table1[[#This Row],[Posting Date]]&lt;&gt;"",IF(Table1[[#This Row],[Reference Number]]=Q2041,B2041+1,1),"")</f>
        <v/>
      </c>
      <c r="C2042" s="61"/>
      <c r="D2042" s="61"/>
      <c r="E2042" s="140"/>
      <c r="F2042" s="143" t="str">
        <f>IFERROR(IF(VLOOKUP(Table1[[#This Row],[Budget Code Description]],Dimentions!$X$6:$AC$139,2,FALSE)="","",VLOOKUP(Table1[[#This Row],[Budget Code Description]],Dimentions!$X$6:$AC$139,2,FALSE)),"")</f>
        <v/>
      </c>
      <c r="G2042" s="143"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Description]],Dimentions!$X$6:$AC$134,4,FALSE)="","",VLOOKUP(Table1[[#This Row],[Budget Code Description]],Dimentions!$X$6:$AC$134,4,FALSE)),"")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5"/>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x14ac:dyDescent="0.35">
      <c r="A2043" s="1"/>
      <c r="B2043" s="88" t="str">
        <f>IF(Table1[[#This Row],[Posting Date]]&lt;&gt;"",IF(Table1[[#This Row],[Reference Number]]=Q2042,B2042+1,1),"")</f>
        <v/>
      </c>
      <c r="C2043" s="61"/>
      <c r="D2043" s="61"/>
      <c r="E2043" s="140"/>
      <c r="F2043" s="143" t="str">
        <f>IFERROR(IF(VLOOKUP(Table1[[#This Row],[Budget Code Description]],Dimentions!$X$6:$AC$139,2,FALSE)="","",VLOOKUP(Table1[[#This Row],[Budget Code Description]],Dimentions!$X$6:$AC$139,2,FALSE)),"")</f>
        <v/>
      </c>
      <c r="G2043" s="143"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Description]],Dimentions!$X$6:$AC$134,4,FALSE)="","",VLOOKUP(Table1[[#This Row],[Budget Code Description]],Dimentions!$X$6:$AC$134,4,FALSE)),"")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5"/>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x14ac:dyDescent="0.35">
      <c r="A2044" s="1"/>
      <c r="B2044" s="88" t="str">
        <f>IF(Table1[[#This Row],[Posting Date]]&lt;&gt;"",IF(Table1[[#This Row],[Reference Number]]=Q2043,B2043+1,1),"")</f>
        <v/>
      </c>
      <c r="C2044" s="61"/>
      <c r="D2044" s="61"/>
      <c r="E2044" s="140"/>
      <c r="F2044" s="143" t="str">
        <f>IFERROR(IF(VLOOKUP(Table1[[#This Row],[Budget Code Description]],Dimentions!$X$6:$AC$139,2,FALSE)="","",VLOOKUP(Table1[[#This Row],[Budget Code Description]],Dimentions!$X$6:$AC$139,2,FALSE)),"")</f>
        <v/>
      </c>
      <c r="G2044" s="143"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Description]],Dimentions!$X$6:$AC$134,4,FALSE)="","",VLOOKUP(Table1[[#This Row],[Budget Code Description]],Dimentions!$X$6:$AC$134,4,FALSE)),"")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5"/>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x14ac:dyDescent="0.35">
      <c r="A2045" s="1"/>
      <c r="B2045" s="88" t="str">
        <f>IF(Table1[[#This Row],[Posting Date]]&lt;&gt;"",IF(Table1[[#This Row],[Reference Number]]=Q2044,B2044+1,1),"")</f>
        <v/>
      </c>
      <c r="C2045" s="61"/>
      <c r="D2045" s="61"/>
      <c r="E2045" s="140"/>
      <c r="F2045" s="143" t="str">
        <f>IFERROR(IF(VLOOKUP(Table1[[#This Row],[Budget Code Description]],Dimentions!$X$6:$AC$139,2,FALSE)="","",VLOOKUP(Table1[[#This Row],[Budget Code Description]],Dimentions!$X$6:$AC$139,2,FALSE)),"")</f>
        <v/>
      </c>
      <c r="G2045" s="143"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Description]],Dimentions!$X$6:$AC$134,4,FALSE)="","",VLOOKUP(Table1[[#This Row],[Budget Code Description]],Dimentions!$X$6:$AC$134,4,FALSE)),"")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5"/>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x14ac:dyDescent="0.35">
      <c r="A2046" s="1"/>
      <c r="B2046" s="88" t="str">
        <f>IF(Table1[[#This Row],[Posting Date]]&lt;&gt;"",IF(Table1[[#This Row],[Reference Number]]=Q2045,B2045+1,1),"")</f>
        <v/>
      </c>
      <c r="C2046" s="61"/>
      <c r="D2046" s="61"/>
      <c r="E2046" s="140"/>
      <c r="F2046" s="143" t="str">
        <f>IFERROR(IF(VLOOKUP(Table1[[#This Row],[Budget Code Description]],Dimentions!$X$6:$AC$139,2,FALSE)="","",VLOOKUP(Table1[[#This Row],[Budget Code Description]],Dimentions!$X$6:$AC$139,2,FALSE)),"")</f>
        <v/>
      </c>
      <c r="G2046" s="143"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Description]],Dimentions!$X$6:$AC$134,4,FALSE)="","",VLOOKUP(Table1[[#This Row],[Budget Code Description]],Dimentions!$X$6:$AC$134,4,FALSE)),"")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5"/>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x14ac:dyDescent="0.35">
      <c r="A2047" s="1"/>
      <c r="B2047" s="88" t="str">
        <f>IF(Table1[[#This Row],[Posting Date]]&lt;&gt;"",IF(Table1[[#This Row],[Reference Number]]=Q2046,B2046+1,1),"")</f>
        <v/>
      </c>
      <c r="C2047" s="61"/>
      <c r="D2047" s="61"/>
      <c r="E2047" s="140"/>
      <c r="F2047" s="143" t="str">
        <f>IFERROR(IF(VLOOKUP(Table1[[#This Row],[Budget Code Description]],Dimentions!$X$6:$AC$139,2,FALSE)="","",VLOOKUP(Table1[[#This Row],[Budget Code Description]],Dimentions!$X$6:$AC$139,2,FALSE)),"")</f>
        <v/>
      </c>
      <c r="G2047" s="143"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Description]],Dimentions!$X$6:$AC$134,4,FALSE)="","",VLOOKUP(Table1[[#This Row],[Budget Code Description]],Dimentions!$X$6:$AC$134,4,FALSE)),"")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5"/>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x14ac:dyDescent="0.35">
      <c r="A2048" s="1"/>
      <c r="B2048" s="88" t="str">
        <f>IF(Table1[[#This Row],[Posting Date]]&lt;&gt;"",IF(Table1[[#This Row],[Reference Number]]=Q2047,B2047+1,1),"")</f>
        <v/>
      </c>
      <c r="C2048" s="61"/>
      <c r="D2048" s="61"/>
      <c r="E2048" s="140"/>
      <c r="F2048" s="143" t="str">
        <f>IFERROR(IF(VLOOKUP(Table1[[#This Row],[Budget Code Description]],Dimentions!$X$6:$AC$139,2,FALSE)="","",VLOOKUP(Table1[[#This Row],[Budget Code Description]],Dimentions!$X$6:$AC$139,2,FALSE)),"")</f>
        <v/>
      </c>
      <c r="G2048" s="143"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Description]],Dimentions!$X$6:$AC$134,4,FALSE)="","",VLOOKUP(Table1[[#This Row],[Budget Code Description]],Dimentions!$X$6:$AC$134,4,FALSE)),"")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5"/>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x14ac:dyDescent="0.35">
      <c r="A2049" s="1"/>
      <c r="B2049" s="88" t="str">
        <f>IF(Table1[[#This Row],[Posting Date]]&lt;&gt;"",IF(Table1[[#This Row],[Reference Number]]=Q2048,B2048+1,1),"")</f>
        <v/>
      </c>
      <c r="C2049" s="61"/>
      <c r="D2049" s="61"/>
      <c r="E2049" s="140"/>
      <c r="F2049" s="143" t="str">
        <f>IFERROR(IF(VLOOKUP(Table1[[#This Row],[Budget Code Description]],Dimentions!$X$6:$AC$139,2,FALSE)="","",VLOOKUP(Table1[[#This Row],[Budget Code Description]],Dimentions!$X$6:$AC$139,2,FALSE)),"")</f>
        <v/>
      </c>
      <c r="G2049" s="143"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Description]],Dimentions!$X$6:$AC$134,4,FALSE)="","",VLOOKUP(Table1[[#This Row],[Budget Code Description]],Dimentions!$X$6:$AC$134,4,FALSE)),"")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5"/>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x14ac:dyDescent="0.35">
      <c r="A2050" s="1"/>
      <c r="B2050" s="88" t="str">
        <f>IF(Table1[[#This Row],[Posting Date]]&lt;&gt;"",IF(Table1[[#This Row],[Reference Number]]=Q2049,B2049+1,1),"")</f>
        <v/>
      </c>
      <c r="C2050" s="61"/>
      <c r="D2050" s="61"/>
      <c r="E2050" s="140"/>
      <c r="F2050" s="143" t="str">
        <f>IFERROR(IF(VLOOKUP(Table1[[#This Row],[Budget Code Description]],Dimentions!$X$6:$AC$139,2,FALSE)="","",VLOOKUP(Table1[[#This Row],[Budget Code Description]],Dimentions!$X$6:$AC$139,2,FALSE)),"")</f>
        <v/>
      </c>
      <c r="G2050" s="143"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Description]],Dimentions!$X$6:$AC$134,4,FALSE)="","",VLOOKUP(Table1[[#This Row],[Budget Code Description]],Dimentions!$X$6:$AC$134,4,FALSE)),"")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5"/>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x14ac:dyDescent="0.35">
      <c r="A2051" s="1"/>
      <c r="B2051" s="88" t="str">
        <f>IF(Table1[[#This Row],[Posting Date]]&lt;&gt;"",IF(Table1[[#This Row],[Reference Number]]=Q2050,B2050+1,1),"")</f>
        <v/>
      </c>
      <c r="C2051" s="61"/>
      <c r="D2051" s="61"/>
      <c r="E2051" s="140"/>
      <c r="F2051" s="143" t="str">
        <f>IFERROR(IF(VLOOKUP(Table1[[#This Row],[Budget Code Description]],Dimentions!$X$6:$AC$139,2,FALSE)="","",VLOOKUP(Table1[[#This Row],[Budget Code Description]],Dimentions!$X$6:$AC$139,2,FALSE)),"")</f>
        <v/>
      </c>
      <c r="G2051" s="143"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Description]],Dimentions!$X$6:$AC$134,4,FALSE)="","",VLOOKUP(Table1[[#This Row],[Budget Code Description]],Dimentions!$X$6:$AC$134,4,FALSE)),"")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5"/>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x14ac:dyDescent="0.35">
      <c r="A2052" s="1"/>
      <c r="B2052" s="88" t="str">
        <f>IF(Table1[[#This Row],[Posting Date]]&lt;&gt;"",IF(Table1[[#This Row],[Reference Number]]=Q2051,B2051+1,1),"")</f>
        <v/>
      </c>
      <c r="C2052" s="61"/>
      <c r="D2052" s="61"/>
      <c r="E2052" s="140"/>
      <c r="F2052" s="143" t="str">
        <f>IFERROR(IF(VLOOKUP(Table1[[#This Row],[Budget Code Description]],Dimentions!$X$6:$AC$139,2,FALSE)="","",VLOOKUP(Table1[[#This Row],[Budget Code Description]],Dimentions!$X$6:$AC$139,2,FALSE)),"")</f>
        <v/>
      </c>
      <c r="G2052" s="143"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Description]],Dimentions!$X$6:$AC$134,4,FALSE)="","",VLOOKUP(Table1[[#This Row],[Budget Code Description]],Dimentions!$X$6:$AC$134,4,FALSE)),"")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5"/>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x14ac:dyDescent="0.35">
      <c r="A2053" s="1"/>
      <c r="B2053" s="88" t="str">
        <f>IF(Table1[[#This Row],[Posting Date]]&lt;&gt;"",IF(Table1[[#This Row],[Reference Number]]=Q2052,B2052+1,1),"")</f>
        <v/>
      </c>
      <c r="C2053" s="61"/>
      <c r="D2053" s="61"/>
      <c r="E2053" s="140"/>
      <c r="F2053" s="143" t="str">
        <f>IFERROR(IF(VLOOKUP(Table1[[#This Row],[Budget Code Description]],Dimentions!$X$6:$AC$139,2,FALSE)="","",VLOOKUP(Table1[[#This Row],[Budget Code Description]],Dimentions!$X$6:$AC$139,2,FALSE)),"")</f>
        <v/>
      </c>
      <c r="G2053" s="143"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Description]],Dimentions!$X$6:$AC$134,4,FALSE)="","",VLOOKUP(Table1[[#This Row],[Budget Code Description]],Dimentions!$X$6:$AC$134,4,FALSE)),"")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5"/>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x14ac:dyDescent="0.35">
      <c r="A2054" s="1"/>
      <c r="B2054" s="88" t="str">
        <f>IF(Table1[[#This Row],[Posting Date]]&lt;&gt;"",IF(Table1[[#This Row],[Reference Number]]=Q2053,B2053+1,1),"")</f>
        <v/>
      </c>
      <c r="C2054" s="61"/>
      <c r="D2054" s="61"/>
      <c r="E2054" s="140"/>
      <c r="F2054" s="143" t="str">
        <f>IFERROR(IF(VLOOKUP(Table1[[#This Row],[Budget Code Description]],Dimentions!$X$6:$AC$139,2,FALSE)="","",VLOOKUP(Table1[[#This Row],[Budget Code Description]],Dimentions!$X$6:$AC$139,2,FALSE)),"")</f>
        <v/>
      </c>
      <c r="G2054" s="143"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Description]],Dimentions!$X$6:$AC$134,4,FALSE)="","",VLOOKUP(Table1[[#This Row],[Budget Code Description]],Dimentions!$X$6:$AC$134,4,FALSE)),"")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5"/>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x14ac:dyDescent="0.35">
      <c r="A2055" s="1"/>
      <c r="B2055" s="88" t="str">
        <f>IF(Table1[[#This Row],[Posting Date]]&lt;&gt;"",IF(Table1[[#This Row],[Reference Number]]=Q2054,B2054+1,1),"")</f>
        <v/>
      </c>
      <c r="C2055" s="61"/>
      <c r="D2055" s="61"/>
      <c r="E2055" s="140"/>
      <c r="F2055" s="143" t="str">
        <f>IFERROR(IF(VLOOKUP(Table1[[#This Row],[Budget Code Description]],Dimentions!$X$6:$AC$139,2,FALSE)="","",VLOOKUP(Table1[[#This Row],[Budget Code Description]],Dimentions!$X$6:$AC$139,2,FALSE)),"")</f>
        <v/>
      </c>
      <c r="G2055" s="143"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Description]],Dimentions!$X$6:$AC$134,4,FALSE)="","",VLOOKUP(Table1[[#This Row],[Budget Code Description]],Dimentions!$X$6:$AC$134,4,FALSE)),"")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5"/>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x14ac:dyDescent="0.35">
      <c r="A2056" s="1"/>
      <c r="B2056" s="88" t="str">
        <f>IF(Table1[[#This Row],[Posting Date]]&lt;&gt;"",IF(Table1[[#This Row],[Reference Number]]=Q2055,B2055+1,1),"")</f>
        <v/>
      </c>
      <c r="C2056" s="61"/>
      <c r="D2056" s="61"/>
      <c r="E2056" s="140"/>
      <c r="F2056" s="143" t="str">
        <f>IFERROR(IF(VLOOKUP(Table1[[#This Row],[Budget Code Description]],Dimentions!$X$6:$AC$139,2,FALSE)="","",VLOOKUP(Table1[[#This Row],[Budget Code Description]],Dimentions!$X$6:$AC$139,2,FALSE)),"")</f>
        <v/>
      </c>
      <c r="G2056" s="143"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Description]],Dimentions!$X$6:$AC$134,4,FALSE)="","",VLOOKUP(Table1[[#This Row],[Budget Code Description]],Dimentions!$X$6:$AC$134,4,FALSE)),"")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5"/>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x14ac:dyDescent="0.35">
      <c r="A2057" s="1"/>
      <c r="B2057" s="88" t="str">
        <f>IF(Table1[[#This Row],[Posting Date]]&lt;&gt;"",IF(Table1[[#This Row],[Reference Number]]=Q2056,B2056+1,1),"")</f>
        <v/>
      </c>
      <c r="C2057" s="61"/>
      <c r="D2057" s="61"/>
      <c r="E2057" s="140"/>
      <c r="F2057" s="143" t="str">
        <f>IFERROR(IF(VLOOKUP(Table1[[#This Row],[Budget Code Description]],Dimentions!$X$6:$AC$139,2,FALSE)="","",VLOOKUP(Table1[[#This Row],[Budget Code Description]],Dimentions!$X$6:$AC$139,2,FALSE)),"")</f>
        <v/>
      </c>
      <c r="G2057" s="143"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Description]],Dimentions!$X$6:$AC$134,4,FALSE)="","",VLOOKUP(Table1[[#This Row],[Budget Code Description]],Dimentions!$X$6:$AC$134,4,FALSE)),"")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5"/>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x14ac:dyDescent="0.35">
      <c r="A2058" s="1"/>
      <c r="B2058" s="88" t="str">
        <f>IF(Table1[[#This Row],[Posting Date]]&lt;&gt;"",IF(Table1[[#This Row],[Reference Number]]=Q2057,B2057+1,1),"")</f>
        <v/>
      </c>
      <c r="C2058" s="61"/>
      <c r="D2058" s="61"/>
      <c r="E2058" s="140"/>
      <c r="F2058" s="143" t="str">
        <f>IFERROR(IF(VLOOKUP(Table1[[#This Row],[Budget Code Description]],Dimentions!$X$6:$AC$139,2,FALSE)="","",VLOOKUP(Table1[[#This Row],[Budget Code Description]],Dimentions!$X$6:$AC$139,2,FALSE)),"")</f>
        <v/>
      </c>
      <c r="G2058" s="143"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Description]],Dimentions!$X$6:$AC$134,4,FALSE)="","",VLOOKUP(Table1[[#This Row],[Budget Code Description]],Dimentions!$X$6:$AC$134,4,FALSE)),"")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5"/>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x14ac:dyDescent="0.35">
      <c r="A2059" s="1"/>
      <c r="B2059" s="88" t="str">
        <f>IF(Table1[[#This Row],[Posting Date]]&lt;&gt;"",IF(Table1[[#This Row],[Reference Number]]=Q2058,B2058+1,1),"")</f>
        <v/>
      </c>
      <c r="C2059" s="61"/>
      <c r="D2059" s="61"/>
      <c r="E2059" s="140"/>
      <c r="F2059" s="143" t="str">
        <f>IFERROR(IF(VLOOKUP(Table1[[#This Row],[Budget Code Description]],Dimentions!$X$6:$AC$139,2,FALSE)="","",VLOOKUP(Table1[[#This Row],[Budget Code Description]],Dimentions!$X$6:$AC$139,2,FALSE)),"")</f>
        <v/>
      </c>
      <c r="G2059" s="143"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Description]],Dimentions!$X$6:$AC$134,4,FALSE)="","",VLOOKUP(Table1[[#This Row],[Budget Code Description]],Dimentions!$X$6:$AC$134,4,FALSE)),"")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5"/>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x14ac:dyDescent="0.35">
      <c r="A2060" s="1"/>
      <c r="B2060" s="88" t="str">
        <f>IF(Table1[[#This Row],[Posting Date]]&lt;&gt;"",IF(Table1[[#This Row],[Reference Number]]=Q2059,B2059+1,1),"")</f>
        <v/>
      </c>
      <c r="C2060" s="61"/>
      <c r="D2060" s="61"/>
      <c r="E2060" s="140"/>
      <c r="F2060" s="143" t="str">
        <f>IFERROR(IF(VLOOKUP(Table1[[#This Row],[Budget Code Description]],Dimentions!$X$6:$AC$139,2,FALSE)="","",VLOOKUP(Table1[[#This Row],[Budget Code Description]],Dimentions!$X$6:$AC$139,2,FALSE)),"")</f>
        <v/>
      </c>
      <c r="G2060" s="143"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Description]],Dimentions!$X$6:$AC$134,4,FALSE)="","",VLOOKUP(Table1[[#This Row],[Budget Code Description]],Dimentions!$X$6:$AC$134,4,FALSE)),"")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5"/>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x14ac:dyDescent="0.35">
      <c r="A2061" s="1"/>
      <c r="B2061" s="88" t="str">
        <f>IF(Table1[[#This Row],[Posting Date]]&lt;&gt;"",IF(Table1[[#This Row],[Reference Number]]=Q2060,B2060+1,1),"")</f>
        <v/>
      </c>
      <c r="C2061" s="61"/>
      <c r="D2061" s="61"/>
      <c r="E2061" s="140"/>
      <c r="F2061" s="143" t="str">
        <f>IFERROR(IF(VLOOKUP(Table1[[#This Row],[Budget Code Description]],Dimentions!$X$6:$AC$139,2,FALSE)="","",VLOOKUP(Table1[[#This Row],[Budget Code Description]],Dimentions!$X$6:$AC$139,2,FALSE)),"")</f>
        <v/>
      </c>
      <c r="G2061" s="143"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Description]],Dimentions!$X$6:$AC$134,4,FALSE)="","",VLOOKUP(Table1[[#This Row],[Budget Code Description]],Dimentions!$X$6:$AC$134,4,FALSE)),"")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5"/>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x14ac:dyDescent="0.35">
      <c r="A2062" s="1"/>
      <c r="B2062" s="88" t="str">
        <f>IF(Table1[[#This Row],[Posting Date]]&lt;&gt;"",IF(Table1[[#This Row],[Reference Number]]=Q2061,B2061+1,1),"")</f>
        <v/>
      </c>
      <c r="C2062" s="61"/>
      <c r="D2062" s="61"/>
      <c r="E2062" s="140"/>
      <c r="F2062" s="143" t="str">
        <f>IFERROR(IF(VLOOKUP(Table1[[#This Row],[Budget Code Description]],Dimentions!$X$6:$AC$139,2,FALSE)="","",VLOOKUP(Table1[[#This Row],[Budget Code Description]],Dimentions!$X$6:$AC$139,2,FALSE)),"")</f>
        <v/>
      </c>
      <c r="G2062" s="143"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Description]],Dimentions!$X$6:$AC$134,4,FALSE)="","",VLOOKUP(Table1[[#This Row],[Budget Code Description]],Dimentions!$X$6:$AC$134,4,FALSE)),"")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5"/>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x14ac:dyDescent="0.35">
      <c r="A2063" s="1"/>
      <c r="B2063" s="88" t="str">
        <f>IF(Table1[[#This Row],[Posting Date]]&lt;&gt;"",IF(Table1[[#This Row],[Reference Number]]=Q2062,B2062+1,1),"")</f>
        <v/>
      </c>
      <c r="C2063" s="61"/>
      <c r="D2063" s="61"/>
      <c r="E2063" s="140"/>
      <c r="F2063" s="143" t="str">
        <f>IFERROR(IF(VLOOKUP(Table1[[#This Row],[Budget Code Description]],Dimentions!$X$6:$AC$139,2,FALSE)="","",VLOOKUP(Table1[[#This Row],[Budget Code Description]],Dimentions!$X$6:$AC$139,2,FALSE)),"")</f>
        <v/>
      </c>
      <c r="G2063" s="143"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Description]],Dimentions!$X$6:$AC$134,4,FALSE)="","",VLOOKUP(Table1[[#This Row],[Budget Code Description]],Dimentions!$X$6:$AC$134,4,FALSE)),"")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5"/>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x14ac:dyDescent="0.35">
      <c r="A2064" s="1"/>
      <c r="B2064" s="88" t="str">
        <f>IF(Table1[[#This Row],[Posting Date]]&lt;&gt;"",IF(Table1[[#This Row],[Reference Number]]=Q2063,B2063+1,1),"")</f>
        <v/>
      </c>
      <c r="C2064" s="61"/>
      <c r="D2064" s="61"/>
      <c r="E2064" s="140"/>
      <c r="F2064" s="143" t="str">
        <f>IFERROR(IF(VLOOKUP(Table1[[#This Row],[Budget Code Description]],Dimentions!$X$6:$AC$139,2,FALSE)="","",VLOOKUP(Table1[[#This Row],[Budget Code Description]],Dimentions!$X$6:$AC$139,2,FALSE)),"")</f>
        <v/>
      </c>
      <c r="G2064" s="143"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Description]],Dimentions!$X$6:$AC$134,4,FALSE)="","",VLOOKUP(Table1[[#This Row],[Budget Code Description]],Dimentions!$X$6:$AC$134,4,FALSE)),"")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si="35"/>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x14ac:dyDescent="0.35">
      <c r="A2065" s="1"/>
      <c r="B2065" s="88" t="str">
        <f>IF(Table1[[#This Row],[Posting Date]]&lt;&gt;"",IF(Table1[[#This Row],[Reference Number]]=Q2064,B2064+1,1),"")</f>
        <v/>
      </c>
      <c r="C2065" s="61"/>
      <c r="D2065" s="61"/>
      <c r="E2065" s="140"/>
      <c r="F2065" s="143" t="str">
        <f>IFERROR(IF(VLOOKUP(Table1[[#This Row],[Budget Code Description]],Dimentions!$X$6:$AC$139,2,FALSE)="","",VLOOKUP(Table1[[#This Row],[Budget Code Description]],Dimentions!$X$6:$AC$139,2,FALSE)),"")</f>
        <v/>
      </c>
      <c r="G2065" s="143"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Description]],Dimentions!$X$6:$AC$134,4,FALSE)="","",VLOOKUP(Table1[[#This Row],[Budget Code Description]],Dimentions!$X$6:$AC$134,4,FALSE)),"")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si="35"/>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x14ac:dyDescent="0.35">
      <c r="A2066" s="1"/>
      <c r="B2066" s="88" t="str">
        <f>IF(Table1[[#This Row],[Posting Date]]&lt;&gt;"",IF(Table1[[#This Row],[Reference Number]]=Q2065,B2065+1,1),"")</f>
        <v/>
      </c>
      <c r="C2066" s="61"/>
      <c r="D2066" s="61"/>
      <c r="E2066" s="140"/>
      <c r="F2066" s="143" t="str">
        <f>IFERROR(IF(VLOOKUP(Table1[[#This Row],[Budget Code Description]],Dimentions!$X$6:$AC$139,2,FALSE)="","",VLOOKUP(Table1[[#This Row],[Budget Code Description]],Dimentions!$X$6:$AC$139,2,FALSE)),"")</f>
        <v/>
      </c>
      <c r="G2066" s="143"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Description]],Dimentions!$X$6:$AC$134,4,FALSE)="","",VLOOKUP(Table1[[#This Row],[Budget Code Description]],Dimentions!$X$6:$AC$134,4,FALSE)),"")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si="35"/>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x14ac:dyDescent="0.35">
      <c r="A2067" s="1"/>
      <c r="B2067" s="88" t="str">
        <f>IF(Table1[[#This Row],[Posting Date]]&lt;&gt;"",IF(Table1[[#This Row],[Reference Number]]=Q2066,B2066+1,1),"")</f>
        <v/>
      </c>
      <c r="C2067" s="61"/>
      <c r="D2067" s="61"/>
      <c r="E2067" s="140"/>
      <c r="F2067" s="143" t="str">
        <f>IFERROR(IF(VLOOKUP(Table1[[#This Row],[Budget Code Description]],Dimentions!$X$6:$AC$139,2,FALSE)="","",VLOOKUP(Table1[[#This Row],[Budget Code Description]],Dimentions!$X$6:$AC$139,2,FALSE)),"")</f>
        <v/>
      </c>
      <c r="G2067" s="143"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Description]],Dimentions!$X$6:$AC$134,4,FALSE)="","",VLOOKUP(Table1[[#This Row],[Budget Code Description]],Dimentions!$X$6:$AC$134,4,FALSE)),"")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5"/>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x14ac:dyDescent="0.35">
      <c r="A2068" s="1"/>
      <c r="B2068" s="88" t="str">
        <f>IF(Table1[[#This Row],[Posting Date]]&lt;&gt;"",IF(Table1[[#This Row],[Reference Number]]=Q2067,B2067+1,1),"")</f>
        <v/>
      </c>
      <c r="C2068" s="61"/>
      <c r="D2068" s="61"/>
      <c r="E2068" s="140"/>
      <c r="F2068" s="143" t="str">
        <f>IFERROR(IF(VLOOKUP(Table1[[#This Row],[Budget Code Description]],Dimentions!$X$6:$AC$139,2,FALSE)="","",VLOOKUP(Table1[[#This Row],[Budget Code Description]],Dimentions!$X$6:$AC$139,2,FALSE)),"")</f>
        <v/>
      </c>
      <c r="G2068" s="143"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Description]],Dimentions!$X$6:$AC$134,4,FALSE)="","",VLOOKUP(Table1[[#This Row],[Budget Code Description]],Dimentions!$X$6:$AC$134,4,FALSE)),"")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5"/>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x14ac:dyDescent="0.35">
      <c r="A2069" s="1"/>
      <c r="B2069" s="88" t="str">
        <f>IF(Table1[[#This Row],[Posting Date]]&lt;&gt;"",IF(Table1[[#This Row],[Reference Number]]=Q2068,B2068+1,1),"")</f>
        <v/>
      </c>
      <c r="C2069" s="61"/>
      <c r="D2069" s="61"/>
      <c r="E2069" s="140"/>
      <c r="F2069" s="143" t="str">
        <f>IFERROR(IF(VLOOKUP(Table1[[#This Row],[Budget Code Description]],Dimentions!$X$6:$AC$139,2,FALSE)="","",VLOOKUP(Table1[[#This Row],[Budget Code Description]],Dimentions!$X$6:$AC$139,2,FALSE)),"")</f>
        <v/>
      </c>
      <c r="G2069" s="143"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Description]],Dimentions!$X$6:$AC$134,4,FALSE)="","",VLOOKUP(Table1[[#This Row],[Budget Code Description]],Dimentions!$X$6:$AC$134,4,FALSE)),"")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5"/>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x14ac:dyDescent="0.35">
      <c r="A2070" s="1"/>
      <c r="B2070" s="88" t="str">
        <f>IF(Table1[[#This Row],[Posting Date]]&lt;&gt;"",IF(Table1[[#This Row],[Reference Number]]=Q2069,B2069+1,1),"")</f>
        <v/>
      </c>
      <c r="C2070" s="61"/>
      <c r="D2070" s="61"/>
      <c r="E2070" s="140"/>
      <c r="F2070" s="143" t="str">
        <f>IFERROR(IF(VLOOKUP(Table1[[#This Row],[Budget Code Description]],Dimentions!$X$6:$AC$139,2,FALSE)="","",VLOOKUP(Table1[[#This Row],[Budget Code Description]],Dimentions!$X$6:$AC$139,2,FALSE)),"")</f>
        <v/>
      </c>
      <c r="G2070" s="143"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Description]],Dimentions!$X$6:$AC$134,4,FALSE)="","",VLOOKUP(Table1[[#This Row],[Budget Code Description]],Dimentions!$X$6:$AC$134,4,FALSE)),"")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5"/>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x14ac:dyDescent="0.35">
      <c r="A2071" s="1"/>
      <c r="B2071" s="88" t="str">
        <f>IF(Table1[[#This Row],[Posting Date]]&lt;&gt;"",IF(Table1[[#This Row],[Reference Number]]=Q2070,B2070+1,1),"")</f>
        <v/>
      </c>
      <c r="C2071" s="61"/>
      <c r="D2071" s="61"/>
      <c r="E2071" s="140"/>
      <c r="F2071" s="143" t="str">
        <f>IFERROR(IF(VLOOKUP(Table1[[#This Row],[Budget Code Description]],Dimentions!$X$6:$AC$139,2,FALSE)="","",VLOOKUP(Table1[[#This Row],[Budget Code Description]],Dimentions!$X$6:$AC$139,2,FALSE)),"")</f>
        <v/>
      </c>
      <c r="G2071" s="143"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Description]],Dimentions!$X$6:$AC$134,4,FALSE)="","",VLOOKUP(Table1[[#This Row],[Budget Code Description]],Dimentions!$X$6:$AC$134,4,FALSE)),"")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5"/>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x14ac:dyDescent="0.35">
      <c r="A2072" s="1"/>
      <c r="B2072" s="88" t="str">
        <f>IF(Table1[[#This Row],[Posting Date]]&lt;&gt;"",IF(Table1[[#This Row],[Reference Number]]=Q2071,B2071+1,1),"")</f>
        <v/>
      </c>
      <c r="C2072" s="61"/>
      <c r="D2072" s="61"/>
      <c r="E2072" s="140"/>
      <c r="F2072" s="143" t="str">
        <f>IFERROR(IF(VLOOKUP(Table1[[#This Row],[Budget Code Description]],Dimentions!$X$6:$AC$139,2,FALSE)="","",VLOOKUP(Table1[[#This Row],[Budget Code Description]],Dimentions!$X$6:$AC$139,2,FALSE)),"")</f>
        <v/>
      </c>
      <c r="G2072" s="143"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Description]],Dimentions!$X$6:$AC$134,4,FALSE)="","",VLOOKUP(Table1[[#This Row],[Budget Code Description]],Dimentions!$X$6:$AC$134,4,FALSE)),"")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5"/>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x14ac:dyDescent="0.35">
      <c r="A2073" s="1"/>
      <c r="B2073" s="88" t="str">
        <f>IF(Table1[[#This Row],[Posting Date]]&lt;&gt;"",IF(Table1[[#This Row],[Reference Number]]=Q2072,B2072+1,1),"")</f>
        <v/>
      </c>
      <c r="C2073" s="61"/>
      <c r="D2073" s="61"/>
      <c r="E2073" s="140"/>
      <c r="F2073" s="143" t="str">
        <f>IFERROR(IF(VLOOKUP(Table1[[#This Row],[Budget Code Description]],Dimentions!$X$6:$AC$139,2,FALSE)="","",VLOOKUP(Table1[[#This Row],[Budget Code Description]],Dimentions!$X$6:$AC$139,2,FALSE)),"")</f>
        <v/>
      </c>
      <c r="G2073" s="143"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Description]],Dimentions!$X$6:$AC$134,4,FALSE)="","",VLOOKUP(Table1[[#This Row],[Budget Code Description]],Dimentions!$X$6:$AC$134,4,FALSE)),"")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5"/>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x14ac:dyDescent="0.35">
      <c r="A2074" s="1"/>
      <c r="B2074" s="88" t="str">
        <f>IF(Table1[[#This Row],[Posting Date]]&lt;&gt;"",IF(Table1[[#This Row],[Reference Number]]=Q2073,B2073+1,1),"")</f>
        <v/>
      </c>
      <c r="C2074" s="61"/>
      <c r="D2074" s="61"/>
      <c r="E2074" s="140"/>
      <c r="F2074" s="143" t="str">
        <f>IFERROR(IF(VLOOKUP(Table1[[#This Row],[Budget Code Description]],Dimentions!$X$6:$AC$139,2,FALSE)="","",VLOOKUP(Table1[[#This Row],[Budget Code Description]],Dimentions!$X$6:$AC$139,2,FALSE)),"")</f>
        <v/>
      </c>
      <c r="G2074" s="143"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Description]],Dimentions!$X$6:$AC$134,4,FALSE)="","",VLOOKUP(Table1[[#This Row],[Budget Code Description]],Dimentions!$X$6:$AC$134,4,FALSE)),"")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5"/>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x14ac:dyDescent="0.35">
      <c r="A2075" s="1"/>
      <c r="B2075" s="88" t="str">
        <f>IF(Table1[[#This Row],[Posting Date]]&lt;&gt;"",IF(Table1[[#This Row],[Reference Number]]=Q2074,B2074+1,1),"")</f>
        <v/>
      </c>
      <c r="C2075" s="61"/>
      <c r="D2075" s="61"/>
      <c r="E2075" s="140"/>
      <c r="F2075" s="143" t="str">
        <f>IFERROR(IF(VLOOKUP(Table1[[#This Row],[Budget Code Description]],Dimentions!$X$6:$AC$139,2,FALSE)="","",VLOOKUP(Table1[[#This Row],[Budget Code Description]],Dimentions!$X$6:$AC$139,2,FALSE)),"")</f>
        <v/>
      </c>
      <c r="G2075" s="143"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Description]],Dimentions!$X$6:$AC$134,4,FALSE)="","",VLOOKUP(Table1[[#This Row],[Budget Code Description]],Dimentions!$X$6:$AC$134,4,FALSE)),"")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5"/>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x14ac:dyDescent="0.35">
      <c r="A2076" s="1"/>
      <c r="B2076" s="88" t="str">
        <f>IF(Table1[[#This Row],[Posting Date]]&lt;&gt;"",IF(Table1[[#This Row],[Reference Number]]=Q2075,B2075+1,1),"")</f>
        <v/>
      </c>
      <c r="C2076" s="61"/>
      <c r="D2076" s="61"/>
      <c r="E2076" s="140"/>
      <c r="F2076" s="143" t="str">
        <f>IFERROR(IF(VLOOKUP(Table1[[#This Row],[Budget Code Description]],Dimentions!$X$6:$AC$139,2,FALSE)="","",VLOOKUP(Table1[[#This Row],[Budget Code Description]],Dimentions!$X$6:$AC$139,2,FALSE)),"")</f>
        <v/>
      </c>
      <c r="G2076" s="143"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Description]],Dimentions!$X$6:$AC$134,4,FALSE)="","",VLOOKUP(Table1[[#This Row],[Budget Code Description]],Dimentions!$X$6:$AC$134,4,FALSE)),"")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5"/>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x14ac:dyDescent="0.35">
      <c r="A2077" s="1"/>
      <c r="B2077" s="88" t="str">
        <f>IF(Table1[[#This Row],[Posting Date]]&lt;&gt;"",IF(Table1[[#This Row],[Reference Number]]=Q2076,B2076+1,1),"")</f>
        <v/>
      </c>
      <c r="C2077" s="61"/>
      <c r="D2077" s="61"/>
      <c r="E2077" s="140"/>
      <c r="F2077" s="143" t="str">
        <f>IFERROR(IF(VLOOKUP(Table1[[#This Row],[Budget Code Description]],Dimentions!$X$6:$AC$139,2,FALSE)="","",VLOOKUP(Table1[[#This Row],[Budget Code Description]],Dimentions!$X$6:$AC$139,2,FALSE)),"")</f>
        <v/>
      </c>
      <c r="G2077" s="143"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Description]],Dimentions!$X$6:$AC$134,4,FALSE)="","",VLOOKUP(Table1[[#This Row],[Budget Code Description]],Dimentions!$X$6:$AC$134,4,FALSE)),"")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5"/>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x14ac:dyDescent="0.35">
      <c r="A2078" s="1"/>
      <c r="B2078" s="88" t="str">
        <f>IF(Table1[[#This Row],[Posting Date]]&lt;&gt;"",IF(Table1[[#This Row],[Reference Number]]=Q2077,B2077+1,1),"")</f>
        <v/>
      </c>
      <c r="C2078" s="61"/>
      <c r="D2078" s="61"/>
      <c r="E2078" s="140"/>
      <c r="F2078" s="143" t="str">
        <f>IFERROR(IF(VLOOKUP(Table1[[#This Row],[Budget Code Description]],Dimentions!$X$6:$AC$139,2,FALSE)="","",VLOOKUP(Table1[[#This Row],[Budget Code Description]],Dimentions!$X$6:$AC$139,2,FALSE)),"")</f>
        <v/>
      </c>
      <c r="G2078" s="143"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Description]],Dimentions!$X$6:$AC$134,4,FALSE)="","",VLOOKUP(Table1[[#This Row],[Budget Code Description]],Dimentions!$X$6:$AC$134,4,FALSE)),"")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5"/>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x14ac:dyDescent="0.35">
      <c r="A2079" s="1"/>
      <c r="B2079" s="88" t="str">
        <f>IF(Table1[[#This Row],[Posting Date]]&lt;&gt;"",IF(Table1[[#This Row],[Reference Number]]=Q2078,B2078+1,1),"")</f>
        <v/>
      </c>
      <c r="C2079" s="61"/>
      <c r="D2079" s="61"/>
      <c r="E2079" s="140"/>
      <c r="F2079" s="143" t="str">
        <f>IFERROR(IF(VLOOKUP(Table1[[#This Row],[Budget Code Description]],Dimentions!$X$6:$AC$139,2,FALSE)="","",VLOOKUP(Table1[[#This Row],[Budget Code Description]],Dimentions!$X$6:$AC$139,2,FALSE)),"")</f>
        <v/>
      </c>
      <c r="G2079" s="143"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Description]],Dimentions!$X$6:$AC$134,4,FALSE)="","",VLOOKUP(Table1[[#This Row],[Budget Code Description]],Dimentions!$X$6:$AC$134,4,FALSE)),"")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5"/>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x14ac:dyDescent="0.35">
      <c r="A2080" s="1"/>
      <c r="B2080" s="88" t="str">
        <f>IF(Table1[[#This Row],[Posting Date]]&lt;&gt;"",IF(Table1[[#This Row],[Reference Number]]=Q2079,B2079+1,1),"")</f>
        <v/>
      </c>
      <c r="C2080" s="61"/>
      <c r="D2080" s="61"/>
      <c r="E2080" s="140"/>
      <c r="F2080" s="143" t="str">
        <f>IFERROR(IF(VLOOKUP(Table1[[#This Row],[Budget Code Description]],Dimentions!$X$6:$AC$139,2,FALSE)="","",VLOOKUP(Table1[[#This Row],[Budget Code Description]],Dimentions!$X$6:$AC$139,2,FALSE)),"")</f>
        <v/>
      </c>
      <c r="G2080" s="143"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Description]],Dimentions!$X$6:$AC$134,4,FALSE)="","",VLOOKUP(Table1[[#This Row],[Budget Code Description]],Dimentions!$X$6:$AC$134,4,FALSE)),"")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5"/>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x14ac:dyDescent="0.35">
      <c r="A2081" s="1"/>
      <c r="B2081" s="88" t="str">
        <f>IF(Table1[[#This Row],[Posting Date]]&lt;&gt;"",IF(Table1[[#This Row],[Reference Number]]=Q2080,B2080+1,1),"")</f>
        <v/>
      </c>
      <c r="C2081" s="61"/>
      <c r="D2081" s="61"/>
      <c r="E2081" s="140"/>
      <c r="F2081" s="143" t="str">
        <f>IFERROR(IF(VLOOKUP(Table1[[#This Row],[Budget Code Description]],Dimentions!$X$6:$AC$139,2,FALSE)="","",VLOOKUP(Table1[[#This Row],[Budget Code Description]],Dimentions!$X$6:$AC$139,2,FALSE)),"")</f>
        <v/>
      </c>
      <c r="G2081" s="143"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Description]],Dimentions!$X$6:$AC$134,4,FALSE)="","",VLOOKUP(Table1[[#This Row],[Budget Code Description]],Dimentions!$X$6:$AC$134,4,FALSE)),"")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5"/>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x14ac:dyDescent="0.35">
      <c r="A2082" s="1"/>
      <c r="B2082" s="88" t="str">
        <f>IF(Table1[[#This Row],[Posting Date]]&lt;&gt;"",IF(Table1[[#This Row],[Reference Number]]=Q2081,B2081+1,1),"")</f>
        <v/>
      </c>
      <c r="C2082" s="61"/>
      <c r="D2082" s="61"/>
      <c r="E2082" s="140"/>
      <c r="F2082" s="143" t="str">
        <f>IFERROR(IF(VLOOKUP(Table1[[#This Row],[Budget Code Description]],Dimentions!$X$6:$AC$139,2,FALSE)="","",VLOOKUP(Table1[[#This Row],[Budget Code Description]],Dimentions!$X$6:$AC$139,2,FALSE)),"")</f>
        <v/>
      </c>
      <c r="G2082" s="143"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Description]],Dimentions!$X$6:$AC$134,4,FALSE)="","",VLOOKUP(Table1[[#This Row],[Budget Code Description]],Dimentions!$X$6:$AC$134,4,FALSE)),"")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5"/>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x14ac:dyDescent="0.35">
      <c r="A2083" s="1"/>
      <c r="B2083" s="88" t="str">
        <f>IF(Table1[[#This Row],[Posting Date]]&lt;&gt;"",IF(Table1[[#This Row],[Reference Number]]=Q2082,B2082+1,1),"")</f>
        <v/>
      </c>
      <c r="C2083" s="61"/>
      <c r="D2083" s="61"/>
      <c r="E2083" s="140"/>
      <c r="F2083" s="143" t="str">
        <f>IFERROR(IF(VLOOKUP(Table1[[#This Row],[Budget Code Description]],Dimentions!$X$6:$AC$139,2,FALSE)="","",VLOOKUP(Table1[[#This Row],[Budget Code Description]],Dimentions!$X$6:$AC$139,2,FALSE)),"")</f>
        <v/>
      </c>
      <c r="G2083" s="143"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Description]],Dimentions!$X$6:$AC$134,4,FALSE)="","",VLOOKUP(Table1[[#This Row],[Budget Code Description]],Dimentions!$X$6:$AC$134,4,FALSE)),"")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si="35"/>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x14ac:dyDescent="0.35">
      <c r="A2084" s="1"/>
      <c r="B2084" s="88" t="str">
        <f>IF(Table1[[#This Row],[Posting Date]]&lt;&gt;"",IF(Table1[[#This Row],[Reference Number]]=Q2083,B2083+1,1),"")</f>
        <v/>
      </c>
      <c r="C2084" s="61"/>
      <c r="D2084" s="61"/>
      <c r="E2084" s="140"/>
      <c r="F2084" s="143" t="str">
        <f>IFERROR(IF(VLOOKUP(Table1[[#This Row],[Budget Code Description]],Dimentions!$X$6:$AC$139,2,FALSE)="","",VLOOKUP(Table1[[#This Row],[Budget Code Description]],Dimentions!$X$6:$AC$139,2,FALSE)),"")</f>
        <v/>
      </c>
      <c r="G2084" s="143"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Description]],Dimentions!$X$6:$AC$134,4,FALSE)="","",VLOOKUP(Table1[[#This Row],[Budget Code Description]],Dimentions!$X$6:$AC$134,4,FALSE)),"")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5"/>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x14ac:dyDescent="0.35">
      <c r="A2085" s="1"/>
      <c r="B2085" s="88" t="str">
        <f>IF(Table1[[#This Row],[Posting Date]]&lt;&gt;"",IF(Table1[[#This Row],[Reference Number]]=Q2084,B2084+1,1),"")</f>
        <v/>
      </c>
      <c r="C2085" s="61"/>
      <c r="D2085" s="61"/>
      <c r="E2085" s="140"/>
      <c r="F2085" s="143" t="str">
        <f>IFERROR(IF(VLOOKUP(Table1[[#This Row],[Budget Code Description]],Dimentions!$X$6:$AC$139,2,FALSE)="","",VLOOKUP(Table1[[#This Row],[Budget Code Description]],Dimentions!$X$6:$AC$139,2,FALSE)),"")</f>
        <v/>
      </c>
      <c r="G2085" s="143"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Description]],Dimentions!$X$6:$AC$134,4,FALSE)="","",VLOOKUP(Table1[[#This Row],[Budget Code Description]],Dimentions!$X$6:$AC$134,4,FALSE)),"")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5"/>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x14ac:dyDescent="0.35">
      <c r="A2086" s="1"/>
      <c r="B2086" s="88" t="str">
        <f>IF(Table1[[#This Row],[Posting Date]]&lt;&gt;"",IF(Table1[[#This Row],[Reference Number]]=Q2085,B2085+1,1),"")</f>
        <v/>
      </c>
      <c r="C2086" s="61"/>
      <c r="D2086" s="61"/>
      <c r="E2086" s="140"/>
      <c r="F2086" s="143" t="str">
        <f>IFERROR(IF(VLOOKUP(Table1[[#This Row],[Budget Code Description]],Dimentions!$X$6:$AC$139,2,FALSE)="","",VLOOKUP(Table1[[#This Row],[Budget Code Description]],Dimentions!$X$6:$AC$139,2,FALSE)),"")</f>
        <v/>
      </c>
      <c r="G2086" s="143"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Description]],Dimentions!$X$6:$AC$134,4,FALSE)="","",VLOOKUP(Table1[[#This Row],[Budget Code Description]],Dimentions!$X$6:$AC$134,4,FALSE)),"")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si="35"/>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x14ac:dyDescent="0.35">
      <c r="A2087" s="1"/>
      <c r="B2087" s="88" t="str">
        <f>IF(Table1[[#This Row],[Posting Date]]&lt;&gt;"",IF(Table1[[#This Row],[Reference Number]]=Q2086,B2086+1,1),"")</f>
        <v/>
      </c>
      <c r="C2087" s="61"/>
      <c r="D2087" s="61"/>
      <c r="E2087" s="140"/>
      <c r="F2087" s="143" t="str">
        <f>IFERROR(IF(VLOOKUP(Table1[[#This Row],[Budget Code Description]],Dimentions!$X$6:$AC$139,2,FALSE)="","",VLOOKUP(Table1[[#This Row],[Budget Code Description]],Dimentions!$X$6:$AC$139,2,FALSE)),"")</f>
        <v/>
      </c>
      <c r="G2087" s="143"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Description]],Dimentions!$X$6:$AC$134,4,FALSE)="","",VLOOKUP(Table1[[#This Row],[Budget Code Description]],Dimentions!$X$6:$AC$134,4,FALSE)),"")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5"/>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x14ac:dyDescent="0.35">
      <c r="A2088" s="1"/>
      <c r="B2088" s="88" t="str">
        <f>IF(Table1[[#This Row],[Posting Date]]&lt;&gt;"",IF(Table1[[#This Row],[Reference Number]]=Q2087,B2087+1,1),"")</f>
        <v/>
      </c>
      <c r="C2088" s="61"/>
      <c r="D2088" s="61"/>
      <c r="E2088" s="140"/>
      <c r="F2088" s="143" t="str">
        <f>IFERROR(IF(VLOOKUP(Table1[[#This Row],[Budget Code Description]],Dimentions!$X$6:$AC$139,2,FALSE)="","",VLOOKUP(Table1[[#This Row],[Budget Code Description]],Dimentions!$X$6:$AC$139,2,FALSE)),"")</f>
        <v/>
      </c>
      <c r="G2088" s="143"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Description]],Dimentions!$X$6:$AC$134,4,FALSE)="","",VLOOKUP(Table1[[#This Row],[Budget Code Description]],Dimentions!$X$6:$AC$134,4,FALSE)),"")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5"/>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x14ac:dyDescent="0.35">
      <c r="A2089" s="1"/>
      <c r="B2089" s="88" t="str">
        <f>IF(Table1[[#This Row],[Posting Date]]&lt;&gt;"",IF(Table1[[#This Row],[Reference Number]]=Q2088,B2088+1,1),"")</f>
        <v/>
      </c>
      <c r="C2089" s="61"/>
      <c r="D2089" s="61"/>
      <c r="E2089" s="140"/>
      <c r="F2089" s="143" t="str">
        <f>IFERROR(IF(VLOOKUP(Table1[[#This Row],[Budget Code Description]],Dimentions!$X$6:$AC$139,2,FALSE)="","",VLOOKUP(Table1[[#This Row],[Budget Code Description]],Dimentions!$X$6:$AC$139,2,FALSE)),"")</f>
        <v/>
      </c>
      <c r="G2089" s="143"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Description]],Dimentions!$X$6:$AC$134,4,FALSE)="","",VLOOKUP(Table1[[#This Row],[Budget Code Description]],Dimentions!$X$6:$AC$134,4,FALSE)),"")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si="35"/>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x14ac:dyDescent="0.35">
      <c r="A2090" s="1"/>
      <c r="B2090" s="88" t="str">
        <f>IF(Table1[[#This Row],[Posting Date]]&lt;&gt;"",IF(Table1[[#This Row],[Reference Number]]=Q2089,B2089+1,1),"")</f>
        <v/>
      </c>
      <c r="C2090" s="61"/>
      <c r="D2090" s="61"/>
      <c r="E2090" s="140"/>
      <c r="F2090" s="143" t="str">
        <f>IFERROR(IF(VLOOKUP(Table1[[#This Row],[Budget Code Description]],Dimentions!$X$6:$AC$139,2,FALSE)="","",VLOOKUP(Table1[[#This Row],[Budget Code Description]],Dimentions!$X$6:$AC$139,2,FALSE)),"")</f>
        <v/>
      </c>
      <c r="G2090" s="143"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Description]],Dimentions!$X$6:$AC$134,4,FALSE)="","",VLOOKUP(Table1[[#This Row],[Budget Code Description]],Dimentions!$X$6:$AC$134,4,FALSE)),"")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5"/>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x14ac:dyDescent="0.35">
      <c r="A2091" s="1"/>
      <c r="B2091" s="88" t="str">
        <f>IF(Table1[[#This Row],[Posting Date]]&lt;&gt;"",IF(Table1[[#This Row],[Reference Number]]=Q2090,B2090+1,1),"")</f>
        <v/>
      </c>
      <c r="C2091" s="61"/>
      <c r="D2091" s="61"/>
      <c r="E2091" s="140"/>
      <c r="F2091" s="143" t="str">
        <f>IFERROR(IF(VLOOKUP(Table1[[#This Row],[Budget Code Description]],Dimentions!$X$6:$AC$139,2,FALSE)="","",VLOOKUP(Table1[[#This Row],[Budget Code Description]],Dimentions!$X$6:$AC$139,2,FALSE)),"")</f>
        <v/>
      </c>
      <c r="G2091" s="143"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Description]],Dimentions!$X$6:$AC$134,4,FALSE)="","",VLOOKUP(Table1[[#This Row],[Budget Code Description]],Dimentions!$X$6:$AC$134,4,FALSE)),"")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ref="W2091:W2154" si="36">IF(E2091="","",(ExchangeRate))</f>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x14ac:dyDescent="0.35">
      <c r="A2092" s="1"/>
      <c r="B2092" s="88" t="str">
        <f>IF(Table1[[#This Row],[Posting Date]]&lt;&gt;"",IF(Table1[[#This Row],[Reference Number]]=Q2091,B2091+1,1),"")</f>
        <v/>
      </c>
      <c r="C2092" s="61"/>
      <c r="D2092" s="61"/>
      <c r="E2092" s="140"/>
      <c r="F2092" s="143" t="str">
        <f>IFERROR(IF(VLOOKUP(Table1[[#This Row],[Budget Code Description]],Dimentions!$X$6:$AC$139,2,FALSE)="","",VLOOKUP(Table1[[#This Row],[Budget Code Description]],Dimentions!$X$6:$AC$139,2,FALSE)),"")</f>
        <v/>
      </c>
      <c r="G2092" s="143"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Description]],Dimentions!$X$6:$AC$134,4,FALSE)="","",VLOOKUP(Table1[[#This Row],[Budget Code Description]],Dimentions!$X$6:$AC$134,4,FALSE)),"")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6"/>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x14ac:dyDescent="0.35">
      <c r="A2093" s="1"/>
      <c r="B2093" s="88" t="str">
        <f>IF(Table1[[#This Row],[Posting Date]]&lt;&gt;"",IF(Table1[[#This Row],[Reference Number]]=Q2092,B2092+1,1),"")</f>
        <v/>
      </c>
      <c r="C2093" s="61"/>
      <c r="D2093" s="61"/>
      <c r="E2093" s="140"/>
      <c r="F2093" s="143" t="str">
        <f>IFERROR(IF(VLOOKUP(Table1[[#This Row],[Budget Code Description]],Dimentions!$X$6:$AC$139,2,FALSE)="","",VLOOKUP(Table1[[#This Row],[Budget Code Description]],Dimentions!$X$6:$AC$139,2,FALSE)),"")</f>
        <v/>
      </c>
      <c r="G2093" s="143"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Description]],Dimentions!$X$6:$AC$134,4,FALSE)="","",VLOOKUP(Table1[[#This Row],[Budget Code Description]],Dimentions!$X$6:$AC$134,4,FALSE)),"")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si="36"/>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x14ac:dyDescent="0.35">
      <c r="A2094" s="1"/>
      <c r="B2094" s="88" t="str">
        <f>IF(Table1[[#This Row],[Posting Date]]&lt;&gt;"",IF(Table1[[#This Row],[Reference Number]]=Q2093,B2093+1,1),"")</f>
        <v/>
      </c>
      <c r="C2094" s="61"/>
      <c r="D2094" s="61"/>
      <c r="E2094" s="140"/>
      <c r="F2094" s="143" t="str">
        <f>IFERROR(IF(VLOOKUP(Table1[[#This Row],[Budget Code Description]],Dimentions!$X$6:$AC$139,2,FALSE)="","",VLOOKUP(Table1[[#This Row],[Budget Code Description]],Dimentions!$X$6:$AC$139,2,FALSE)),"")</f>
        <v/>
      </c>
      <c r="G2094" s="143"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Description]],Dimentions!$X$6:$AC$134,4,FALSE)="","",VLOOKUP(Table1[[#This Row],[Budget Code Description]],Dimentions!$X$6:$AC$134,4,FALSE)),"")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si="36"/>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x14ac:dyDescent="0.35">
      <c r="A2095" s="1"/>
      <c r="B2095" s="88" t="str">
        <f>IF(Table1[[#This Row],[Posting Date]]&lt;&gt;"",IF(Table1[[#This Row],[Reference Number]]=Q2094,B2094+1,1),"")</f>
        <v/>
      </c>
      <c r="C2095" s="61"/>
      <c r="D2095" s="61"/>
      <c r="E2095" s="140"/>
      <c r="F2095" s="143" t="str">
        <f>IFERROR(IF(VLOOKUP(Table1[[#This Row],[Budget Code Description]],Dimentions!$X$6:$AC$139,2,FALSE)="","",VLOOKUP(Table1[[#This Row],[Budget Code Description]],Dimentions!$X$6:$AC$139,2,FALSE)),"")</f>
        <v/>
      </c>
      <c r="G2095" s="143"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Description]],Dimentions!$X$6:$AC$134,4,FALSE)="","",VLOOKUP(Table1[[#This Row],[Budget Code Description]],Dimentions!$X$6:$AC$134,4,FALSE)),"")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si="36"/>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x14ac:dyDescent="0.35">
      <c r="A2096" s="1"/>
      <c r="B2096" s="88" t="str">
        <f>IF(Table1[[#This Row],[Posting Date]]&lt;&gt;"",IF(Table1[[#This Row],[Reference Number]]=Q2095,B2095+1,1),"")</f>
        <v/>
      </c>
      <c r="C2096" s="61"/>
      <c r="D2096" s="61"/>
      <c r="E2096" s="140"/>
      <c r="F2096" s="143" t="str">
        <f>IFERROR(IF(VLOOKUP(Table1[[#This Row],[Budget Code Description]],Dimentions!$X$6:$AC$139,2,FALSE)="","",VLOOKUP(Table1[[#This Row],[Budget Code Description]],Dimentions!$X$6:$AC$139,2,FALSE)),"")</f>
        <v/>
      </c>
      <c r="G2096" s="143"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Description]],Dimentions!$X$6:$AC$134,4,FALSE)="","",VLOOKUP(Table1[[#This Row],[Budget Code Description]],Dimentions!$X$6:$AC$134,4,FALSE)),"")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6"/>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x14ac:dyDescent="0.35">
      <c r="A2097" s="1"/>
      <c r="B2097" s="88" t="str">
        <f>IF(Table1[[#This Row],[Posting Date]]&lt;&gt;"",IF(Table1[[#This Row],[Reference Number]]=Q2096,B2096+1,1),"")</f>
        <v/>
      </c>
      <c r="C2097" s="61"/>
      <c r="D2097" s="61"/>
      <c r="E2097" s="140"/>
      <c r="F2097" s="143" t="str">
        <f>IFERROR(IF(VLOOKUP(Table1[[#This Row],[Budget Code Description]],Dimentions!$X$6:$AC$139,2,FALSE)="","",VLOOKUP(Table1[[#This Row],[Budget Code Description]],Dimentions!$X$6:$AC$139,2,FALSE)),"")</f>
        <v/>
      </c>
      <c r="G2097" s="143"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Description]],Dimentions!$X$6:$AC$134,4,FALSE)="","",VLOOKUP(Table1[[#This Row],[Budget Code Description]],Dimentions!$X$6:$AC$134,4,FALSE)),"")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6"/>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x14ac:dyDescent="0.35">
      <c r="A2098" s="1"/>
      <c r="B2098" s="88" t="str">
        <f>IF(Table1[[#This Row],[Posting Date]]&lt;&gt;"",IF(Table1[[#This Row],[Reference Number]]=Q2097,B2097+1,1),"")</f>
        <v/>
      </c>
      <c r="C2098" s="61"/>
      <c r="D2098" s="61"/>
      <c r="E2098" s="140"/>
      <c r="F2098" s="143" t="str">
        <f>IFERROR(IF(VLOOKUP(Table1[[#This Row],[Budget Code Description]],Dimentions!$X$6:$AC$139,2,FALSE)="","",VLOOKUP(Table1[[#This Row],[Budget Code Description]],Dimentions!$X$6:$AC$139,2,FALSE)),"")</f>
        <v/>
      </c>
      <c r="G2098" s="143"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Description]],Dimentions!$X$6:$AC$134,4,FALSE)="","",VLOOKUP(Table1[[#This Row],[Budget Code Description]],Dimentions!$X$6:$AC$134,4,FALSE)),"")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6"/>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x14ac:dyDescent="0.35">
      <c r="A2099" s="1"/>
      <c r="B2099" s="88" t="str">
        <f>IF(Table1[[#This Row],[Posting Date]]&lt;&gt;"",IF(Table1[[#This Row],[Reference Number]]=Q2098,B2098+1,1),"")</f>
        <v/>
      </c>
      <c r="C2099" s="61"/>
      <c r="D2099" s="61"/>
      <c r="E2099" s="140"/>
      <c r="F2099" s="143" t="str">
        <f>IFERROR(IF(VLOOKUP(Table1[[#This Row],[Budget Code Description]],Dimentions!$X$6:$AC$139,2,FALSE)="","",VLOOKUP(Table1[[#This Row],[Budget Code Description]],Dimentions!$X$6:$AC$139,2,FALSE)),"")</f>
        <v/>
      </c>
      <c r="G2099" s="143"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Description]],Dimentions!$X$6:$AC$134,4,FALSE)="","",VLOOKUP(Table1[[#This Row],[Budget Code Description]],Dimentions!$X$6:$AC$134,4,FALSE)),"")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6"/>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x14ac:dyDescent="0.35">
      <c r="A2100" s="1"/>
      <c r="B2100" s="88" t="str">
        <f>IF(Table1[[#This Row],[Posting Date]]&lt;&gt;"",IF(Table1[[#This Row],[Reference Number]]=Q2099,B2099+1,1),"")</f>
        <v/>
      </c>
      <c r="C2100" s="61"/>
      <c r="D2100" s="61"/>
      <c r="E2100" s="140"/>
      <c r="F2100" s="143" t="str">
        <f>IFERROR(IF(VLOOKUP(Table1[[#This Row],[Budget Code Description]],Dimentions!$X$6:$AC$139,2,FALSE)="","",VLOOKUP(Table1[[#This Row],[Budget Code Description]],Dimentions!$X$6:$AC$139,2,FALSE)),"")</f>
        <v/>
      </c>
      <c r="G2100" s="143"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Description]],Dimentions!$X$6:$AC$134,4,FALSE)="","",VLOOKUP(Table1[[#This Row],[Budget Code Description]],Dimentions!$X$6:$AC$134,4,FALSE)),"")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6"/>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x14ac:dyDescent="0.35">
      <c r="A2101" s="1"/>
      <c r="B2101" s="88" t="str">
        <f>IF(Table1[[#This Row],[Posting Date]]&lt;&gt;"",IF(Table1[[#This Row],[Reference Number]]=Q2100,B2100+1,1),"")</f>
        <v/>
      </c>
      <c r="C2101" s="61"/>
      <c r="D2101" s="61"/>
      <c r="E2101" s="140"/>
      <c r="F2101" s="143" t="str">
        <f>IFERROR(IF(VLOOKUP(Table1[[#This Row],[Budget Code Description]],Dimentions!$X$6:$AC$139,2,FALSE)="","",VLOOKUP(Table1[[#This Row],[Budget Code Description]],Dimentions!$X$6:$AC$139,2,FALSE)),"")</f>
        <v/>
      </c>
      <c r="G2101" s="143"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Description]],Dimentions!$X$6:$AC$134,4,FALSE)="","",VLOOKUP(Table1[[#This Row],[Budget Code Description]],Dimentions!$X$6:$AC$134,4,FALSE)),"")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6"/>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x14ac:dyDescent="0.35">
      <c r="A2102" s="1"/>
      <c r="B2102" s="88" t="str">
        <f>IF(Table1[[#This Row],[Posting Date]]&lt;&gt;"",IF(Table1[[#This Row],[Reference Number]]=Q2101,B2101+1,1),"")</f>
        <v/>
      </c>
      <c r="C2102" s="61"/>
      <c r="D2102" s="61"/>
      <c r="E2102" s="140"/>
      <c r="F2102" s="143" t="str">
        <f>IFERROR(IF(VLOOKUP(Table1[[#This Row],[Budget Code Description]],Dimentions!$X$6:$AC$139,2,FALSE)="","",VLOOKUP(Table1[[#This Row],[Budget Code Description]],Dimentions!$X$6:$AC$139,2,FALSE)),"")</f>
        <v/>
      </c>
      <c r="G2102" s="143"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Description]],Dimentions!$X$6:$AC$134,4,FALSE)="","",VLOOKUP(Table1[[#This Row],[Budget Code Description]],Dimentions!$X$6:$AC$134,4,FALSE)),"")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6"/>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x14ac:dyDescent="0.35">
      <c r="A2103" s="1"/>
      <c r="B2103" s="88" t="str">
        <f>IF(Table1[[#This Row],[Posting Date]]&lt;&gt;"",IF(Table1[[#This Row],[Reference Number]]=Q2102,B2102+1,1),"")</f>
        <v/>
      </c>
      <c r="C2103" s="61"/>
      <c r="D2103" s="61"/>
      <c r="E2103" s="140"/>
      <c r="F2103" s="143" t="str">
        <f>IFERROR(IF(VLOOKUP(Table1[[#This Row],[Budget Code Description]],Dimentions!$X$6:$AC$139,2,FALSE)="","",VLOOKUP(Table1[[#This Row],[Budget Code Description]],Dimentions!$X$6:$AC$139,2,FALSE)),"")</f>
        <v/>
      </c>
      <c r="G2103" s="143"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Description]],Dimentions!$X$6:$AC$134,4,FALSE)="","",VLOOKUP(Table1[[#This Row],[Budget Code Description]],Dimentions!$X$6:$AC$134,4,FALSE)),"")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6"/>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x14ac:dyDescent="0.35">
      <c r="A2104" s="1"/>
      <c r="B2104" s="88" t="str">
        <f>IF(Table1[[#This Row],[Posting Date]]&lt;&gt;"",IF(Table1[[#This Row],[Reference Number]]=Q2103,B2103+1,1),"")</f>
        <v/>
      </c>
      <c r="C2104" s="61"/>
      <c r="D2104" s="61"/>
      <c r="E2104" s="140"/>
      <c r="F2104" s="143" t="str">
        <f>IFERROR(IF(VLOOKUP(Table1[[#This Row],[Budget Code Description]],Dimentions!$X$6:$AC$139,2,FALSE)="","",VLOOKUP(Table1[[#This Row],[Budget Code Description]],Dimentions!$X$6:$AC$139,2,FALSE)),"")</f>
        <v/>
      </c>
      <c r="G2104" s="143"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Description]],Dimentions!$X$6:$AC$134,4,FALSE)="","",VLOOKUP(Table1[[#This Row],[Budget Code Description]],Dimentions!$X$6:$AC$134,4,FALSE)),"")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si="36"/>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x14ac:dyDescent="0.35">
      <c r="A2105" s="1"/>
      <c r="B2105" s="88" t="str">
        <f>IF(Table1[[#This Row],[Posting Date]]&lt;&gt;"",IF(Table1[[#This Row],[Reference Number]]=Q2104,B2104+1,1),"")</f>
        <v/>
      </c>
      <c r="C2105" s="61"/>
      <c r="D2105" s="61"/>
      <c r="E2105" s="140"/>
      <c r="F2105" s="143" t="str">
        <f>IFERROR(IF(VLOOKUP(Table1[[#This Row],[Budget Code Description]],Dimentions!$X$6:$AC$139,2,FALSE)="","",VLOOKUP(Table1[[#This Row],[Budget Code Description]],Dimentions!$X$6:$AC$139,2,FALSE)),"")</f>
        <v/>
      </c>
      <c r="G2105" s="143"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Description]],Dimentions!$X$6:$AC$134,4,FALSE)="","",VLOOKUP(Table1[[#This Row],[Budget Code Description]],Dimentions!$X$6:$AC$134,4,FALSE)),"")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6"/>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x14ac:dyDescent="0.35">
      <c r="A2106" s="1"/>
      <c r="B2106" s="88" t="str">
        <f>IF(Table1[[#This Row],[Posting Date]]&lt;&gt;"",IF(Table1[[#This Row],[Reference Number]]=Q2105,B2105+1,1),"")</f>
        <v/>
      </c>
      <c r="C2106" s="61"/>
      <c r="D2106" s="61"/>
      <c r="E2106" s="140"/>
      <c r="F2106" s="143" t="str">
        <f>IFERROR(IF(VLOOKUP(Table1[[#This Row],[Budget Code Description]],Dimentions!$X$6:$AC$139,2,FALSE)="","",VLOOKUP(Table1[[#This Row],[Budget Code Description]],Dimentions!$X$6:$AC$139,2,FALSE)),"")</f>
        <v/>
      </c>
      <c r="G2106" s="143"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Description]],Dimentions!$X$6:$AC$134,4,FALSE)="","",VLOOKUP(Table1[[#This Row],[Budget Code Description]],Dimentions!$X$6:$AC$134,4,FALSE)),"")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6"/>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x14ac:dyDescent="0.35">
      <c r="A2107" s="1"/>
      <c r="B2107" s="88" t="str">
        <f>IF(Table1[[#This Row],[Posting Date]]&lt;&gt;"",IF(Table1[[#This Row],[Reference Number]]=Q2106,B2106+1,1),"")</f>
        <v/>
      </c>
      <c r="C2107" s="61"/>
      <c r="D2107" s="61"/>
      <c r="E2107" s="140"/>
      <c r="F2107" s="143" t="str">
        <f>IFERROR(IF(VLOOKUP(Table1[[#This Row],[Budget Code Description]],Dimentions!$X$6:$AC$139,2,FALSE)="","",VLOOKUP(Table1[[#This Row],[Budget Code Description]],Dimentions!$X$6:$AC$139,2,FALSE)),"")</f>
        <v/>
      </c>
      <c r="G2107" s="143"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Description]],Dimentions!$X$6:$AC$134,4,FALSE)="","",VLOOKUP(Table1[[#This Row],[Budget Code Description]],Dimentions!$X$6:$AC$134,4,FALSE)),"")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6"/>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x14ac:dyDescent="0.35">
      <c r="A2108" s="1"/>
      <c r="B2108" s="88" t="str">
        <f>IF(Table1[[#This Row],[Posting Date]]&lt;&gt;"",IF(Table1[[#This Row],[Reference Number]]=Q2107,B2107+1,1),"")</f>
        <v/>
      </c>
      <c r="C2108" s="61"/>
      <c r="D2108" s="61"/>
      <c r="E2108" s="140"/>
      <c r="F2108" s="143" t="str">
        <f>IFERROR(IF(VLOOKUP(Table1[[#This Row],[Budget Code Description]],Dimentions!$X$6:$AC$139,2,FALSE)="","",VLOOKUP(Table1[[#This Row],[Budget Code Description]],Dimentions!$X$6:$AC$139,2,FALSE)),"")</f>
        <v/>
      </c>
      <c r="G2108" s="143"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Description]],Dimentions!$X$6:$AC$134,4,FALSE)="","",VLOOKUP(Table1[[#This Row],[Budget Code Description]],Dimentions!$X$6:$AC$134,4,FALSE)),"")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6"/>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x14ac:dyDescent="0.35">
      <c r="A2109" s="1"/>
      <c r="B2109" s="88" t="str">
        <f>IF(Table1[[#This Row],[Posting Date]]&lt;&gt;"",IF(Table1[[#This Row],[Reference Number]]=Q2108,B2108+1,1),"")</f>
        <v/>
      </c>
      <c r="C2109" s="61"/>
      <c r="D2109" s="61"/>
      <c r="E2109" s="140"/>
      <c r="F2109" s="143" t="str">
        <f>IFERROR(IF(VLOOKUP(Table1[[#This Row],[Budget Code Description]],Dimentions!$X$6:$AC$139,2,FALSE)="","",VLOOKUP(Table1[[#This Row],[Budget Code Description]],Dimentions!$X$6:$AC$139,2,FALSE)),"")</f>
        <v/>
      </c>
      <c r="G2109" s="143"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Description]],Dimentions!$X$6:$AC$134,4,FALSE)="","",VLOOKUP(Table1[[#This Row],[Budget Code Description]],Dimentions!$X$6:$AC$134,4,FALSE)),"")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6"/>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x14ac:dyDescent="0.35">
      <c r="A2110" s="1"/>
      <c r="B2110" s="88" t="str">
        <f>IF(Table1[[#This Row],[Posting Date]]&lt;&gt;"",IF(Table1[[#This Row],[Reference Number]]=Q2109,B2109+1,1),"")</f>
        <v/>
      </c>
      <c r="C2110" s="61"/>
      <c r="D2110" s="61"/>
      <c r="E2110" s="140"/>
      <c r="F2110" s="143" t="str">
        <f>IFERROR(IF(VLOOKUP(Table1[[#This Row],[Budget Code Description]],Dimentions!$X$6:$AC$139,2,FALSE)="","",VLOOKUP(Table1[[#This Row],[Budget Code Description]],Dimentions!$X$6:$AC$139,2,FALSE)),"")</f>
        <v/>
      </c>
      <c r="G2110" s="143"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Description]],Dimentions!$X$6:$AC$134,4,FALSE)="","",VLOOKUP(Table1[[#This Row],[Budget Code Description]],Dimentions!$X$6:$AC$134,4,FALSE)),"")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6"/>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x14ac:dyDescent="0.35">
      <c r="A2111" s="1"/>
      <c r="B2111" s="88" t="str">
        <f>IF(Table1[[#This Row],[Posting Date]]&lt;&gt;"",IF(Table1[[#This Row],[Reference Number]]=Q2110,B2110+1,1),"")</f>
        <v/>
      </c>
      <c r="C2111" s="61"/>
      <c r="D2111" s="61"/>
      <c r="E2111" s="140"/>
      <c r="F2111" s="143" t="str">
        <f>IFERROR(IF(VLOOKUP(Table1[[#This Row],[Budget Code Description]],Dimentions!$X$6:$AC$139,2,FALSE)="","",VLOOKUP(Table1[[#This Row],[Budget Code Description]],Dimentions!$X$6:$AC$139,2,FALSE)),"")</f>
        <v/>
      </c>
      <c r="G2111" s="143"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Description]],Dimentions!$X$6:$AC$134,4,FALSE)="","",VLOOKUP(Table1[[#This Row],[Budget Code Description]],Dimentions!$X$6:$AC$134,4,FALSE)),"")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6"/>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x14ac:dyDescent="0.35">
      <c r="A2112" s="1"/>
      <c r="B2112" s="88" t="str">
        <f>IF(Table1[[#This Row],[Posting Date]]&lt;&gt;"",IF(Table1[[#This Row],[Reference Number]]=Q2111,B2111+1,1),"")</f>
        <v/>
      </c>
      <c r="C2112" s="61"/>
      <c r="D2112" s="61"/>
      <c r="E2112" s="140"/>
      <c r="F2112" s="143" t="str">
        <f>IFERROR(IF(VLOOKUP(Table1[[#This Row],[Budget Code Description]],Dimentions!$X$6:$AC$139,2,FALSE)="","",VLOOKUP(Table1[[#This Row],[Budget Code Description]],Dimentions!$X$6:$AC$139,2,FALSE)),"")</f>
        <v/>
      </c>
      <c r="G2112" s="143"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Description]],Dimentions!$X$6:$AC$134,4,FALSE)="","",VLOOKUP(Table1[[#This Row],[Budget Code Description]],Dimentions!$X$6:$AC$134,4,FALSE)),"")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6"/>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x14ac:dyDescent="0.35">
      <c r="A2113" s="1"/>
      <c r="B2113" s="88" t="str">
        <f>IF(Table1[[#This Row],[Posting Date]]&lt;&gt;"",IF(Table1[[#This Row],[Reference Number]]=Q2112,B2112+1,1),"")</f>
        <v/>
      </c>
      <c r="C2113" s="61"/>
      <c r="D2113" s="61"/>
      <c r="E2113" s="140"/>
      <c r="F2113" s="143" t="str">
        <f>IFERROR(IF(VLOOKUP(Table1[[#This Row],[Budget Code Description]],Dimentions!$X$6:$AC$139,2,FALSE)="","",VLOOKUP(Table1[[#This Row],[Budget Code Description]],Dimentions!$X$6:$AC$139,2,FALSE)),"")</f>
        <v/>
      </c>
      <c r="G2113" s="143"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Description]],Dimentions!$X$6:$AC$134,4,FALSE)="","",VLOOKUP(Table1[[#This Row],[Budget Code Description]],Dimentions!$X$6:$AC$134,4,FALSE)),"")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6"/>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x14ac:dyDescent="0.35">
      <c r="A2114" s="1"/>
      <c r="B2114" s="88" t="str">
        <f>IF(Table1[[#This Row],[Posting Date]]&lt;&gt;"",IF(Table1[[#This Row],[Reference Number]]=Q2113,B2113+1,1),"")</f>
        <v/>
      </c>
      <c r="C2114" s="61"/>
      <c r="D2114" s="61"/>
      <c r="E2114" s="140"/>
      <c r="F2114" s="143" t="str">
        <f>IFERROR(IF(VLOOKUP(Table1[[#This Row],[Budget Code Description]],Dimentions!$X$6:$AC$139,2,FALSE)="","",VLOOKUP(Table1[[#This Row],[Budget Code Description]],Dimentions!$X$6:$AC$139,2,FALSE)),"")</f>
        <v/>
      </c>
      <c r="G2114" s="143"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Description]],Dimentions!$X$6:$AC$134,4,FALSE)="","",VLOOKUP(Table1[[#This Row],[Budget Code Description]],Dimentions!$X$6:$AC$134,4,FALSE)),"")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6"/>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x14ac:dyDescent="0.35">
      <c r="A2115" s="1"/>
      <c r="B2115" s="88" t="str">
        <f>IF(Table1[[#This Row],[Posting Date]]&lt;&gt;"",IF(Table1[[#This Row],[Reference Number]]=Q2114,B2114+1,1),"")</f>
        <v/>
      </c>
      <c r="C2115" s="61"/>
      <c r="D2115" s="61"/>
      <c r="E2115" s="140"/>
      <c r="F2115" s="143" t="str">
        <f>IFERROR(IF(VLOOKUP(Table1[[#This Row],[Budget Code Description]],Dimentions!$X$6:$AC$139,2,FALSE)="","",VLOOKUP(Table1[[#This Row],[Budget Code Description]],Dimentions!$X$6:$AC$139,2,FALSE)),"")</f>
        <v/>
      </c>
      <c r="G2115" s="143"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Description]],Dimentions!$X$6:$AC$134,4,FALSE)="","",VLOOKUP(Table1[[#This Row],[Budget Code Description]],Dimentions!$X$6:$AC$134,4,FALSE)),"")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6"/>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x14ac:dyDescent="0.35">
      <c r="A2116" s="1"/>
      <c r="B2116" s="88" t="str">
        <f>IF(Table1[[#This Row],[Posting Date]]&lt;&gt;"",IF(Table1[[#This Row],[Reference Number]]=Q2115,B2115+1,1),"")</f>
        <v/>
      </c>
      <c r="C2116" s="61"/>
      <c r="D2116" s="61"/>
      <c r="E2116" s="140"/>
      <c r="F2116" s="143" t="str">
        <f>IFERROR(IF(VLOOKUP(Table1[[#This Row],[Budget Code Description]],Dimentions!$X$6:$AC$139,2,FALSE)="","",VLOOKUP(Table1[[#This Row],[Budget Code Description]],Dimentions!$X$6:$AC$139,2,FALSE)),"")</f>
        <v/>
      </c>
      <c r="G2116" s="143"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Description]],Dimentions!$X$6:$AC$134,4,FALSE)="","",VLOOKUP(Table1[[#This Row],[Budget Code Description]],Dimentions!$X$6:$AC$134,4,FALSE)),"")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6"/>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x14ac:dyDescent="0.35">
      <c r="A2117" s="1"/>
      <c r="B2117" s="88" t="str">
        <f>IF(Table1[[#This Row],[Posting Date]]&lt;&gt;"",IF(Table1[[#This Row],[Reference Number]]=Q2116,B2116+1,1),"")</f>
        <v/>
      </c>
      <c r="C2117" s="61"/>
      <c r="D2117" s="61"/>
      <c r="E2117" s="140"/>
      <c r="F2117" s="143" t="str">
        <f>IFERROR(IF(VLOOKUP(Table1[[#This Row],[Budget Code Description]],Dimentions!$X$6:$AC$139,2,FALSE)="","",VLOOKUP(Table1[[#This Row],[Budget Code Description]],Dimentions!$X$6:$AC$139,2,FALSE)),"")</f>
        <v/>
      </c>
      <c r="G2117" s="143"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Description]],Dimentions!$X$6:$AC$134,4,FALSE)="","",VLOOKUP(Table1[[#This Row],[Budget Code Description]],Dimentions!$X$6:$AC$134,4,FALSE)),"")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6"/>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x14ac:dyDescent="0.35">
      <c r="A2118" s="1"/>
      <c r="B2118" s="88" t="str">
        <f>IF(Table1[[#This Row],[Posting Date]]&lt;&gt;"",IF(Table1[[#This Row],[Reference Number]]=Q2117,B2117+1,1),"")</f>
        <v/>
      </c>
      <c r="C2118" s="61"/>
      <c r="D2118" s="61"/>
      <c r="E2118" s="140"/>
      <c r="F2118" s="143" t="str">
        <f>IFERROR(IF(VLOOKUP(Table1[[#This Row],[Budget Code Description]],Dimentions!$X$6:$AC$139,2,FALSE)="","",VLOOKUP(Table1[[#This Row],[Budget Code Description]],Dimentions!$X$6:$AC$139,2,FALSE)),"")</f>
        <v/>
      </c>
      <c r="G2118" s="143"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Description]],Dimentions!$X$6:$AC$134,4,FALSE)="","",VLOOKUP(Table1[[#This Row],[Budget Code Description]],Dimentions!$X$6:$AC$134,4,FALSE)),"")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6"/>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x14ac:dyDescent="0.35">
      <c r="A2119" s="1"/>
      <c r="B2119" s="88" t="str">
        <f>IF(Table1[[#This Row],[Posting Date]]&lt;&gt;"",IF(Table1[[#This Row],[Reference Number]]=Q2118,B2118+1,1),"")</f>
        <v/>
      </c>
      <c r="C2119" s="61"/>
      <c r="D2119" s="61"/>
      <c r="E2119" s="140"/>
      <c r="F2119" s="143" t="str">
        <f>IFERROR(IF(VLOOKUP(Table1[[#This Row],[Budget Code Description]],Dimentions!$X$6:$AC$139,2,FALSE)="","",VLOOKUP(Table1[[#This Row],[Budget Code Description]],Dimentions!$X$6:$AC$139,2,FALSE)),"")</f>
        <v/>
      </c>
      <c r="G2119" s="143"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Description]],Dimentions!$X$6:$AC$134,4,FALSE)="","",VLOOKUP(Table1[[#This Row],[Budget Code Description]],Dimentions!$X$6:$AC$134,4,FALSE)),"")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6"/>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x14ac:dyDescent="0.35">
      <c r="A2120" s="1"/>
      <c r="B2120" s="88" t="str">
        <f>IF(Table1[[#This Row],[Posting Date]]&lt;&gt;"",IF(Table1[[#This Row],[Reference Number]]=Q2119,B2119+1,1),"")</f>
        <v/>
      </c>
      <c r="C2120" s="61"/>
      <c r="D2120" s="61"/>
      <c r="E2120" s="140"/>
      <c r="F2120" s="143" t="str">
        <f>IFERROR(IF(VLOOKUP(Table1[[#This Row],[Budget Code Description]],Dimentions!$X$6:$AC$139,2,FALSE)="","",VLOOKUP(Table1[[#This Row],[Budget Code Description]],Dimentions!$X$6:$AC$139,2,FALSE)),"")</f>
        <v/>
      </c>
      <c r="G2120" s="143"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Description]],Dimentions!$X$6:$AC$134,4,FALSE)="","",VLOOKUP(Table1[[#This Row],[Budget Code Description]],Dimentions!$X$6:$AC$134,4,FALSE)),"")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6"/>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x14ac:dyDescent="0.35">
      <c r="A2121" s="1"/>
      <c r="B2121" s="88" t="str">
        <f>IF(Table1[[#This Row],[Posting Date]]&lt;&gt;"",IF(Table1[[#This Row],[Reference Number]]=Q2120,B2120+1,1),"")</f>
        <v/>
      </c>
      <c r="C2121" s="61"/>
      <c r="D2121" s="61"/>
      <c r="E2121" s="140"/>
      <c r="F2121" s="143" t="str">
        <f>IFERROR(IF(VLOOKUP(Table1[[#This Row],[Budget Code Description]],Dimentions!$X$6:$AC$139,2,FALSE)="","",VLOOKUP(Table1[[#This Row],[Budget Code Description]],Dimentions!$X$6:$AC$139,2,FALSE)),"")</f>
        <v/>
      </c>
      <c r="G2121" s="143"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Description]],Dimentions!$X$6:$AC$134,4,FALSE)="","",VLOOKUP(Table1[[#This Row],[Budget Code Description]],Dimentions!$X$6:$AC$134,4,FALSE)),"")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6"/>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x14ac:dyDescent="0.35">
      <c r="A2122" s="1"/>
      <c r="B2122" s="88" t="str">
        <f>IF(Table1[[#This Row],[Posting Date]]&lt;&gt;"",IF(Table1[[#This Row],[Reference Number]]=Q2121,B2121+1,1),"")</f>
        <v/>
      </c>
      <c r="C2122" s="61"/>
      <c r="D2122" s="61"/>
      <c r="E2122" s="140"/>
      <c r="F2122" s="143" t="str">
        <f>IFERROR(IF(VLOOKUP(Table1[[#This Row],[Budget Code Description]],Dimentions!$X$6:$AC$139,2,FALSE)="","",VLOOKUP(Table1[[#This Row],[Budget Code Description]],Dimentions!$X$6:$AC$139,2,FALSE)),"")</f>
        <v/>
      </c>
      <c r="G2122" s="143"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Description]],Dimentions!$X$6:$AC$134,4,FALSE)="","",VLOOKUP(Table1[[#This Row],[Budget Code Description]],Dimentions!$X$6:$AC$134,4,FALSE)),"")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6"/>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x14ac:dyDescent="0.35">
      <c r="A2123" s="1"/>
      <c r="B2123" s="88" t="str">
        <f>IF(Table1[[#This Row],[Posting Date]]&lt;&gt;"",IF(Table1[[#This Row],[Reference Number]]=Q2122,B2122+1,1),"")</f>
        <v/>
      </c>
      <c r="C2123" s="61"/>
      <c r="D2123" s="61"/>
      <c r="E2123" s="140"/>
      <c r="F2123" s="143" t="str">
        <f>IFERROR(IF(VLOOKUP(Table1[[#This Row],[Budget Code Description]],Dimentions!$X$6:$AC$139,2,FALSE)="","",VLOOKUP(Table1[[#This Row],[Budget Code Description]],Dimentions!$X$6:$AC$139,2,FALSE)),"")</f>
        <v/>
      </c>
      <c r="G2123" s="143"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Description]],Dimentions!$X$6:$AC$134,4,FALSE)="","",VLOOKUP(Table1[[#This Row],[Budget Code Description]],Dimentions!$X$6:$AC$134,4,FALSE)),"")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6"/>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x14ac:dyDescent="0.35">
      <c r="A2124" s="1"/>
      <c r="B2124" s="88" t="str">
        <f>IF(Table1[[#This Row],[Posting Date]]&lt;&gt;"",IF(Table1[[#This Row],[Reference Number]]=Q2123,B2123+1,1),"")</f>
        <v/>
      </c>
      <c r="C2124" s="61"/>
      <c r="D2124" s="61"/>
      <c r="E2124" s="140"/>
      <c r="F2124" s="143" t="str">
        <f>IFERROR(IF(VLOOKUP(Table1[[#This Row],[Budget Code Description]],Dimentions!$X$6:$AC$139,2,FALSE)="","",VLOOKUP(Table1[[#This Row],[Budget Code Description]],Dimentions!$X$6:$AC$139,2,FALSE)),"")</f>
        <v/>
      </c>
      <c r="G2124" s="143"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Description]],Dimentions!$X$6:$AC$134,4,FALSE)="","",VLOOKUP(Table1[[#This Row],[Budget Code Description]],Dimentions!$X$6:$AC$134,4,FALSE)),"")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6"/>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x14ac:dyDescent="0.35">
      <c r="A2125" s="1"/>
      <c r="B2125" s="88" t="str">
        <f>IF(Table1[[#This Row],[Posting Date]]&lt;&gt;"",IF(Table1[[#This Row],[Reference Number]]=Q2124,B2124+1,1),"")</f>
        <v/>
      </c>
      <c r="C2125" s="61"/>
      <c r="D2125" s="61"/>
      <c r="E2125" s="140"/>
      <c r="F2125" s="143" t="str">
        <f>IFERROR(IF(VLOOKUP(Table1[[#This Row],[Budget Code Description]],Dimentions!$X$6:$AC$139,2,FALSE)="","",VLOOKUP(Table1[[#This Row],[Budget Code Description]],Dimentions!$X$6:$AC$139,2,FALSE)),"")</f>
        <v/>
      </c>
      <c r="G2125" s="143"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Description]],Dimentions!$X$6:$AC$134,4,FALSE)="","",VLOOKUP(Table1[[#This Row],[Budget Code Description]],Dimentions!$X$6:$AC$134,4,FALSE)),"")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6"/>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x14ac:dyDescent="0.35">
      <c r="A2126" s="1"/>
      <c r="B2126" s="88" t="str">
        <f>IF(Table1[[#This Row],[Posting Date]]&lt;&gt;"",IF(Table1[[#This Row],[Reference Number]]=Q2125,B2125+1,1),"")</f>
        <v/>
      </c>
      <c r="C2126" s="61"/>
      <c r="D2126" s="61"/>
      <c r="E2126" s="140"/>
      <c r="F2126" s="143" t="str">
        <f>IFERROR(IF(VLOOKUP(Table1[[#This Row],[Budget Code Description]],Dimentions!$X$6:$AC$139,2,FALSE)="","",VLOOKUP(Table1[[#This Row],[Budget Code Description]],Dimentions!$X$6:$AC$139,2,FALSE)),"")</f>
        <v/>
      </c>
      <c r="G2126" s="143"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Description]],Dimentions!$X$6:$AC$134,4,FALSE)="","",VLOOKUP(Table1[[#This Row],[Budget Code Description]],Dimentions!$X$6:$AC$134,4,FALSE)),"")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6"/>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x14ac:dyDescent="0.35">
      <c r="A2127" s="1"/>
      <c r="B2127" s="88" t="str">
        <f>IF(Table1[[#This Row],[Posting Date]]&lt;&gt;"",IF(Table1[[#This Row],[Reference Number]]=Q2126,B2126+1,1),"")</f>
        <v/>
      </c>
      <c r="C2127" s="61"/>
      <c r="D2127" s="61"/>
      <c r="E2127" s="140"/>
      <c r="F2127" s="143" t="str">
        <f>IFERROR(IF(VLOOKUP(Table1[[#This Row],[Budget Code Description]],Dimentions!$X$6:$AC$139,2,FALSE)="","",VLOOKUP(Table1[[#This Row],[Budget Code Description]],Dimentions!$X$6:$AC$139,2,FALSE)),"")</f>
        <v/>
      </c>
      <c r="G2127" s="143"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Description]],Dimentions!$X$6:$AC$134,4,FALSE)="","",VLOOKUP(Table1[[#This Row],[Budget Code Description]],Dimentions!$X$6:$AC$134,4,FALSE)),"")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6"/>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x14ac:dyDescent="0.35">
      <c r="A2128" s="1"/>
      <c r="B2128" s="88" t="str">
        <f>IF(Table1[[#This Row],[Posting Date]]&lt;&gt;"",IF(Table1[[#This Row],[Reference Number]]=Q2127,B2127+1,1),"")</f>
        <v/>
      </c>
      <c r="C2128" s="61"/>
      <c r="D2128" s="61"/>
      <c r="E2128" s="140"/>
      <c r="F2128" s="143" t="str">
        <f>IFERROR(IF(VLOOKUP(Table1[[#This Row],[Budget Code Description]],Dimentions!$X$6:$AC$139,2,FALSE)="","",VLOOKUP(Table1[[#This Row],[Budget Code Description]],Dimentions!$X$6:$AC$139,2,FALSE)),"")</f>
        <v/>
      </c>
      <c r="G2128" s="143"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Description]],Dimentions!$X$6:$AC$134,4,FALSE)="","",VLOOKUP(Table1[[#This Row],[Budget Code Description]],Dimentions!$X$6:$AC$134,4,FALSE)),"")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si="36"/>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x14ac:dyDescent="0.35">
      <c r="A2129" s="1"/>
      <c r="B2129" s="88" t="str">
        <f>IF(Table1[[#This Row],[Posting Date]]&lt;&gt;"",IF(Table1[[#This Row],[Reference Number]]=Q2128,B2128+1,1),"")</f>
        <v/>
      </c>
      <c r="C2129" s="61"/>
      <c r="D2129" s="61"/>
      <c r="E2129" s="140"/>
      <c r="F2129" s="143" t="str">
        <f>IFERROR(IF(VLOOKUP(Table1[[#This Row],[Budget Code Description]],Dimentions!$X$6:$AC$139,2,FALSE)="","",VLOOKUP(Table1[[#This Row],[Budget Code Description]],Dimentions!$X$6:$AC$139,2,FALSE)),"")</f>
        <v/>
      </c>
      <c r="G2129" s="143"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Description]],Dimentions!$X$6:$AC$134,4,FALSE)="","",VLOOKUP(Table1[[#This Row],[Budget Code Description]],Dimentions!$X$6:$AC$134,4,FALSE)),"")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si="36"/>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x14ac:dyDescent="0.35">
      <c r="A2130" s="1"/>
      <c r="B2130" s="88" t="str">
        <f>IF(Table1[[#This Row],[Posting Date]]&lt;&gt;"",IF(Table1[[#This Row],[Reference Number]]=Q2129,B2129+1,1),"")</f>
        <v/>
      </c>
      <c r="C2130" s="61"/>
      <c r="D2130" s="61"/>
      <c r="E2130" s="140"/>
      <c r="F2130" s="143" t="str">
        <f>IFERROR(IF(VLOOKUP(Table1[[#This Row],[Budget Code Description]],Dimentions!$X$6:$AC$139,2,FALSE)="","",VLOOKUP(Table1[[#This Row],[Budget Code Description]],Dimentions!$X$6:$AC$139,2,FALSE)),"")</f>
        <v/>
      </c>
      <c r="G2130" s="143"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Description]],Dimentions!$X$6:$AC$134,4,FALSE)="","",VLOOKUP(Table1[[#This Row],[Budget Code Description]],Dimentions!$X$6:$AC$134,4,FALSE)),"")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si="36"/>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x14ac:dyDescent="0.35">
      <c r="A2131" s="1"/>
      <c r="B2131" s="88" t="str">
        <f>IF(Table1[[#This Row],[Posting Date]]&lt;&gt;"",IF(Table1[[#This Row],[Reference Number]]=Q2130,B2130+1,1),"")</f>
        <v/>
      </c>
      <c r="C2131" s="61"/>
      <c r="D2131" s="61"/>
      <c r="E2131" s="140"/>
      <c r="F2131" s="143" t="str">
        <f>IFERROR(IF(VLOOKUP(Table1[[#This Row],[Budget Code Description]],Dimentions!$X$6:$AC$139,2,FALSE)="","",VLOOKUP(Table1[[#This Row],[Budget Code Description]],Dimentions!$X$6:$AC$139,2,FALSE)),"")</f>
        <v/>
      </c>
      <c r="G2131" s="143"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Description]],Dimentions!$X$6:$AC$134,4,FALSE)="","",VLOOKUP(Table1[[#This Row],[Budget Code Description]],Dimentions!$X$6:$AC$134,4,FALSE)),"")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6"/>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x14ac:dyDescent="0.35">
      <c r="A2132" s="1"/>
      <c r="B2132" s="88" t="str">
        <f>IF(Table1[[#This Row],[Posting Date]]&lt;&gt;"",IF(Table1[[#This Row],[Reference Number]]=Q2131,B2131+1,1),"")</f>
        <v/>
      </c>
      <c r="C2132" s="61"/>
      <c r="D2132" s="61"/>
      <c r="E2132" s="140"/>
      <c r="F2132" s="143" t="str">
        <f>IFERROR(IF(VLOOKUP(Table1[[#This Row],[Budget Code Description]],Dimentions!$X$6:$AC$139,2,FALSE)="","",VLOOKUP(Table1[[#This Row],[Budget Code Description]],Dimentions!$X$6:$AC$139,2,FALSE)),"")</f>
        <v/>
      </c>
      <c r="G2132" s="143"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Description]],Dimentions!$X$6:$AC$134,4,FALSE)="","",VLOOKUP(Table1[[#This Row],[Budget Code Description]],Dimentions!$X$6:$AC$134,4,FALSE)),"")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6"/>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x14ac:dyDescent="0.35">
      <c r="A2133" s="1"/>
      <c r="B2133" s="88" t="str">
        <f>IF(Table1[[#This Row],[Posting Date]]&lt;&gt;"",IF(Table1[[#This Row],[Reference Number]]=Q2132,B2132+1,1),"")</f>
        <v/>
      </c>
      <c r="C2133" s="61"/>
      <c r="D2133" s="61"/>
      <c r="E2133" s="140"/>
      <c r="F2133" s="143" t="str">
        <f>IFERROR(IF(VLOOKUP(Table1[[#This Row],[Budget Code Description]],Dimentions!$X$6:$AC$139,2,FALSE)="","",VLOOKUP(Table1[[#This Row],[Budget Code Description]],Dimentions!$X$6:$AC$139,2,FALSE)),"")</f>
        <v/>
      </c>
      <c r="G2133" s="143"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Description]],Dimentions!$X$6:$AC$134,4,FALSE)="","",VLOOKUP(Table1[[#This Row],[Budget Code Description]],Dimentions!$X$6:$AC$134,4,FALSE)),"")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6"/>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x14ac:dyDescent="0.35">
      <c r="A2134" s="1"/>
      <c r="B2134" s="88" t="str">
        <f>IF(Table1[[#This Row],[Posting Date]]&lt;&gt;"",IF(Table1[[#This Row],[Reference Number]]=Q2133,B2133+1,1),"")</f>
        <v/>
      </c>
      <c r="C2134" s="61"/>
      <c r="D2134" s="61"/>
      <c r="E2134" s="140"/>
      <c r="F2134" s="143" t="str">
        <f>IFERROR(IF(VLOOKUP(Table1[[#This Row],[Budget Code Description]],Dimentions!$X$6:$AC$139,2,FALSE)="","",VLOOKUP(Table1[[#This Row],[Budget Code Description]],Dimentions!$X$6:$AC$139,2,FALSE)),"")</f>
        <v/>
      </c>
      <c r="G2134" s="143"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Description]],Dimentions!$X$6:$AC$134,4,FALSE)="","",VLOOKUP(Table1[[#This Row],[Budget Code Description]],Dimentions!$X$6:$AC$134,4,FALSE)),"")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6"/>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x14ac:dyDescent="0.35">
      <c r="A2135" s="1"/>
      <c r="B2135" s="88" t="str">
        <f>IF(Table1[[#This Row],[Posting Date]]&lt;&gt;"",IF(Table1[[#This Row],[Reference Number]]=Q2134,B2134+1,1),"")</f>
        <v/>
      </c>
      <c r="C2135" s="61"/>
      <c r="D2135" s="61"/>
      <c r="E2135" s="140"/>
      <c r="F2135" s="143" t="str">
        <f>IFERROR(IF(VLOOKUP(Table1[[#This Row],[Budget Code Description]],Dimentions!$X$6:$AC$139,2,FALSE)="","",VLOOKUP(Table1[[#This Row],[Budget Code Description]],Dimentions!$X$6:$AC$139,2,FALSE)),"")</f>
        <v/>
      </c>
      <c r="G2135" s="143"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Description]],Dimentions!$X$6:$AC$134,4,FALSE)="","",VLOOKUP(Table1[[#This Row],[Budget Code Description]],Dimentions!$X$6:$AC$134,4,FALSE)),"")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6"/>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x14ac:dyDescent="0.35">
      <c r="A2136" s="1"/>
      <c r="B2136" s="88" t="str">
        <f>IF(Table1[[#This Row],[Posting Date]]&lt;&gt;"",IF(Table1[[#This Row],[Reference Number]]=Q2135,B2135+1,1),"")</f>
        <v/>
      </c>
      <c r="C2136" s="61"/>
      <c r="D2136" s="61"/>
      <c r="E2136" s="140"/>
      <c r="F2136" s="143" t="str">
        <f>IFERROR(IF(VLOOKUP(Table1[[#This Row],[Budget Code Description]],Dimentions!$X$6:$AC$139,2,FALSE)="","",VLOOKUP(Table1[[#This Row],[Budget Code Description]],Dimentions!$X$6:$AC$139,2,FALSE)),"")</f>
        <v/>
      </c>
      <c r="G2136" s="143"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Description]],Dimentions!$X$6:$AC$134,4,FALSE)="","",VLOOKUP(Table1[[#This Row],[Budget Code Description]],Dimentions!$X$6:$AC$134,4,FALSE)),"")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6"/>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x14ac:dyDescent="0.35">
      <c r="A2137" s="1"/>
      <c r="B2137" s="88" t="str">
        <f>IF(Table1[[#This Row],[Posting Date]]&lt;&gt;"",IF(Table1[[#This Row],[Reference Number]]=Q2136,B2136+1,1),"")</f>
        <v/>
      </c>
      <c r="C2137" s="61"/>
      <c r="D2137" s="61"/>
      <c r="E2137" s="140"/>
      <c r="F2137" s="143" t="str">
        <f>IFERROR(IF(VLOOKUP(Table1[[#This Row],[Budget Code Description]],Dimentions!$X$6:$AC$139,2,FALSE)="","",VLOOKUP(Table1[[#This Row],[Budget Code Description]],Dimentions!$X$6:$AC$139,2,FALSE)),"")</f>
        <v/>
      </c>
      <c r="G2137" s="143"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Description]],Dimentions!$X$6:$AC$134,4,FALSE)="","",VLOOKUP(Table1[[#This Row],[Budget Code Description]],Dimentions!$X$6:$AC$134,4,FALSE)),"")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6"/>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x14ac:dyDescent="0.35">
      <c r="A2138" s="1"/>
      <c r="B2138" s="88" t="str">
        <f>IF(Table1[[#This Row],[Posting Date]]&lt;&gt;"",IF(Table1[[#This Row],[Reference Number]]=Q2137,B2137+1,1),"")</f>
        <v/>
      </c>
      <c r="C2138" s="61"/>
      <c r="D2138" s="61"/>
      <c r="E2138" s="140"/>
      <c r="F2138" s="143" t="str">
        <f>IFERROR(IF(VLOOKUP(Table1[[#This Row],[Budget Code Description]],Dimentions!$X$6:$AC$139,2,FALSE)="","",VLOOKUP(Table1[[#This Row],[Budget Code Description]],Dimentions!$X$6:$AC$139,2,FALSE)),"")</f>
        <v/>
      </c>
      <c r="G2138" s="143"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Description]],Dimentions!$X$6:$AC$134,4,FALSE)="","",VLOOKUP(Table1[[#This Row],[Budget Code Description]],Dimentions!$X$6:$AC$134,4,FALSE)),"")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6"/>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x14ac:dyDescent="0.35">
      <c r="A2139" s="1"/>
      <c r="B2139" s="88" t="str">
        <f>IF(Table1[[#This Row],[Posting Date]]&lt;&gt;"",IF(Table1[[#This Row],[Reference Number]]=Q2138,B2138+1,1),"")</f>
        <v/>
      </c>
      <c r="C2139" s="61"/>
      <c r="D2139" s="61"/>
      <c r="E2139" s="140"/>
      <c r="F2139" s="143" t="str">
        <f>IFERROR(IF(VLOOKUP(Table1[[#This Row],[Budget Code Description]],Dimentions!$X$6:$AC$139,2,FALSE)="","",VLOOKUP(Table1[[#This Row],[Budget Code Description]],Dimentions!$X$6:$AC$139,2,FALSE)),"")</f>
        <v/>
      </c>
      <c r="G2139" s="143"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Description]],Dimentions!$X$6:$AC$134,4,FALSE)="","",VLOOKUP(Table1[[#This Row],[Budget Code Description]],Dimentions!$X$6:$AC$134,4,FALSE)),"")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6"/>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x14ac:dyDescent="0.35">
      <c r="A2140" s="1"/>
      <c r="B2140" s="88" t="str">
        <f>IF(Table1[[#This Row],[Posting Date]]&lt;&gt;"",IF(Table1[[#This Row],[Reference Number]]=Q2139,B2139+1,1),"")</f>
        <v/>
      </c>
      <c r="C2140" s="61"/>
      <c r="D2140" s="61"/>
      <c r="E2140" s="140"/>
      <c r="F2140" s="143" t="str">
        <f>IFERROR(IF(VLOOKUP(Table1[[#This Row],[Budget Code Description]],Dimentions!$X$6:$AC$139,2,FALSE)="","",VLOOKUP(Table1[[#This Row],[Budget Code Description]],Dimentions!$X$6:$AC$139,2,FALSE)),"")</f>
        <v/>
      </c>
      <c r="G2140" s="143"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Description]],Dimentions!$X$6:$AC$134,4,FALSE)="","",VLOOKUP(Table1[[#This Row],[Budget Code Description]],Dimentions!$X$6:$AC$134,4,FALSE)),"")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6"/>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x14ac:dyDescent="0.35">
      <c r="A2141" s="1"/>
      <c r="B2141" s="88" t="str">
        <f>IF(Table1[[#This Row],[Posting Date]]&lt;&gt;"",IF(Table1[[#This Row],[Reference Number]]=Q2140,B2140+1,1),"")</f>
        <v/>
      </c>
      <c r="C2141" s="61"/>
      <c r="D2141" s="61"/>
      <c r="E2141" s="140"/>
      <c r="F2141" s="143" t="str">
        <f>IFERROR(IF(VLOOKUP(Table1[[#This Row],[Budget Code Description]],Dimentions!$X$6:$AC$139,2,FALSE)="","",VLOOKUP(Table1[[#This Row],[Budget Code Description]],Dimentions!$X$6:$AC$139,2,FALSE)),"")</f>
        <v/>
      </c>
      <c r="G2141" s="143"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Description]],Dimentions!$X$6:$AC$134,4,FALSE)="","",VLOOKUP(Table1[[#This Row],[Budget Code Description]],Dimentions!$X$6:$AC$134,4,FALSE)),"")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6"/>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x14ac:dyDescent="0.35">
      <c r="A2142" s="1"/>
      <c r="B2142" s="88" t="str">
        <f>IF(Table1[[#This Row],[Posting Date]]&lt;&gt;"",IF(Table1[[#This Row],[Reference Number]]=Q2141,B2141+1,1),"")</f>
        <v/>
      </c>
      <c r="C2142" s="61"/>
      <c r="D2142" s="61"/>
      <c r="E2142" s="140"/>
      <c r="F2142" s="143" t="str">
        <f>IFERROR(IF(VLOOKUP(Table1[[#This Row],[Budget Code Description]],Dimentions!$X$6:$AC$139,2,FALSE)="","",VLOOKUP(Table1[[#This Row],[Budget Code Description]],Dimentions!$X$6:$AC$139,2,FALSE)),"")</f>
        <v/>
      </c>
      <c r="G2142" s="143"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Description]],Dimentions!$X$6:$AC$134,4,FALSE)="","",VLOOKUP(Table1[[#This Row],[Budget Code Description]],Dimentions!$X$6:$AC$134,4,FALSE)),"")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6"/>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x14ac:dyDescent="0.35">
      <c r="A2143" s="1"/>
      <c r="B2143" s="88" t="str">
        <f>IF(Table1[[#This Row],[Posting Date]]&lt;&gt;"",IF(Table1[[#This Row],[Reference Number]]=Q2142,B2142+1,1),"")</f>
        <v/>
      </c>
      <c r="C2143" s="61"/>
      <c r="D2143" s="61"/>
      <c r="E2143" s="140"/>
      <c r="F2143" s="143" t="str">
        <f>IFERROR(IF(VLOOKUP(Table1[[#This Row],[Budget Code Description]],Dimentions!$X$6:$AC$139,2,FALSE)="","",VLOOKUP(Table1[[#This Row],[Budget Code Description]],Dimentions!$X$6:$AC$139,2,FALSE)),"")</f>
        <v/>
      </c>
      <c r="G2143" s="143"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Description]],Dimentions!$X$6:$AC$134,4,FALSE)="","",VLOOKUP(Table1[[#This Row],[Budget Code Description]],Dimentions!$X$6:$AC$134,4,FALSE)),"")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6"/>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x14ac:dyDescent="0.35">
      <c r="A2144" s="1"/>
      <c r="B2144" s="88" t="str">
        <f>IF(Table1[[#This Row],[Posting Date]]&lt;&gt;"",IF(Table1[[#This Row],[Reference Number]]=Q2143,B2143+1,1),"")</f>
        <v/>
      </c>
      <c r="C2144" s="61"/>
      <c r="D2144" s="61"/>
      <c r="E2144" s="140"/>
      <c r="F2144" s="143" t="str">
        <f>IFERROR(IF(VLOOKUP(Table1[[#This Row],[Budget Code Description]],Dimentions!$X$6:$AC$139,2,FALSE)="","",VLOOKUP(Table1[[#This Row],[Budget Code Description]],Dimentions!$X$6:$AC$139,2,FALSE)),"")</f>
        <v/>
      </c>
      <c r="G2144" s="143"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Description]],Dimentions!$X$6:$AC$134,4,FALSE)="","",VLOOKUP(Table1[[#This Row],[Budget Code Description]],Dimentions!$X$6:$AC$134,4,FALSE)),"")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6"/>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x14ac:dyDescent="0.35">
      <c r="A2145" s="1"/>
      <c r="B2145" s="88" t="str">
        <f>IF(Table1[[#This Row],[Posting Date]]&lt;&gt;"",IF(Table1[[#This Row],[Reference Number]]=Q2144,B2144+1,1),"")</f>
        <v/>
      </c>
      <c r="C2145" s="61"/>
      <c r="D2145" s="61"/>
      <c r="E2145" s="140"/>
      <c r="F2145" s="143" t="str">
        <f>IFERROR(IF(VLOOKUP(Table1[[#This Row],[Budget Code Description]],Dimentions!$X$6:$AC$139,2,FALSE)="","",VLOOKUP(Table1[[#This Row],[Budget Code Description]],Dimentions!$X$6:$AC$139,2,FALSE)),"")</f>
        <v/>
      </c>
      <c r="G2145" s="143"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Description]],Dimentions!$X$6:$AC$134,4,FALSE)="","",VLOOKUP(Table1[[#This Row],[Budget Code Description]],Dimentions!$X$6:$AC$134,4,FALSE)),"")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6"/>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x14ac:dyDescent="0.35">
      <c r="A2146" s="1"/>
      <c r="B2146" s="88" t="str">
        <f>IF(Table1[[#This Row],[Posting Date]]&lt;&gt;"",IF(Table1[[#This Row],[Reference Number]]=Q2145,B2145+1,1),"")</f>
        <v/>
      </c>
      <c r="C2146" s="61"/>
      <c r="D2146" s="61"/>
      <c r="E2146" s="140"/>
      <c r="F2146" s="143" t="str">
        <f>IFERROR(IF(VLOOKUP(Table1[[#This Row],[Budget Code Description]],Dimentions!$X$6:$AC$139,2,FALSE)="","",VLOOKUP(Table1[[#This Row],[Budget Code Description]],Dimentions!$X$6:$AC$139,2,FALSE)),"")</f>
        <v/>
      </c>
      <c r="G2146" s="143"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Description]],Dimentions!$X$6:$AC$134,4,FALSE)="","",VLOOKUP(Table1[[#This Row],[Budget Code Description]],Dimentions!$X$6:$AC$134,4,FALSE)),"")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6"/>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x14ac:dyDescent="0.35">
      <c r="A2147" s="1"/>
      <c r="B2147" s="88" t="str">
        <f>IF(Table1[[#This Row],[Posting Date]]&lt;&gt;"",IF(Table1[[#This Row],[Reference Number]]=Q2146,B2146+1,1),"")</f>
        <v/>
      </c>
      <c r="C2147" s="61"/>
      <c r="D2147" s="61"/>
      <c r="E2147" s="140"/>
      <c r="F2147" s="143" t="str">
        <f>IFERROR(IF(VLOOKUP(Table1[[#This Row],[Budget Code Description]],Dimentions!$X$6:$AC$139,2,FALSE)="","",VLOOKUP(Table1[[#This Row],[Budget Code Description]],Dimentions!$X$6:$AC$139,2,FALSE)),"")</f>
        <v/>
      </c>
      <c r="G2147" s="143"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Description]],Dimentions!$X$6:$AC$134,4,FALSE)="","",VLOOKUP(Table1[[#This Row],[Budget Code Description]],Dimentions!$X$6:$AC$134,4,FALSE)),"")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si="36"/>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x14ac:dyDescent="0.35">
      <c r="A2148" s="1"/>
      <c r="B2148" s="88" t="str">
        <f>IF(Table1[[#This Row],[Posting Date]]&lt;&gt;"",IF(Table1[[#This Row],[Reference Number]]=Q2147,B2147+1,1),"")</f>
        <v/>
      </c>
      <c r="C2148" s="61"/>
      <c r="D2148" s="61"/>
      <c r="E2148" s="140"/>
      <c r="F2148" s="143" t="str">
        <f>IFERROR(IF(VLOOKUP(Table1[[#This Row],[Budget Code Description]],Dimentions!$X$6:$AC$139,2,FALSE)="","",VLOOKUP(Table1[[#This Row],[Budget Code Description]],Dimentions!$X$6:$AC$139,2,FALSE)),"")</f>
        <v/>
      </c>
      <c r="G2148" s="143"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Description]],Dimentions!$X$6:$AC$134,4,FALSE)="","",VLOOKUP(Table1[[#This Row],[Budget Code Description]],Dimentions!$X$6:$AC$134,4,FALSE)),"")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6"/>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x14ac:dyDescent="0.35">
      <c r="A2149" s="1"/>
      <c r="B2149" s="88" t="str">
        <f>IF(Table1[[#This Row],[Posting Date]]&lt;&gt;"",IF(Table1[[#This Row],[Reference Number]]=Q2148,B2148+1,1),"")</f>
        <v/>
      </c>
      <c r="C2149" s="61"/>
      <c r="D2149" s="61"/>
      <c r="E2149" s="140"/>
      <c r="F2149" s="143" t="str">
        <f>IFERROR(IF(VLOOKUP(Table1[[#This Row],[Budget Code Description]],Dimentions!$X$6:$AC$139,2,FALSE)="","",VLOOKUP(Table1[[#This Row],[Budget Code Description]],Dimentions!$X$6:$AC$139,2,FALSE)),"")</f>
        <v/>
      </c>
      <c r="G2149" s="143"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Description]],Dimentions!$X$6:$AC$134,4,FALSE)="","",VLOOKUP(Table1[[#This Row],[Budget Code Description]],Dimentions!$X$6:$AC$134,4,FALSE)),"")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6"/>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x14ac:dyDescent="0.35">
      <c r="A2150" s="1"/>
      <c r="B2150" s="88" t="str">
        <f>IF(Table1[[#This Row],[Posting Date]]&lt;&gt;"",IF(Table1[[#This Row],[Reference Number]]=Q2149,B2149+1,1),"")</f>
        <v/>
      </c>
      <c r="C2150" s="61"/>
      <c r="D2150" s="61"/>
      <c r="E2150" s="140"/>
      <c r="F2150" s="143" t="str">
        <f>IFERROR(IF(VLOOKUP(Table1[[#This Row],[Budget Code Description]],Dimentions!$X$6:$AC$139,2,FALSE)="","",VLOOKUP(Table1[[#This Row],[Budget Code Description]],Dimentions!$X$6:$AC$139,2,FALSE)),"")</f>
        <v/>
      </c>
      <c r="G2150" s="143"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Description]],Dimentions!$X$6:$AC$134,4,FALSE)="","",VLOOKUP(Table1[[#This Row],[Budget Code Description]],Dimentions!$X$6:$AC$134,4,FALSE)),"")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si="36"/>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x14ac:dyDescent="0.35">
      <c r="A2151" s="1"/>
      <c r="B2151" s="88" t="str">
        <f>IF(Table1[[#This Row],[Posting Date]]&lt;&gt;"",IF(Table1[[#This Row],[Reference Number]]=Q2150,B2150+1,1),"")</f>
        <v/>
      </c>
      <c r="C2151" s="61"/>
      <c r="D2151" s="61"/>
      <c r="E2151" s="140"/>
      <c r="F2151" s="143" t="str">
        <f>IFERROR(IF(VLOOKUP(Table1[[#This Row],[Budget Code Description]],Dimentions!$X$6:$AC$139,2,FALSE)="","",VLOOKUP(Table1[[#This Row],[Budget Code Description]],Dimentions!$X$6:$AC$139,2,FALSE)),"")</f>
        <v/>
      </c>
      <c r="G2151" s="143"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Description]],Dimentions!$X$6:$AC$134,4,FALSE)="","",VLOOKUP(Table1[[#This Row],[Budget Code Description]],Dimentions!$X$6:$AC$134,4,FALSE)),"")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6"/>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x14ac:dyDescent="0.35">
      <c r="A2152" s="1"/>
      <c r="B2152" s="88" t="str">
        <f>IF(Table1[[#This Row],[Posting Date]]&lt;&gt;"",IF(Table1[[#This Row],[Reference Number]]=Q2151,B2151+1,1),"")</f>
        <v/>
      </c>
      <c r="C2152" s="61"/>
      <c r="D2152" s="61"/>
      <c r="E2152" s="140"/>
      <c r="F2152" s="143" t="str">
        <f>IFERROR(IF(VLOOKUP(Table1[[#This Row],[Budget Code Description]],Dimentions!$X$6:$AC$139,2,FALSE)="","",VLOOKUP(Table1[[#This Row],[Budget Code Description]],Dimentions!$X$6:$AC$139,2,FALSE)),"")</f>
        <v/>
      </c>
      <c r="G2152" s="143"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Description]],Dimentions!$X$6:$AC$134,4,FALSE)="","",VLOOKUP(Table1[[#This Row],[Budget Code Description]],Dimentions!$X$6:$AC$134,4,FALSE)),"")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6"/>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x14ac:dyDescent="0.35">
      <c r="A2153" s="1"/>
      <c r="B2153" s="88" t="str">
        <f>IF(Table1[[#This Row],[Posting Date]]&lt;&gt;"",IF(Table1[[#This Row],[Reference Number]]=Q2152,B2152+1,1),"")</f>
        <v/>
      </c>
      <c r="C2153" s="61"/>
      <c r="D2153" s="61"/>
      <c r="E2153" s="140"/>
      <c r="F2153" s="143" t="str">
        <f>IFERROR(IF(VLOOKUP(Table1[[#This Row],[Budget Code Description]],Dimentions!$X$6:$AC$139,2,FALSE)="","",VLOOKUP(Table1[[#This Row],[Budget Code Description]],Dimentions!$X$6:$AC$139,2,FALSE)),"")</f>
        <v/>
      </c>
      <c r="G2153" s="143"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Description]],Dimentions!$X$6:$AC$134,4,FALSE)="","",VLOOKUP(Table1[[#This Row],[Budget Code Description]],Dimentions!$X$6:$AC$134,4,FALSE)),"")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si="36"/>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x14ac:dyDescent="0.35">
      <c r="A2154" s="1"/>
      <c r="B2154" s="88" t="str">
        <f>IF(Table1[[#This Row],[Posting Date]]&lt;&gt;"",IF(Table1[[#This Row],[Reference Number]]=Q2153,B2153+1,1),"")</f>
        <v/>
      </c>
      <c r="C2154" s="61"/>
      <c r="D2154" s="61"/>
      <c r="E2154" s="140"/>
      <c r="F2154" s="143" t="str">
        <f>IFERROR(IF(VLOOKUP(Table1[[#This Row],[Budget Code Description]],Dimentions!$X$6:$AC$139,2,FALSE)="","",VLOOKUP(Table1[[#This Row],[Budget Code Description]],Dimentions!$X$6:$AC$139,2,FALSE)),"")</f>
        <v/>
      </c>
      <c r="G2154" s="143"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Description]],Dimentions!$X$6:$AC$134,4,FALSE)="","",VLOOKUP(Table1[[#This Row],[Budget Code Description]],Dimentions!$X$6:$AC$134,4,FALSE)),"")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6"/>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x14ac:dyDescent="0.35">
      <c r="A2155" s="1"/>
      <c r="B2155" s="88" t="str">
        <f>IF(Table1[[#This Row],[Posting Date]]&lt;&gt;"",IF(Table1[[#This Row],[Reference Number]]=Q2154,B2154+1,1),"")</f>
        <v/>
      </c>
      <c r="C2155" s="61"/>
      <c r="D2155" s="61"/>
      <c r="E2155" s="140"/>
      <c r="F2155" s="143" t="str">
        <f>IFERROR(IF(VLOOKUP(Table1[[#This Row],[Budget Code Description]],Dimentions!$X$6:$AC$139,2,FALSE)="","",VLOOKUP(Table1[[#This Row],[Budget Code Description]],Dimentions!$X$6:$AC$139,2,FALSE)),"")</f>
        <v/>
      </c>
      <c r="G2155" s="143"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Description]],Dimentions!$X$6:$AC$134,4,FALSE)="","",VLOOKUP(Table1[[#This Row],[Budget Code Description]],Dimentions!$X$6:$AC$134,4,FALSE)),"")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ref="W2155:W2218" si="37">IF(E2155="","",(ExchangeRate))</f>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x14ac:dyDescent="0.35">
      <c r="A2156" s="1"/>
      <c r="B2156" s="88" t="str">
        <f>IF(Table1[[#This Row],[Posting Date]]&lt;&gt;"",IF(Table1[[#This Row],[Reference Number]]=Q2155,B2155+1,1),"")</f>
        <v/>
      </c>
      <c r="C2156" s="61"/>
      <c r="D2156" s="61"/>
      <c r="E2156" s="140"/>
      <c r="F2156" s="143" t="str">
        <f>IFERROR(IF(VLOOKUP(Table1[[#This Row],[Budget Code Description]],Dimentions!$X$6:$AC$139,2,FALSE)="","",VLOOKUP(Table1[[#This Row],[Budget Code Description]],Dimentions!$X$6:$AC$139,2,FALSE)),"")</f>
        <v/>
      </c>
      <c r="G2156" s="143"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Description]],Dimentions!$X$6:$AC$134,4,FALSE)="","",VLOOKUP(Table1[[#This Row],[Budget Code Description]],Dimentions!$X$6:$AC$134,4,FALSE)),"")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7"/>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x14ac:dyDescent="0.35">
      <c r="A2157" s="1"/>
      <c r="B2157" s="88" t="str">
        <f>IF(Table1[[#This Row],[Posting Date]]&lt;&gt;"",IF(Table1[[#This Row],[Reference Number]]=Q2156,B2156+1,1),"")</f>
        <v/>
      </c>
      <c r="C2157" s="61"/>
      <c r="D2157" s="61"/>
      <c r="E2157" s="140"/>
      <c r="F2157" s="143" t="str">
        <f>IFERROR(IF(VLOOKUP(Table1[[#This Row],[Budget Code Description]],Dimentions!$X$6:$AC$139,2,FALSE)="","",VLOOKUP(Table1[[#This Row],[Budget Code Description]],Dimentions!$X$6:$AC$139,2,FALSE)),"")</f>
        <v/>
      </c>
      <c r="G2157" s="143"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Description]],Dimentions!$X$6:$AC$134,4,FALSE)="","",VLOOKUP(Table1[[#This Row],[Budget Code Description]],Dimentions!$X$6:$AC$134,4,FALSE)),"")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si="37"/>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x14ac:dyDescent="0.35">
      <c r="A2158" s="1"/>
      <c r="B2158" s="88" t="str">
        <f>IF(Table1[[#This Row],[Posting Date]]&lt;&gt;"",IF(Table1[[#This Row],[Reference Number]]=Q2157,B2157+1,1),"")</f>
        <v/>
      </c>
      <c r="C2158" s="61"/>
      <c r="D2158" s="61"/>
      <c r="E2158" s="140"/>
      <c r="F2158" s="143" t="str">
        <f>IFERROR(IF(VLOOKUP(Table1[[#This Row],[Budget Code Description]],Dimentions!$X$6:$AC$139,2,FALSE)="","",VLOOKUP(Table1[[#This Row],[Budget Code Description]],Dimentions!$X$6:$AC$139,2,FALSE)),"")</f>
        <v/>
      </c>
      <c r="G2158" s="143"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Description]],Dimentions!$X$6:$AC$134,4,FALSE)="","",VLOOKUP(Table1[[#This Row],[Budget Code Description]],Dimentions!$X$6:$AC$134,4,FALSE)),"")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si="37"/>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x14ac:dyDescent="0.35">
      <c r="A2159" s="1"/>
      <c r="B2159" s="88" t="str">
        <f>IF(Table1[[#This Row],[Posting Date]]&lt;&gt;"",IF(Table1[[#This Row],[Reference Number]]=Q2158,B2158+1,1),"")</f>
        <v/>
      </c>
      <c r="C2159" s="61"/>
      <c r="D2159" s="61"/>
      <c r="E2159" s="140"/>
      <c r="F2159" s="143" t="str">
        <f>IFERROR(IF(VLOOKUP(Table1[[#This Row],[Budget Code Description]],Dimentions!$X$6:$AC$139,2,FALSE)="","",VLOOKUP(Table1[[#This Row],[Budget Code Description]],Dimentions!$X$6:$AC$139,2,FALSE)),"")</f>
        <v/>
      </c>
      <c r="G2159" s="143"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Description]],Dimentions!$X$6:$AC$134,4,FALSE)="","",VLOOKUP(Table1[[#This Row],[Budget Code Description]],Dimentions!$X$6:$AC$134,4,FALSE)),"")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si="37"/>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x14ac:dyDescent="0.35">
      <c r="A2160" s="1"/>
      <c r="B2160" s="88" t="str">
        <f>IF(Table1[[#This Row],[Posting Date]]&lt;&gt;"",IF(Table1[[#This Row],[Reference Number]]=Q2159,B2159+1,1),"")</f>
        <v/>
      </c>
      <c r="C2160" s="61"/>
      <c r="D2160" s="61"/>
      <c r="E2160" s="140"/>
      <c r="F2160" s="143" t="str">
        <f>IFERROR(IF(VLOOKUP(Table1[[#This Row],[Budget Code Description]],Dimentions!$X$6:$AC$139,2,FALSE)="","",VLOOKUP(Table1[[#This Row],[Budget Code Description]],Dimentions!$X$6:$AC$139,2,FALSE)),"")</f>
        <v/>
      </c>
      <c r="G2160" s="143"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Description]],Dimentions!$X$6:$AC$134,4,FALSE)="","",VLOOKUP(Table1[[#This Row],[Budget Code Description]],Dimentions!$X$6:$AC$134,4,FALSE)),"")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7"/>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x14ac:dyDescent="0.35">
      <c r="A2161" s="1"/>
      <c r="B2161" s="88" t="str">
        <f>IF(Table1[[#This Row],[Posting Date]]&lt;&gt;"",IF(Table1[[#This Row],[Reference Number]]=Q2160,B2160+1,1),"")</f>
        <v/>
      </c>
      <c r="C2161" s="61"/>
      <c r="D2161" s="61"/>
      <c r="E2161" s="140"/>
      <c r="F2161" s="143" t="str">
        <f>IFERROR(IF(VLOOKUP(Table1[[#This Row],[Budget Code Description]],Dimentions!$X$6:$AC$139,2,FALSE)="","",VLOOKUP(Table1[[#This Row],[Budget Code Description]],Dimentions!$X$6:$AC$139,2,FALSE)),"")</f>
        <v/>
      </c>
      <c r="G2161" s="143"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Description]],Dimentions!$X$6:$AC$134,4,FALSE)="","",VLOOKUP(Table1[[#This Row],[Budget Code Description]],Dimentions!$X$6:$AC$134,4,FALSE)),"")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7"/>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x14ac:dyDescent="0.35">
      <c r="A2162" s="1"/>
      <c r="B2162" s="88" t="str">
        <f>IF(Table1[[#This Row],[Posting Date]]&lt;&gt;"",IF(Table1[[#This Row],[Reference Number]]=Q2161,B2161+1,1),"")</f>
        <v/>
      </c>
      <c r="C2162" s="61"/>
      <c r="D2162" s="61"/>
      <c r="E2162" s="140"/>
      <c r="F2162" s="143" t="str">
        <f>IFERROR(IF(VLOOKUP(Table1[[#This Row],[Budget Code Description]],Dimentions!$X$6:$AC$139,2,FALSE)="","",VLOOKUP(Table1[[#This Row],[Budget Code Description]],Dimentions!$X$6:$AC$139,2,FALSE)),"")</f>
        <v/>
      </c>
      <c r="G2162" s="143"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Description]],Dimentions!$X$6:$AC$134,4,FALSE)="","",VLOOKUP(Table1[[#This Row],[Budget Code Description]],Dimentions!$X$6:$AC$134,4,FALSE)),"")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7"/>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x14ac:dyDescent="0.35">
      <c r="A2163" s="1"/>
      <c r="B2163" s="88" t="str">
        <f>IF(Table1[[#This Row],[Posting Date]]&lt;&gt;"",IF(Table1[[#This Row],[Reference Number]]=Q2162,B2162+1,1),"")</f>
        <v/>
      </c>
      <c r="C2163" s="61"/>
      <c r="D2163" s="61"/>
      <c r="E2163" s="140"/>
      <c r="F2163" s="143" t="str">
        <f>IFERROR(IF(VLOOKUP(Table1[[#This Row],[Budget Code Description]],Dimentions!$X$6:$AC$139,2,FALSE)="","",VLOOKUP(Table1[[#This Row],[Budget Code Description]],Dimentions!$X$6:$AC$139,2,FALSE)),"")</f>
        <v/>
      </c>
      <c r="G2163" s="143"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Description]],Dimentions!$X$6:$AC$134,4,FALSE)="","",VLOOKUP(Table1[[#This Row],[Budget Code Description]],Dimentions!$X$6:$AC$134,4,FALSE)),"")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7"/>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x14ac:dyDescent="0.35">
      <c r="A2164" s="1"/>
      <c r="B2164" s="88" t="str">
        <f>IF(Table1[[#This Row],[Posting Date]]&lt;&gt;"",IF(Table1[[#This Row],[Reference Number]]=Q2163,B2163+1,1),"")</f>
        <v/>
      </c>
      <c r="C2164" s="61"/>
      <c r="D2164" s="61"/>
      <c r="E2164" s="140"/>
      <c r="F2164" s="143" t="str">
        <f>IFERROR(IF(VLOOKUP(Table1[[#This Row],[Budget Code Description]],Dimentions!$X$6:$AC$139,2,FALSE)="","",VLOOKUP(Table1[[#This Row],[Budget Code Description]],Dimentions!$X$6:$AC$139,2,FALSE)),"")</f>
        <v/>
      </c>
      <c r="G2164" s="143"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Description]],Dimentions!$X$6:$AC$134,4,FALSE)="","",VLOOKUP(Table1[[#This Row],[Budget Code Description]],Dimentions!$X$6:$AC$134,4,FALSE)),"")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7"/>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x14ac:dyDescent="0.35">
      <c r="A2165" s="1"/>
      <c r="B2165" s="88" t="str">
        <f>IF(Table1[[#This Row],[Posting Date]]&lt;&gt;"",IF(Table1[[#This Row],[Reference Number]]=Q2164,B2164+1,1),"")</f>
        <v/>
      </c>
      <c r="C2165" s="61"/>
      <c r="D2165" s="61"/>
      <c r="E2165" s="140"/>
      <c r="F2165" s="143" t="str">
        <f>IFERROR(IF(VLOOKUP(Table1[[#This Row],[Budget Code Description]],Dimentions!$X$6:$AC$139,2,FALSE)="","",VLOOKUP(Table1[[#This Row],[Budget Code Description]],Dimentions!$X$6:$AC$139,2,FALSE)),"")</f>
        <v/>
      </c>
      <c r="G2165" s="143"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Description]],Dimentions!$X$6:$AC$134,4,FALSE)="","",VLOOKUP(Table1[[#This Row],[Budget Code Description]],Dimentions!$X$6:$AC$134,4,FALSE)),"")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7"/>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x14ac:dyDescent="0.35">
      <c r="A2166" s="1"/>
      <c r="B2166" s="88" t="str">
        <f>IF(Table1[[#This Row],[Posting Date]]&lt;&gt;"",IF(Table1[[#This Row],[Reference Number]]=Q2165,B2165+1,1),"")</f>
        <v/>
      </c>
      <c r="C2166" s="61"/>
      <c r="D2166" s="61"/>
      <c r="E2166" s="140"/>
      <c r="F2166" s="143" t="str">
        <f>IFERROR(IF(VLOOKUP(Table1[[#This Row],[Budget Code Description]],Dimentions!$X$6:$AC$139,2,FALSE)="","",VLOOKUP(Table1[[#This Row],[Budget Code Description]],Dimentions!$X$6:$AC$139,2,FALSE)),"")</f>
        <v/>
      </c>
      <c r="G2166" s="143"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Description]],Dimentions!$X$6:$AC$134,4,FALSE)="","",VLOOKUP(Table1[[#This Row],[Budget Code Description]],Dimentions!$X$6:$AC$134,4,FALSE)),"")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7"/>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x14ac:dyDescent="0.35">
      <c r="A2167" s="1"/>
      <c r="B2167" s="88" t="str">
        <f>IF(Table1[[#This Row],[Posting Date]]&lt;&gt;"",IF(Table1[[#This Row],[Reference Number]]=Q2166,B2166+1,1),"")</f>
        <v/>
      </c>
      <c r="C2167" s="61"/>
      <c r="D2167" s="61"/>
      <c r="E2167" s="140"/>
      <c r="F2167" s="143" t="str">
        <f>IFERROR(IF(VLOOKUP(Table1[[#This Row],[Budget Code Description]],Dimentions!$X$6:$AC$139,2,FALSE)="","",VLOOKUP(Table1[[#This Row],[Budget Code Description]],Dimentions!$X$6:$AC$139,2,FALSE)),"")</f>
        <v/>
      </c>
      <c r="G2167" s="143"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Description]],Dimentions!$X$6:$AC$134,4,FALSE)="","",VLOOKUP(Table1[[#This Row],[Budget Code Description]],Dimentions!$X$6:$AC$134,4,FALSE)),"")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7"/>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x14ac:dyDescent="0.35">
      <c r="A2168" s="1"/>
      <c r="B2168" s="88" t="str">
        <f>IF(Table1[[#This Row],[Posting Date]]&lt;&gt;"",IF(Table1[[#This Row],[Reference Number]]=Q2167,B2167+1,1),"")</f>
        <v/>
      </c>
      <c r="C2168" s="61"/>
      <c r="D2168" s="61"/>
      <c r="E2168" s="140"/>
      <c r="F2168" s="143" t="str">
        <f>IFERROR(IF(VLOOKUP(Table1[[#This Row],[Budget Code Description]],Dimentions!$X$6:$AC$139,2,FALSE)="","",VLOOKUP(Table1[[#This Row],[Budget Code Description]],Dimentions!$X$6:$AC$139,2,FALSE)),"")</f>
        <v/>
      </c>
      <c r="G2168" s="143"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Description]],Dimentions!$X$6:$AC$134,4,FALSE)="","",VLOOKUP(Table1[[#This Row],[Budget Code Description]],Dimentions!$X$6:$AC$134,4,FALSE)),"")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si="37"/>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x14ac:dyDescent="0.35">
      <c r="A2169" s="1"/>
      <c r="B2169" s="88" t="str">
        <f>IF(Table1[[#This Row],[Posting Date]]&lt;&gt;"",IF(Table1[[#This Row],[Reference Number]]=Q2168,B2168+1,1),"")</f>
        <v/>
      </c>
      <c r="C2169" s="61"/>
      <c r="D2169" s="61"/>
      <c r="E2169" s="140"/>
      <c r="F2169" s="143" t="str">
        <f>IFERROR(IF(VLOOKUP(Table1[[#This Row],[Budget Code Description]],Dimentions!$X$6:$AC$139,2,FALSE)="","",VLOOKUP(Table1[[#This Row],[Budget Code Description]],Dimentions!$X$6:$AC$139,2,FALSE)),"")</f>
        <v/>
      </c>
      <c r="G2169" s="143"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Description]],Dimentions!$X$6:$AC$134,4,FALSE)="","",VLOOKUP(Table1[[#This Row],[Budget Code Description]],Dimentions!$X$6:$AC$134,4,FALSE)),"")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7"/>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x14ac:dyDescent="0.35">
      <c r="A2170" s="1"/>
      <c r="B2170" s="88" t="str">
        <f>IF(Table1[[#This Row],[Posting Date]]&lt;&gt;"",IF(Table1[[#This Row],[Reference Number]]=Q2169,B2169+1,1),"")</f>
        <v/>
      </c>
      <c r="C2170" s="61"/>
      <c r="D2170" s="61"/>
      <c r="E2170" s="140"/>
      <c r="F2170" s="143" t="str">
        <f>IFERROR(IF(VLOOKUP(Table1[[#This Row],[Budget Code Description]],Dimentions!$X$6:$AC$139,2,FALSE)="","",VLOOKUP(Table1[[#This Row],[Budget Code Description]],Dimentions!$X$6:$AC$139,2,FALSE)),"")</f>
        <v/>
      </c>
      <c r="G2170" s="143"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Description]],Dimentions!$X$6:$AC$134,4,FALSE)="","",VLOOKUP(Table1[[#This Row],[Budget Code Description]],Dimentions!$X$6:$AC$134,4,FALSE)),"")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7"/>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x14ac:dyDescent="0.35">
      <c r="A2171" s="1"/>
      <c r="B2171" s="88" t="str">
        <f>IF(Table1[[#This Row],[Posting Date]]&lt;&gt;"",IF(Table1[[#This Row],[Reference Number]]=Q2170,B2170+1,1),"")</f>
        <v/>
      </c>
      <c r="C2171" s="61"/>
      <c r="D2171" s="61"/>
      <c r="E2171" s="140"/>
      <c r="F2171" s="143" t="str">
        <f>IFERROR(IF(VLOOKUP(Table1[[#This Row],[Budget Code Description]],Dimentions!$X$6:$AC$139,2,FALSE)="","",VLOOKUP(Table1[[#This Row],[Budget Code Description]],Dimentions!$X$6:$AC$139,2,FALSE)),"")</f>
        <v/>
      </c>
      <c r="G2171" s="143"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Description]],Dimentions!$X$6:$AC$134,4,FALSE)="","",VLOOKUP(Table1[[#This Row],[Budget Code Description]],Dimentions!$X$6:$AC$134,4,FALSE)),"")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7"/>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x14ac:dyDescent="0.35">
      <c r="A2172" s="1"/>
      <c r="B2172" s="88" t="str">
        <f>IF(Table1[[#This Row],[Posting Date]]&lt;&gt;"",IF(Table1[[#This Row],[Reference Number]]=Q2171,B2171+1,1),"")</f>
        <v/>
      </c>
      <c r="C2172" s="61"/>
      <c r="D2172" s="61"/>
      <c r="E2172" s="140"/>
      <c r="F2172" s="143" t="str">
        <f>IFERROR(IF(VLOOKUP(Table1[[#This Row],[Budget Code Description]],Dimentions!$X$6:$AC$139,2,FALSE)="","",VLOOKUP(Table1[[#This Row],[Budget Code Description]],Dimentions!$X$6:$AC$139,2,FALSE)),"")</f>
        <v/>
      </c>
      <c r="G2172" s="143"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Description]],Dimentions!$X$6:$AC$134,4,FALSE)="","",VLOOKUP(Table1[[#This Row],[Budget Code Description]],Dimentions!$X$6:$AC$134,4,FALSE)),"")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7"/>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x14ac:dyDescent="0.35">
      <c r="A2173" s="1"/>
      <c r="B2173" s="88" t="str">
        <f>IF(Table1[[#This Row],[Posting Date]]&lt;&gt;"",IF(Table1[[#This Row],[Reference Number]]=Q2172,B2172+1,1),"")</f>
        <v/>
      </c>
      <c r="C2173" s="61"/>
      <c r="D2173" s="61"/>
      <c r="E2173" s="140"/>
      <c r="F2173" s="143" t="str">
        <f>IFERROR(IF(VLOOKUP(Table1[[#This Row],[Budget Code Description]],Dimentions!$X$6:$AC$139,2,FALSE)="","",VLOOKUP(Table1[[#This Row],[Budget Code Description]],Dimentions!$X$6:$AC$139,2,FALSE)),"")</f>
        <v/>
      </c>
      <c r="G2173" s="143"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Description]],Dimentions!$X$6:$AC$134,4,FALSE)="","",VLOOKUP(Table1[[#This Row],[Budget Code Description]],Dimentions!$X$6:$AC$134,4,FALSE)),"")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7"/>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x14ac:dyDescent="0.35">
      <c r="A2174" s="1"/>
      <c r="B2174" s="88" t="str">
        <f>IF(Table1[[#This Row],[Posting Date]]&lt;&gt;"",IF(Table1[[#This Row],[Reference Number]]=Q2173,B2173+1,1),"")</f>
        <v/>
      </c>
      <c r="C2174" s="61"/>
      <c r="D2174" s="61"/>
      <c r="E2174" s="140"/>
      <c r="F2174" s="143" t="str">
        <f>IFERROR(IF(VLOOKUP(Table1[[#This Row],[Budget Code Description]],Dimentions!$X$6:$AC$139,2,FALSE)="","",VLOOKUP(Table1[[#This Row],[Budget Code Description]],Dimentions!$X$6:$AC$139,2,FALSE)),"")</f>
        <v/>
      </c>
      <c r="G2174" s="143"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Description]],Dimentions!$X$6:$AC$134,4,FALSE)="","",VLOOKUP(Table1[[#This Row],[Budget Code Description]],Dimentions!$X$6:$AC$134,4,FALSE)),"")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7"/>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x14ac:dyDescent="0.35">
      <c r="A2175" s="1"/>
      <c r="B2175" s="88" t="str">
        <f>IF(Table1[[#This Row],[Posting Date]]&lt;&gt;"",IF(Table1[[#This Row],[Reference Number]]=Q2174,B2174+1,1),"")</f>
        <v/>
      </c>
      <c r="C2175" s="61"/>
      <c r="D2175" s="61"/>
      <c r="E2175" s="140"/>
      <c r="F2175" s="143" t="str">
        <f>IFERROR(IF(VLOOKUP(Table1[[#This Row],[Budget Code Description]],Dimentions!$X$6:$AC$139,2,FALSE)="","",VLOOKUP(Table1[[#This Row],[Budget Code Description]],Dimentions!$X$6:$AC$139,2,FALSE)),"")</f>
        <v/>
      </c>
      <c r="G2175" s="143"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Description]],Dimentions!$X$6:$AC$134,4,FALSE)="","",VLOOKUP(Table1[[#This Row],[Budget Code Description]],Dimentions!$X$6:$AC$134,4,FALSE)),"")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7"/>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x14ac:dyDescent="0.35">
      <c r="A2176" s="1"/>
      <c r="B2176" s="88" t="str">
        <f>IF(Table1[[#This Row],[Posting Date]]&lt;&gt;"",IF(Table1[[#This Row],[Reference Number]]=Q2175,B2175+1,1),"")</f>
        <v/>
      </c>
      <c r="C2176" s="61"/>
      <c r="D2176" s="61"/>
      <c r="E2176" s="140"/>
      <c r="F2176" s="143" t="str">
        <f>IFERROR(IF(VLOOKUP(Table1[[#This Row],[Budget Code Description]],Dimentions!$X$6:$AC$139,2,FALSE)="","",VLOOKUP(Table1[[#This Row],[Budget Code Description]],Dimentions!$X$6:$AC$139,2,FALSE)),"")</f>
        <v/>
      </c>
      <c r="G2176" s="143"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Description]],Dimentions!$X$6:$AC$134,4,FALSE)="","",VLOOKUP(Table1[[#This Row],[Budget Code Description]],Dimentions!$X$6:$AC$134,4,FALSE)),"")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7"/>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x14ac:dyDescent="0.35">
      <c r="A2177" s="1"/>
      <c r="B2177" s="88" t="str">
        <f>IF(Table1[[#This Row],[Posting Date]]&lt;&gt;"",IF(Table1[[#This Row],[Reference Number]]=Q2176,B2176+1,1),"")</f>
        <v/>
      </c>
      <c r="C2177" s="61"/>
      <c r="D2177" s="61"/>
      <c r="E2177" s="140"/>
      <c r="F2177" s="143" t="str">
        <f>IFERROR(IF(VLOOKUP(Table1[[#This Row],[Budget Code Description]],Dimentions!$X$6:$AC$139,2,FALSE)="","",VLOOKUP(Table1[[#This Row],[Budget Code Description]],Dimentions!$X$6:$AC$139,2,FALSE)),"")</f>
        <v/>
      </c>
      <c r="G2177" s="143"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Description]],Dimentions!$X$6:$AC$134,4,FALSE)="","",VLOOKUP(Table1[[#This Row],[Budget Code Description]],Dimentions!$X$6:$AC$134,4,FALSE)),"")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7"/>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x14ac:dyDescent="0.35">
      <c r="A2178" s="1"/>
      <c r="B2178" s="88" t="str">
        <f>IF(Table1[[#This Row],[Posting Date]]&lt;&gt;"",IF(Table1[[#This Row],[Reference Number]]=Q2177,B2177+1,1),"")</f>
        <v/>
      </c>
      <c r="C2178" s="61"/>
      <c r="D2178" s="61"/>
      <c r="E2178" s="140"/>
      <c r="F2178" s="143" t="str">
        <f>IFERROR(IF(VLOOKUP(Table1[[#This Row],[Budget Code Description]],Dimentions!$X$6:$AC$139,2,FALSE)="","",VLOOKUP(Table1[[#This Row],[Budget Code Description]],Dimentions!$X$6:$AC$139,2,FALSE)),"")</f>
        <v/>
      </c>
      <c r="G2178" s="143"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Description]],Dimentions!$X$6:$AC$134,4,FALSE)="","",VLOOKUP(Table1[[#This Row],[Budget Code Description]],Dimentions!$X$6:$AC$134,4,FALSE)),"")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7"/>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x14ac:dyDescent="0.35">
      <c r="A2179" s="1"/>
      <c r="B2179" s="88" t="str">
        <f>IF(Table1[[#This Row],[Posting Date]]&lt;&gt;"",IF(Table1[[#This Row],[Reference Number]]=Q2178,B2178+1,1),"")</f>
        <v/>
      </c>
      <c r="C2179" s="61"/>
      <c r="D2179" s="61"/>
      <c r="E2179" s="140"/>
      <c r="F2179" s="143" t="str">
        <f>IFERROR(IF(VLOOKUP(Table1[[#This Row],[Budget Code Description]],Dimentions!$X$6:$AC$139,2,FALSE)="","",VLOOKUP(Table1[[#This Row],[Budget Code Description]],Dimentions!$X$6:$AC$139,2,FALSE)),"")</f>
        <v/>
      </c>
      <c r="G2179" s="143"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Description]],Dimentions!$X$6:$AC$134,4,FALSE)="","",VLOOKUP(Table1[[#This Row],[Budget Code Description]],Dimentions!$X$6:$AC$134,4,FALSE)),"")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7"/>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x14ac:dyDescent="0.35">
      <c r="A2180" s="1"/>
      <c r="B2180" s="88" t="str">
        <f>IF(Table1[[#This Row],[Posting Date]]&lt;&gt;"",IF(Table1[[#This Row],[Reference Number]]=Q2179,B2179+1,1),"")</f>
        <v/>
      </c>
      <c r="C2180" s="61"/>
      <c r="D2180" s="61"/>
      <c r="E2180" s="140"/>
      <c r="F2180" s="143" t="str">
        <f>IFERROR(IF(VLOOKUP(Table1[[#This Row],[Budget Code Description]],Dimentions!$X$6:$AC$139,2,FALSE)="","",VLOOKUP(Table1[[#This Row],[Budget Code Description]],Dimentions!$X$6:$AC$139,2,FALSE)),"")</f>
        <v/>
      </c>
      <c r="G2180" s="143"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Description]],Dimentions!$X$6:$AC$134,4,FALSE)="","",VLOOKUP(Table1[[#This Row],[Budget Code Description]],Dimentions!$X$6:$AC$134,4,FALSE)),"")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7"/>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x14ac:dyDescent="0.35">
      <c r="A2181" s="1"/>
      <c r="B2181" s="88" t="str">
        <f>IF(Table1[[#This Row],[Posting Date]]&lt;&gt;"",IF(Table1[[#This Row],[Reference Number]]=Q2180,B2180+1,1),"")</f>
        <v/>
      </c>
      <c r="C2181" s="61"/>
      <c r="D2181" s="61"/>
      <c r="E2181" s="140"/>
      <c r="F2181" s="143" t="str">
        <f>IFERROR(IF(VLOOKUP(Table1[[#This Row],[Budget Code Description]],Dimentions!$X$6:$AC$139,2,FALSE)="","",VLOOKUP(Table1[[#This Row],[Budget Code Description]],Dimentions!$X$6:$AC$139,2,FALSE)),"")</f>
        <v/>
      </c>
      <c r="G2181" s="143"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Description]],Dimentions!$X$6:$AC$134,4,FALSE)="","",VLOOKUP(Table1[[#This Row],[Budget Code Description]],Dimentions!$X$6:$AC$134,4,FALSE)),"")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7"/>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x14ac:dyDescent="0.35">
      <c r="A2182" s="1"/>
      <c r="B2182" s="88" t="str">
        <f>IF(Table1[[#This Row],[Posting Date]]&lt;&gt;"",IF(Table1[[#This Row],[Reference Number]]=Q2181,B2181+1,1),"")</f>
        <v/>
      </c>
      <c r="C2182" s="61"/>
      <c r="D2182" s="61"/>
      <c r="E2182" s="140"/>
      <c r="F2182" s="143" t="str">
        <f>IFERROR(IF(VLOOKUP(Table1[[#This Row],[Budget Code Description]],Dimentions!$X$6:$AC$139,2,FALSE)="","",VLOOKUP(Table1[[#This Row],[Budget Code Description]],Dimentions!$X$6:$AC$139,2,FALSE)),"")</f>
        <v/>
      </c>
      <c r="G2182" s="143"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Description]],Dimentions!$X$6:$AC$134,4,FALSE)="","",VLOOKUP(Table1[[#This Row],[Budget Code Description]],Dimentions!$X$6:$AC$134,4,FALSE)),"")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7"/>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x14ac:dyDescent="0.35">
      <c r="A2183" s="1"/>
      <c r="B2183" s="88" t="str">
        <f>IF(Table1[[#This Row],[Posting Date]]&lt;&gt;"",IF(Table1[[#This Row],[Reference Number]]=Q2182,B2182+1,1),"")</f>
        <v/>
      </c>
      <c r="C2183" s="61"/>
      <c r="D2183" s="61"/>
      <c r="E2183" s="140"/>
      <c r="F2183" s="143" t="str">
        <f>IFERROR(IF(VLOOKUP(Table1[[#This Row],[Budget Code Description]],Dimentions!$X$6:$AC$139,2,FALSE)="","",VLOOKUP(Table1[[#This Row],[Budget Code Description]],Dimentions!$X$6:$AC$139,2,FALSE)),"")</f>
        <v/>
      </c>
      <c r="G2183" s="143"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Description]],Dimentions!$X$6:$AC$134,4,FALSE)="","",VLOOKUP(Table1[[#This Row],[Budget Code Description]],Dimentions!$X$6:$AC$134,4,FALSE)),"")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7"/>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x14ac:dyDescent="0.35">
      <c r="A2184" s="1"/>
      <c r="B2184" s="88" t="str">
        <f>IF(Table1[[#This Row],[Posting Date]]&lt;&gt;"",IF(Table1[[#This Row],[Reference Number]]=Q2183,B2183+1,1),"")</f>
        <v/>
      </c>
      <c r="C2184" s="61"/>
      <c r="D2184" s="61"/>
      <c r="E2184" s="140"/>
      <c r="F2184" s="143" t="str">
        <f>IFERROR(IF(VLOOKUP(Table1[[#This Row],[Budget Code Description]],Dimentions!$X$6:$AC$139,2,FALSE)="","",VLOOKUP(Table1[[#This Row],[Budget Code Description]],Dimentions!$X$6:$AC$139,2,FALSE)),"")</f>
        <v/>
      </c>
      <c r="G2184" s="143"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Description]],Dimentions!$X$6:$AC$134,4,FALSE)="","",VLOOKUP(Table1[[#This Row],[Budget Code Description]],Dimentions!$X$6:$AC$134,4,FALSE)),"")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7"/>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x14ac:dyDescent="0.35">
      <c r="A2185" s="1"/>
      <c r="B2185" s="88" t="str">
        <f>IF(Table1[[#This Row],[Posting Date]]&lt;&gt;"",IF(Table1[[#This Row],[Reference Number]]=Q2184,B2184+1,1),"")</f>
        <v/>
      </c>
      <c r="C2185" s="61"/>
      <c r="D2185" s="61"/>
      <c r="E2185" s="140"/>
      <c r="F2185" s="143" t="str">
        <f>IFERROR(IF(VLOOKUP(Table1[[#This Row],[Budget Code Description]],Dimentions!$X$6:$AC$139,2,FALSE)="","",VLOOKUP(Table1[[#This Row],[Budget Code Description]],Dimentions!$X$6:$AC$139,2,FALSE)),"")</f>
        <v/>
      </c>
      <c r="G2185" s="143"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Description]],Dimentions!$X$6:$AC$134,4,FALSE)="","",VLOOKUP(Table1[[#This Row],[Budget Code Description]],Dimentions!$X$6:$AC$134,4,FALSE)),"")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7"/>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x14ac:dyDescent="0.35">
      <c r="A2186" s="1"/>
      <c r="B2186" s="88" t="str">
        <f>IF(Table1[[#This Row],[Posting Date]]&lt;&gt;"",IF(Table1[[#This Row],[Reference Number]]=Q2185,B2185+1,1),"")</f>
        <v/>
      </c>
      <c r="C2186" s="61"/>
      <c r="D2186" s="61"/>
      <c r="E2186" s="140"/>
      <c r="F2186" s="143" t="str">
        <f>IFERROR(IF(VLOOKUP(Table1[[#This Row],[Budget Code Description]],Dimentions!$X$6:$AC$139,2,FALSE)="","",VLOOKUP(Table1[[#This Row],[Budget Code Description]],Dimentions!$X$6:$AC$139,2,FALSE)),"")</f>
        <v/>
      </c>
      <c r="G2186" s="143"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Description]],Dimentions!$X$6:$AC$134,4,FALSE)="","",VLOOKUP(Table1[[#This Row],[Budget Code Description]],Dimentions!$X$6:$AC$134,4,FALSE)),"")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7"/>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x14ac:dyDescent="0.35">
      <c r="A2187" s="1"/>
      <c r="B2187" s="88" t="str">
        <f>IF(Table1[[#This Row],[Posting Date]]&lt;&gt;"",IF(Table1[[#This Row],[Reference Number]]=Q2186,B2186+1,1),"")</f>
        <v/>
      </c>
      <c r="C2187" s="61"/>
      <c r="D2187" s="61"/>
      <c r="E2187" s="140"/>
      <c r="F2187" s="143" t="str">
        <f>IFERROR(IF(VLOOKUP(Table1[[#This Row],[Budget Code Description]],Dimentions!$X$6:$AC$139,2,FALSE)="","",VLOOKUP(Table1[[#This Row],[Budget Code Description]],Dimentions!$X$6:$AC$139,2,FALSE)),"")</f>
        <v/>
      </c>
      <c r="G2187" s="143"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Description]],Dimentions!$X$6:$AC$134,4,FALSE)="","",VLOOKUP(Table1[[#This Row],[Budget Code Description]],Dimentions!$X$6:$AC$134,4,FALSE)),"")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7"/>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x14ac:dyDescent="0.35">
      <c r="A2188" s="1"/>
      <c r="B2188" s="88" t="str">
        <f>IF(Table1[[#This Row],[Posting Date]]&lt;&gt;"",IF(Table1[[#This Row],[Reference Number]]=Q2187,B2187+1,1),"")</f>
        <v/>
      </c>
      <c r="C2188" s="61"/>
      <c r="D2188" s="61"/>
      <c r="E2188" s="140"/>
      <c r="F2188" s="143" t="str">
        <f>IFERROR(IF(VLOOKUP(Table1[[#This Row],[Budget Code Description]],Dimentions!$X$6:$AC$139,2,FALSE)="","",VLOOKUP(Table1[[#This Row],[Budget Code Description]],Dimentions!$X$6:$AC$139,2,FALSE)),"")</f>
        <v/>
      </c>
      <c r="G2188" s="143"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Description]],Dimentions!$X$6:$AC$134,4,FALSE)="","",VLOOKUP(Table1[[#This Row],[Budget Code Description]],Dimentions!$X$6:$AC$134,4,FALSE)),"")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7"/>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x14ac:dyDescent="0.35">
      <c r="A2189" s="1"/>
      <c r="B2189" s="88" t="str">
        <f>IF(Table1[[#This Row],[Posting Date]]&lt;&gt;"",IF(Table1[[#This Row],[Reference Number]]=Q2188,B2188+1,1),"")</f>
        <v/>
      </c>
      <c r="C2189" s="61"/>
      <c r="D2189" s="61"/>
      <c r="E2189" s="140"/>
      <c r="F2189" s="143" t="str">
        <f>IFERROR(IF(VLOOKUP(Table1[[#This Row],[Budget Code Description]],Dimentions!$X$6:$AC$139,2,FALSE)="","",VLOOKUP(Table1[[#This Row],[Budget Code Description]],Dimentions!$X$6:$AC$139,2,FALSE)),"")</f>
        <v/>
      </c>
      <c r="G2189" s="143"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Description]],Dimentions!$X$6:$AC$134,4,FALSE)="","",VLOOKUP(Table1[[#This Row],[Budget Code Description]],Dimentions!$X$6:$AC$134,4,FALSE)),"")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7"/>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x14ac:dyDescent="0.35">
      <c r="A2190" s="1"/>
      <c r="B2190" s="88" t="str">
        <f>IF(Table1[[#This Row],[Posting Date]]&lt;&gt;"",IF(Table1[[#This Row],[Reference Number]]=Q2189,B2189+1,1),"")</f>
        <v/>
      </c>
      <c r="C2190" s="61"/>
      <c r="D2190" s="61"/>
      <c r="E2190" s="140"/>
      <c r="F2190" s="143" t="str">
        <f>IFERROR(IF(VLOOKUP(Table1[[#This Row],[Budget Code Description]],Dimentions!$X$6:$AC$139,2,FALSE)="","",VLOOKUP(Table1[[#This Row],[Budget Code Description]],Dimentions!$X$6:$AC$139,2,FALSE)),"")</f>
        <v/>
      </c>
      <c r="G2190" s="143"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Description]],Dimentions!$X$6:$AC$134,4,FALSE)="","",VLOOKUP(Table1[[#This Row],[Budget Code Description]],Dimentions!$X$6:$AC$134,4,FALSE)),"")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7"/>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x14ac:dyDescent="0.35">
      <c r="A2191" s="1"/>
      <c r="B2191" s="88" t="str">
        <f>IF(Table1[[#This Row],[Posting Date]]&lt;&gt;"",IF(Table1[[#This Row],[Reference Number]]=Q2190,B2190+1,1),"")</f>
        <v/>
      </c>
      <c r="C2191" s="61"/>
      <c r="D2191" s="61"/>
      <c r="E2191" s="140"/>
      <c r="F2191" s="143" t="str">
        <f>IFERROR(IF(VLOOKUP(Table1[[#This Row],[Budget Code Description]],Dimentions!$X$6:$AC$139,2,FALSE)="","",VLOOKUP(Table1[[#This Row],[Budget Code Description]],Dimentions!$X$6:$AC$139,2,FALSE)),"")</f>
        <v/>
      </c>
      <c r="G2191" s="143"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Description]],Dimentions!$X$6:$AC$134,4,FALSE)="","",VLOOKUP(Table1[[#This Row],[Budget Code Description]],Dimentions!$X$6:$AC$134,4,FALSE)),"")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7"/>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x14ac:dyDescent="0.35">
      <c r="A2192" s="1"/>
      <c r="B2192" s="88" t="str">
        <f>IF(Table1[[#This Row],[Posting Date]]&lt;&gt;"",IF(Table1[[#This Row],[Reference Number]]=Q2191,B2191+1,1),"")</f>
        <v/>
      </c>
      <c r="C2192" s="61"/>
      <c r="D2192" s="61"/>
      <c r="E2192" s="140"/>
      <c r="F2192" s="143" t="str">
        <f>IFERROR(IF(VLOOKUP(Table1[[#This Row],[Budget Code Description]],Dimentions!$X$6:$AC$139,2,FALSE)="","",VLOOKUP(Table1[[#This Row],[Budget Code Description]],Dimentions!$X$6:$AC$139,2,FALSE)),"")</f>
        <v/>
      </c>
      <c r="G2192" s="143"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Description]],Dimentions!$X$6:$AC$134,4,FALSE)="","",VLOOKUP(Table1[[#This Row],[Budget Code Description]],Dimentions!$X$6:$AC$134,4,FALSE)),"")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si="37"/>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x14ac:dyDescent="0.35">
      <c r="A2193" s="1"/>
      <c r="B2193" s="88" t="str">
        <f>IF(Table1[[#This Row],[Posting Date]]&lt;&gt;"",IF(Table1[[#This Row],[Reference Number]]=Q2192,B2192+1,1),"")</f>
        <v/>
      </c>
      <c r="C2193" s="61"/>
      <c r="D2193" s="61"/>
      <c r="E2193" s="140"/>
      <c r="F2193" s="143" t="str">
        <f>IFERROR(IF(VLOOKUP(Table1[[#This Row],[Budget Code Description]],Dimentions!$X$6:$AC$139,2,FALSE)="","",VLOOKUP(Table1[[#This Row],[Budget Code Description]],Dimentions!$X$6:$AC$139,2,FALSE)),"")</f>
        <v/>
      </c>
      <c r="G2193" s="143"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Description]],Dimentions!$X$6:$AC$134,4,FALSE)="","",VLOOKUP(Table1[[#This Row],[Budget Code Description]],Dimentions!$X$6:$AC$134,4,FALSE)),"")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si="37"/>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x14ac:dyDescent="0.35">
      <c r="A2194" s="1"/>
      <c r="B2194" s="88" t="str">
        <f>IF(Table1[[#This Row],[Posting Date]]&lt;&gt;"",IF(Table1[[#This Row],[Reference Number]]=Q2193,B2193+1,1),"")</f>
        <v/>
      </c>
      <c r="C2194" s="61"/>
      <c r="D2194" s="61"/>
      <c r="E2194" s="140"/>
      <c r="F2194" s="143" t="str">
        <f>IFERROR(IF(VLOOKUP(Table1[[#This Row],[Budget Code Description]],Dimentions!$X$6:$AC$139,2,FALSE)="","",VLOOKUP(Table1[[#This Row],[Budget Code Description]],Dimentions!$X$6:$AC$139,2,FALSE)),"")</f>
        <v/>
      </c>
      <c r="G2194" s="143"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Description]],Dimentions!$X$6:$AC$134,4,FALSE)="","",VLOOKUP(Table1[[#This Row],[Budget Code Description]],Dimentions!$X$6:$AC$134,4,FALSE)),"")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si="37"/>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x14ac:dyDescent="0.35">
      <c r="A2195" s="1"/>
      <c r="B2195" s="88" t="str">
        <f>IF(Table1[[#This Row],[Posting Date]]&lt;&gt;"",IF(Table1[[#This Row],[Reference Number]]=Q2194,B2194+1,1),"")</f>
        <v/>
      </c>
      <c r="C2195" s="61"/>
      <c r="D2195" s="61"/>
      <c r="E2195" s="140"/>
      <c r="F2195" s="143" t="str">
        <f>IFERROR(IF(VLOOKUP(Table1[[#This Row],[Budget Code Description]],Dimentions!$X$6:$AC$139,2,FALSE)="","",VLOOKUP(Table1[[#This Row],[Budget Code Description]],Dimentions!$X$6:$AC$139,2,FALSE)),"")</f>
        <v/>
      </c>
      <c r="G2195" s="143"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Description]],Dimentions!$X$6:$AC$134,4,FALSE)="","",VLOOKUP(Table1[[#This Row],[Budget Code Description]],Dimentions!$X$6:$AC$134,4,FALSE)),"")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7"/>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x14ac:dyDescent="0.35">
      <c r="A2196" s="1"/>
      <c r="B2196" s="88" t="str">
        <f>IF(Table1[[#This Row],[Posting Date]]&lt;&gt;"",IF(Table1[[#This Row],[Reference Number]]=Q2195,B2195+1,1),"")</f>
        <v/>
      </c>
      <c r="C2196" s="61"/>
      <c r="D2196" s="61"/>
      <c r="E2196" s="140"/>
      <c r="F2196" s="143" t="str">
        <f>IFERROR(IF(VLOOKUP(Table1[[#This Row],[Budget Code Description]],Dimentions!$X$6:$AC$139,2,FALSE)="","",VLOOKUP(Table1[[#This Row],[Budget Code Description]],Dimentions!$X$6:$AC$139,2,FALSE)),"")</f>
        <v/>
      </c>
      <c r="G2196" s="143"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Description]],Dimentions!$X$6:$AC$134,4,FALSE)="","",VLOOKUP(Table1[[#This Row],[Budget Code Description]],Dimentions!$X$6:$AC$134,4,FALSE)),"")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7"/>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x14ac:dyDescent="0.35">
      <c r="A2197" s="1"/>
      <c r="B2197" s="88" t="str">
        <f>IF(Table1[[#This Row],[Posting Date]]&lt;&gt;"",IF(Table1[[#This Row],[Reference Number]]=Q2196,B2196+1,1),"")</f>
        <v/>
      </c>
      <c r="C2197" s="61"/>
      <c r="D2197" s="61"/>
      <c r="E2197" s="140"/>
      <c r="F2197" s="143" t="str">
        <f>IFERROR(IF(VLOOKUP(Table1[[#This Row],[Budget Code Description]],Dimentions!$X$6:$AC$139,2,FALSE)="","",VLOOKUP(Table1[[#This Row],[Budget Code Description]],Dimentions!$X$6:$AC$139,2,FALSE)),"")</f>
        <v/>
      </c>
      <c r="G2197" s="143"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Description]],Dimentions!$X$6:$AC$134,4,FALSE)="","",VLOOKUP(Table1[[#This Row],[Budget Code Description]],Dimentions!$X$6:$AC$134,4,FALSE)),"")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7"/>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x14ac:dyDescent="0.35">
      <c r="A2198" s="1"/>
      <c r="B2198" s="88" t="str">
        <f>IF(Table1[[#This Row],[Posting Date]]&lt;&gt;"",IF(Table1[[#This Row],[Reference Number]]=Q2197,B2197+1,1),"")</f>
        <v/>
      </c>
      <c r="C2198" s="61"/>
      <c r="D2198" s="61"/>
      <c r="E2198" s="140"/>
      <c r="F2198" s="143" t="str">
        <f>IFERROR(IF(VLOOKUP(Table1[[#This Row],[Budget Code Description]],Dimentions!$X$6:$AC$139,2,FALSE)="","",VLOOKUP(Table1[[#This Row],[Budget Code Description]],Dimentions!$X$6:$AC$139,2,FALSE)),"")</f>
        <v/>
      </c>
      <c r="G2198" s="143"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Description]],Dimentions!$X$6:$AC$134,4,FALSE)="","",VLOOKUP(Table1[[#This Row],[Budget Code Description]],Dimentions!$X$6:$AC$134,4,FALSE)),"")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7"/>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x14ac:dyDescent="0.35">
      <c r="A2199" s="1"/>
      <c r="B2199" s="88" t="str">
        <f>IF(Table1[[#This Row],[Posting Date]]&lt;&gt;"",IF(Table1[[#This Row],[Reference Number]]=Q2198,B2198+1,1),"")</f>
        <v/>
      </c>
      <c r="C2199" s="61"/>
      <c r="D2199" s="61"/>
      <c r="E2199" s="140"/>
      <c r="F2199" s="143" t="str">
        <f>IFERROR(IF(VLOOKUP(Table1[[#This Row],[Budget Code Description]],Dimentions!$X$6:$AC$139,2,FALSE)="","",VLOOKUP(Table1[[#This Row],[Budget Code Description]],Dimentions!$X$6:$AC$139,2,FALSE)),"")</f>
        <v/>
      </c>
      <c r="G2199" s="143"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Description]],Dimentions!$X$6:$AC$134,4,FALSE)="","",VLOOKUP(Table1[[#This Row],[Budget Code Description]],Dimentions!$X$6:$AC$134,4,FALSE)),"")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7"/>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x14ac:dyDescent="0.35">
      <c r="A2200" s="1"/>
      <c r="B2200" s="88" t="str">
        <f>IF(Table1[[#This Row],[Posting Date]]&lt;&gt;"",IF(Table1[[#This Row],[Reference Number]]=Q2199,B2199+1,1),"")</f>
        <v/>
      </c>
      <c r="C2200" s="61"/>
      <c r="D2200" s="61"/>
      <c r="E2200" s="140"/>
      <c r="F2200" s="143" t="str">
        <f>IFERROR(IF(VLOOKUP(Table1[[#This Row],[Budget Code Description]],Dimentions!$X$6:$AC$139,2,FALSE)="","",VLOOKUP(Table1[[#This Row],[Budget Code Description]],Dimentions!$X$6:$AC$139,2,FALSE)),"")</f>
        <v/>
      </c>
      <c r="G2200" s="143"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Description]],Dimentions!$X$6:$AC$134,4,FALSE)="","",VLOOKUP(Table1[[#This Row],[Budget Code Description]],Dimentions!$X$6:$AC$134,4,FALSE)),"")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7"/>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x14ac:dyDescent="0.35">
      <c r="A2201" s="1"/>
      <c r="B2201" s="88" t="str">
        <f>IF(Table1[[#This Row],[Posting Date]]&lt;&gt;"",IF(Table1[[#This Row],[Reference Number]]=Q2200,B2200+1,1),"")</f>
        <v/>
      </c>
      <c r="C2201" s="61"/>
      <c r="D2201" s="61"/>
      <c r="E2201" s="140"/>
      <c r="F2201" s="143" t="str">
        <f>IFERROR(IF(VLOOKUP(Table1[[#This Row],[Budget Code Description]],Dimentions!$X$6:$AC$139,2,FALSE)="","",VLOOKUP(Table1[[#This Row],[Budget Code Description]],Dimentions!$X$6:$AC$139,2,FALSE)),"")</f>
        <v/>
      </c>
      <c r="G2201" s="143"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Description]],Dimentions!$X$6:$AC$134,4,FALSE)="","",VLOOKUP(Table1[[#This Row],[Budget Code Description]],Dimentions!$X$6:$AC$134,4,FALSE)),"")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7"/>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x14ac:dyDescent="0.35">
      <c r="A2202" s="1"/>
      <c r="B2202" s="88" t="str">
        <f>IF(Table1[[#This Row],[Posting Date]]&lt;&gt;"",IF(Table1[[#This Row],[Reference Number]]=Q2201,B2201+1,1),"")</f>
        <v/>
      </c>
      <c r="C2202" s="61"/>
      <c r="D2202" s="61"/>
      <c r="E2202" s="140"/>
      <c r="F2202" s="143" t="str">
        <f>IFERROR(IF(VLOOKUP(Table1[[#This Row],[Budget Code Description]],Dimentions!$X$6:$AC$139,2,FALSE)="","",VLOOKUP(Table1[[#This Row],[Budget Code Description]],Dimentions!$X$6:$AC$139,2,FALSE)),"")</f>
        <v/>
      </c>
      <c r="G2202" s="143"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Description]],Dimentions!$X$6:$AC$134,4,FALSE)="","",VLOOKUP(Table1[[#This Row],[Budget Code Description]],Dimentions!$X$6:$AC$134,4,FALSE)),"")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7"/>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x14ac:dyDescent="0.35">
      <c r="A2203" s="1"/>
      <c r="B2203" s="88" t="str">
        <f>IF(Table1[[#This Row],[Posting Date]]&lt;&gt;"",IF(Table1[[#This Row],[Reference Number]]=Q2202,B2202+1,1),"")</f>
        <v/>
      </c>
      <c r="C2203" s="61"/>
      <c r="D2203" s="61"/>
      <c r="E2203" s="140"/>
      <c r="F2203" s="143" t="str">
        <f>IFERROR(IF(VLOOKUP(Table1[[#This Row],[Budget Code Description]],Dimentions!$X$6:$AC$139,2,FALSE)="","",VLOOKUP(Table1[[#This Row],[Budget Code Description]],Dimentions!$X$6:$AC$139,2,FALSE)),"")</f>
        <v/>
      </c>
      <c r="G2203" s="143"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Description]],Dimentions!$X$6:$AC$134,4,FALSE)="","",VLOOKUP(Table1[[#This Row],[Budget Code Description]],Dimentions!$X$6:$AC$134,4,FALSE)),"")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7"/>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x14ac:dyDescent="0.35">
      <c r="A2204" s="1"/>
      <c r="B2204" s="88" t="str">
        <f>IF(Table1[[#This Row],[Posting Date]]&lt;&gt;"",IF(Table1[[#This Row],[Reference Number]]=Q2203,B2203+1,1),"")</f>
        <v/>
      </c>
      <c r="C2204" s="61"/>
      <c r="D2204" s="61"/>
      <c r="E2204" s="140"/>
      <c r="F2204" s="143" t="str">
        <f>IFERROR(IF(VLOOKUP(Table1[[#This Row],[Budget Code Description]],Dimentions!$X$6:$AC$139,2,FALSE)="","",VLOOKUP(Table1[[#This Row],[Budget Code Description]],Dimentions!$X$6:$AC$139,2,FALSE)),"")</f>
        <v/>
      </c>
      <c r="G2204" s="143"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Description]],Dimentions!$X$6:$AC$134,4,FALSE)="","",VLOOKUP(Table1[[#This Row],[Budget Code Description]],Dimentions!$X$6:$AC$134,4,FALSE)),"")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7"/>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x14ac:dyDescent="0.35">
      <c r="A2205" s="1"/>
      <c r="B2205" s="88" t="str">
        <f>IF(Table1[[#This Row],[Posting Date]]&lt;&gt;"",IF(Table1[[#This Row],[Reference Number]]=Q2204,B2204+1,1),"")</f>
        <v/>
      </c>
      <c r="C2205" s="61"/>
      <c r="D2205" s="61"/>
      <c r="E2205" s="140"/>
      <c r="F2205" s="143" t="str">
        <f>IFERROR(IF(VLOOKUP(Table1[[#This Row],[Budget Code Description]],Dimentions!$X$6:$AC$139,2,FALSE)="","",VLOOKUP(Table1[[#This Row],[Budget Code Description]],Dimentions!$X$6:$AC$139,2,FALSE)),"")</f>
        <v/>
      </c>
      <c r="G2205" s="143"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Description]],Dimentions!$X$6:$AC$134,4,FALSE)="","",VLOOKUP(Table1[[#This Row],[Budget Code Description]],Dimentions!$X$6:$AC$134,4,FALSE)),"")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7"/>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x14ac:dyDescent="0.35">
      <c r="A2206" s="1"/>
      <c r="B2206" s="88" t="str">
        <f>IF(Table1[[#This Row],[Posting Date]]&lt;&gt;"",IF(Table1[[#This Row],[Reference Number]]=Q2205,B2205+1,1),"")</f>
        <v/>
      </c>
      <c r="C2206" s="61"/>
      <c r="D2206" s="61"/>
      <c r="E2206" s="140"/>
      <c r="F2206" s="143" t="str">
        <f>IFERROR(IF(VLOOKUP(Table1[[#This Row],[Budget Code Description]],Dimentions!$X$6:$AC$139,2,FALSE)="","",VLOOKUP(Table1[[#This Row],[Budget Code Description]],Dimentions!$X$6:$AC$139,2,FALSE)),"")</f>
        <v/>
      </c>
      <c r="G2206" s="143"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Description]],Dimentions!$X$6:$AC$134,4,FALSE)="","",VLOOKUP(Table1[[#This Row],[Budget Code Description]],Dimentions!$X$6:$AC$134,4,FALSE)),"")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7"/>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x14ac:dyDescent="0.35">
      <c r="A2207" s="1"/>
      <c r="B2207" s="88" t="str">
        <f>IF(Table1[[#This Row],[Posting Date]]&lt;&gt;"",IF(Table1[[#This Row],[Reference Number]]=Q2206,B2206+1,1),"")</f>
        <v/>
      </c>
      <c r="C2207" s="61"/>
      <c r="D2207" s="61"/>
      <c r="E2207" s="140"/>
      <c r="F2207" s="143" t="str">
        <f>IFERROR(IF(VLOOKUP(Table1[[#This Row],[Budget Code Description]],Dimentions!$X$6:$AC$139,2,FALSE)="","",VLOOKUP(Table1[[#This Row],[Budget Code Description]],Dimentions!$X$6:$AC$139,2,FALSE)),"")</f>
        <v/>
      </c>
      <c r="G2207" s="143"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Description]],Dimentions!$X$6:$AC$134,4,FALSE)="","",VLOOKUP(Table1[[#This Row],[Budget Code Description]],Dimentions!$X$6:$AC$134,4,FALSE)),"")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7"/>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x14ac:dyDescent="0.35">
      <c r="A2208" s="1"/>
      <c r="B2208" s="88" t="str">
        <f>IF(Table1[[#This Row],[Posting Date]]&lt;&gt;"",IF(Table1[[#This Row],[Reference Number]]=Q2207,B2207+1,1),"")</f>
        <v/>
      </c>
      <c r="C2208" s="61"/>
      <c r="D2208" s="61"/>
      <c r="E2208" s="140"/>
      <c r="F2208" s="143" t="str">
        <f>IFERROR(IF(VLOOKUP(Table1[[#This Row],[Budget Code Description]],Dimentions!$X$6:$AC$139,2,FALSE)="","",VLOOKUP(Table1[[#This Row],[Budget Code Description]],Dimentions!$X$6:$AC$139,2,FALSE)),"")</f>
        <v/>
      </c>
      <c r="G2208" s="143"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Description]],Dimentions!$X$6:$AC$134,4,FALSE)="","",VLOOKUP(Table1[[#This Row],[Budget Code Description]],Dimentions!$X$6:$AC$134,4,FALSE)),"")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7"/>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x14ac:dyDescent="0.35">
      <c r="A2209" s="1"/>
      <c r="B2209" s="88" t="str">
        <f>IF(Table1[[#This Row],[Posting Date]]&lt;&gt;"",IF(Table1[[#This Row],[Reference Number]]=Q2208,B2208+1,1),"")</f>
        <v/>
      </c>
      <c r="C2209" s="61"/>
      <c r="D2209" s="61"/>
      <c r="E2209" s="140"/>
      <c r="F2209" s="143" t="str">
        <f>IFERROR(IF(VLOOKUP(Table1[[#This Row],[Budget Code Description]],Dimentions!$X$6:$AC$139,2,FALSE)="","",VLOOKUP(Table1[[#This Row],[Budget Code Description]],Dimentions!$X$6:$AC$139,2,FALSE)),"")</f>
        <v/>
      </c>
      <c r="G2209" s="143"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Description]],Dimentions!$X$6:$AC$134,4,FALSE)="","",VLOOKUP(Table1[[#This Row],[Budget Code Description]],Dimentions!$X$6:$AC$134,4,FALSE)),"")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7"/>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x14ac:dyDescent="0.35">
      <c r="A2210" s="1"/>
      <c r="B2210" s="88" t="str">
        <f>IF(Table1[[#This Row],[Posting Date]]&lt;&gt;"",IF(Table1[[#This Row],[Reference Number]]=Q2209,B2209+1,1),"")</f>
        <v/>
      </c>
      <c r="C2210" s="61"/>
      <c r="D2210" s="61"/>
      <c r="E2210" s="140"/>
      <c r="F2210" s="143" t="str">
        <f>IFERROR(IF(VLOOKUP(Table1[[#This Row],[Budget Code Description]],Dimentions!$X$6:$AC$139,2,FALSE)="","",VLOOKUP(Table1[[#This Row],[Budget Code Description]],Dimentions!$X$6:$AC$139,2,FALSE)),"")</f>
        <v/>
      </c>
      <c r="G2210" s="143"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Description]],Dimentions!$X$6:$AC$134,4,FALSE)="","",VLOOKUP(Table1[[#This Row],[Budget Code Description]],Dimentions!$X$6:$AC$134,4,FALSE)),"")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7"/>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x14ac:dyDescent="0.35">
      <c r="A2211" s="1"/>
      <c r="B2211" s="88" t="str">
        <f>IF(Table1[[#This Row],[Posting Date]]&lt;&gt;"",IF(Table1[[#This Row],[Reference Number]]=Q2210,B2210+1,1),"")</f>
        <v/>
      </c>
      <c r="C2211" s="61"/>
      <c r="D2211" s="61"/>
      <c r="E2211" s="140"/>
      <c r="F2211" s="143" t="str">
        <f>IFERROR(IF(VLOOKUP(Table1[[#This Row],[Budget Code Description]],Dimentions!$X$6:$AC$139,2,FALSE)="","",VLOOKUP(Table1[[#This Row],[Budget Code Description]],Dimentions!$X$6:$AC$139,2,FALSE)),"")</f>
        <v/>
      </c>
      <c r="G2211" s="143"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Description]],Dimentions!$X$6:$AC$134,4,FALSE)="","",VLOOKUP(Table1[[#This Row],[Budget Code Description]],Dimentions!$X$6:$AC$134,4,FALSE)),"")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si="37"/>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x14ac:dyDescent="0.35">
      <c r="A2212" s="1"/>
      <c r="B2212" s="88" t="str">
        <f>IF(Table1[[#This Row],[Posting Date]]&lt;&gt;"",IF(Table1[[#This Row],[Reference Number]]=Q2211,B2211+1,1),"")</f>
        <v/>
      </c>
      <c r="C2212" s="61"/>
      <c r="D2212" s="61"/>
      <c r="E2212" s="140"/>
      <c r="F2212" s="143" t="str">
        <f>IFERROR(IF(VLOOKUP(Table1[[#This Row],[Budget Code Description]],Dimentions!$X$6:$AC$139,2,FALSE)="","",VLOOKUP(Table1[[#This Row],[Budget Code Description]],Dimentions!$X$6:$AC$139,2,FALSE)),"")</f>
        <v/>
      </c>
      <c r="G2212" s="143"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Description]],Dimentions!$X$6:$AC$134,4,FALSE)="","",VLOOKUP(Table1[[#This Row],[Budget Code Description]],Dimentions!$X$6:$AC$134,4,FALSE)),"")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7"/>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x14ac:dyDescent="0.35">
      <c r="A2213" s="1"/>
      <c r="B2213" s="88" t="str">
        <f>IF(Table1[[#This Row],[Posting Date]]&lt;&gt;"",IF(Table1[[#This Row],[Reference Number]]=Q2212,B2212+1,1),"")</f>
        <v/>
      </c>
      <c r="C2213" s="61"/>
      <c r="D2213" s="61"/>
      <c r="E2213" s="140"/>
      <c r="F2213" s="143" t="str">
        <f>IFERROR(IF(VLOOKUP(Table1[[#This Row],[Budget Code Description]],Dimentions!$X$6:$AC$139,2,FALSE)="","",VLOOKUP(Table1[[#This Row],[Budget Code Description]],Dimentions!$X$6:$AC$139,2,FALSE)),"")</f>
        <v/>
      </c>
      <c r="G2213" s="143"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Description]],Dimentions!$X$6:$AC$134,4,FALSE)="","",VLOOKUP(Table1[[#This Row],[Budget Code Description]],Dimentions!$X$6:$AC$134,4,FALSE)),"")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7"/>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x14ac:dyDescent="0.35">
      <c r="A2214" s="1"/>
      <c r="B2214" s="88" t="str">
        <f>IF(Table1[[#This Row],[Posting Date]]&lt;&gt;"",IF(Table1[[#This Row],[Reference Number]]=Q2213,B2213+1,1),"")</f>
        <v/>
      </c>
      <c r="C2214" s="61"/>
      <c r="D2214" s="61"/>
      <c r="E2214" s="140"/>
      <c r="F2214" s="143" t="str">
        <f>IFERROR(IF(VLOOKUP(Table1[[#This Row],[Budget Code Description]],Dimentions!$X$6:$AC$139,2,FALSE)="","",VLOOKUP(Table1[[#This Row],[Budget Code Description]],Dimentions!$X$6:$AC$139,2,FALSE)),"")</f>
        <v/>
      </c>
      <c r="G2214" s="143"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Description]],Dimentions!$X$6:$AC$134,4,FALSE)="","",VLOOKUP(Table1[[#This Row],[Budget Code Description]],Dimentions!$X$6:$AC$134,4,FALSE)),"")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si="37"/>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x14ac:dyDescent="0.35">
      <c r="A2215" s="1"/>
      <c r="B2215" s="88" t="str">
        <f>IF(Table1[[#This Row],[Posting Date]]&lt;&gt;"",IF(Table1[[#This Row],[Reference Number]]=Q2214,B2214+1,1),"")</f>
        <v/>
      </c>
      <c r="C2215" s="61"/>
      <c r="D2215" s="61"/>
      <c r="E2215" s="140"/>
      <c r="F2215" s="143" t="str">
        <f>IFERROR(IF(VLOOKUP(Table1[[#This Row],[Budget Code Description]],Dimentions!$X$6:$AC$139,2,FALSE)="","",VLOOKUP(Table1[[#This Row],[Budget Code Description]],Dimentions!$X$6:$AC$139,2,FALSE)),"")</f>
        <v/>
      </c>
      <c r="G2215" s="143"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Description]],Dimentions!$X$6:$AC$134,4,FALSE)="","",VLOOKUP(Table1[[#This Row],[Budget Code Description]],Dimentions!$X$6:$AC$134,4,FALSE)),"")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7"/>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x14ac:dyDescent="0.35">
      <c r="A2216" s="1"/>
      <c r="B2216" s="88" t="str">
        <f>IF(Table1[[#This Row],[Posting Date]]&lt;&gt;"",IF(Table1[[#This Row],[Reference Number]]=Q2215,B2215+1,1),"")</f>
        <v/>
      </c>
      <c r="C2216" s="61"/>
      <c r="D2216" s="61"/>
      <c r="E2216" s="140"/>
      <c r="F2216" s="143" t="str">
        <f>IFERROR(IF(VLOOKUP(Table1[[#This Row],[Budget Code Description]],Dimentions!$X$6:$AC$139,2,FALSE)="","",VLOOKUP(Table1[[#This Row],[Budget Code Description]],Dimentions!$X$6:$AC$139,2,FALSE)),"")</f>
        <v/>
      </c>
      <c r="G2216" s="143"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Description]],Dimentions!$X$6:$AC$134,4,FALSE)="","",VLOOKUP(Table1[[#This Row],[Budget Code Description]],Dimentions!$X$6:$AC$134,4,FALSE)),"")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7"/>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x14ac:dyDescent="0.35">
      <c r="A2217" s="1"/>
      <c r="B2217" s="88" t="str">
        <f>IF(Table1[[#This Row],[Posting Date]]&lt;&gt;"",IF(Table1[[#This Row],[Reference Number]]=Q2216,B2216+1,1),"")</f>
        <v/>
      </c>
      <c r="C2217" s="61"/>
      <c r="D2217" s="61"/>
      <c r="E2217" s="140"/>
      <c r="F2217" s="143" t="str">
        <f>IFERROR(IF(VLOOKUP(Table1[[#This Row],[Budget Code Description]],Dimentions!$X$6:$AC$139,2,FALSE)="","",VLOOKUP(Table1[[#This Row],[Budget Code Description]],Dimentions!$X$6:$AC$139,2,FALSE)),"")</f>
        <v/>
      </c>
      <c r="G2217" s="143"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Description]],Dimentions!$X$6:$AC$134,4,FALSE)="","",VLOOKUP(Table1[[#This Row],[Budget Code Description]],Dimentions!$X$6:$AC$134,4,FALSE)),"")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si="37"/>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x14ac:dyDescent="0.35">
      <c r="A2218" s="1"/>
      <c r="B2218" s="88" t="str">
        <f>IF(Table1[[#This Row],[Posting Date]]&lt;&gt;"",IF(Table1[[#This Row],[Reference Number]]=Q2217,B2217+1,1),"")</f>
        <v/>
      </c>
      <c r="C2218" s="61"/>
      <c r="D2218" s="61"/>
      <c r="E2218" s="140"/>
      <c r="F2218" s="143" t="str">
        <f>IFERROR(IF(VLOOKUP(Table1[[#This Row],[Budget Code Description]],Dimentions!$X$6:$AC$139,2,FALSE)="","",VLOOKUP(Table1[[#This Row],[Budget Code Description]],Dimentions!$X$6:$AC$139,2,FALSE)),"")</f>
        <v/>
      </c>
      <c r="G2218" s="143"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Description]],Dimentions!$X$6:$AC$134,4,FALSE)="","",VLOOKUP(Table1[[#This Row],[Budget Code Description]],Dimentions!$X$6:$AC$134,4,FALSE)),"")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7"/>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x14ac:dyDescent="0.35">
      <c r="A2219" s="1"/>
      <c r="B2219" s="88" t="str">
        <f>IF(Table1[[#This Row],[Posting Date]]&lt;&gt;"",IF(Table1[[#This Row],[Reference Number]]=Q2218,B2218+1,1),"")</f>
        <v/>
      </c>
      <c r="C2219" s="61"/>
      <c r="D2219" s="61"/>
      <c r="E2219" s="140"/>
      <c r="F2219" s="143" t="str">
        <f>IFERROR(IF(VLOOKUP(Table1[[#This Row],[Budget Code Description]],Dimentions!$X$6:$AC$139,2,FALSE)="","",VLOOKUP(Table1[[#This Row],[Budget Code Description]],Dimentions!$X$6:$AC$139,2,FALSE)),"")</f>
        <v/>
      </c>
      <c r="G2219" s="143"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Description]],Dimentions!$X$6:$AC$134,4,FALSE)="","",VLOOKUP(Table1[[#This Row],[Budget Code Description]],Dimentions!$X$6:$AC$134,4,FALSE)),"")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ref="W2219:W2282" si="38">IF(E2219="","",(ExchangeRate))</f>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x14ac:dyDescent="0.35">
      <c r="A2220" s="1"/>
      <c r="B2220" s="88" t="str">
        <f>IF(Table1[[#This Row],[Posting Date]]&lt;&gt;"",IF(Table1[[#This Row],[Reference Number]]=Q2219,B2219+1,1),"")</f>
        <v/>
      </c>
      <c r="C2220" s="61"/>
      <c r="D2220" s="61"/>
      <c r="E2220" s="140"/>
      <c r="F2220" s="143" t="str">
        <f>IFERROR(IF(VLOOKUP(Table1[[#This Row],[Budget Code Description]],Dimentions!$X$6:$AC$139,2,FALSE)="","",VLOOKUP(Table1[[#This Row],[Budget Code Description]],Dimentions!$X$6:$AC$139,2,FALSE)),"")</f>
        <v/>
      </c>
      <c r="G2220" s="143"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Description]],Dimentions!$X$6:$AC$134,4,FALSE)="","",VLOOKUP(Table1[[#This Row],[Budget Code Description]],Dimentions!$X$6:$AC$134,4,FALSE)),"")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8"/>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x14ac:dyDescent="0.35">
      <c r="A2221" s="1"/>
      <c r="B2221" s="88" t="str">
        <f>IF(Table1[[#This Row],[Posting Date]]&lt;&gt;"",IF(Table1[[#This Row],[Reference Number]]=Q2220,B2220+1,1),"")</f>
        <v/>
      </c>
      <c r="C2221" s="61"/>
      <c r="D2221" s="61"/>
      <c r="E2221" s="140"/>
      <c r="F2221" s="143" t="str">
        <f>IFERROR(IF(VLOOKUP(Table1[[#This Row],[Budget Code Description]],Dimentions!$X$6:$AC$139,2,FALSE)="","",VLOOKUP(Table1[[#This Row],[Budget Code Description]],Dimentions!$X$6:$AC$139,2,FALSE)),"")</f>
        <v/>
      </c>
      <c r="G2221" s="143"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Description]],Dimentions!$X$6:$AC$134,4,FALSE)="","",VLOOKUP(Table1[[#This Row],[Budget Code Description]],Dimentions!$X$6:$AC$134,4,FALSE)),"")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si="38"/>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x14ac:dyDescent="0.35">
      <c r="A2222" s="1"/>
      <c r="B2222" s="88" t="str">
        <f>IF(Table1[[#This Row],[Posting Date]]&lt;&gt;"",IF(Table1[[#This Row],[Reference Number]]=Q2221,B2221+1,1),"")</f>
        <v/>
      </c>
      <c r="C2222" s="61"/>
      <c r="D2222" s="61"/>
      <c r="E2222" s="140"/>
      <c r="F2222" s="143" t="str">
        <f>IFERROR(IF(VLOOKUP(Table1[[#This Row],[Budget Code Description]],Dimentions!$X$6:$AC$139,2,FALSE)="","",VLOOKUP(Table1[[#This Row],[Budget Code Description]],Dimentions!$X$6:$AC$139,2,FALSE)),"")</f>
        <v/>
      </c>
      <c r="G2222" s="143"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Description]],Dimentions!$X$6:$AC$134,4,FALSE)="","",VLOOKUP(Table1[[#This Row],[Budget Code Description]],Dimentions!$X$6:$AC$134,4,FALSE)),"")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si="38"/>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x14ac:dyDescent="0.35">
      <c r="A2223" s="1"/>
      <c r="B2223" s="88" t="str">
        <f>IF(Table1[[#This Row],[Posting Date]]&lt;&gt;"",IF(Table1[[#This Row],[Reference Number]]=Q2222,B2222+1,1),"")</f>
        <v/>
      </c>
      <c r="C2223" s="61"/>
      <c r="D2223" s="61"/>
      <c r="E2223" s="140"/>
      <c r="F2223" s="143" t="str">
        <f>IFERROR(IF(VLOOKUP(Table1[[#This Row],[Budget Code Description]],Dimentions!$X$6:$AC$139,2,FALSE)="","",VLOOKUP(Table1[[#This Row],[Budget Code Description]],Dimentions!$X$6:$AC$139,2,FALSE)),"")</f>
        <v/>
      </c>
      <c r="G2223" s="143"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Description]],Dimentions!$X$6:$AC$134,4,FALSE)="","",VLOOKUP(Table1[[#This Row],[Budget Code Description]],Dimentions!$X$6:$AC$134,4,FALSE)),"")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si="38"/>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x14ac:dyDescent="0.35">
      <c r="A2224" s="1"/>
      <c r="B2224" s="88" t="str">
        <f>IF(Table1[[#This Row],[Posting Date]]&lt;&gt;"",IF(Table1[[#This Row],[Reference Number]]=Q2223,B2223+1,1),"")</f>
        <v/>
      </c>
      <c r="C2224" s="61"/>
      <c r="D2224" s="61"/>
      <c r="E2224" s="140"/>
      <c r="F2224" s="143" t="str">
        <f>IFERROR(IF(VLOOKUP(Table1[[#This Row],[Budget Code Description]],Dimentions!$X$6:$AC$139,2,FALSE)="","",VLOOKUP(Table1[[#This Row],[Budget Code Description]],Dimentions!$X$6:$AC$139,2,FALSE)),"")</f>
        <v/>
      </c>
      <c r="G2224" s="143"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Description]],Dimentions!$X$6:$AC$134,4,FALSE)="","",VLOOKUP(Table1[[#This Row],[Budget Code Description]],Dimentions!$X$6:$AC$134,4,FALSE)),"")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8"/>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x14ac:dyDescent="0.35">
      <c r="A2225" s="1"/>
      <c r="B2225" s="88" t="str">
        <f>IF(Table1[[#This Row],[Posting Date]]&lt;&gt;"",IF(Table1[[#This Row],[Reference Number]]=Q2224,B2224+1,1),"")</f>
        <v/>
      </c>
      <c r="C2225" s="61"/>
      <c r="D2225" s="61"/>
      <c r="E2225" s="140"/>
      <c r="F2225" s="143" t="str">
        <f>IFERROR(IF(VLOOKUP(Table1[[#This Row],[Budget Code Description]],Dimentions!$X$6:$AC$139,2,FALSE)="","",VLOOKUP(Table1[[#This Row],[Budget Code Description]],Dimentions!$X$6:$AC$139,2,FALSE)),"")</f>
        <v/>
      </c>
      <c r="G2225" s="143"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Description]],Dimentions!$X$6:$AC$134,4,FALSE)="","",VLOOKUP(Table1[[#This Row],[Budget Code Description]],Dimentions!$X$6:$AC$134,4,FALSE)),"")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8"/>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x14ac:dyDescent="0.35">
      <c r="A2226" s="1"/>
      <c r="B2226" s="88" t="str">
        <f>IF(Table1[[#This Row],[Posting Date]]&lt;&gt;"",IF(Table1[[#This Row],[Reference Number]]=Q2225,B2225+1,1),"")</f>
        <v/>
      </c>
      <c r="C2226" s="61"/>
      <c r="D2226" s="61"/>
      <c r="E2226" s="140"/>
      <c r="F2226" s="143" t="str">
        <f>IFERROR(IF(VLOOKUP(Table1[[#This Row],[Budget Code Description]],Dimentions!$X$6:$AC$139,2,FALSE)="","",VLOOKUP(Table1[[#This Row],[Budget Code Description]],Dimentions!$X$6:$AC$139,2,FALSE)),"")</f>
        <v/>
      </c>
      <c r="G2226" s="143"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Description]],Dimentions!$X$6:$AC$134,4,FALSE)="","",VLOOKUP(Table1[[#This Row],[Budget Code Description]],Dimentions!$X$6:$AC$134,4,FALSE)),"")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8"/>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x14ac:dyDescent="0.35">
      <c r="A2227" s="1"/>
      <c r="B2227" s="88" t="str">
        <f>IF(Table1[[#This Row],[Posting Date]]&lt;&gt;"",IF(Table1[[#This Row],[Reference Number]]=Q2226,B2226+1,1),"")</f>
        <v/>
      </c>
      <c r="C2227" s="61"/>
      <c r="D2227" s="61"/>
      <c r="E2227" s="140"/>
      <c r="F2227" s="143" t="str">
        <f>IFERROR(IF(VLOOKUP(Table1[[#This Row],[Budget Code Description]],Dimentions!$X$6:$AC$139,2,FALSE)="","",VLOOKUP(Table1[[#This Row],[Budget Code Description]],Dimentions!$X$6:$AC$139,2,FALSE)),"")</f>
        <v/>
      </c>
      <c r="G2227" s="143"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Description]],Dimentions!$X$6:$AC$134,4,FALSE)="","",VLOOKUP(Table1[[#This Row],[Budget Code Description]],Dimentions!$X$6:$AC$134,4,FALSE)),"")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8"/>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x14ac:dyDescent="0.35">
      <c r="A2228" s="1"/>
      <c r="B2228" s="88" t="str">
        <f>IF(Table1[[#This Row],[Posting Date]]&lt;&gt;"",IF(Table1[[#This Row],[Reference Number]]=Q2227,B2227+1,1),"")</f>
        <v/>
      </c>
      <c r="C2228" s="61"/>
      <c r="D2228" s="61"/>
      <c r="E2228" s="140"/>
      <c r="F2228" s="143" t="str">
        <f>IFERROR(IF(VLOOKUP(Table1[[#This Row],[Budget Code Description]],Dimentions!$X$6:$AC$139,2,FALSE)="","",VLOOKUP(Table1[[#This Row],[Budget Code Description]],Dimentions!$X$6:$AC$139,2,FALSE)),"")</f>
        <v/>
      </c>
      <c r="G2228" s="143"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Description]],Dimentions!$X$6:$AC$134,4,FALSE)="","",VLOOKUP(Table1[[#This Row],[Budget Code Description]],Dimentions!$X$6:$AC$134,4,FALSE)),"")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8"/>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x14ac:dyDescent="0.35">
      <c r="A2229" s="1"/>
      <c r="B2229" s="88" t="str">
        <f>IF(Table1[[#This Row],[Posting Date]]&lt;&gt;"",IF(Table1[[#This Row],[Reference Number]]=Q2228,B2228+1,1),"")</f>
        <v/>
      </c>
      <c r="C2229" s="61"/>
      <c r="D2229" s="61"/>
      <c r="E2229" s="140"/>
      <c r="F2229" s="143" t="str">
        <f>IFERROR(IF(VLOOKUP(Table1[[#This Row],[Budget Code Description]],Dimentions!$X$6:$AC$139,2,FALSE)="","",VLOOKUP(Table1[[#This Row],[Budget Code Description]],Dimentions!$X$6:$AC$139,2,FALSE)),"")</f>
        <v/>
      </c>
      <c r="G2229" s="143"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Description]],Dimentions!$X$6:$AC$134,4,FALSE)="","",VLOOKUP(Table1[[#This Row],[Budget Code Description]],Dimentions!$X$6:$AC$134,4,FALSE)),"")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8"/>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x14ac:dyDescent="0.35">
      <c r="A2230" s="1"/>
      <c r="B2230" s="88" t="str">
        <f>IF(Table1[[#This Row],[Posting Date]]&lt;&gt;"",IF(Table1[[#This Row],[Reference Number]]=Q2229,B2229+1,1),"")</f>
        <v/>
      </c>
      <c r="C2230" s="61"/>
      <c r="D2230" s="61"/>
      <c r="E2230" s="140"/>
      <c r="F2230" s="143" t="str">
        <f>IFERROR(IF(VLOOKUP(Table1[[#This Row],[Budget Code Description]],Dimentions!$X$6:$AC$139,2,FALSE)="","",VLOOKUP(Table1[[#This Row],[Budget Code Description]],Dimentions!$X$6:$AC$139,2,FALSE)),"")</f>
        <v/>
      </c>
      <c r="G2230" s="143"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Description]],Dimentions!$X$6:$AC$134,4,FALSE)="","",VLOOKUP(Table1[[#This Row],[Budget Code Description]],Dimentions!$X$6:$AC$134,4,FALSE)),"")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8"/>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x14ac:dyDescent="0.35">
      <c r="A2231" s="1"/>
      <c r="B2231" s="88" t="str">
        <f>IF(Table1[[#This Row],[Posting Date]]&lt;&gt;"",IF(Table1[[#This Row],[Reference Number]]=Q2230,B2230+1,1),"")</f>
        <v/>
      </c>
      <c r="C2231" s="61"/>
      <c r="D2231" s="61"/>
      <c r="E2231" s="140"/>
      <c r="F2231" s="143" t="str">
        <f>IFERROR(IF(VLOOKUP(Table1[[#This Row],[Budget Code Description]],Dimentions!$X$6:$AC$139,2,FALSE)="","",VLOOKUP(Table1[[#This Row],[Budget Code Description]],Dimentions!$X$6:$AC$139,2,FALSE)),"")</f>
        <v/>
      </c>
      <c r="G2231" s="143"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Description]],Dimentions!$X$6:$AC$134,4,FALSE)="","",VLOOKUP(Table1[[#This Row],[Budget Code Description]],Dimentions!$X$6:$AC$134,4,FALSE)),"")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8"/>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x14ac:dyDescent="0.35">
      <c r="A2232" s="1"/>
      <c r="B2232" s="88" t="str">
        <f>IF(Table1[[#This Row],[Posting Date]]&lt;&gt;"",IF(Table1[[#This Row],[Reference Number]]=Q2231,B2231+1,1),"")</f>
        <v/>
      </c>
      <c r="C2232" s="61"/>
      <c r="D2232" s="61"/>
      <c r="E2232" s="140"/>
      <c r="F2232" s="143" t="str">
        <f>IFERROR(IF(VLOOKUP(Table1[[#This Row],[Budget Code Description]],Dimentions!$X$6:$AC$139,2,FALSE)="","",VLOOKUP(Table1[[#This Row],[Budget Code Description]],Dimentions!$X$6:$AC$139,2,FALSE)),"")</f>
        <v/>
      </c>
      <c r="G2232" s="143"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Description]],Dimentions!$X$6:$AC$134,4,FALSE)="","",VLOOKUP(Table1[[#This Row],[Budget Code Description]],Dimentions!$X$6:$AC$134,4,FALSE)),"")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si="38"/>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x14ac:dyDescent="0.35">
      <c r="A2233" s="1"/>
      <c r="B2233" s="88" t="str">
        <f>IF(Table1[[#This Row],[Posting Date]]&lt;&gt;"",IF(Table1[[#This Row],[Reference Number]]=Q2232,B2232+1,1),"")</f>
        <v/>
      </c>
      <c r="C2233" s="61"/>
      <c r="D2233" s="61"/>
      <c r="E2233" s="140"/>
      <c r="F2233" s="143" t="str">
        <f>IFERROR(IF(VLOOKUP(Table1[[#This Row],[Budget Code Description]],Dimentions!$X$6:$AC$139,2,FALSE)="","",VLOOKUP(Table1[[#This Row],[Budget Code Description]],Dimentions!$X$6:$AC$139,2,FALSE)),"")</f>
        <v/>
      </c>
      <c r="G2233" s="143"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Description]],Dimentions!$X$6:$AC$134,4,FALSE)="","",VLOOKUP(Table1[[#This Row],[Budget Code Description]],Dimentions!$X$6:$AC$134,4,FALSE)),"")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38"/>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x14ac:dyDescent="0.35">
      <c r="A2234" s="1"/>
      <c r="B2234" s="88" t="str">
        <f>IF(Table1[[#This Row],[Posting Date]]&lt;&gt;"",IF(Table1[[#This Row],[Reference Number]]=Q2233,B2233+1,1),"")</f>
        <v/>
      </c>
      <c r="C2234" s="61"/>
      <c r="D2234" s="61"/>
      <c r="E2234" s="140"/>
      <c r="F2234" s="143" t="str">
        <f>IFERROR(IF(VLOOKUP(Table1[[#This Row],[Budget Code Description]],Dimentions!$X$6:$AC$139,2,FALSE)="","",VLOOKUP(Table1[[#This Row],[Budget Code Description]],Dimentions!$X$6:$AC$139,2,FALSE)),"")</f>
        <v/>
      </c>
      <c r="G2234" s="143"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Description]],Dimentions!$X$6:$AC$134,4,FALSE)="","",VLOOKUP(Table1[[#This Row],[Budget Code Description]],Dimentions!$X$6:$AC$134,4,FALSE)),"")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38"/>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x14ac:dyDescent="0.35">
      <c r="A2235" s="1"/>
      <c r="B2235" s="88" t="str">
        <f>IF(Table1[[#This Row],[Posting Date]]&lt;&gt;"",IF(Table1[[#This Row],[Reference Number]]=Q2234,B2234+1,1),"")</f>
        <v/>
      </c>
      <c r="C2235" s="61"/>
      <c r="D2235" s="61"/>
      <c r="E2235" s="140"/>
      <c r="F2235" s="143" t="str">
        <f>IFERROR(IF(VLOOKUP(Table1[[#This Row],[Budget Code Description]],Dimentions!$X$6:$AC$139,2,FALSE)="","",VLOOKUP(Table1[[#This Row],[Budget Code Description]],Dimentions!$X$6:$AC$139,2,FALSE)),"")</f>
        <v/>
      </c>
      <c r="G2235" s="143"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Description]],Dimentions!$X$6:$AC$134,4,FALSE)="","",VLOOKUP(Table1[[#This Row],[Budget Code Description]],Dimentions!$X$6:$AC$134,4,FALSE)),"")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38"/>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x14ac:dyDescent="0.35">
      <c r="A2236" s="1"/>
      <c r="B2236" s="88" t="str">
        <f>IF(Table1[[#This Row],[Posting Date]]&lt;&gt;"",IF(Table1[[#This Row],[Reference Number]]=Q2235,B2235+1,1),"")</f>
        <v/>
      </c>
      <c r="C2236" s="61"/>
      <c r="D2236" s="61"/>
      <c r="E2236" s="140"/>
      <c r="F2236" s="143" t="str">
        <f>IFERROR(IF(VLOOKUP(Table1[[#This Row],[Budget Code Description]],Dimentions!$X$6:$AC$139,2,FALSE)="","",VLOOKUP(Table1[[#This Row],[Budget Code Description]],Dimentions!$X$6:$AC$139,2,FALSE)),"")</f>
        <v/>
      </c>
      <c r="G2236" s="143"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Description]],Dimentions!$X$6:$AC$134,4,FALSE)="","",VLOOKUP(Table1[[#This Row],[Budget Code Description]],Dimentions!$X$6:$AC$134,4,FALSE)),"")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38"/>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x14ac:dyDescent="0.35">
      <c r="A2237" s="1"/>
      <c r="B2237" s="88" t="str">
        <f>IF(Table1[[#This Row],[Posting Date]]&lt;&gt;"",IF(Table1[[#This Row],[Reference Number]]=Q2236,B2236+1,1),"")</f>
        <v/>
      </c>
      <c r="C2237" s="61"/>
      <c r="D2237" s="61"/>
      <c r="E2237" s="140"/>
      <c r="F2237" s="143" t="str">
        <f>IFERROR(IF(VLOOKUP(Table1[[#This Row],[Budget Code Description]],Dimentions!$X$6:$AC$139,2,FALSE)="","",VLOOKUP(Table1[[#This Row],[Budget Code Description]],Dimentions!$X$6:$AC$139,2,FALSE)),"")</f>
        <v/>
      </c>
      <c r="G2237" s="143"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Description]],Dimentions!$X$6:$AC$134,4,FALSE)="","",VLOOKUP(Table1[[#This Row],[Budget Code Description]],Dimentions!$X$6:$AC$134,4,FALSE)),"")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38"/>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x14ac:dyDescent="0.35">
      <c r="A2238" s="1"/>
      <c r="B2238" s="88" t="str">
        <f>IF(Table1[[#This Row],[Posting Date]]&lt;&gt;"",IF(Table1[[#This Row],[Reference Number]]=Q2237,B2237+1,1),"")</f>
        <v/>
      </c>
      <c r="C2238" s="61"/>
      <c r="D2238" s="61"/>
      <c r="E2238" s="140"/>
      <c r="F2238" s="143" t="str">
        <f>IFERROR(IF(VLOOKUP(Table1[[#This Row],[Budget Code Description]],Dimentions!$X$6:$AC$139,2,FALSE)="","",VLOOKUP(Table1[[#This Row],[Budget Code Description]],Dimentions!$X$6:$AC$139,2,FALSE)),"")</f>
        <v/>
      </c>
      <c r="G2238" s="143"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Description]],Dimentions!$X$6:$AC$134,4,FALSE)="","",VLOOKUP(Table1[[#This Row],[Budget Code Description]],Dimentions!$X$6:$AC$134,4,FALSE)),"")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38"/>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x14ac:dyDescent="0.35">
      <c r="A2239" s="1"/>
      <c r="B2239" s="88" t="str">
        <f>IF(Table1[[#This Row],[Posting Date]]&lt;&gt;"",IF(Table1[[#This Row],[Reference Number]]=Q2238,B2238+1,1),"")</f>
        <v/>
      </c>
      <c r="C2239" s="61"/>
      <c r="D2239" s="61"/>
      <c r="E2239" s="140"/>
      <c r="F2239" s="143" t="str">
        <f>IFERROR(IF(VLOOKUP(Table1[[#This Row],[Budget Code Description]],Dimentions!$X$6:$AC$139,2,FALSE)="","",VLOOKUP(Table1[[#This Row],[Budget Code Description]],Dimentions!$X$6:$AC$139,2,FALSE)),"")</f>
        <v/>
      </c>
      <c r="G2239" s="143"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Description]],Dimentions!$X$6:$AC$134,4,FALSE)="","",VLOOKUP(Table1[[#This Row],[Budget Code Description]],Dimentions!$X$6:$AC$134,4,FALSE)),"")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38"/>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x14ac:dyDescent="0.35">
      <c r="A2240" s="1"/>
      <c r="B2240" s="88" t="str">
        <f>IF(Table1[[#This Row],[Posting Date]]&lt;&gt;"",IF(Table1[[#This Row],[Reference Number]]=Q2239,B2239+1,1),"")</f>
        <v/>
      </c>
      <c r="C2240" s="61"/>
      <c r="D2240" s="61"/>
      <c r="E2240" s="140"/>
      <c r="F2240" s="143" t="str">
        <f>IFERROR(IF(VLOOKUP(Table1[[#This Row],[Budget Code Description]],Dimentions!$X$6:$AC$139,2,FALSE)="","",VLOOKUP(Table1[[#This Row],[Budget Code Description]],Dimentions!$X$6:$AC$139,2,FALSE)),"")</f>
        <v/>
      </c>
      <c r="G2240" s="143"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Description]],Dimentions!$X$6:$AC$134,4,FALSE)="","",VLOOKUP(Table1[[#This Row],[Budget Code Description]],Dimentions!$X$6:$AC$134,4,FALSE)),"")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38"/>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x14ac:dyDescent="0.35">
      <c r="A2241" s="1"/>
      <c r="B2241" s="88" t="str">
        <f>IF(Table1[[#This Row],[Posting Date]]&lt;&gt;"",IF(Table1[[#This Row],[Reference Number]]=Q2240,B2240+1,1),"")</f>
        <v/>
      </c>
      <c r="C2241" s="61"/>
      <c r="D2241" s="61"/>
      <c r="E2241" s="140"/>
      <c r="F2241" s="143" t="str">
        <f>IFERROR(IF(VLOOKUP(Table1[[#This Row],[Budget Code Description]],Dimentions!$X$6:$AC$139,2,FALSE)="","",VLOOKUP(Table1[[#This Row],[Budget Code Description]],Dimentions!$X$6:$AC$139,2,FALSE)),"")</f>
        <v/>
      </c>
      <c r="G2241" s="143"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Description]],Dimentions!$X$6:$AC$134,4,FALSE)="","",VLOOKUP(Table1[[#This Row],[Budget Code Description]],Dimentions!$X$6:$AC$134,4,FALSE)),"")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38"/>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x14ac:dyDescent="0.35">
      <c r="A2242" s="1"/>
      <c r="B2242" s="88" t="str">
        <f>IF(Table1[[#This Row],[Posting Date]]&lt;&gt;"",IF(Table1[[#This Row],[Reference Number]]=Q2241,B2241+1,1),"")</f>
        <v/>
      </c>
      <c r="C2242" s="61"/>
      <c r="D2242" s="61"/>
      <c r="E2242" s="140"/>
      <c r="F2242" s="143" t="str">
        <f>IFERROR(IF(VLOOKUP(Table1[[#This Row],[Budget Code Description]],Dimentions!$X$6:$AC$139,2,FALSE)="","",VLOOKUP(Table1[[#This Row],[Budget Code Description]],Dimentions!$X$6:$AC$139,2,FALSE)),"")</f>
        <v/>
      </c>
      <c r="G2242" s="143"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Description]],Dimentions!$X$6:$AC$134,4,FALSE)="","",VLOOKUP(Table1[[#This Row],[Budget Code Description]],Dimentions!$X$6:$AC$134,4,FALSE)),"")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38"/>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x14ac:dyDescent="0.35">
      <c r="A2243" s="1"/>
      <c r="B2243" s="88" t="str">
        <f>IF(Table1[[#This Row],[Posting Date]]&lt;&gt;"",IF(Table1[[#This Row],[Reference Number]]=Q2242,B2242+1,1),"")</f>
        <v/>
      </c>
      <c r="C2243" s="61"/>
      <c r="D2243" s="61"/>
      <c r="E2243" s="140"/>
      <c r="F2243" s="143" t="str">
        <f>IFERROR(IF(VLOOKUP(Table1[[#This Row],[Budget Code Description]],Dimentions!$X$6:$AC$139,2,FALSE)="","",VLOOKUP(Table1[[#This Row],[Budget Code Description]],Dimentions!$X$6:$AC$139,2,FALSE)),"")</f>
        <v/>
      </c>
      <c r="G2243" s="143"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Description]],Dimentions!$X$6:$AC$134,4,FALSE)="","",VLOOKUP(Table1[[#This Row],[Budget Code Description]],Dimentions!$X$6:$AC$134,4,FALSE)),"")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38"/>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x14ac:dyDescent="0.35">
      <c r="A2244" s="1"/>
      <c r="B2244" s="88" t="str">
        <f>IF(Table1[[#This Row],[Posting Date]]&lt;&gt;"",IF(Table1[[#This Row],[Reference Number]]=Q2243,B2243+1,1),"")</f>
        <v/>
      </c>
      <c r="C2244" s="61"/>
      <c r="D2244" s="61"/>
      <c r="E2244" s="140"/>
      <c r="F2244" s="143" t="str">
        <f>IFERROR(IF(VLOOKUP(Table1[[#This Row],[Budget Code Description]],Dimentions!$X$6:$AC$139,2,FALSE)="","",VLOOKUP(Table1[[#This Row],[Budget Code Description]],Dimentions!$X$6:$AC$139,2,FALSE)),"")</f>
        <v/>
      </c>
      <c r="G2244" s="143"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Description]],Dimentions!$X$6:$AC$134,4,FALSE)="","",VLOOKUP(Table1[[#This Row],[Budget Code Description]],Dimentions!$X$6:$AC$134,4,FALSE)),"")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38"/>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x14ac:dyDescent="0.35">
      <c r="A2245" s="1"/>
      <c r="B2245" s="88" t="str">
        <f>IF(Table1[[#This Row],[Posting Date]]&lt;&gt;"",IF(Table1[[#This Row],[Reference Number]]=Q2244,B2244+1,1),"")</f>
        <v/>
      </c>
      <c r="C2245" s="61"/>
      <c r="D2245" s="61"/>
      <c r="E2245" s="140"/>
      <c r="F2245" s="143" t="str">
        <f>IFERROR(IF(VLOOKUP(Table1[[#This Row],[Budget Code Description]],Dimentions!$X$6:$AC$139,2,FALSE)="","",VLOOKUP(Table1[[#This Row],[Budget Code Description]],Dimentions!$X$6:$AC$139,2,FALSE)),"")</f>
        <v/>
      </c>
      <c r="G2245" s="143"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Description]],Dimentions!$X$6:$AC$134,4,FALSE)="","",VLOOKUP(Table1[[#This Row],[Budget Code Description]],Dimentions!$X$6:$AC$134,4,FALSE)),"")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38"/>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x14ac:dyDescent="0.35">
      <c r="A2246" s="1"/>
      <c r="B2246" s="88" t="str">
        <f>IF(Table1[[#This Row],[Posting Date]]&lt;&gt;"",IF(Table1[[#This Row],[Reference Number]]=Q2245,B2245+1,1),"")</f>
        <v/>
      </c>
      <c r="C2246" s="61"/>
      <c r="D2246" s="61"/>
      <c r="E2246" s="140"/>
      <c r="F2246" s="143" t="str">
        <f>IFERROR(IF(VLOOKUP(Table1[[#This Row],[Budget Code Description]],Dimentions!$X$6:$AC$139,2,FALSE)="","",VLOOKUP(Table1[[#This Row],[Budget Code Description]],Dimentions!$X$6:$AC$139,2,FALSE)),"")</f>
        <v/>
      </c>
      <c r="G2246" s="143"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Description]],Dimentions!$X$6:$AC$134,4,FALSE)="","",VLOOKUP(Table1[[#This Row],[Budget Code Description]],Dimentions!$X$6:$AC$134,4,FALSE)),"")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38"/>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x14ac:dyDescent="0.35">
      <c r="A2247" s="1"/>
      <c r="B2247" s="88" t="str">
        <f>IF(Table1[[#This Row],[Posting Date]]&lt;&gt;"",IF(Table1[[#This Row],[Reference Number]]=Q2246,B2246+1,1),"")</f>
        <v/>
      </c>
      <c r="C2247" s="61"/>
      <c r="D2247" s="61"/>
      <c r="E2247" s="140"/>
      <c r="F2247" s="143" t="str">
        <f>IFERROR(IF(VLOOKUP(Table1[[#This Row],[Budget Code Description]],Dimentions!$X$6:$AC$139,2,FALSE)="","",VLOOKUP(Table1[[#This Row],[Budget Code Description]],Dimentions!$X$6:$AC$139,2,FALSE)),"")</f>
        <v/>
      </c>
      <c r="G2247" s="143"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Description]],Dimentions!$X$6:$AC$134,4,FALSE)="","",VLOOKUP(Table1[[#This Row],[Budget Code Description]],Dimentions!$X$6:$AC$134,4,FALSE)),"")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38"/>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x14ac:dyDescent="0.35">
      <c r="A2248" s="1"/>
      <c r="B2248" s="88" t="str">
        <f>IF(Table1[[#This Row],[Posting Date]]&lt;&gt;"",IF(Table1[[#This Row],[Reference Number]]=Q2247,B2247+1,1),"")</f>
        <v/>
      </c>
      <c r="C2248" s="61"/>
      <c r="D2248" s="61"/>
      <c r="E2248" s="140"/>
      <c r="F2248" s="143" t="str">
        <f>IFERROR(IF(VLOOKUP(Table1[[#This Row],[Budget Code Description]],Dimentions!$X$6:$AC$139,2,FALSE)="","",VLOOKUP(Table1[[#This Row],[Budget Code Description]],Dimentions!$X$6:$AC$139,2,FALSE)),"")</f>
        <v/>
      </c>
      <c r="G2248" s="143"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Description]],Dimentions!$X$6:$AC$134,4,FALSE)="","",VLOOKUP(Table1[[#This Row],[Budget Code Description]],Dimentions!$X$6:$AC$134,4,FALSE)),"")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38"/>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x14ac:dyDescent="0.35">
      <c r="A2249" s="1"/>
      <c r="B2249" s="88" t="str">
        <f>IF(Table1[[#This Row],[Posting Date]]&lt;&gt;"",IF(Table1[[#This Row],[Reference Number]]=Q2248,B2248+1,1),"")</f>
        <v/>
      </c>
      <c r="C2249" s="61"/>
      <c r="D2249" s="61"/>
      <c r="E2249" s="140"/>
      <c r="F2249" s="143" t="str">
        <f>IFERROR(IF(VLOOKUP(Table1[[#This Row],[Budget Code Description]],Dimentions!$X$6:$AC$139,2,FALSE)="","",VLOOKUP(Table1[[#This Row],[Budget Code Description]],Dimentions!$X$6:$AC$139,2,FALSE)),"")</f>
        <v/>
      </c>
      <c r="G2249" s="143"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Description]],Dimentions!$X$6:$AC$134,4,FALSE)="","",VLOOKUP(Table1[[#This Row],[Budget Code Description]],Dimentions!$X$6:$AC$134,4,FALSE)),"")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38"/>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x14ac:dyDescent="0.35">
      <c r="A2250" s="1"/>
      <c r="B2250" s="88" t="str">
        <f>IF(Table1[[#This Row],[Posting Date]]&lt;&gt;"",IF(Table1[[#This Row],[Reference Number]]=Q2249,B2249+1,1),"")</f>
        <v/>
      </c>
      <c r="C2250" s="61"/>
      <c r="D2250" s="61"/>
      <c r="E2250" s="140"/>
      <c r="F2250" s="143" t="str">
        <f>IFERROR(IF(VLOOKUP(Table1[[#This Row],[Budget Code Description]],Dimentions!$X$6:$AC$139,2,FALSE)="","",VLOOKUP(Table1[[#This Row],[Budget Code Description]],Dimentions!$X$6:$AC$139,2,FALSE)),"")</f>
        <v/>
      </c>
      <c r="G2250" s="143"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Description]],Dimentions!$X$6:$AC$134,4,FALSE)="","",VLOOKUP(Table1[[#This Row],[Budget Code Description]],Dimentions!$X$6:$AC$134,4,FALSE)),"")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38"/>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x14ac:dyDescent="0.35">
      <c r="A2251" s="1"/>
      <c r="B2251" s="88" t="str">
        <f>IF(Table1[[#This Row],[Posting Date]]&lt;&gt;"",IF(Table1[[#This Row],[Reference Number]]=Q2250,B2250+1,1),"")</f>
        <v/>
      </c>
      <c r="C2251" s="61"/>
      <c r="D2251" s="61"/>
      <c r="E2251" s="140"/>
      <c r="F2251" s="143" t="str">
        <f>IFERROR(IF(VLOOKUP(Table1[[#This Row],[Budget Code Description]],Dimentions!$X$6:$AC$139,2,FALSE)="","",VLOOKUP(Table1[[#This Row],[Budget Code Description]],Dimentions!$X$6:$AC$139,2,FALSE)),"")</f>
        <v/>
      </c>
      <c r="G2251" s="143"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Description]],Dimentions!$X$6:$AC$134,4,FALSE)="","",VLOOKUP(Table1[[#This Row],[Budget Code Description]],Dimentions!$X$6:$AC$134,4,FALSE)),"")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38"/>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x14ac:dyDescent="0.35">
      <c r="A2252" s="1"/>
      <c r="B2252" s="88" t="str">
        <f>IF(Table1[[#This Row],[Posting Date]]&lt;&gt;"",IF(Table1[[#This Row],[Reference Number]]=Q2251,B2251+1,1),"")</f>
        <v/>
      </c>
      <c r="C2252" s="61"/>
      <c r="D2252" s="61"/>
      <c r="E2252" s="140"/>
      <c r="F2252" s="143" t="str">
        <f>IFERROR(IF(VLOOKUP(Table1[[#This Row],[Budget Code Description]],Dimentions!$X$6:$AC$139,2,FALSE)="","",VLOOKUP(Table1[[#This Row],[Budget Code Description]],Dimentions!$X$6:$AC$139,2,FALSE)),"")</f>
        <v/>
      </c>
      <c r="G2252" s="143"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Description]],Dimentions!$X$6:$AC$134,4,FALSE)="","",VLOOKUP(Table1[[#This Row],[Budget Code Description]],Dimentions!$X$6:$AC$134,4,FALSE)),"")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38"/>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x14ac:dyDescent="0.35">
      <c r="A2253" s="1"/>
      <c r="B2253" s="88" t="str">
        <f>IF(Table1[[#This Row],[Posting Date]]&lt;&gt;"",IF(Table1[[#This Row],[Reference Number]]=Q2252,B2252+1,1),"")</f>
        <v/>
      </c>
      <c r="C2253" s="61"/>
      <c r="D2253" s="61"/>
      <c r="E2253" s="140"/>
      <c r="F2253" s="143" t="str">
        <f>IFERROR(IF(VLOOKUP(Table1[[#This Row],[Budget Code Description]],Dimentions!$X$6:$AC$139,2,FALSE)="","",VLOOKUP(Table1[[#This Row],[Budget Code Description]],Dimentions!$X$6:$AC$139,2,FALSE)),"")</f>
        <v/>
      </c>
      <c r="G2253" s="143"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Description]],Dimentions!$X$6:$AC$134,4,FALSE)="","",VLOOKUP(Table1[[#This Row],[Budget Code Description]],Dimentions!$X$6:$AC$134,4,FALSE)),"")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38"/>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x14ac:dyDescent="0.35">
      <c r="A2254" s="1"/>
      <c r="B2254" s="88" t="str">
        <f>IF(Table1[[#This Row],[Posting Date]]&lt;&gt;"",IF(Table1[[#This Row],[Reference Number]]=Q2253,B2253+1,1),"")</f>
        <v/>
      </c>
      <c r="C2254" s="61"/>
      <c r="D2254" s="61"/>
      <c r="E2254" s="140"/>
      <c r="F2254" s="143" t="str">
        <f>IFERROR(IF(VLOOKUP(Table1[[#This Row],[Budget Code Description]],Dimentions!$X$6:$AC$139,2,FALSE)="","",VLOOKUP(Table1[[#This Row],[Budget Code Description]],Dimentions!$X$6:$AC$139,2,FALSE)),"")</f>
        <v/>
      </c>
      <c r="G2254" s="143"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Description]],Dimentions!$X$6:$AC$134,4,FALSE)="","",VLOOKUP(Table1[[#This Row],[Budget Code Description]],Dimentions!$X$6:$AC$134,4,FALSE)),"")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38"/>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x14ac:dyDescent="0.35">
      <c r="A2255" s="1"/>
      <c r="B2255" s="88" t="str">
        <f>IF(Table1[[#This Row],[Posting Date]]&lt;&gt;"",IF(Table1[[#This Row],[Reference Number]]=Q2254,B2254+1,1),"")</f>
        <v/>
      </c>
      <c r="C2255" s="61"/>
      <c r="D2255" s="61"/>
      <c r="E2255" s="140"/>
      <c r="F2255" s="143" t="str">
        <f>IFERROR(IF(VLOOKUP(Table1[[#This Row],[Budget Code Description]],Dimentions!$X$6:$AC$139,2,FALSE)="","",VLOOKUP(Table1[[#This Row],[Budget Code Description]],Dimentions!$X$6:$AC$139,2,FALSE)),"")</f>
        <v/>
      </c>
      <c r="G2255" s="143"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Description]],Dimentions!$X$6:$AC$134,4,FALSE)="","",VLOOKUP(Table1[[#This Row],[Budget Code Description]],Dimentions!$X$6:$AC$134,4,FALSE)),"")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38"/>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x14ac:dyDescent="0.35">
      <c r="A2256" s="1"/>
      <c r="B2256" s="88" t="str">
        <f>IF(Table1[[#This Row],[Posting Date]]&lt;&gt;"",IF(Table1[[#This Row],[Reference Number]]=Q2255,B2255+1,1),"")</f>
        <v/>
      </c>
      <c r="C2256" s="61"/>
      <c r="D2256" s="61"/>
      <c r="E2256" s="140"/>
      <c r="F2256" s="143" t="str">
        <f>IFERROR(IF(VLOOKUP(Table1[[#This Row],[Budget Code Description]],Dimentions!$X$6:$AC$139,2,FALSE)="","",VLOOKUP(Table1[[#This Row],[Budget Code Description]],Dimentions!$X$6:$AC$139,2,FALSE)),"")</f>
        <v/>
      </c>
      <c r="G2256" s="143"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Description]],Dimentions!$X$6:$AC$134,4,FALSE)="","",VLOOKUP(Table1[[#This Row],[Budget Code Description]],Dimentions!$X$6:$AC$134,4,FALSE)),"")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si="38"/>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x14ac:dyDescent="0.35">
      <c r="A2257" s="1"/>
      <c r="B2257" s="88" t="str">
        <f>IF(Table1[[#This Row],[Posting Date]]&lt;&gt;"",IF(Table1[[#This Row],[Reference Number]]=Q2256,B2256+1,1),"")</f>
        <v/>
      </c>
      <c r="C2257" s="61"/>
      <c r="D2257" s="61"/>
      <c r="E2257" s="140"/>
      <c r="F2257" s="143" t="str">
        <f>IFERROR(IF(VLOOKUP(Table1[[#This Row],[Budget Code Description]],Dimentions!$X$6:$AC$139,2,FALSE)="","",VLOOKUP(Table1[[#This Row],[Budget Code Description]],Dimentions!$X$6:$AC$139,2,FALSE)),"")</f>
        <v/>
      </c>
      <c r="G2257" s="143"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Description]],Dimentions!$X$6:$AC$134,4,FALSE)="","",VLOOKUP(Table1[[#This Row],[Budget Code Description]],Dimentions!$X$6:$AC$134,4,FALSE)),"")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si="38"/>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x14ac:dyDescent="0.35">
      <c r="A2258" s="1"/>
      <c r="B2258" s="88" t="str">
        <f>IF(Table1[[#This Row],[Posting Date]]&lt;&gt;"",IF(Table1[[#This Row],[Reference Number]]=Q2257,B2257+1,1),"")</f>
        <v/>
      </c>
      <c r="C2258" s="61"/>
      <c r="D2258" s="61"/>
      <c r="E2258" s="140"/>
      <c r="F2258" s="143" t="str">
        <f>IFERROR(IF(VLOOKUP(Table1[[#This Row],[Budget Code Description]],Dimentions!$X$6:$AC$139,2,FALSE)="","",VLOOKUP(Table1[[#This Row],[Budget Code Description]],Dimentions!$X$6:$AC$139,2,FALSE)),"")</f>
        <v/>
      </c>
      <c r="G2258" s="143"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Description]],Dimentions!$X$6:$AC$134,4,FALSE)="","",VLOOKUP(Table1[[#This Row],[Budget Code Description]],Dimentions!$X$6:$AC$134,4,FALSE)),"")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si="38"/>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x14ac:dyDescent="0.35">
      <c r="A2259" s="1"/>
      <c r="B2259" s="88" t="str">
        <f>IF(Table1[[#This Row],[Posting Date]]&lt;&gt;"",IF(Table1[[#This Row],[Reference Number]]=Q2258,B2258+1,1),"")</f>
        <v/>
      </c>
      <c r="C2259" s="61"/>
      <c r="D2259" s="61"/>
      <c r="E2259" s="140"/>
      <c r="F2259" s="143" t="str">
        <f>IFERROR(IF(VLOOKUP(Table1[[#This Row],[Budget Code Description]],Dimentions!$X$6:$AC$139,2,FALSE)="","",VLOOKUP(Table1[[#This Row],[Budget Code Description]],Dimentions!$X$6:$AC$139,2,FALSE)),"")</f>
        <v/>
      </c>
      <c r="G2259" s="143"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Description]],Dimentions!$X$6:$AC$134,4,FALSE)="","",VLOOKUP(Table1[[#This Row],[Budget Code Description]],Dimentions!$X$6:$AC$134,4,FALSE)),"")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38"/>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x14ac:dyDescent="0.35">
      <c r="A2260" s="1"/>
      <c r="B2260" s="88" t="str">
        <f>IF(Table1[[#This Row],[Posting Date]]&lt;&gt;"",IF(Table1[[#This Row],[Reference Number]]=Q2259,B2259+1,1),"")</f>
        <v/>
      </c>
      <c r="C2260" s="61"/>
      <c r="D2260" s="61"/>
      <c r="E2260" s="140"/>
      <c r="F2260" s="143" t="str">
        <f>IFERROR(IF(VLOOKUP(Table1[[#This Row],[Budget Code Description]],Dimentions!$X$6:$AC$139,2,FALSE)="","",VLOOKUP(Table1[[#This Row],[Budget Code Description]],Dimentions!$X$6:$AC$139,2,FALSE)),"")</f>
        <v/>
      </c>
      <c r="G2260" s="143"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Description]],Dimentions!$X$6:$AC$134,4,FALSE)="","",VLOOKUP(Table1[[#This Row],[Budget Code Description]],Dimentions!$X$6:$AC$134,4,FALSE)),"")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38"/>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x14ac:dyDescent="0.35">
      <c r="A2261" s="1"/>
      <c r="B2261" s="88" t="str">
        <f>IF(Table1[[#This Row],[Posting Date]]&lt;&gt;"",IF(Table1[[#This Row],[Reference Number]]=Q2260,B2260+1,1),"")</f>
        <v/>
      </c>
      <c r="C2261" s="61"/>
      <c r="D2261" s="61"/>
      <c r="E2261" s="140"/>
      <c r="F2261" s="143" t="str">
        <f>IFERROR(IF(VLOOKUP(Table1[[#This Row],[Budget Code Description]],Dimentions!$X$6:$AC$139,2,FALSE)="","",VLOOKUP(Table1[[#This Row],[Budget Code Description]],Dimentions!$X$6:$AC$139,2,FALSE)),"")</f>
        <v/>
      </c>
      <c r="G2261" s="143"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Description]],Dimentions!$X$6:$AC$134,4,FALSE)="","",VLOOKUP(Table1[[#This Row],[Budget Code Description]],Dimentions!$X$6:$AC$134,4,FALSE)),"")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38"/>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x14ac:dyDescent="0.35">
      <c r="A2262" s="1"/>
      <c r="B2262" s="88" t="str">
        <f>IF(Table1[[#This Row],[Posting Date]]&lt;&gt;"",IF(Table1[[#This Row],[Reference Number]]=Q2261,B2261+1,1),"")</f>
        <v/>
      </c>
      <c r="C2262" s="61"/>
      <c r="D2262" s="61"/>
      <c r="E2262" s="140"/>
      <c r="F2262" s="143" t="str">
        <f>IFERROR(IF(VLOOKUP(Table1[[#This Row],[Budget Code Description]],Dimentions!$X$6:$AC$139,2,FALSE)="","",VLOOKUP(Table1[[#This Row],[Budget Code Description]],Dimentions!$X$6:$AC$139,2,FALSE)),"")</f>
        <v/>
      </c>
      <c r="G2262" s="143"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Description]],Dimentions!$X$6:$AC$134,4,FALSE)="","",VLOOKUP(Table1[[#This Row],[Budget Code Description]],Dimentions!$X$6:$AC$134,4,FALSE)),"")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38"/>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x14ac:dyDescent="0.35">
      <c r="A2263" s="1"/>
      <c r="B2263" s="88" t="str">
        <f>IF(Table1[[#This Row],[Posting Date]]&lt;&gt;"",IF(Table1[[#This Row],[Reference Number]]=Q2262,B2262+1,1),"")</f>
        <v/>
      </c>
      <c r="C2263" s="61"/>
      <c r="D2263" s="61"/>
      <c r="E2263" s="140"/>
      <c r="F2263" s="143" t="str">
        <f>IFERROR(IF(VLOOKUP(Table1[[#This Row],[Budget Code Description]],Dimentions!$X$6:$AC$139,2,FALSE)="","",VLOOKUP(Table1[[#This Row],[Budget Code Description]],Dimentions!$X$6:$AC$139,2,FALSE)),"")</f>
        <v/>
      </c>
      <c r="G2263" s="143"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Description]],Dimentions!$X$6:$AC$134,4,FALSE)="","",VLOOKUP(Table1[[#This Row],[Budget Code Description]],Dimentions!$X$6:$AC$134,4,FALSE)),"")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38"/>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x14ac:dyDescent="0.35">
      <c r="A2264" s="1"/>
      <c r="B2264" s="88" t="str">
        <f>IF(Table1[[#This Row],[Posting Date]]&lt;&gt;"",IF(Table1[[#This Row],[Reference Number]]=Q2263,B2263+1,1),"")</f>
        <v/>
      </c>
      <c r="C2264" s="61"/>
      <c r="D2264" s="61"/>
      <c r="E2264" s="140"/>
      <c r="F2264" s="143" t="str">
        <f>IFERROR(IF(VLOOKUP(Table1[[#This Row],[Budget Code Description]],Dimentions!$X$6:$AC$139,2,FALSE)="","",VLOOKUP(Table1[[#This Row],[Budget Code Description]],Dimentions!$X$6:$AC$139,2,FALSE)),"")</f>
        <v/>
      </c>
      <c r="G2264" s="143"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Description]],Dimentions!$X$6:$AC$134,4,FALSE)="","",VLOOKUP(Table1[[#This Row],[Budget Code Description]],Dimentions!$X$6:$AC$134,4,FALSE)),"")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38"/>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x14ac:dyDescent="0.35">
      <c r="A2265" s="1"/>
      <c r="B2265" s="88" t="str">
        <f>IF(Table1[[#This Row],[Posting Date]]&lt;&gt;"",IF(Table1[[#This Row],[Reference Number]]=Q2264,B2264+1,1),"")</f>
        <v/>
      </c>
      <c r="C2265" s="61"/>
      <c r="D2265" s="61"/>
      <c r="E2265" s="140"/>
      <c r="F2265" s="143" t="str">
        <f>IFERROR(IF(VLOOKUP(Table1[[#This Row],[Budget Code Description]],Dimentions!$X$6:$AC$139,2,FALSE)="","",VLOOKUP(Table1[[#This Row],[Budget Code Description]],Dimentions!$X$6:$AC$139,2,FALSE)),"")</f>
        <v/>
      </c>
      <c r="G2265" s="143"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Description]],Dimentions!$X$6:$AC$134,4,FALSE)="","",VLOOKUP(Table1[[#This Row],[Budget Code Description]],Dimentions!$X$6:$AC$134,4,FALSE)),"")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38"/>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x14ac:dyDescent="0.35">
      <c r="A2266" s="1"/>
      <c r="B2266" s="88" t="str">
        <f>IF(Table1[[#This Row],[Posting Date]]&lt;&gt;"",IF(Table1[[#This Row],[Reference Number]]=Q2265,B2265+1,1),"")</f>
        <v/>
      </c>
      <c r="C2266" s="61"/>
      <c r="D2266" s="61"/>
      <c r="E2266" s="140"/>
      <c r="F2266" s="143" t="str">
        <f>IFERROR(IF(VLOOKUP(Table1[[#This Row],[Budget Code Description]],Dimentions!$X$6:$AC$139,2,FALSE)="","",VLOOKUP(Table1[[#This Row],[Budget Code Description]],Dimentions!$X$6:$AC$139,2,FALSE)),"")</f>
        <v/>
      </c>
      <c r="G2266" s="143"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Description]],Dimentions!$X$6:$AC$134,4,FALSE)="","",VLOOKUP(Table1[[#This Row],[Budget Code Description]],Dimentions!$X$6:$AC$134,4,FALSE)),"")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38"/>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x14ac:dyDescent="0.35">
      <c r="A2267" s="1"/>
      <c r="B2267" s="88" t="str">
        <f>IF(Table1[[#This Row],[Posting Date]]&lt;&gt;"",IF(Table1[[#This Row],[Reference Number]]=Q2266,B2266+1,1),"")</f>
        <v/>
      </c>
      <c r="C2267" s="61"/>
      <c r="D2267" s="61"/>
      <c r="E2267" s="140"/>
      <c r="F2267" s="143" t="str">
        <f>IFERROR(IF(VLOOKUP(Table1[[#This Row],[Budget Code Description]],Dimentions!$X$6:$AC$139,2,FALSE)="","",VLOOKUP(Table1[[#This Row],[Budget Code Description]],Dimentions!$X$6:$AC$139,2,FALSE)),"")</f>
        <v/>
      </c>
      <c r="G2267" s="143"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Description]],Dimentions!$X$6:$AC$134,4,FALSE)="","",VLOOKUP(Table1[[#This Row],[Budget Code Description]],Dimentions!$X$6:$AC$134,4,FALSE)),"")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38"/>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x14ac:dyDescent="0.35">
      <c r="A2268" s="1"/>
      <c r="B2268" s="88" t="str">
        <f>IF(Table1[[#This Row],[Posting Date]]&lt;&gt;"",IF(Table1[[#This Row],[Reference Number]]=Q2267,B2267+1,1),"")</f>
        <v/>
      </c>
      <c r="C2268" s="61"/>
      <c r="D2268" s="61"/>
      <c r="E2268" s="140"/>
      <c r="F2268" s="143" t="str">
        <f>IFERROR(IF(VLOOKUP(Table1[[#This Row],[Budget Code Description]],Dimentions!$X$6:$AC$139,2,FALSE)="","",VLOOKUP(Table1[[#This Row],[Budget Code Description]],Dimentions!$X$6:$AC$139,2,FALSE)),"")</f>
        <v/>
      </c>
      <c r="G2268" s="143"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Description]],Dimentions!$X$6:$AC$134,4,FALSE)="","",VLOOKUP(Table1[[#This Row],[Budget Code Description]],Dimentions!$X$6:$AC$134,4,FALSE)),"")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38"/>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x14ac:dyDescent="0.35">
      <c r="A2269" s="1"/>
      <c r="B2269" s="88" t="str">
        <f>IF(Table1[[#This Row],[Posting Date]]&lt;&gt;"",IF(Table1[[#This Row],[Reference Number]]=Q2268,B2268+1,1),"")</f>
        <v/>
      </c>
      <c r="C2269" s="61"/>
      <c r="D2269" s="61"/>
      <c r="E2269" s="140"/>
      <c r="F2269" s="143" t="str">
        <f>IFERROR(IF(VLOOKUP(Table1[[#This Row],[Budget Code Description]],Dimentions!$X$6:$AC$139,2,FALSE)="","",VLOOKUP(Table1[[#This Row],[Budget Code Description]],Dimentions!$X$6:$AC$139,2,FALSE)),"")</f>
        <v/>
      </c>
      <c r="G2269" s="143"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Description]],Dimentions!$X$6:$AC$134,4,FALSE)="","",VLOOKUP(Table1[[#This Row],[Budget Code Description]],Dimentions!$X$6:$AC$134,4,FALSE)),"")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38"/>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x14ac:dyDescent="0.35">
      <c r="A2270" s="1"/>
      <c r="B2270" s="88" t="str">
        <f>IF(Table1[[#This Row],[Posting Date]]&lt;&gt;"",IF(Table1[[#This Row],[Reference Number]]=Q2269,B2269+1,1),"")</f>
        <v/>
      </c>
      <c r="C2270" s="61"/>
      <c r="D2270" s="61"/>
      <c r="E2270" s="140"/>
      <c r="F2270" s="143" t="str">
        <f>IFERROR(IF(VLOOKUP(Table1[[#This Row],[Budget Code Description]],Dimentions!$X$6:$AC$139,2,FALSE)="","",VLOOKUP(Table1[[#This Row],[Budget Code Description]],Dimentions!$X$6:$AC$139,2,FALSE)),"")</f>
        <v/>
      </c>
      <c r="G2270" s="143"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Description]],Dimentions!$X$6:$AC$134,4,FALSE)="","",VLOOKUP(Table1[[#This Row],[Budget Code Description]],Dimentions!$X$6:$AC$134,4,FALSE)),"")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38"/>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x14ac:dyDescent="0.35">
      <c r="A2271" s="1"/>
      <c r="B2271" s="88" t="str">
        <f>IF(Table1[[#This Row],[Posting Date]]&lt;&gt;"",IF(Table1[[#This Row],[Reference Number]]=Q2270,B2270+1,1),"")</f>
        <v/>
      </c>
      <c r="C2271" s="61"/>
      <c r="D2271" s="61"/>
      <c r="E2271" s="140"/>
      <c r="F2271" s="143" t="str">
        <f>IFERROR(IF(VLOOKUP(Table1[[#This Row],[Budget Code Description]],Dimentions!$X$6:$AC$139,2,FALSE)="","",VLOOKUP(Table1[[#This Row],[Budget Code Description]],Dimentions!$X$6:$AC$139,2,FALSE)),"")</f>
        <v/>
      </c>
      <c r="G2271" s="143"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Description]],Dimentions!$X$6:$AC$134,4,FALSE)="","",VLOOKUP(Table1[[#This Row],[Budget Code Description]],Dimentions!$X$6:$AC$134,4,FALSE)),"")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38"/>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x14ac:dyDescent="0.35">
      <c r="A2272" s="1"/>
      <c r="B2272" s="88" t="str">
        <f>IF(Table1[[#This Row],[Posting Date]]&lt;&gt;"",IF(Table1[[#This Row],[Reference Number]]=Q2271,B2271+1,1),"")</f>
        <v/>
      </c>
      <c r="C2272" s="61"/>
      <c r="D2272" s="61"/>
      <c r="E2272" s="140"/>
      <c r="F2272" s="143" t="str">
        <f>IFERROR(IF(VLOOKUP(Table1[[#This Row],[Budget Code Description]],Dimentions!$X$6:$AC$139,2,FALSE)="","",VLOOKUP(Table1[[#This Row],[Budget Code Description]],Dimentions!$X$6:$AC$139,2,FALSE)),"")</f>
        <v/>
      </c>
      <c r="G2272" s="143"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Description]],Dimentions!$X$6:$AC$134,4,FALSE)="","",VLOOKUP(Table1[[#This Row],[Budget Code Description]],Dimentions!$X$6:$AC$134,4,FALSE)),"")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38"/>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x14ac:dyDescent="0.35">
      <c r="A2273" s="1"/>
      <c r="B2273" s="88" t="str">
        <f>IF(Table1[[#This Row],[Posting Date]]&lt;&gt;"",IF(Table1[[#This Row],[Reference Number]]=Q2272,B2272+1,1),"")</f>
        <v/>
      </c>
      <c r="C2273" s="61"/>
      <c r="D2273" s="61"/>
      <c r="E2273" s="140"/>
      <c r="F2273" s="143" t="str">
        <f>IFERROR(IF(VLOOKUP(Table1[[#This Row],[Budget Code Description]],Dimentions!$X$6:$AC$139,2,FALSE)="","",VLOOKUP(Table1[[#This Row],[Budget Code Description]],Dimentions!$X$6:$AC$139,2,FALSE)),"")</f>
        <v/>
      </c>
      <c r="G2273" s="143"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Description]],Dimentions!$X$6:$AC$134,4,FALSE)="","",VLOOKUP(Table1[[#This Row],[Budget Code Description]],Dimentions!$X$6:$AC$134,4,FALSE)),"")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38"/>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x14ac:dyDescent="0.35">
      <c r="A2274" s="1"/>
      <c r="B2274" s="88" t="str">
        <f>IF(Table1[[#This Row],[Posting Date]]&lt;&gt;"",IF(Table1[[#This Row],[Reference Number]]=Q2273,B2273+1,1),"")</f>
        <v/>
      </c>
      <c r="C2274" s="61"/>
      <c r="D2274" s="61"/>
      <c r="E2274" s="140"/>
      <c r="F2274" s="143" t="str">
        <f>IFERROR(IF(VLOOKUP(Table1[[#This Row],[Budget Code Description]],Dimentions!$X$6:$AC$139,2,FALSE)="","",VLOOKUP(Table1[[#This Row],[Budget Code Description]],Dimentions!$X$6:$AC$139,2,FALSE)),"")</f>
        <v/>
      </c>
      <c r="G2274" s="143"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Description]],Dimentions!$X$6:$AC$134,4,FALSE)="","",VLOOKUP(Table1[[#This Row],[Budget Code Description]],Dimentions!$X$6:$AC$134,4,FALSE)),"")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38"/>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x14ac:dyDescent="0.35">
      <c r="A2275" s="1"/>
      <c r="B2275" s="88" t="str">
        <f>IF(Table1[[#This Row],[Posting Date]]&lt;&gt;"",IF(Table1[[#This Row],[Reference Number]]=Q2274,B2274+1,1),"")</f>
        <v/>
      </c>
      <c r="C2275" s="61"/>
      <c r="D2275" s="61"/>
      <c r="E2275" s="140"/>
      <c r="F2275" s="143" t="str">
        <f>IFERROR(IF(VLOOKUP(Table1[[#This Row],[Budget Code Description]],Dimentions!$X$6:$AC$139,2,FALSE)="","",VLOOKUP(Table1[[#This Row],[Budget Code Description]],Dimentions!$X$6:$AC$139,2,FALSE)),"")</f>
        <v/>
      </c>
      <c r="G2275" s="143"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Description]],Dimentions!$X$6:$AC$134,4,FALSE)="","",VLOOKUP(Table1[[#This Row],[Budget Code Description]],Dimentions!$X$6:$AC$134,4,FALSE)),"")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si="38"/>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x14ac:dyDescent="0.35">
      <c r="A2276" s="1"/>
      <c r="B2276" s="88" t="str">
        <f>IF(Table1[[#This Row],[Posting Date]]&lt;&gt;"",IF(Table1[[#This Row],[Reference Number]]=Q2275,B2275+1,1),"")</f>
        <v/>
      </c>
      <c r="C2276" s="61"/>
      <c r="D2276" s="61"/>
      <c r="E2276" s="140"/>
      <c r="F2276" s="143" t="str">
        <f>IFERROR(IF(VLOOKUP(Table1[[#This Row],[Budget Code Description]],Dimentions!$X$6:$AC$139,2,FALSE)="","",VLOOKUP(Table1[[#This Row],[Budget Code Description]],Dimentions!$X$6:$AC$139,2,FALSE)),"")</f>
        <v/>
      </c>
      <c r="G2276" s="143"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Description]],Dimentions!$X$6:$AC$134,4,FALSE)="","",VLOOKUP(Table1[[#This Row],[Budget Code Description]],Dimentions!$X$6:$AC$134,4,FALSE)),"")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38"/>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x14ac:dyDescent="0.35">
      <c r="A2277" s="1"/>
      <c r="B2277" s="88" t="str">
        <f>IF(Table1[[#This Row],[Posting Date]]&lt;&gt;"",IF(Table1[[#This Row],[Reference Number]]=Q2276,B2276+1,1),"")</f>
        <v/>
      </c>
      <c r="C2277" s="61"/>
      <c r="D2277" s="61"/>
      <c r="E2277" s="140"/>
      <c r="F2277" s="143" t="str">
        <f>IFERROR(IF(VLOOKUP(Table1[[#This Row],[Budget Code Description]],Dimentions!$X$6:$AC$139,2,FALSE)="","",VLOOKUP(Table1[[#This Row],[Budget Code Description]],Dimentions!$X$6:$AC$139,2,FALSE)),"")</f>
        <v/>
      </c>
      <c r="G2277" s="143"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Description]],Dimentions!$X$6:$AC$134,4,FALSE)="","",VLOOKUP(Table1[[#This Row],[Budget Code Description]],Dimentions!$X$6:$AC$134,4,FALSE)),"")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38"/>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x14ac:dyDescent="0.35">
      <c r="A2278" s="1"/>
      <c r="B2278" s="88" t="str">
        <f>IF(Table1[[#This Row],[Posting Date]]&lt;&gt;"",IF(Table1[[#This Row],[Reference Number]]=Q2277,B2277+1,1),"")</f>
        <v/>
      </c>
      <c r="C2278" s="61"/>
      <c r="D2278" s="61"/>
      <c r="E2278" s="140"/>
      <c r="F2278" s="143" t="str">
        <f>IFERROR(IF(VLOOKUP(Table1[[#This Row],[Budget Code Description]],Dimentions!$X$6:$AC$139,2,FALSE)="","",VLOOKUP(Table1[[#This Row],[Budget Code Description]],Dimentions!$X$6:$AC$139,2,FALSE)),"")</f>
        <v/>
      </c>
      <c r="G2278" s="143"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Description]],Dimentions!$X$6:$AC$134,4,FALSE)="","",VLOOKUP(Table1[[#This Row],[Budget Code Description]],Dimentions!$X$6:$AC$134,4,FALSE)),"")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si="38"/>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x14ac:dyDescent="0.35">
      <c r="A2279" s="1"/>
      <c r="B2279" s="88" t="str">
        <f>IF(Table1[[#This Row],[Posting Date]]&lt;&gt;"",IF(Table1[[#This Row],[Reference Number]]=Q2278,B2278+1,1),"")</f>
        <v/>
      </c>
      <c r="C2279" s="61"/>
      <c r="D2279" s="61"/>
      <c r="E2279" s="140"/>
      <c r="F2279" s="143" t="str">
        <f>IFERROR(IF(VLOOKUP(Table1[[#This Row],[Budget Code Description]],Dimentions!$X$6:$AC$139,2,FALSE)="","",VLOOKUP(Table1[[#This Row],[Budget Code Description]],Dimentions!$X$6:$AC$139,2,FALSE)),"")</f>
        <v/>
      </c>
      <c r="G2279" s="143"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Description]],Dimentions!$X$6:$AC$134,4,FALSE)="","",VLOOKUP(Table1[[#This Row],[Budget Code Description]],Dimentions!$X$6:$AC$134,4,FALSE)),"")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38"/>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x14ac:dyDescent="0.35">
      <c r="A2280" s="1"/>
      <c r="B2280" s="88" t="str">
        <f>IF(Table1[[#This Row],[Posting Date]]&lt;&gt;"",IF(Table1[[#This Row],[Reference Number]]=Q2279,B2279+1,1),"")</f>
        <v/>
      </c>
      <c r="C2280" s="61"/>
      <c r="D2280" s="61"/>
      <c r="E2280" s="140"/>
      <c r="F2280" s="143" t="str">
        <f>IFERROR(IF(VLOOKUP(Table1[[#This Row],[Budget Code Description]],Dimentions!$X$6:$AC$139,2,FALSE)="","",VLOOKUP(Table1[[#This Row],[Budget Code Description]],Dimentions!$X$6:$AC$139,2,FALSE)),"")</f>
        <v/>
      </c>
      <c r="G2280" s="143"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Description]],Dimentions!$X$6:$AC$134,4,FALSE)="","",VLOOKUP(Table1[[#This Row],[Budget Code Description]],Dimentions!$X$6:$AC$134,4,FALSE)),"")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38"/>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x14ac:dyDescent="0.35">
      <c r="A2281" s="1"/>
      <c r="B2281" s="88" t="str">
        <f>IF(Table1[[#This Row],[Posting Date]]&lt;&gt;"",IF(Table1[[#This Row],[Reference Number]]=Q2280,B2280+1,1),"")</f>
        <v/>
      </c>
      <c r="C2281" s="61"/>
      <c r="D2281" s="61"/>
      <c r="E2281" s="140"/>
      <c r="F2281" s="143" t="str">
        <f>IFERROR(IF(VLOOKUP(Table1[[#This Row],[Budget Code Description]],Dimentions!$X$6:$AC$139,2,FALSE)="","",VLOOKUP(Table1[[#This Row],[Budget Code Description]],Dimentions!$X$6:$AC$139,2,FALSE)),"")</f>
        <v/>
      </c>
      <c r="G2281" s="143"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Description]],Dimentions!$X$6:$AC$134,4,FALSE)="","",VLOOKUP(Table1[[#This Row],[Budget Code Description]],Dimentions!$X$6:$AC$134,4,FALSE)),"")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si="38"/>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x14ac:dyDescent="0.35">
      <c r="A2282" s="1"/>
      <c r="B2282" s="88" t="str">
        <f>IF(Table1[[#This Row],[Posting Date]]&lt;&gt;"",IF(Table1[[#This Row],[Reference Number]]=Q2281,B2281+1,1),"")</f>
        <v/>
      </c>
      <c r="C2282" s="61"/>
      <c r="D2282" s="61"/>
      <c r="E2282" s="140"/>
      <c r="F2282" s="143" t="str">
        <f>IFERROR(IF(VLOOKUP(Table1[[#This Row],[Budget Code Description]],Dimentions!$X$6:$AC$139,2,FALSE)="","",VLOOKUP(Table1[[#This Row],[Budget Code Description]],Dimentions!$X$6:$AC$139,2,FALSE)),"")</f>
        <v/>
      </c>
      <c r="G2282" s="143"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Description]],Dimentions!$X$6:$AC$134,4,FALSE)="","",VLOOKUP(Table1[[#This Row],[Budget Code Description]],Dimentions!$X$6:$AC$134,4,FALSE)),"")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38"/>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x14ac:dyDescent="0.35">
      <c r="A2283" s="1"/>
      <c r="B2283" s="88" t="str">
        <f>IF(Table1[[#This Row],[Posting Date]]&lt;&gt;"",IF(Table1[[#This Row],[Reference Number]]=Q2282,B2282+1,1),"")</f>
        <v/>
      </c>
      <c r="C2283" s="61"/>
      <c r="D2283" s="61"/>
      <c r="E2283" s="140"/>
      <c r="F2283" s="143" t="str">
        <f>IFERROR(IF(VLOOKUP(Table1[[#This Row],[Budget Code Description]],Dimentions!$X$6:$AC$139,2,FALSE)="","",VLOOKUP(Table1[[#This Row],[Budget Code Description]],Dimentions!$X$6:$AC$139,2,FALSE)),"")</f>
        <v/>
      </c>
      <c r="G2283" s="143"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Description]],Dimentions!$X$6:$AC$134,4,FALSE)="","",VLOOKUP(Table1[[#This Row],[Budget Code Description]],Dimentions!$X$6:$AC$134,4,FALSE)),"")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ref="W2283:W2346" si="39">IF(E2283="","",(ExchangeRate))</f>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x14ac:dyDescent="0.35">
      <c r="A2284" s="1"/>
      <c r="B2284" s="88" t="str">
        <f>IF(Table1[[#This Row],[Posting Date]]&lt;&gt;"",IF(Table1[[#This Row],[Reference Number]]=Q2283,B2283+1,1),"")</f>
        <v/>
      </c>
      <c r="C2284" s="61"/>
      <c r="D2284" s="61"/>
      <c r="E2284" s="140"/>
      <c r="F2284" s="143" t="str">
        <f>IFERROR(IF(VLOOKUP(Table1[[#This Row],[Budget Code Description]],Dimentions!$X$6:$AC$139,2,FALSE)="","",VLOOKUP(Table1[[#This Row],[Budget Code Description]],Dimentions!$X$6:$AC$139,2,FALSE)),"")</f>
        <v/>
      </c>
      <c r="G2284" s="143"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Description]],Dimentions!$X$6:$AC$134,4,FALSE)="","",VLOOKUP(Table1[[#This Row],[Budget Code Description]],Dimentions!$X$6:$AC$134,4,FALSE)),"")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39"/>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x14ac:dyDescent="0.35">
      <c r="A2285" s="1"/>
      <c r="B2285" s="88" t="str">
        <f>IF(Table1[[#This Row],[Posting Date]]&lt;&gt;"",IF(Table1[[#This Row],[Reference Number]]=Q2284,B2284+1,1),"")</f>
        <v/>
      </c>
      <c r="C2285" s="61"/>
      <c r="D2285" s="61"/>
      <c r="E2285" s="140"/>
      <c r="F2285" s="143" t="str">
        <f>IFERROR(IF(VLOOKUP(Table1[[#This Row],[Budget Code Description]],Dimentions!$X$6:$AC$139,2,FALSE)="","",VLOOKUP(Table1[[#This Row],[Budget Code Description]],Dimentions!$X$6:$AC$139,2,FALSE)),"")</f>
        <v/>
      </c>
      <c r="G2285" s="143"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Description]],Dimentions!$X$6:$AC$134,4,FALSE)="","",VLOOKUP(Table1[[#This Row],[Budget Code Description]],Dimentions!$X$6:$AC$134,4,FALSE)),"")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si="39"/>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x14ac:dyDescent="0.35">
      <c r="A2286" s="1"/>
      <c r="B2286" s="88" t="str">
        <f>IF(Table1[[#This Row],[Posting Date]]&lt;&gt;"",IF(Table1[[#This Row],[Reference Number]]=Q2285,B2285+1,1),"")</f>
        <v/>
      </c>
      <c r="C2286" s="61"/>
      <c r="D2286" s="61"/>
      <c r="E2286" s="140"/>
      <c r="F2286" s="143" t="str">
        <f>IFERROR(IF(VLOOKUP(Table1[[#This Row],[Budget Code Description]],Dimentions!$X$6:$AC$139,2,FALSE)="","",VLOOKUP(Table1[[#This Row],[Budget Code Description]],Dimentions!$X$6:$AC$139,2,FALSE)),"")</f>
        <v/>
      </c>
      <c r="G2286" s="143"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Description]],Dimentions!$X$6:$AC$134,4,FALSE)="","",VLOOKUP(Table1[[#This Row],[Budget Code Description]],Dimentions!$X$6:$AC$134,4,FALSE)),"")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si="39"/>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x14ac:dyDescent="0.35">
      <c r="A2287" s="1"/>
      <c r="B2287" s="88" t="str">
        <f>IF(Table1[[#This Row],[Posting Date]]&lt;&gt;"",IF(Table1[[#This Row],[Reference Number]]=Q2286,B2286+1,1),"")</f>
        <v/>
      </c>
      <c r="C2287" s="61"/>
      <c r="D2287" s="61"/>
      <c r="E2287" s="140"/>
      <c r="F2287" s="143" t="str">
        <f>IFERROR(IF(VLOOKUP(Table1[[#This Row],[Budget Code Description]],Dimentions!$X$6:$AC$139,2,FALSE)="","",VLOOKUP(Table1[[#This Row],[Budget Code Description]],Dimentions!$X$6:$AC$139,2,FALSE)),"")</f>
        <v/>
      </c>
      <c r="G2287" s="143"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Description]],Dimentions!$X$6:$AC$134,4,FALSE)="","",VLOOKUP(Table1[[#This Row],[Budget Code Description]],Dimentions!$X$6:$AC$134,4,FALSE)),"")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si="39"/>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x14ac:dyDescent="0.35">
      <c r="A2288" s="1"/>
      <c r="B2288" s="88" t="str">
        <f>IF(Table1[[#This Row],[Posting Date]]&lt;&gt;"",IF(Table1[[#This Row],[Reference Number]]=Q2287,B2287+1,1),"")</f>
        <v/>
      </c>
      <c r="C2288" s="61"/>
      <c r="D2288" s="61"/>
      <c r="E2288" s="140"/>
      <c r="F2288" s="143" t="str">
        <f>IFERROR(IF(VLOOKUP(Table1[[#This Row],[Budget Code Description]],Dimentions!$X$6:$AC$139,2,FALSE)="","",VLOOKUP(Table1[[#This Row],[Budget Code Description]],Dimentions!$X$6:$AC$139,2,FALSE)),"")</f>
        <v/>
      </c>
      <c r="G2288" s="143"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Description]],Dimentions!$X$6:$AC$134,4,FALSE)="","",VLOOKUP(Table1[[#This Row],[Budget Code Description]],Dimentions!$X$6:$AC$134,4,FALSE)),"")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39"/>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x14ac:dyDescent="0.35">
      <c r="A2289" s="1"/>
      <c r="B2289" s="88" t="str">
        <f>IF(Table1[[#This Row],[Posting Date]]&lt;&gt;"",IF(Table1[[#This Row],[Reference Number]]=Q2288,B2288+1,1),"")</f>
        <v/>
      </c>
      <c r="C2289" s="61"/>
      <c r="D2289" s="61"/>
      <c r="E2289" s="140"/>
      <c r="F2289" s="143" t="str">
        <f>IFERROR(IF(VLOOKUP(Table1[[#This Row],[Budget Code Description]],Dimentions!$X$6:$AC$139,2,FALSE)="","",VLOOKUP(Table1[[#This Row],[Budget Code Description]],Dimentions!$X$6:$AC$139,2,FALSE)),"")</f>
        <v/>
      </c>
      <c r="G2289" s="143"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Description]],Dimentions!$X$6:$AC$134,4,FALSE)="","",VLOOKUP(Table1[[#This Row],[Budget Code Description]],Dimentions!$X$6:$AC$134,4,FALSE)),"")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39"/>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x14ac:dyDescent="0.35">
      <c r="A2290" s="1"/>
      <c r="B2290" s="88" t="str">
        <f>IF(Table1[[#This Row],[Posting Date]]&lt;&gt;"",IF(Table1[[#This Row],[Reference Number]]=Q2289,B2289+1,1),"")</f>
        <v/>
      </c>
      <c r="C2290" s="61"/>
      <c r="D2290" s="61"/>
      <c r="E2290" s="140"/>
      <c r="F2290" s="143" t="str">
        <f>IFERROR(IF(VLOOKUP(Table1[[#This Row],[Budget Code Description]],Dimentions!$X$6:$AC$139,2,FALSE)="","",VLOOKUP(Table1[[#This Row],[Budget Code Description]],Dimentions!$X$6:$AC$139,2,FALSE)),"")</f>
        <v/>
      </c>
      <c r="G2290" s="143"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Description]],Dimentions!$X$6:$AC$134,4,FALSE)="","",VLOOKUP(Table1[[#This Row],[Budget Code Description]],Dimentions!$X$6:$AC$134,4,FALSE)),"")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39"/>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x14ac:dyDescent="0.35">
      <c r="A2291" s="1"/>
      <c r="B2291" s="88" t="str">
        <f>IF(Table1[[#This Row],[Posting Date]]&lt;&gt;"",IF(Table1[[#This Row],[Reference Number]]=Q2290,B2290+1,1),"")</f>
        <v/>
      </c>
      <c r="C2291" s="61"/>
      <c r="D2291" s="61"/>
      <c r="E2291" s="140"/>
      <c r="F2291" s="143" t="str">
        <f>IFERROR(IF(VLOOKUP(Table1[[#This Row],[Budget Code Description]],Dimentions!$X$6:$AC$139,2,FALSE)="","",VLOOKUP(Table1[[#This Row],[Budget Code Description]],Dimentions!$X$6:$AC$139,2,FALSE)),"")</f>
        <v/>
      </c>
      <c r="G2291" s="143"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Description]],Dimentions!$X$6:$AC$134,4,FALSE)="","",VLOOKUP(Table1[[#This Row],[Budget Code Description]],Dimentions!$X$6:$AC$134,4,FALSE)),"")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39"/>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x14ac:dyDescent="0.35">
      <c r="A2292" s="1"/>
      <c r="B2292" s="88" t="str">
        <f>IF(Table1[[#This Row],[Posting Date]]&lt;&gt;"",IF(Table1[[#This Row],[Reference Number]]=Q2291,B2291+1,1),"")</f>
        <v/>
      </c>
      <c r="C2292" s="61"/>
      <c r="D2292" s="61"/>
      <c r="E2292" s="140"/>
      <c r="F2292" s="143" t="str">
        <f>IFERROR(IF(VLOOKUP(Table1[[#This Row],[Budget Code Description]],Dimentions!$X$6:$AC$139,2,FALSE)="","",VLOOKUP(Table1[[#This Row],[Budget Code Description]],Dimentions!$X$6:$AC$139,2,FALSE)),"")</f>
        <v/>
      </c>
      <c r="G2292" s="143"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Description]],Dimentions!$X$6:$AC$134,4,FALSE)="","",VLOOKUP(Table1[[#This Row],[Budget Code Description]],Dimentions!$X$6:$AC$134,4,FALSE)),"")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39"/>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x14ac:dyDescent="0.35">
      <c r="A2293" s="1"/>
      <c r="B2293" s="88" t="str">
        <f>IF(Table1[[#This Row],[Posting Date]]&lt;&gt;"",IF(Table1[[#This Row],[Reference Number]]=Q2292,B2292+1,1),"")</f>
        <v/>
      </c>
      <c r="C2293" s="61"/>
      <c r="D2293" s="61"/>
      <c r="E2293" s="140"/>
      <c r="F2293" s="143" t="str">
        <f>IFERROR(IF(VLOOKUP(Table1[[#This Row],[Budget Code Description]],Dimentions!$X$6:$AC$139,2,FALSE)="","",VLOOKUP(Table1[[#This Row],[Budget Code Description]],Dimentions!$X$6:$AC$139,2,FALSE)),"")</f>
        <v/>
      </c>
      <c r="G2293" s="143"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Description]],Dimentions!$X$6:$AC$134,4,FALSE)="","",VLOOKUP(Table1[[#This Row],[Budget Code Description]],Dimentions!$X$6:$AC$134,4,FALSE)),"")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39"/>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x14ac:dyDescent="0.35">
      <c r="A2294" s="1"/>
      <c r="B2294" s="88" t="str">
        <f>IF(Table1[[#This Row],[Posting Date]]&lt;&gt;"",IF(Table1[[#This Row],[Reference Number]]=Q2293,B2293+1,1),"")</f>
        <v/>
      </c>
      <c r="C2294" s="61"/>
      <c r="D2294" s="61"/>
      <c r="E2294" s="140"/>
      <c r="F2294" s="143" t="str">
        <f>IFERROR(IF(VLOOKUP(Table1[[#This Row],[Budget Code Description]],Dimentions!$X$6:$AC$139,2,FALSE)="","",VLOOKUP(Table1[[#This Row],[Budget Code Description]],Dimentions!$X$6:$AC$139,2,FALSE)),"")</f>
        <v/>
      </c>
      <c r="G2294" s="143"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Description]],Dimentions!$X$6:$AC$134,4,FALSE)="","",VLOOKUP(Table1[[#This Row],[Budget Code Description]],Dimentions!$X$6:$AC$134,4,FALSE)),"")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39"/>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x14ac:dyDescent="0.35">
      <c r="A2295" s="1"/>
      <c r="B2295" s="88" t="str">
        <f>IF(Table1[[#This Row],[Posting Date]]&lt;&gt;"",IF(Table1[[#This Row],[Reference Number]]=Q2294,B2294+1,1),"")</f>
        <v/>
      </c>
      <c r="C2295" s="61"/>
      <c r="D2295" s="61"/>
      <c r="E2295" s="140"/>
      <c r="F2295" s="143" t="str">
        <f>IFERROR(IF(VLOOKUP(Table1[[#This Row],[Budget Code Description]],Dimentions!$X$6:$AC$139,2,FALSE)="","",VLOOKUP(Table1[[#This Row],[Budget Code Description]],Dimentions!$X$6:$AC$139,2,FALSE)),"")</f>
        <v/>
      </c>
      <c r="G2295" s="143"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Description]],Dimentions!$X$6:$AC$134,4,FALSE)="","",VLOOKUP(Table1[[#This Row],[Budget Code Description]],Dimentions!$X$6:$AC$134,4,FALSE)),"")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39"/>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x14ac:dyDescent="0.35">
      <c r="A2296" s="1"/>
      <c r="B2296" s="88" t="str">
        <f>IF(Table1[[#This Row],[Posting Date]]&lt;&gt;"",IF(Table1[[#This Row],[Reference Number]]=Q2295,B2295+1,1),"")</f>
        <v/>
      </c>
      <c r="C2296" s="61"/>
      <c r="D2296" s="61"/>
      <c r="E2296" s="140"/>
      <c r="F2296" s="143" t="str">
        <f>IFERROR(IF(VLOOKUP(Table1[[#This Row],[Budget Code Description]],Dimentions!$X$6:$AC$139,2,FALSE)="","",VLOOKUP(Table1[[#This Row],[Budget Code Description]],Dimentions!$X$6:$AC$139,2,FALSE)),"")</f>
        <v/>
      </c>
      <c r="G2296" s="143"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Description]],Dimentions!$X$6:$AC$134,4,FALSE)="","",VLOOKUP(Table1[[#This Row],[Budget Code Description]],Dimentions!$X$6:$AC$134,4,FALSE)),"")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si="39"/>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x14ac:dyDescent="0.35">
      <c r="A2297" s="1"/>
      <c r="B2297" s="88" t="str">
        <f>IF(Table1[[#This Row],[Posting Date]]&lt;&gt;"",IF(Table1[[#This Row],[Reference Number]]=Q2296,B2296+1,1),"")</f>
        <v/>
      </c>
      <c r="C2297" s="61"/>
      <c r="D2297" s="61"/>
      <c r="E2297" s="140"/>
      <c r="F2297" s="143" t="str">
        <f>IFERROR(IF(VLOOKUP(Table1[[#This Row],[Budget Code Description]],Dimentions!$X$6:$AC$139,2,FALSE)="","",VLOOKUP(Table1[[#This Row],[Budget Code Description]],Dimentions!$X$6:$AC$139,2,FALSE)),"")</f>
        <v/>
      </c>
      <c r="G2297" s="143"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Description]],Dimentions!$X$6:$AC$134,4,FALSE)="","",VLOOKUP(Table1[[#This Row],[Budget Code Description]],Dimentions!$X$6:$AC$134,4,FALSE)),"")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39"/>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x14ac:dyDescent="0.35">
      <c r="A2298" s="1"/>
      <c r="B2298" s="88" t="str">
        <f>IF(Table1[[#This Row],[Posting Date]]&lt;&gt;"",IF(Table1[[#This Row],[Reference Number]]=Q2297,B2297+1,1),"")</f>
        <v/>
      </c>
      <c r="C2298" s="61"/>
      <c r="D2298" s="61"/>
      <c r="E2298" s="140"/>
      <c r="F2298" s="143" t="str">
        <f>IFERROR(IF(VLOOKUP(Table1[[#This Row],[Budget Code Description]],Dimentions!$X$6:$AC$139,2,FALSE)="","",VLOOKUP(Table1[[#This Row],[Budget Code Description]],Dimentions!$X$6:$AC$139,2,FALSE)),"")</f>
        <v/>
      </c>
      <c r="G2298" s="143"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Description]],Dimentions!$X$6:$AC$134,4,FALSE)="","",VLOOKUP(Table1[[#This Row],[Budget Code Description]],Dimentions!$X$6:$AC$134,4,FALSE)),"")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39"/>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x14ac:dyDescent="0.35">
      <c r="A2299" s="1"/>
      <c r="B2299" s="88" t="str">
        <f>IF(Table1[[#This Row],[Posting Date]]&lt;&gt;"",IF(Table1[[#This Row],[Reference Number]]=Q2298,B2298+1,1),"")</f>
        <v/>
      </c>
      <c r="C2299" s="61"/>
      <c r="D2299" s="61"/>
      <c r="E2299" s="140"/>
      <c r="F2299" s="143" t="str">
        <f>IFERROR(IF(VLOOKUP(Table1[[#This Row],[Budget Code Description]],Dimentions!$X$6:$AC$139,2,FALSE)="","",VLOOKUP(Table1[[#This Row],[Budget Code Description]],Dimentions!$X$6:$AC$139,2,FALSE)),"")</f>
        <v/>
      </c>
      <c r="G2299" s="143"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Description]],Dimentions!$X$6:$AC$134,4,FALSE)="","",VLOOKUP(Table1[[#This Row],[Budget Code Description]],Dimentions!$X$6:$AC$134,4,FALSE)),"")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39"/>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x14ac:dyDescent="0.35">
      <c r="A2300" s="1"/>
      <c r="B2300" s="88" t="str">
        <f>IF(Table1[[#This Row],[Posting Date]]&lt;&gt;"",IF(Table1[[#This Row],[Reference Number]]=Q2299,B2299+1,1),"")</f>
        <v/>
      </c>
      <c r="C2300" s="61"/>
      <c r="D2300" s="61"/>
      <c r="E2300" s="140"/>
      <c r="F2300" s="143" t="str">
        <f>IFERROR(IF(VLOOKUP(Table1[[#This Row],[Budget Code Description]],Dimentions!$X$6:$AC$139,2,FALSE)="","",VLOOKUP(Table1[[#This Row],[Budget Code Description]],Dimentions!$X$6:$AC$139,2,FALSE)),"")</f>
        <v/>
      </c>
      <c r="G2300" s="143"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Description]],Dimentions!$X$6:$AC$134,4,FALSE)="","",VLOOKUP(Table1[[#This Row],[Budget Code Description]],Dimentions!$X$6:$AC$134,4,FALSE)),"")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39"/>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x14ac:dyDescent="0.35">
      <c r="A2301" s="1"/>
      <c r="B2301" s="88" t="str">
        <f>IF(Table1[[#This Row],[Posting Date]]&lt;&gt;"",IF(Table1[[#This Row],[Reference Number]]=Q2300,B2300+1,1),"")</f>
        <v/>
      </c>
      <c r="C2301" s="61"/>
      <c r="D2301" s="61"/>
      <c r="E2301" s="140"/>
      <c r="F2301" s="143" t="str">
        <f>IFERROR(IF(VLOOKUP(Table1[[#This Row],[Budget Code Description]],Dimentions!$X$6:$AC$139,2,FALSE)="","",VLOOKUP(Table1[[#This Row],[Budget Code Description]],Dimentions!$X$6:$AC$139,2,FALSE)),"")</f>
        <v/>
      </c>
      <c r="G2301" s="143"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Description]],Dimentions!$X$6:$AC$134,4,FALSE)="","",VLOOKUP(Table1[[#This Row],[Budget Code Description]],Dimentions!$X$6:$AC$134,4,FALSE)),"")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39"/>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x14ac:dyDescent="0.35">
      <c r="A2302" s="1"/>
      <c r="B2302" s="88" t="str">
        <f>IF(Table1[[#This Row],[Posting Date]]&lt;&gt;"",IF(Table1[[#This Row],[Reference Number]]=Q2301,B2301+1,1),"")</f>
        <v/>
      </c>
      <c r="C2302" s="61"/>
      <c r="D2302" s="61"/>
      <c r="E2302" s="140"/>
      <c r="F2302" s="143" t="str">
        <f>IFERROR(IF(VLOOKUP(Table1[[#This Row],[Budget Code Description]],Dimentions!$X$6:$AC$139,2,FALSE)="","",VLOOKUP(Table1[[#This Row],[Budget Code Description]],Dimentions!$X$6:$AC$139,2,FALSE)),"")</f>
        <v/>
      </c>
      <c r="G2302" s="143"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Description]],Dimentions!$X$6:$AC$134,4,FALSE)="","",VLOOKUP(Table1[[#This Row],[Budget Code Description]],Dimentions!$X$6:$AC$134,4,FALSE)),"")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39"/>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x14ac:dyDescent="0.35">
      <c r="A2303" s="1"/>
      <c r="B2303" s="88" t="str">
        <f>IF(Table1[[#This Row],[Posting Date]]&lt;&gt;"",IF(Table1[[#This Row],[Reference Number]]=Q2302,B2302+1,1),"")</f>
        <v/>
      </c>
      <c r="C2303" s="61"/>
      <c r="D2303" s="61"/>
      <c r="E2303" s="140"/>
      <c r="F2303" s="143" t="str">
        <f>IFERROR(IF(VLOOKUP(Table1[[#This Row],[Budget Code Description]],Dimentions!$X$6:$AC$139,2,FALSE)="","",VLOOKUP(Table1[[#This Row],[Budget Code Description]],Dimentions!$X$6:$AC$139,2,FALSE)),"")</f>
        <v/>
      </c>
      <c r="G2303" s="143"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Description]],Dimentions!$X$6:$AC$134,4,FALSE)="","",VLOOKUP(Table1[[#This Row],[Budget Code Description]],Dimentions!$X$6:$AC$134,4,FALSE)),"")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39"/>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x14ac:dyDescent="0.35">
      <c r="A2304" s="1"/>
      <c r="B2304" s="88" t="str">
        <f>IF(Table1[[#This Row],[Posting Date]]&lt;&gt;"",IF(Table1[[#This Row],[Reference Number]]=Q2303,B2303+1,1),"")</f>
        <v/>
      </c>
      <c r="C2304" s="61"/>
      <c r="D2304" s="61"/>
      <c r="E2304" s="140"/>
      <c r="F2304" s="143" t="str">
        <f>IFERROR(IF(VLOOKUP(Table1[[#This Row],[Budget Code Description]],Dimentions!$X$6:$AC$139,2,FALSE)="","",VLOOKUP(Table1[[#This Row],[Budget Code Description]],Dimentions!$X$6:$AC$139,2,FALSE)),"")</f>
        <v/>
      </c>
      <c r="G2304" s="143"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Description]],Dimentions!$X$6:$AC$134,4,FALSE)="","",VLOOKUP(Table1[[#This Row],[Budget Code Description]],Dimentions!$X$6:$AC$134,4,FALSE)),"")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39"/>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x14ac:dyDescent="0.35">
      <c r="A2305" s="1"/>
      <c r="B2305" s="88" t="str">
        <f>IF(Table1[[#This Row],[Posting Date]]&lt;&gt;"",IF(Table1[[#This Row],[Reference Number]]=Q2304,B2304+1,1),"")</f>
        <v/>
      </c>
      <c r="C2305" s="61"/>
      <c r="D2305" s="61"/>
      <c r="E2305" s="140"/>
      <c r="F2305" s="143" t="str">
        <f>IFERROR(IF(VLOOKUP(Table1[[#This Row],[Budget Code Description]],Dimentions!$X$6:$AC$139,2,FALSE)="","",VLOOKUP(Table1[[#This Row],[Budget Code Description]],Dimentions!$X$6:$AC$139,2,FALSE)),"")</f>
        <v/>
      </c>
      <c r="G2305" s="143"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Description]],Dimentions!$X$6:$AC$134,4,FALSE)="","",VLOOKUP(Table1[[#This Row],[Budget Code Description]],Dimentions!$X$6:$AC$134,4,FALSE)),"")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39"/>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x14ac:dyDescent="0.35">
      <c r="A2306" s="1"/>
      <c r="B2306" s="88" t="str">
        <f>IF(Table1[[#This Row],[Posting Date]]&lt;&gt;"",IF(Table1[[#This Row],[Reference Number]]=Q2305,B2305+1,1),"")</f>
        <v/>
      </c>
      <c r="C2306" s="61"/>
      <c r="D2306" s="61"/>
      <c r="E2306" s="140"/>
      <c r="F2306" s="143" t="str">
        <f>IFERROR(IF(VLOOKUP(Table1[[#This Row],[Budget Code Description]],Dimentions!$X$6:$AC$139,2,FALSE)="","",VLOOKUP(Table1[[#This Row],[Budget Code Description]],Dimentions!$X$6:$AC$139,2,FALSE)),"")</f>
        <v/>
      </c>
      <c r="G2306" s="143"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Description]],Dimentions!$X$6:$AC$134,4,FALSE)="","",VLOOKUP(Table1[[#This Row],[Budget Code Description]],Dimentions!$X$6:$AC$134,4,FALSE)),"")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39"/>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x14ac:dyDescent="0.35">
      <c r="A2307" s="1"/>
      <c r="B2307" s="88" t="str">
        <f>IF(Table1[[#This Row],[Posting Date]]&lt;&gt;"",IF(Table1[[#This Row],[Reference Number]]=Q2306,B2306+1,1),"")</f>
        <v/>
      </c>
      <c r="C2307" s="61"/>
      <c r="D2307" s="61"/>
      <c r="E2307" s="140"/>
      <c r="F2307" s="143" t="str">
        <f>IFERROR(IF(VLOOKUP(Table1[[#This Row],[Budget Code Description]],Dimentions!$X$6:$AC$139,2,FALSE)="","",VLOOKUP(Table1[[#This Row],[Budget Code Description]],Dimentions!$X$6:$AC$139,2,FALSE)),"")</f>
        <v/>
      </c>
      <c r="G2307" s="143"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Description]],Dimentions!$X$6:$AC$134,4,FALSE)="","",VLOOKUP(Table1[[#This Row],[Budget Code Description]],Dimentions!$X$6:$AC$134,4,FALSE)),"")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39"/>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x14ac:dyDescent="0.35">
      <c r="A2308" s="1"/>
      <c r="B2308" s="88" t="str">
        <f>IF(Table1[[#This Row],[Posting Date]]&lt;&gt;"",IF(Table1[[#This Row],[Reference Number]]=Q2307,B2307+1,1),"")</f>
        <v/>
      </c>
      <c r="C2308" s="61"/>
      <c r="D2308" s="61"/>
      <c r="E2308" s="140"/>
      <c r="F2308" s="143" t="str">
        <f>IFERROR(IF(VLOOKUP(Table1[[#This Row],[Budget Code Description]],Dimentions!$X$6:$AC$139,2,FALSE)="","",VLOOKUP(Table1[[#This Row],[Budget Code Description]],Dimentions!$X$6:$AC$139,2,FALSE)),"")</f>
        <v/>
      </c>
      <c r="G2308" s="143"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Description]],Dimentions!$X$6:$AC$134,4,FALSE)="","",VLOOKUP(Table1[[#This Row],[Budget Code Description]],Dimentions!$X$6:$AC$134,4,FALSE)),"")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39"/>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x14ac:dyDescent="0.35">
      <c r="A2309" s="1"/>
      <c r="B2309" s="88" t="str">
        <f>IF(Table1[[#This Row],[Posting Date]]&lt;&gt;"",IF(Table1[[#This Row],[Reference Number]]=Q2308,B2308+1,1),"")</f>
        <v/>
      </c>
      <c r="C2309" s="61"/>
      <c r="D2309" s="61"/>
      <c r="E2309" s="140"/>
      <c r="F2309" s="143" t="str">
        <f>IFERROR(IF(VLOOKUP(Table1[[#This Row],[Budget Code Description]],Dimentions!$X$6:$AC$139,2,FALSE)="","",VLOOKUP(Table1[[#This Row],[Budget Code Description]],Dimentions!$X$6:$AC$139,2,FALSE)),"")</f>
        <v/>
      </c>
      <c r="G2309" s="143"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Description]],Dimentions!$X$6:$AC$134,4,FALSE)="","",VLOOKUP(Table1[[#This Row],[Budget Code Description]],Dimentions!$X$6:$AC$134,4,FALSE)),"")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39"/>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x14ac:dyDescent="0.35">
      <c r="A2310" s="1"/>
      <c r="B2310" s="88" t="str">
        <f>IF(Table1[[#This Row],[Posting Date]]&lt;&gt;"",IF(Table1[[#This Row],[Reference Number]]=Q2309,B2309+1,1),"")</f>
        <v/>
      </c>
      <c r="C2310" s="61"/>
      <c r="D2310" s="61"/>
      <c r="E2310" s="140"/>
      <c r="F2310" s="143" t="str">
        <f>IFERROR(IF(VLOOKUP(Table1[[#This Row],[Budget Code Description]],Dimentions!$X$6:$AC$139,2,FALSE)="","",VLOOKUP(Table1[[#This Row],[Budget Code Description]],Dimentions!$X$6:$AC$139,2,FALSE)),"")</f>
        <v/>
      </c>
      <c r="G2310" s="143"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Description]],Dimentions!$X$6:$AC$134,4,FALSE)="","",VLOOKUP(Table1[[#This Row],[Budget Code Description]],Dimentions!$X$6:$AC$134,4,FALSE)),"")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39"/>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x14ac:dyDescent="0.35">
      <c r="A2311" s="1"/>
      <c r="B2311" s="88" t="str">
        <f>IF(Table1[[#This Row],[Posting Date]]&lt;&gt;"",IF(Table1[[#This Row],[Reference Number]]=Q2310,B2310+1,1),"")</f>
        <v/>
      </c>
      <c r="C2311" s="61"/>
      <c r="D2311" s="61"/>
      <c r="E2311" s="140"/>
      <c r="F2311" s="143" t="str">
        <f>IFERROR(IF(VLOOKUP(Table1[[#This Row],[Budget Code Description]],Dimentions!$X$6:$AC$139,2,FALSE)="","",VLOOKUP(Table1[[#This Row],[Budget Code Description]],Dimentions!$X$6:$AC$139,2,FALSE)),"")</f>
        <v/>
      </c>
      <c r="G2311" s="143"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Description]],Dimentions!$X$6:$AC$134,4,FALSE)="","",VLOOKUP(Table1[[#This Row],[Budget Code Description]],Dimentions!$X$6:$AC$134,4,FALSE)),"")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39"/>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x14ac:dyDescent="0.35">
      <c r="A2312" s="1"/>
      <c r="B2312" s="88" t="str">
        <f>IF(Table1[[#This Row],[Posting Date]]&lt;&gt;"",IF(Table1[[#This Row],[Reference Number]]=Q2311,B2311+1,1),"")</f>
        <v/>
      </c>
      <c r="C2312" s="61"/>
      <c r="D2312" s="61"/>
      <c r="E2312" s="140"/>
      <c r="F2312" s="143" t="str">
        <f>IFERROR(IF(VLOOKUP(Table1[[#This Row],[Budget Code Description]],Dimentions!$X$6:$AC$139,2,FALSE)="","",VLOOKUP(Table1[[#This Row],[Budget Code Description]],Dimentions!$X$6:$AC$139,2,FALSE)),"")</f>
        <v/>
      </c>
      <c r="G2312" s="143"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Description]],Dimentions!$X$6:$AC$134,4,FALSE)="","",VLOOKUP(Table1[[#This Row],[Budget Code Description]],Dimentions!$X$6:$AC$134,4,FALSE)),"")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39"/>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x14ac:dyDescent="0.35">
      <c r="A2313" s="1"/>
      <c r="B2313" s="88" t="str">
        <f>IF(Table1[[#This Row],[Posting Date]]&lt;&gt;"",IF(Table1[[#This Row],[Reference Number]]=Q2312,B2312+1,1),"")</f>
        <v/>
      </c>
      <c r="C2313" s="61"/>
      <c r="D2313" s="61"/>
      <c r="E2313" s="140"/>
      <c r="F2313" s="143" t="str">
        <f>IFERROR(IF(VLOOKUP(Table1[[#This Row],[Budget Code Description]],Dimentions!$X$6:$AC$139,2,FALSE)="","",VLOOKUP(Table1[[#This Row],[Budget Code Description]],Dimentions!$X$6:$AC$139,2,FALSE)),"")</f>
        <v/>
      </c>
      <c r="G2313" s="143"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Description]],Dimentions!$X$6:$AC$134,4,FALSE)="","",VLOOKUP(Table1[[#This Row],[Budget Code Description]],Dimentions!$X$6:$AC$134,4,FALSE)),"")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39"/>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x14ac:dyDescent="0.35">
      <c r="A2314" s="1"/>
      <c r="B2314" s="88" t="str">
        <f>IF(Table1[[#This Row],[Posting Date]]&lt;&gt;"",IF(Table1[[#This Row],[Reference Number]]=Q2313,B2313+1,1),"")</f>
        <v/>
      </c>
      <c r="C2314" s="61"/>
      <c r="D2314" s="61"/>
      <c r="E2314" s="140"/>
      <c r="F2314" s="143" t="str">
        <f>IFERROR(IF(VLOOKUP(Table1[[#This Row],[Budget Code Description]],Dimentions!$X$6:$AC$139,2,FALSE)="","",VLOOKUP(Table1[[#This Row],[Budget Code Description]],Dimentions!$X$6:$AC$139,2,FALSE)),"")</f>
        <v/>
      </c>
      <c r="G2314" s="143"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Description]],Dimentions!$X$6:$AC$134,4,FALSE)="","",VLOOKUP(Table1[[#This Row],[Budget Code Description]],Dimentions!$X$6:$AC$134,4,FALSE)),"")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39"/>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x14ac:dyDescent="0.35">
      <c r="A2315" s="1"/>
      <c r="B2315" s="88" t="str">
        <f>IF(Table1[[#This Row],[Posting Date]]&lt;&gt;"",IF(Table1[[#This Row],[Reference Number]]=Q2314,B2314+1,1),"")</f>
        <v/>
      </c>
      <c r="C2315" s="61"/>
      <c r="D2315" s="61"/>
      <c r="E2315" s="140"/>
      <c r="F2315" s="143" t="str">
        <f>IFERROR(IF(VLOOKUP(Table1[[#This Row],[Budget Code Description]],Dimentions!$X$6:$AC$139,2,FALSE)="","",VLOOKUP(Table1[[#This Row],[Budget Code Description]],Dimentions!$X$6:$AC$139,2,FALSE)),"")</f>
        <v/>
      </c>
      <c r="G2315" s="143"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Description]],Dimentions!$X$6:$AC$134,4,FALSE)="","",VLOOKUP(Table1[[#This Row],[Budget Code Description]],Dimentions!$X$6:$AC$134,4,FALSE)),"")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39"/>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x14ac:dyDescent="0.35">
      <c r="A2316" s="1"/>
      <c r="B2316" s="88" t="str">
        <f>IF(Table1[[#This Row],[Posting Date]]&lt;&gt;"",IF(Table1[[#This Row],[Reference Number]]=Q2315,B2315+1,1),"")</f>
        <v/>
      </c>
      <c r="C2316" s="61"/>
      <c r="D2316" s="61"/>
      <c r="E2316" s="140"/>
      <c r="F2316" s="143" t="str">
        <f>IFERROR(IF(VLOOKUP(Table1[[#This Row],[Budget Code Description]],Dimentions!$X$6:$AC$139,2,FALSE)="","",VLOOKUP(Table1[[#This Row],[Budget Code Description]],Dimentions!$X$6:$AC$139,2,FALSE)),"")</f>
        <v/>
      </c>
      <c r="G2316" s="143"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Description]],Dimentions!$X$6:$AC$134,4,FALSE)="","",VLOOKUP(Table1[[#This Row],[Budget Code Description]],Dimentions!$X$6:$AC$134,4,FALSE)),"")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39"/>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x14ac:dyDescent="0.35">
      <c r="A2317" s="1"/>
      <c r="B2317" s="88" t="str">
        <f>IF(Table1[[#This Row],[Posting Date]]&lt;&gt;"",IF(Table1[[#This Row],[Reference Number]]=Q2316,B2316+1,1),"")</f>
        <v/>
      </c>
      <c r="C2317" s="61"/>
      <c r="D2317" s="61"/>
      <c r="E2317" s="140"/>
      <c r="F2317" s="143" t="str">
        <f>IFERROR(IF(VLOOKUP(Table1[[#This Row],[Budget Code Description]],Dimentions!$X$6:$AC$139,2,FALSE)="","",VLOOKUP(Table1[[#This Row],[Budget Code Description]],Dimentions!$X$6:$AC$139,2,FALSE)),"")</f>
        <v/>
      </c>
      <c r="G2317" s="143"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Description]],Dimentions!$X$6:$AC$134,4,FALSE)="","",VLOOKUP(Table1[[#This Row],[Budget Code Description]],Dimentions!$X$6:$AC$134,4,FALSE)),"")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39"/>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x14ac:dyDescent="0.35">
      <c r="A2318" s="1"/>
      <c r="B2318" s="88" t="str">
        <f>IF(Table1[[#This Row],[Posting Date]]&lt;&gt;"",IF(Table1[[#This Row],[Reference Number]]=Q2317,B2317+1,1),"")</f>
        <v/>
      </c>
      <c r="C2318" s="61"/>
      <c r="D2318" s="61"/>
      <c r="E2318" s="140"/>
      <c r="F2318" s="143" t="str">
        <f>IFERROR(IF(VLOOKUP(Table1[[#This Row],[Budget Code Description]],Dimentions!$X$6:$AC$139,2,FALSE)="","",VLOOKUP(Table1[[#This Row],[Budget Code Description]],Dimentions!$X$6:$AC$139,2,FALSE)),"")</f>
        <v/>
      </c>
      <c r="G2318" s="143"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Description]],Dimentions!$X$6:$AC$134,4,FALSE)="","",VLOOKUP(Table1[[#This Row],[Budget Code Description]],Dimentions!$X$6:$AC$134,4,FALSE)),"")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39"/>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x14ac:dyDescent="0.35">
      <c r="A2319" s="1"/>
      <c r="B2319" s="88" t="str">
        <f>IF(Table1[[#This Row],[Posting Date]]&lt;&gt;"",IF(Table1[[#This Row],[Reference Number]]=Q2318,B2318+1,1),"")</f>
        <v/>
      </c>
      <c r="C2319" s="61"/>
      <c r="D2319" s="61"/>
      <c r="E2319" s="140"/>
      <c r="F2319" s="143" t="str">
        <f>IFERROR(IF(VLOOKUP(Table1[[#This Row],[Budget Code Description]],Dimentions!$X$6:$AC$139,2,FALSE)="","",VLOOKUP(Table1[[#This Row],[Budget Code Description]],Dimentions!$X$6:$AC$139,2,FALSE)),"")</f>
        <v/>
      </c>
      <c r="G2319" s="143"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Description]],Dimentions!$X$6:$AC$134,4,FALSE)="","",VLOOKUP(Table1[[#This Row],[Budget Code Description]],Dimentions!$X$6:$AC$134,4,FALSE)),"")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39"/>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x14ac:dyDescent="0.35">
      <c r="A2320" s="1"/>
      <c r="B2320" s="88" t="str">
        <f>IF(Table1[[#This Row],[Posting Date]]&lt;&gt;"",IF(Table1[[#This Row],[Reference Number]]=Q2319,B2319+1,1),"")</f>
        <v/>
      </c>
      <c r="C2320" s="61"/>
      <c r="D2320" s="61"/>
      <c r="E2320" s="140"/>
      <c r="F2320" s="143" t="str">
        <f>IFERROR(IF(VLOOKUP(Table1[[#This Row],[Budget Code Description]],Dimentions!$X$6:$AC$139,2,FALSE)="","",VLOOKUP(Table1[[#This Row],[Budget Code Description]],Dimentions!$X$6:$AC$139,2,FALSE)),"")</f>
        <v/>
      </c>
      <c r="G2320" s="143"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Description]],Dimentions!$X$6:$AC$134,4,FALSE)="","",VLOOKUP(Table1[[#This Row],[Budget Code Description]],Dimentions!$X$6:$AC$134,4,FALSE)),"")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si="39"/>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x14ac:dyDescent="0.35">
      <c r="A2321" s="1"/>
      <c r="B2321" s="88" t="str">
        <f>IF(Table1[[#This Row],[Posting Date]]&lt;&gt;"",IF(Table1[[#This Row],[Reference Number]]=Q2320,B2320+1,1),"")</f>
        <v/>
      </c>
      <c r="C2321" s="61"/>
      <c r="D2321" s="61"/>
      <c r="E2321" s="140"/>
      <c r="F2321" s="143" t="str">
        <f>IFERROR(IF(VLOOKUP(Table1[[#This Row],[Budget Code Description]],Dimentions!$X$6:$AC$139,2,FALSE)="","",VLOOKUP(Table1[[#This Row],[Budget Code Description]],Dimentions!$X$6:$AC$139,2,FALSE)),"")</f>
        <v/>
      </c>
      <c r="G2321" s="143"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Description]],Dimentions!$X$6:$AC$134,4,FALSE)="","",VLOOKUP(Table1[[#This Row],[Budget Code Description]],Dimentions!$X$6:$AC$134,4,FALSE)),"")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si="39"/>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x14ac:dyDescent="0.35">
      <c r="A2322" s="1"/>
      <c r="B2322" s="88" t="str">
        <f>IF(Table1[[#This Row],[Posting Date]]&lt;&gt;"",IF(Table1[[#This Row],[Reference Number]]=Q2321,B2321+1,1),"")</f>
        <v/>
      </c>
      <c r="C2322" s="61"/>
      <c r="D2322" s="61"/>
      <c r="E2322" s="140"/>
      <c r="F2322" s="143" t="str">
        <f>IFERROR(IF(VLOOKUP(Table1[[#This Row],[Budget Code Description]],Dimentions!$X$6:$AC$139,2,FALSE)="","",VLOOKUP(Table1[[#This Row],[Budget Code Description]],Dimentions!$X$6:$AC$139,2,FALSE)),"")</f>
        <v/>
      </c>
      <c r="G2322" s="143"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Description]],Dimentions!$X$6:$AC$134,4,FALSE)="","",VLOOKUP(Table1[[#This Row],[Budget Code Description]],Dimentions!$X$6:$AC$134,4,FALSE)),"")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si="39"/>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x14ac:dyDescent="0.35">
      <c r="A2323" s="1"/>
      <c r="B2323" s="88" t="str">
        <f>IF(Table1[[#This Row],[Posting Date]]&lt;&gt;"",IF(Table1[[#This Row],[Reference Number]]=Q2322,B2322+1,1),"")</f>
        <v/>
      </c>
      <c r="C2323" s="61"/>
      <c r="D2323" s="61"/>
      <c r="E2323" s="140"/>
      <c r="F2323" s="143" t="str">
        <f>IFERROR(IF(VLOOKUP(Table1[[#This Row],[Budget Code Description]],Dimentions!$X$6:$AC$139,2,FALSE)="","",VLOOKUP(Table1[[#This Row],[Budget Code Description]],Dimentions!$X$6:$AC$139,2,FALSE)),"")</f>
        <v/>
      </c>
      <c r="G2323" s="143"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Description]],Dimentions!$X$6:$AC$134,4,FALSE)="","",VLOOKUP(Table1[[#This Row],[Budget Code Description]],Dimentions!$X$6:$AC$134,4,FALSE)),"")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39"/>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x14ac:dyDescent="0.35">
      <c r="A2324" s="1"/>
      <c r="B2324" s="88" t="str">
        <f>IF(Table1[[#This Row],[Posting Date]]&lt;&gt;"",IF(Table1[[#This Row],[Reference Number]]=Q2323,B2323+1,1),"")</f>
        <v/>
      </c>
      <c r="C2324" s="61"/>
      <c r="D2324" s="61"/>
      <c r="E2324" s="140"/>
      <c r="F2324" s="143" t="str">
        <f>IFERROR(IF(VLOOKUP(Table1[[#This Row],[Budget Code Description]],Dimentions!$X$6:$AC$139,2,FALSE)="","",VLOOKUP(Table1[[#This Row],[Budget Code Description]],Dimentions!$X$6:$AC$139,2,FALSE)),"")</f>
        <v/>
      </c>
      <c r="G2324" s="143"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Description]],Dimentions!$X$6:$AC$134,4,FALSE)="","",VLOOKUP(Table1[[#This Row],[Budget Code Description]],Dimentions!$X$6:$AC$134,4,FALSE)),"")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39"/>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x14ac:dyDescent="0.35">
      <c r="A2325" s="1"/>
      <c r="B2325" s="88" t="str">
        <f>IF(Table1[[#This Row],[Posting Date]]&lt;&gt;"",IF(Table1[[#This Row],[Reference Number]]=Q2324,B2324+1,1),"")</f>
        <v/>
      </c>
      <c r="C2325" s="61"/>
      <c r="D2325" s="61"/>
      <c r="E2325" s="140"/>
      <c r="F2325" s="143" t="str">
        <f>IFERROR(IF(VLOOKUP(Table1[[#This Row],[Budget Code Description]],Dimentions!$X$6:$AC$139,2,FALSE)="","",VLOOKUP(Table1[[#This Row],[Budget Code Description]],Dimentions!$X$6:$AC$139,2,FALSE)),"")</f>
        <v/>
      </c>
      <c r="G2325" s="143"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Description]],Dimentions!$X$6:$AC$134,4,FALSE)="","",VLOOKUP(Table1[[#This Row],[Budget Code Description]],Dimentions!$X$6:$AC$134,4,FALSE)),"")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39"/>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x14ac:dyDescent="0.35">
      <c r="A2326" s="1"/>
      <c r="B2326" s="88" t="str">
        <f>IF(Table1[[#This Row],[Posting Date]]&lt;&gt;"",IF(Table1[[#This Row],[Reference Number]]=Q2325,B2325+1,1),"")</f>
        <v/>
      </c>
      <c r="C2326" s="61"/>
      <c r="D2326" s="61"/>
      <c r="E2326" s="140"/>
      <c r="F2326" s="143" t="str">
        <f>IFERROR(IF(VLOOKUP(Table1[[#This Row],[Budget Code Description]],Dimentions!$X$6:$AC$139,2,FALSE)="","",VLOOKUP(Table1[[#This Row],[Budget Code Description]],Dimentions!$X$6:$AC$139,2,FALSE)),"")</f>
        <v/>
      </c>
      <c r="G2326" s="143"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Description]],Dimentions!$X$6:$AC$134,4,FALSE)="","",VLOOKUP(Table1[[#This Row],[Budget Code Description]],Dimentions!$X$6:$AC$134,4,FALSE)),"")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39"/>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x14ac:dyDescent="0.35">
      <c r="A2327" s="1"/>
      <c r="B2327" s="88" t="str">
        <f>IF(Table1[[#This Row],[Posting Date]]&lt;&gt;"",IF(Table1[[#This Row],[Reference Number]]=Q2326,B2326+1,1),"")</f>
        <v/>
      </c>
      <c r="C2327" s="61"/>
      <c r="D2327" s="61"/>
      <c r="E2327" s="140"/>
      <c r="F2327" s="143" t="str">
        <f>IFERROR(IF(VLOOKUP(Table1[[#This Row],[Budget Code Description]],Dimentions!$X$6:$AC$139,2,FALSE)="","",VLOOKUP(Table1[[#This Row],[Budget Code Description]],Dimentions!$X$6:$AC$139,2,FALSE)),"")</f>
        <v/>
      </c>
      <c r="G2327" s="143"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Description]],Dimentions!$X$6:$AC$134,4,FALSE)="","",VLOOKUP(Table1[[#This Row],[Budget Code Description]],Dimentions!$X$6:$AC$134,4,FALSE)),"")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39"/>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x14ac:dyDescent="0.35">
      <c r="A2328" s="1"/>
      <c r="B2328" s="88" t="str">
        <f>IF(Table1[[#This Row],[Posting Date]]&lt;&gt;"",IF(Table1[[#This Row],[Reference Number]]=Q2327,B2327+1,1),"")</f>
        <v/>
      </c>
      <c r="C2328" s="61"/>
      <c r="D2328" s="61"/>
      <c r="E2328" s="140"/>
      <c r="F2328" s="143" t="str">
        <f>IFERROR(IF(VLOOKUP(Table1[[#This Row],[Budget Code Description]],Dimentions!$X$6:$AC$139,2,FALSE)="","",VLOOKUP(Table1[[#This Row],[Budget Code Description]],Dimentions!$X$6:$AC$139,2,FALSE)),"")</f>
        <v/>
      </c>
      <c r="G2328" s="143"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Description]],Dimentions!$X$6:$AC$134,4,FALSE)="","",VLOOKUP(Table1[[#This Row],[Budget Code Description]],Dimentions!$X$6:$AC$134,4,FALSE)),"")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39"/>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x14ac:dyDescent="0.35">
      <c r="A2329" s="1"/>
      <c r="B2329" s="88" t="str">
        <f>IF(Table1[[#This Row],[Posting Date]]&lt;&gt;"",IF(Table1[[#This Row],[Reference Number]]=Q2328,B2328+1,1),"")</f>
        <v/>
      </c>
      <c r="C2329" s="61"/>
      <c r="D2329" s="61"/>
      <c r="E2329" s="140"/>
      <c r="F2329" s="143" t="str">
        <f>IFERROR(IF(VLOOKUP(Table1[[#This Row],[Budget Code Description]],Dimentions!$X$6:$AC$139,2,FALSE)="","",VLOOKUP(Table1[[#This Row],[Budget Code Description]],Dimentions!$X$6:$AC$139,2,FALSE)),"")</f>
        <v/>
      </c>
      <c r="G2329" s="143"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Description]],Dimentions!$X$6:$AC$134,4,FALSE)="","",VLOOKUP(Table1[[#This Row],[Budget Code Description]],Dimentions!$X$6:$AC$134,4,FALSE)),"")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39"/>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x14ac:dyDescent="0.35">
      <c r="A2330" s="1"/>
      <c r="B2330" s="88" t="str">
        <f>IF(Table1[[#This Row],[Posting Date]]&lt;&gt;"",IF(Table1[[#This Row],[Reference Number]]=Q2329,B2329+1,1),"")</f>
        <v/>
      </c>
      <c r="C2330" s="61"/>
      <c r="D2330" s="61"/>
      <c r="E2330" s="140"/>
      <c r="F2330" s="143" t="str">
        <f>IFERROR(IF(VLOOKUP(Table1[[#This Row],[Budget Code Description]],Dimentions!$X$6:$AC$139,2,FALSE)="","",VLOOKUP(Table1[[#This Row],[Budget Code Description]],Dimentions!$X$6:$AC$139,2,FALSE)),"")</f>
        <v/>
      </c>
      <c r="G2330" s="143"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Description]],Dimentions!$X$6:$AC$134,4,FALSE)="","",VLOOKUP(Table1[[#This Row],[Budget Code Description]],Dimentions!$X$6:$AC$134,4,FALSE)),"")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39"/>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x14ac:dyDescent="0.35">
      <c r="A2331" s="1"/>
      <c r="B2331" s="88" t="str">
        <f>IF(Table1[[#This Row],[Posting Date]]&lt;&gt;"",IF(Table1[[#This Row],[Reference Number]]=Q2330,B2330+1,1),"")</f>
        <v/>
      </c>
      <c r="C2331" s="61"/>
      <c r="D2331" s="61"/>
      <c r="E2331" s="140"/>
      <c r="F2331" s="143" t="str">
        <f>IFERROR(IF(VLOOKUP(Table1[[#This Row],[Budget Code Description]],Dimentions!$X$6:$AC$139,2,FALSE)="","",VLOOKUP(Table1[[#This Row],[Budget Code Description]],Dimentions!$X$6:$AC$139,2,FALSE)),"")</f>
        <v/>
      </c>
      <c r="G2331" s="143"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Description]],Dimentions!$X$6:$AC$134,4,FALSE)="","",VLOOKUP(Table1[[#This Row],[Budget Code Description]],Dimentions!$X$6:$AC$134,4,FALSE)),"")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39"/>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x14ac:dyDescent="0.35">
      <c r="A2332" s="1"/>
      <c r="B2332" s="88" t="str">
        <f>IF(Table1[[#This Row],[Posting Date]]&lt;&gt;"",IF(Table1[[#This Row],[Reference Number]]=Q2331,B2331+1,1),"")</f>
        <v/>
      </c>
      <c r="C2332" s="61"/>
      <c r="D2332" s="61"/>
      <c r="E2332" s="140"/>
      <c r="F2332" s="143" t="str">
        <f>IFERROR(IF(VLOOKUP(Table1[[#This Row],[Budget Code Description]],Dimentions!$X$6:$AC$139,2,FALSE)="","",VLOOKUP(Table1[[#This Row],[Budget Code Description]],Dimentions!$X$6:$AC$139,2,FALSE)),"")</f>
        <v/>
      </c>
      <c r="G2332" s="143"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Description]],Dimentions!$X$6:$AC$134,4,FALSE)="","",VLOOKUP(Table1[[#This Row],[Budget Code Description]],Dimentions!$X$6:$AC$134,4,FALSE)),"")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39"/>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x14ac:dyDescent="0.35">
      <c r="A2333" s="1"/>
      <c r="B2333" s="88" t="str">
        <f>IF(Table1[[#This Row],[Posting Date]]&lt;&gt;"",IF(Table1[[#This Row],[Reference Number]]=Q2332,B2332+1,1),"")</f>
        <v/>
      </c>
      <c r="C2333" s="61"/>
      <c r="D2333" s="61"/>
      <c r="E2333" s="140"/>
      <c r="F2333" s="143" t="str">
        <f>IFERROR(IF(VLOOKUP(Table1[[#This Row],[Budget Code Description]],Dimentions!$X$6:$AC$139,2,FALSE)="","",VLOOKUP(Table1[[#This Row],[Budget Code Description]],Dimentions!$X$6:$AC$139,2,FALSE)),"")</f>
        <v/>
      </c>
      <c r="G2333" s="143"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Description]],Dimentions!$X$6:$AC$134,4,FALSE)="","",VLOOKUP(Table1[[#This Row],[Budget Code Description]],Dimentions!$X$6:$AC$134,4,FALSE)),"")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39"/>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x14ac:dyDescent="0.35">
      <c r="A2334" s="1"/>
      <c r="B2334" s="88" t="str">
        <f>IF(Table1[[#This Row],[Posting Date]]&lt;&gt;"",IF(Table1[[#This Row],[Reference Number]]=Q2333,B2333+1,1),"")</f>
        <v/>
      </c>
      <c r="C2334" s="61"/>
      <c r="D2334" s="61"/>
      <c r="E2334" s="140"/>
      <c r="F2334" s="143" t="str">
        <f>IFERROR(IF(VLOOKUP(Table1[[#This Row],[Budget Code Description]],Dimentions!$X$6:$AC$139,2,FALSE)="","",VLOOKUP(Table1[[#This Row],[Budget Code Description]],Dimentions!$X$6:$AC$139,2,FALSE)),"")</f>
        <v/>
      </c>
      <c r="G2334" s="143"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Description]],Dimentions!$X$6:$AC$134,4,FALSE)="","",VLOOKUP(Table1[[#This Row],[Budget Code Description]],Dimentions!$X$6:$AC$134,4,FALSE)),"")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39"/>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x14ac:dyDescent="0.35">
      <c r="A2335" s="1"/>
      <c r="B2335" s="88" t="str">
        <f>IF(Table1[[#This Row],[Posting Date]]&lt;&gt;"",IF(Table1[[#This Row],[Reference Number]]=Q2334,B2334+1,1),"")</f>
        <v/>
      </c>
      <c r="C2335" s="61"/>
      <c r="D2335" s="61"/>
      <c r="E2335" s="140"/>
      <c r="F2335" s="143" t="str">
        <f>IFERROR(IF(VLOOKUP(Table1[[#This Row],[Budget Code Description]],Dimentions!$X$6:$AC$139,2,FALSE)="","",VLOOKUP(Table1[[#This Row],[Budget Code Description]],Dimentions!$X$6:$AC$139,2,FALSE)),"")</f>
        <v/>
      </c>
      <c r="G2335" s="143"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Description]],Dimentions!$X$6:$AC$134,4,FALSE)="","",VLOOKUP(Table1[[#This Row],[Budget Code Description]],Dimentions!$X$6:$AC$134,4,FALSE)),"")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39"/>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x14ac:dyDescent="0.35">
      <c r="A2336" s="1"/>
      <c r="B2336" s="88" t="str">
        <f>IF(Table1[[#This Row],[Posting Date]]&lt;&gt;"",IF(Table1[[#This Row],[Reference Number]]=Q2335,B2335+1,1),"")</f>
        <v/>
      </c>
      <c r="C2336" s="61"/>
      <c r="D2336" s="61"/>
      <c r="E2336" s="140"/>
      <c r="F2336" s="143" t="str">
        <f>IFERROR(IF(VLOOKUP(Table1[[#This Row],[Budget Code Description]],Dimentions!$X$6:$AC$139,2,FALSE)="","",VLOOKUP(Table1[[#This Row],[Budget Code Description]],Dimentions!$X$6:$AC$139,2,FALSE)),"")</f>
        <v/>
      </c>
      <c r="G2336" s="143"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Description]],Dimentions!$X$6:$AC$134,4,FALSE)="","",VLOOKUP(Table1[[#This Row],[Budget Code Description]],Dimentions!$X$6:$AC$134,4,FALSE)),"")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39"/>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x14ac:dyDescent="0.35">
      <c r="A2337" s="1"/>
      <c r="B2337" s="88" t="str">
        <f>IF(Table1[[#This Row],[Posting Date]]&lt;&gt;"",IF(Table1[[#This Row],[Reference Number]]=Q2336,B2336+1,1),"")</f>
        <v/>
      </c>
      <c r="C2337" s="61"/>
      <c r="D2337" s="61"/>
      <c r="E2337" s="140"/>
      <c r="F2337" s="143" t="str">
        <f>IFERROR(IF(VLOOKUP(Table1[[#This Row],[Budget Code Description]],Dimentions!$X$6:$AC$139,2,FALSE)="","",VLOOKUP(Table1[[#This Row],[Budget Code Description]],Dimentions!$X$6:$AC$139,2,FALSE)),"")</f>
        <v/>
      </c>
      <c r="G2337" s="143"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Description]],Dimentions!$X$6:$AC$134,4,FALSE)="","",VLOOKUP(Table1[[#This Row],[Budget Code Description]],Dimentions!$X$6:$AC$134,4,FALSE)),"")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39"/>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x14ac:dyDescent="0.35">
      <c r="A2338" s="1"/>
      <c r="B2338" s="88" t="str">
        <f>IF(Table1[[#This Row],[Posting Date]]&lt;&gt;"",IF(Table1[[#This Row],[Reference Number]]=Q2337,B2337+1,1),"")</f>
        <v/>
      </c>
      <c r="C2338" s="61"/>
      <c r="D2338" s="61"/>
      <c r="E2338" s="140"/>
      <c r="F2338" s="143" t="str">
        <f>IFERROR(IF(VLOOKUP(Table1[[#This Row],[Budget Code Description]],Dimentions!$X$6:$AC$139,2,FALSE)="","",VLOOKUP(Table1[[#This Row],[Budget Code Description]],Dimentions!$X$6:$AC$139,2,FALSE)),"")</f>
        <v/>
      </c>
      <c r="G2338" s="143"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Description]],Dimentions!$X$6:$AC$134,4,FALSE)="","",VLOOKUP(Table1[[#This Row],[Budget Code Description]],Dimentions!$X$6:$AC$134,4,FALSE)),"")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39"/>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x14ac:dyDescent="0.35">
      <c r="A2339" s="1"/>
      <c r="B2339" s="88" t="str">
        <f>IF(Table1[[#This Row],[Posting Date]]&lt;&gt;"",IF(Table1[[#This Row],[Reference Number]]=Q2338,B2338+1,1),"")</f>
        <v/>
      </c>
      <c r="C2339" s="61"/>
      <c r="D2339" s="61"/>
      <c r="E2339" s="140"/>
      <c r="F2339" s="143" t="str">
        <f>IFERROR(IF(VLOOKUP(Table1[[#This Row],[Budget Code Description]],Dimentions!$X$6:$AC$139,2,FALSE)="","",VLOOKUP(Table1[[#This Row],[Budget Code Description]],Dimentions!$X$6:$AC$139,2,FALSE)),"")</f>
        <v/>
      </c>
      <c r="G2339" s="143"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Description]],Dimentions!$X$6:$AC$134,4,FALSE)="","",VLOOKUP(Table1[[#This Row],[Budget Code Description]],Dimentions!$X$6:$AC$134,4,FALSE)),"")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si="39"/>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x14ac:dyDescent="0.35">
      <c r="A2340" s="1"/>
      <c r="B2340" s="88" t="str">
        <f>IF(Table1[[#This Row],[Posting Date]]&lt;&gt;"",IF(Table1[[#This Row],[Reference Number]]=Q2339,B2339+1,1),"")</f>
        <v/>
      </c>
      <c r="C2340" s="61"/>
      <c r="D2340" s="61"/>
      <c r="E2340" s="140"/>
      <c r="F2340" s="143" t="str">
        <f>IFERROR(IF(VLOOKUP(Table1[[#This Row],[Budget Code Description]],Dimentions!$X$6:$AC$139,2,FALSE)="","",VLOOKUP(Table1[[#This Row],[Budget Code Description]],Dimentions!$X$6:$AC$139,2,FALSE)),"")</f>
        <v/>
      </c>
      <c r="G2340" s="143"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Description]],Dimentions!$X$6:$AC$134,4,FALSE)="","",VLOOKUP(Table1[[#This Row],[Budget Code Description]],Dimentions!$X$6:$AC$134,4,FALSE)),"")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39"/>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x14ac:dyDescent="0.35">
      <c r="A2341" s="1"/>
      <c r="B2341" s="88" t="str">
        <f>IF(Table1[[#This Row],[Posting Date]]&lt;&gt;"",IF(Table1[[#This Row],[Reference Number]]=Q2340,B2340+1,1),"")</f>
        <v/>
      </c>
      <c r="C2341" s="61"/>
      <c r="D2341" s="61"/>
      <c r="E2341" s="140"/>
      <c r="F2341" s="143" t="str">
        <f>IFERROR(IF(VLOOKUP(Table1[[#This Row],[Budget Code Description]],Dimentions!$X$6:$AC$139,2,FALSE)="","",VLOOKUP(Table1[[#This Row],[Budget Code Description]],Dimentions!$X$6:$AC$139,2,FALSE)),"")</f>
        <v/>
      </c>
      <c r="G2341" s="143"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Description]],Dimentions!$X$6:$AC$134,4,FALSE)="","",VLOOKUP(Table1[[#This Row],[Budget Code Description]],Dimentions!$X$6:$AC$134,4,FALSE)),"")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39"/>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x14ac:dyDescent="0.35">
      <c r="A2342" s="1"/>
      <c r="B2342" s="88" t="str">
        <f>IF(Table1[[#This Row],[Posting Date]]&lt;&gt;"",IF(Table1[[#This Row],[Reference Number]]=Q2341,B2341+1,1),"")</f>
        <v/>
      </c>
      <c r="C2342" s="61"/>
      <c r="D2342" s="61"/>
      <c r="E2342" s="140"/>
      <c r="F2342" s="143" t="str">
        <f>IFERROR(IF(VLOOKUP(Table1[[#This Row],[Budget Code Description]],Dimentions!$X$6:$AC$139,2,FALSE)="","",VLOOKUP(Table1[[#This Row],[Budget Code Description]],Dimentions!$X$6:$AC$139,2,FALSE)),"")</f>
        <v/>
      </c>
      <c r="G2342" s="143"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Description]],Dimentions!$X$6:$AC$134,4,FALSE)="","",VLOOKUP(Table1[[#This Row],[Budget Code Description]],Dimentions!$X$6:$AC$134,4,FALSE)),"")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si="39"/>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x14ac:dyDescent="0.35">
      <c r="A2343" s="1"/>
      <c r="B2343" s="88" t="str">
        <f>IF(Table1[[#This Row],[Posting Date]]&lt;&gt;"",IF(Table1[[#This Row],[Reference Number]]=Q2342,B2342+1,1),"")</f>
        <v/>
      </c>
      <c r="C2343" s="61"/>
      <c r="D2343" s="61"/>
      <c r="E2343" s="140"/>
      <c r="F2343" s="143" t="str">
        <f>IFERROR(IF(VLOOKUP(Table1[[#This Row],[Budget Code Description]],Dimentions!$X$6:$AC$139,2,FALSE)="","",VLOOKUP(Table1[[#This Row],[Budget Code Description]],Dimentions!$X$6:$AC$139,2,FALSE)),"")</f>
        <v/>
      </c>
      <c r="G2343" s="143"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Description]],Dimentions!$X$6:$AC$134,4,FALSE)="","",VLOOKUP(Table1[[#This Row],[Budget Code Description]],Dimentions!$X$6:$AC$134,4,FALSE)),"")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39"/>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x14ac:dyDescent="0.35">
      <c r="A2344" s="1"/>
      <c r="B2344" s="88" t="str">
        <f>IF(Table1[[#This Row],[Posting Date]]&lt;&gt;"",IF(Table1[[#This Row],[Reference Number]]=Q2343,B2343+1,1),"")</f>
        <v/>
      </c>
      <c r="C2344" s="61"/>
      <c r="D2344" s="61"/>
      <c r="E2344" s="140"/>
      <c r="F2344" s="143" t="str">
        <f>IFERROR(IF(VLOOKUP(Table1[[#This Row],[Budget Code Description]],Dimentions!$X$6:$AC$139,2,FALSE)="","",VLOOKUP(Table1[[#This Row],[Budget Code Description]],Dimentions!$X$6:$AC$139,2,FALSE)),"")</f>
        <v/>
      </c>
      <c r="G2344" s="143"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Description]],Dimentions!$X$6:$AC$134,4,FALSE)="","",VLOOKUP(Table1[[#This Row],[Budget Code Description]],Dimentions!$X$6:$AC$134,4,FALSE)),"")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39"/>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x14ac:dyDescent="0.35">
      <c r="A2345" s="1"/>
      <c r="B2345" s="88" t="str">
        <f>IF(Table1[[#This Row],[Posting Date]]&lt;&gt;"",IF(Table1[[#This Row],[Reference Number]]=Q2344,B2344+1,1),"")</f>
        <v/>
      </c>
      <c r="C2345" s="61"/>
      <c r="D2345" s="61"/>
      <c r="E2345" s="140"/>
      <c r="F2345" s="143" t="str">
        <f>IFERROR(IF(VLOOKUP(Table1[[#This Row],[Budget Code Description]],Dimentions!$X$6:$AC$139,2,FALSE)="","",VLOOKUP(Table1[[#This Row],[Budget Code Description]],Dimentions!$X$6:$AC$139,2,FALSE)),"")</f>
        <v/>
      </c>
      <c r="G2345" s="143"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Description]],Dimentions!$X$6:$AC$134,4,FALSE)="","",VLOOKUP(Table1[[#This Row],[Budget Code Description]],Dimentions!$X$6:$AC$134,4,FALSE)),"")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si="39"/>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x14ac:dyDescent="0.35">
      <c r="A2346" s="1"/>
      <c r="B2346" s="88" t="str">
        <f>IF(Table1[[#This Row],[Posting Date]]&lt;&gt;"",IF(Table1[[#This Row],[Reference Number]]=Q2345,B2345+1,1),"")</f>
        <v/>
      </c>
      <c r="C2346" s="61"/>
      <c r="D2346" s="61"/>
      <c r="E2346" s="140"/>
      <c r="F2346" s="143" t="str">
        <f>IFERROR(IF(VLOOKUP(Table1[[#This Row],[Budget Code Description]],Dimentions!$X$6:$AC$139,2,FALSE)="","",VLOOKUP(Table1[[#This Row],[Budget Code Description]],Dimentions!$X$6:$AC$139,2,FALSE)),"")</f>
        <v/>
      </c>
      <c r="G2346" s="143"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Description]],Dimentions!$X$6:$AC$134,4,FALSE)="","",VLOOKUP(Table1[[#This Row],[Budget Code Description]],Dimentions!$X$6:$AC$134,4,FALSE)),"")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39"/>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x14ac:dyDescent="0.35">
      <c r="A2347" s="1"/>
      <c r="B2347" s="88" t="str">
        <f>IF(Table1[[#This Row],[Posting Date]]&lt;&gt;"",IF(Table1[[#This Row],[Reference Number]]=Q2346,B2346+1,1),"")</f>
        <v/>
      </c>
      <c r="C2347" s="61"/>
      <c r="D2347" s="61"/>
      <c r="E2347" s="140"/>
      <c r="F2347" s="143" t="str">
        <f>IFERROR(IF(VLOOKUP(Table1[[#This Row],[Budget Code Description]],Dimentions!$X$6:$AC$139,2,FALSE)="","",VLOOKUP(Table1[[#This Row],[Budget Code Description]],Dimentions!$X$6:$AC$139,2,FALSE)),"")</f>
        <v/>
      </c>
      <c r="G2347" s="143"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Description]],Dimentions!$X$6:$AC$134,4,FALSE)="","",VLOOKUP(Table1[[#This Row],[Budget Code Description]],Dimentions!$X$6:$AC$134,4,FALSE)),"")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ref="W2347:W2410" si="40">IF(E2347="","",(ExchangeRate))</f>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x14ac:dyDescent="0.35">
      <c r="A2348" s="1"/>
      <c r="B2348" s="88" t="str">
        <f>IF(Table1[[#This Row],[Posting Date]]&lt;&gt;"",IF(Table1[[#This Row],[Reference Number]]=Q2347,B2347+1,1),"")</f>
        <v/>
      </c>
      <c r="C2348" s="61"/>
      <c r="D2348" s="61"/>
      <c r="E2348" s="140"/>
      <c r="F2348" s="143" t="str">
        <f>IFERROR(IF(VLOOKUP(Table1[[#This Row],[Budget Code Description]],Dimentions!$X$6:$AC$139,2,FALSE)="","",VLOOKUP(Table1[[#This Row],[Budget Code Description]],Dimentions!$X$6:$AC$139,2,FALSE)),"")</f>
        <v/>
      </c>
      <c r="G2348" s="143"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Description]],Dimentions!$X$6:$AC$134,4,FALSE)="","",VLOOKUP(Table1[[#This Row],[Budget Code Description]],Dimentions!$X$6:$AC$134,4,FALSE)),"")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40"/>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x14ac:dyDescent="0.35">
      <c r="A2349" s="1"/>
      <c r="B2349" s="88" t="str">
        <f>IF(Table1[[#This Row],[Posting Date]]&lt;&gt;"",IF(Table1[[#This Row],[Reference Number]]=Q2348,B2348+1,1),"")</f>
        <v/>
      </c>
      <c r="C2349" s="61"/>
      <c r="D2349" s="61"/>
      <c r="E2349" s="140"/>
      <c r="F2349" s="143" t="str">
        <f>IFERROR(IF(VLOOKUP(Table1[[#This Row],[Budget Code Description]],Dimentions!$X$6:$AC$139,2,FALSE)="","",VLOOKUP(Table1[[#This Row],[Budget Code Description]],Dimentions!$X$6:$AC$139,2,FALSE)),"")</f>
        <v/>
      </c>
      <c r="G2349" s="143"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Description]],Dimentions!$X$6:$AC$134,4,FALSE)="","",VLOOKUP(Table1[[#This Row],[Budget Code Description]],Dimentions!$X$6:$AC$134,4,FALSE)),"")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si="40"/>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x14ac:dyDescent="0.35">
      <c r="A2350" s="1"/>
      <c r="B2350" s="88" t="str">
        <f>IF(Table1[[#This Row],[Posting Date]]&lt;&gt;"",IF(Table1[[#This Row],[Reference Number]]=Q2349,B2349+1,1),"")</f>
        <v/>
      </c>
      <c r="C2350" s="61"/>
      <c r="D2350" s="61"/>
      <c r="E2350" s="140"/>
      <c r="F2350" s="143" t="str">
        <f>IFERROR(IF(VLOOKUP(Table1[[#This Row],[Budget Code Description]],Dimentions!$X$6:$AC$139,2,FALSE)="","",VLOOKUP(Table1[[#This Row],[Budget Code Description]],Dimentions!$X$6:$AC$139,2,FALSE)),"")</f>
        <v/>
      </c>
      <c r="G2350" s="143"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Description]],Dimentions!$X$6:$AC$134,4,FALSE)="","",VLOOKUP(Table1[[#This Row],[Budget Code Description]],Dimentions!$X$6:$AC$134,4,FALSE)),"")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si="40"/>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x14ac:dyDescent="0.35">
      <c r="A2351" s="1"/>
      <c r="B2351" s="88" t="str">
        <f>IF(Table1[[#This Row],[Posting Date]]&lt;&gt;"",IF(Table1[[#This Row],[Reference Number]]=Q2350,B2350+1,1),"")</f>
        <v/>
      </c>
      <c r="C2351" s="61"/>
      <c r="D2351" s="61"/>
      <c r="E2351" s="140"/>
      <c r="F2351" s="143" t="str">
        <f>IFERROR(IF(VLOOKUP(Table1[[#This Row],[Budget Code Description]],Dimentions!$X$6:$AC$139,2,FALSE)="","",VLOOKUP(Table1[[#This Row],[Budget Code Description]],Dimentions!$X$6:$AC$139,2,FALSE)),"")</f>
        <v/>
      </c>
      <c r="G2351" s="143"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Description]],Dimentions!$X$6:$AC$134,4,FALSE)="","",VLOOKUP(Table1[[#This Row],[Budget Code Description]],Dimentions!$X$6:$AC$134,4,FALSE)),"")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si="40"/>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x14ac:dyDescent="0.35">
      <c r="A2352" s="1"/>
      <c r="B2352" s="88" t="str">
        <f>IF(Table1[[#This Row],[Posting Date]]&lt;&gt;"",IF(Table1[[#This Row],[Reference Number]]=Q2351,B2351+1,1),"")</f>
        <v/>
      </c>
      <c r="C2352" s="61"/>
      <c r="D2352" s="61"/>
      <c r="E2352" s="140"/>
      <c r="F2352" s="143" t="str">
        <f>IFERROR(IF(VLOOKUP(Table1[[#This Row],[Budget Code Description]],Dimentions!$X$6:$AC$139,2,FALSE)="","",VLOOKUP(Table1[[#This Row],[Budget Code Description]],Dimentions!$X$6:$AC$139,2,FALSE)),"")</f>
        <v/>
      </c>
      <c r="G2352" s="143"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Description]],Dimentions!$X$6:$AC$134,4,FALSE)="","",VLOOKUP(Table1[[#This Row],[Budget Code Description]],Dimentions!$X$6:$AC$134,4,FALSE)),"")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40"/>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x14ac:dyDescent="0.35">
      <c r="A2353" s="1"/>
      <c r="B2353" s="88" t="str">
        <f>IF(Table1[[#This Row],[Posting Date]]&lt;&gt;"",IF(Table1[[#This Row],[Reference Number]]=Q2352,B2352+1,1),"")</f>
        <v/>
      </c>
      <c r="C2353" s="61"/>
      <c r="D2353" s="61"/>
      <c r="E2353" s="140"/>
      <c r="F2353" s="143" t="str">
        <f>IFERROR(IF(VLOOKUP(Table1[[#This Row],[Budget Code Description]],Dimentions!$X$6:$AC$139,2,FALSE)="","",VLOOKUP(Table1[[#This Row],[Budget Code Description]],Dimentions!$X$6:$AC$139,2,FALSE)),"")</f>
        <v/>
      </c>
      <c r="G2353" s="143"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Description]],Dimentions!$X$6:$AC$134,4,FALSE)="","",VLOOKUP(Table1[[#This Row],[Budget Code Description]],Dimentions!$X$6:$AC$134,4,FALSE)),"")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40"/>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x14ac:dyDescent="0.35">
      <c r="A2354" s="1"/>
      <c r="B2354" s="88" t="str">
        <f>IF(Table1[[#This Row],[Posting Date]]&lt;&gt;"",IF(Table1[[#This Row],[Reference Number]]=Q2353,B2353+1,1),"")</f>
        <v/>
      </c>
      <c r="C2354" s="61"/>
      <c r="D2354" s="61"/>
      <c r="E2354" s="140"/>
      <c r="F2354" s="143" t="str">
        <f>IFERROR(IF(VLOOKUP(Table1[[#This Row],[Budget Code Description]],Dimentions!$X$6:$AC$139,2,FALSE)="","",VLOOKUP(Table1[[#This Row],[Budget Code Description]],Dimentions!$X$6:$AC$139,2,FALSE)),"")</f>
        <v/>
      </c>
      <c r="G2354" s="143"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Description]],Dimentions!$X$6:$AC$134,4,FALSE)="","",VLOOKUP(Table1[[#This Row],[Budget Code Description]],Dimentions!$X$6:$AC$134,4,FALSE)),"")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40"/>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x14ac:dyDescent="0.35">
      <c r="A2355" s="1"/>
      <c r="B2355" s="88" t="str">
        <f>IF(Table1[[#This Row],[Posting Date]]&lt;&gt;"",IF(Table1[[#This Row],[Reference Number]]=Q2354,B2354+1,1),"")</f>
        <v/>
      </c>
      <c r="C2355" s="61"/>
      <c r="D2355" s="61"/>
      <c r="E2355" s="140"/>
      <c r="F2355" s="143" t="str">
        <f>IFERROR(IF(VLOOKUP(Table1[[#This Row],[Budget Code Description]],Dimentions!$X$6:$AC$139,2,FALSE)="","",VLOOKUP(Table1[[#This Row],[Budget Code Description]],Dimentions!$X$6:$AC$139,2,FALSE)),"")</f>
        <v/>
      </c>
      <c r="G2355" s="143"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Description]],Dimentions!$X$6:$AC$134,4,FALSE)="","",VLOOKUP(Table1[[#This Row],[Budget Code Description]],Dimentions!$X$6:$AC$134,4,FALSE)),"")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40"/>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x14ac:dyDescent="0.35">
      <c r="A2356" s="1"/>
      <c r="B2356" s="88" t="str">
        <f>IF(Table1[[#This Row],[Posting Date]]&lt;&gt;"",IF(Table1[[#This Row],[Reference Number]]=Q2355,B2355+1,1),"")</f>
        <v/>
      </c>
      <c r="C2356" s="61"/>
      <c r="D2356" s="61"/>
      <c r="E2356" s="140"/>
      <c r="F2356" s="143" t="str">
        <f>IFERROR(IF(VLOOKUP(Table1[[#This Row],[Budget Code Description]],Dimentions!$X$6:$AC$139,2,FALSE)="","",VLOOKUP(Table1[[#This Row],[Budget Code Description]],Dimentions!$X$6:$AC$139,2,FALSE)),"")</f>
        <v/>
      </c>
      <c r="G2356" s="143"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Description]],Dimentions!$X$6:$AC$134,4,FALSE)="","",VLOOKUP(Table1[[#This Row],[Budget Code Description]],Dimentions!$X$6:$AC$134,4,FALSE)),"")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40"/>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x14ac:dyDescent="0.35">
      <c r="A2357" s="1"/>
      <c r="B2357" s="88" t="str">
        <f>IF(Table1[[#This Row],[Posting Date]]&lt;&gt;"",IF(Table1[[#This Row],[Reference Number]]=Q2356,B2356+1,1),"")</f>
        <v/>
      </c>
      <c r="C2357" s="61"/>
      <c r="D2357" s="61"/>
      <c r="E2357" s="140"/>
      <c r="F2357" s="143" t="str">
        <f>IFERROR(IF(VLOOKUP(Table1[[#This Row],[Budget Code Description]],Dimentions!$X$6:$AC$139,2,FALSE)="","",VLOOKUP(Table1[[#This Row],[Budget Code Description]],Dimentions!$X$6:$AC$139,2,FALSE)),"")</f>
        <v/>
      </c>
      <c r="G2357" s="143"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Description]],Dimentions!$X$6:$AC$134,4,FALSE)="","",VLOOKUP(Table1[[#This Row],[Budget Code Description]],Dimentions!$X$6:$AC$134,4,FALSE)),"")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40"/>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x14ac:dyDescent="0.35">
      <c r="A2358" s="1"/>
      <c r="B2358" s="88" t="str">
        <f>IF(Table1[[#This Row],[Posting Date]]&lt;&gt;"",IF(Table1[[#This Row],[Reference Number]]=Q2357,B2357+1,1),"")</f>
        <v/>
      </c>
      <c r="C2358" s="61"/>
      <c r="D2358" s="61"/>
      <c r="E2358" s="140"/>
      <c r="F2358" s="143" t="str">
        <f>IFERROR(IF(VLOOKUP(Table1[[#This Row],[Budget Code Description]],Dimentions!$X$6:$AC$139,2,FALSE)="","",VLOOKUP(Table1[[#This Row],[Budget Code Description]],Dimentions!$X$6:$AC$139,2,FALSE)),"")</f>
        <v/>
      </c>
      <c r="G2358" s="143"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Description]],Dimentions!$X$6:$AC$134,4,FALSE)="","",VLOOKUP(Table1[[#This Row],[Budget Code Description]],Dimentions!$X$6:$AC$134,4,FALSE)),"")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40"/>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x14ac:dyDescent="0.35">
      <c r="A2359" s="1"/>
      <c r="B2359" s="88" t="str">
        <f>IF(Table1[[#This Row],[Posting Date]]&lt;&gt;"",IF(Table1[[#This Row],[Reference Number]]=Q2358,B2358+1,1),"")</f>
        <v/>
      </c>
      <c r="C2359" s="61"/>
      <c r="D2359" s="61"/>
      <c r="E2359" s="140"/>
      <c r="F2359" s="143" t="str">
        <f>IFERROR(IF(VLOOKUP(Table1[[#This Row],[Budget Code Description]],Dimentions!$X$6:$AC$139,2,FALSE)="","",VLOOKUP(Table1[[#This Row],[Budget Code Description]],Dimentions!$X$6:$AC$139,2,FALSE)),"")</f>
        <v/>
      </c>
      <c r="G2359" s="143"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Description]],Dimentions!$X$6:$AC$134,4,FALSE)="","",VLOOKUP(Table1[[#This Row],[Budget Code Description]],Dimentions!$X$6:$AC$134,4,FALSE)),"")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40"/>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x14ac:dyDescent="0.35">
      <c r="A2360" s="1"/>
      <c r="B2360" s="88" t="str">
        <f>IF(Table1[[#This Row],[Posting Date]]&lt;&gt;"",IF(Table1[[#This Row],[Reference Number]]=Q2359,B2359+1,1),"")</f>
        <v/>
      </c>
      <c r="C2360" s="61"/>
      <c r="D2360" s="61"/>
      <c r="E2360" s="140"/>
      <c r="F2360" s="143" t="str">
        <f>IFERROR(IF(VLOOKUP(Table1[[#This Row],[Budget Code Description]],Dimentions!$X$6:$AC$139,2,FALSE)="","",VLOOKUP(Table1[[#This Row],[Budget Code Description]],Dimentions!$X$6:$AC$139,2,FALSE)),"")</f>
        <v/>
      </c>
      <c r="G2360" s="143"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Description]],Dimentions!$X$6:$AC$134,4,FALSE)="","",VLOOKUP(Table1[[#This Row],[Budget Code Description]],Dimentions!$X$6:$AC$134,4,FALSE)),"")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si="40"/>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x14ac:dyDescent="0.35">
      <c r="A2361" s="1"/>
      <c r="B2361" s="88" t="str">
        <f>IF(Table1[[#This Row],[Posting Date]]&lt;&gt;"",IF(Table1[[#This Row],[Reference Number]]=Q2360,B2360+1,1),"")</f>
        <v/>
      </c>
      <c r="C2361" s="61"/>
      <c r="D2361" s="61"/>
      <c r="E2361" s="140"/>
      <c r="F2361" s="143" t="str">
        <f>IFERROR(IF(VLOOKUP(Table1[[#This Row],[Budget Code Description]],Dimentions!$X$6:$AC$139,2,FALSE)="","",VLOOKUP(Table1[[#This Row],[Budget Code Description]],Dimentions!$X$6:$AC$139,2,FALSE)),"")</f>
        <v/>
      </c>
      <c r="G2361" s="143"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Description]],Dimentions!$X$6:$AC$134,4,FALSE)="","",VLOOKUP(Table1[[#This Row],[Budget Code Description]],Dimentions!$X$6:$AC$134,4,FALSE)),"")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40"/>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x14ac:dyDescent="0.35">
      <c r="A2362" s="1"/>
      <c r="B2362" s="88" t="str">
        <f>IF(Table1[[#This Row],[Posting Date]]&lt;&gt;"",IF(Table1[[#This Row],[Reference Number]]=Q2361,B2361+1,1),"")</f>
        <v/>
      </c>
      <c r="C2362" s="61"/>
      <c r="D2362" s="61"/>
      <c r="E2362" s="140"/>
      <c r="F2362" s="143" t="str">
        <f>IFERROR(IF(VLOOKUP(Table1[[#This Row],[Budget Code Description]],Dimentions!$X$6:$AC$139,2,FALSE)="","",VLOOKUP(Table1[[#This Row],[Budget Code Description]],Dimentions!$X$6:$AC$139,2,FALSE)),"")</f>
        <v/>
      </c>
      <c r="G2362" s="143"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Description]],Dimentions!$X$6:$AC$134,4,FALSE)="","",VLOOKUP(Table1[[#This Row],[Budget Code Description]],Dimentions!$X$6:$AC$134,4,FALSE)),"")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40"/>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x14ac:dyDescent="0.35">
      <c r="A2363" s="1"/>
      <c r="B2363" s="88" t="str">
        <f>IF(Table1[[#This Row],[Posting Date]]&lt;&gt;"",IF(Table1[[#This Row],[Reference Number]]=Q2362,B2362+1,1),"")</f>
        <v/>
      </c>
      <c r="C2363" s="61"/>
      <c r="D2363" s="61"/>
      <c r="E2363" s="140"/>
      <c r="F2363" s="143" t="str">
        <f>IFERROR(IF(VLOOKUP(Table1[[#This Row],[Budget Code Description]],Dimentions!$X$6:$AC$139,2,FALSE)="","",VLOOKUP(Table1[[#This Row],[Budget Code Description]],Dimentions!$X$6:$AC$139,2,FALSE)),"")</f>
        <v/>
      </c>
      <c r="G2363" s="143"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Description]],Dimentions!$X$6:$AC$134,4,FALSE)="","",VLOOKUP(Table1[[#This Row],[Budget Code Description]],Dimentions!$X$6:$AC$134,4,FALSE)),"")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40"/>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x14ac:dyDescent="0.35">
      <c r="A2364" s="1"/>
      <c r="B2364" s="88" t="str">
        <f>IF(Table1[[#This Row],[Posting Date]]&lt;&gt;"",IF(Table1[[#This Row],[Reference Number]]=Q2363,B2363+1,1),"")</f>
        <v/>
      </c>
      <c r="C2364" s="61"/>
      <c r="D2364" s="61"/>
      <c r="E2364" s="140"/>
      <c r="F2364" s="143" t="str">
        <f>IFERROR(IF(VLOOKUP(Table1[[#This Row],[Budget Code Description]],Dimentions!$X$6:$AC$139,2,FALSE)="","",VLOOKUP(Table1[[#This Row],[Budget Code Description]],Dimentions!$X$6:$AC$139,2,FALSE)),"")</f>
        <v/>
      </c>
      <c r="G2364" s="143"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Description]],Dimentions!$X$6:$AC$134,4,FALSE)="","",VLOOKUP(Table1[[#This Row],[Budget Code Description]],Dimentions!$X$6:$AC$134,4,FALSE)),"")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40"/>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x14ac:dyDescent="0.35">
      <c r="A2365" s="1"/>
      <c r="B2365" s="88" t="str">
        <f>IF(Table1[[#This Row],[Posting Date]]&lt;&gt;"",IF(Table1[[#This Row],[Reference Number]]=Q2364,B2364+1,1),"")</f>
        <v/>
      </c>
      <c r="C2365" s="61"/>
      <c r="D2365" s="61"/>
      <c r="E2365" s="140"/>
      <c r="F2365" s="143" t="str">
        <f>IFERROR(IF(VLOOKUP(Table1[[#This Row],[Budget Code Description]],Dimentions!$X$6:$AC$139,2,FALSE)="","",VLOOKUP(Table1[[#This Row],[Budget Code Description]],Dimentions!$X$6:$AC$139,2,FALSE)),"")</f>
        <v/>
      </c>
      <c r="G2365" s="143"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Description]],Dimentions!$X$6:$AC$134,4,FALSE)="","",VLOOKUP(Table1[[#This Row],[Budget Code Description]],Dimentions!$X$6:$AC$134,4,FALSE)),"")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40"/>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x14ac:dyDescent="0.35">
      <c r="A2366" s="1"/>
      <c r="B2366" s="88" t="str">
        <f>IF(Table1[[#This Row],[Posting Date]]&lt;&gt;"",IF(Table1[[#This Row],[Reference Number]]=Q2365,B2365+1,1),"")</f>
        <v/>
      </c>
      <c r="C2366" s="61"/>
      <c r="D2366" s="61"/>
      <c r="E2366" s="140"/>
      <c r="F2366" s="143" t="str">
        <f>IFERROR(IF(VLOOKUP(Table1[[#This Row],[Budget Code Description]],Dimentions!$X$6:$AC$139,2,FALSE)="","",VLOOKUP(Table1[[#This Row],[Budget Code Description]],Dimentions!$X$6:$AC$139,2,FALSE)),"")</f>
        <v/>
      </c>
      <c r="G2366" s="143"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Description]],Dimentions!$X$6:$AC$134,4,FALSE)="","",VLOOKUP(Table1[[#This Row],[Budget Code Description]],Dimentions!$X$6:$AC$134,4,FALSE)),"")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40"/>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x14ac:dyDescent="0.35">
      <c r="A2367" s="1"/>
      <c r="B2367" s="88" t="str">
        <f>IF(Table1[[#This Row],[Posting Date]]&lt;&gt;"",IF(Table1[[#This Row],[Reference Number]]=Q2366,B2366+1,1),"")</f>
        <v/>
      </c>
      <c r="C2367" s="61"/>
      <c r="D2367" s="61"/>
      <c r="E2367" s="140"/>
      <c r="F2367" s="143" t="str">
        <f>IFERROR(IF(VLOOKUP(Table1[[#This Row],[Budget Code Description]],Dimentions!$X$6:$AC$139,2,FALSE)="","",VLOOKUP(Table1[[#This Row],[Budget Code Description]],Dimentions!$X$6:$AC$139,2,FALSE)),"")</f>
        <v/>
      </c>
      <c r="G2367" s="143"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Description]],Dimentions!$X$6:$AC$134,4,FALSE)="","",VLOOKUP(Table1[[#This Row],[Budget Code Description]],Dimentions!$X$6:$AC$134,4,FALSE)),"")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40"/>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x14ac:dyDescent="0.35">
      <c r="A2368" s="1"/>
      <c r="B2368" s="88" t="str">
        <f>IF(Table1[[#This Row],[Posting Date]]&lt;&gt;"",IF(Table1[[#This Row],[Reference Number]]=Q2367,B2367+1,1),"")</f>
        <v/>
      </c>
      <c r="C2368" s="61"/>
      <c r="D2368" s="61"/>
      <c r="E2368" s="140"/>
      <c r="F2368" s="143" t="str">
        <f>IFERROR(IF(VLOOKUP(Table1[[#This Row],[Budget Code Description]],Dimentions!$X$6:$AC$139,2,FALSE)="","",VLOOKUP(Table1[[#This Row],[Budget Code Description]],Dimentions!$X$6:$AC$139,2,FALSE)),"")</f>
        <v/>
      </c>
      <c r="G2368" s="143"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Description]],Dimentions!$X$6:$AC$134,4,FALSE)="","",VLOOKUP(Table1[[#This Row],[Budget Code Description]],Dimentions!$X$6:$AC$134,4,FALSE)),"")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40"/>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x14ac:dyDescent="0.35">
      <c r="A2369" s="1"/>
      <c r="B2369" s="88" t="str">
        <f>IF(Table1[[#This Row],[Posting Date]]&lt;&gt;"",IF(Table1[[#This Row],[Reference Number]]=Q2368,B2368+1,1),"")</f>
        <v/>
      </c>
      <c r="C2369" s="61"/>
      <c r="D2369" s="61"/>
      <c r="E2369" s="140"/>
      <c r="F2369" s="143" t="str">
        <f>IFERROR(IF(VLOOKUP(Table1[[#This Row],[Budget Code Description]],Dimentions!$X$6:$AC$139,2,FALSE)="","",VLOOKUP(Table1[[#This Row],[Budget Code Description]],Dimentions!$X$6:$AC$139,2,FALSE)),"")</f>
        <v/>
      </c>
      <c r="G2369" s="143"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Description]],Dimentions!$X$6:$AC$134,4,FALSE)="","",VLOOKUP(Table1[[#This Row],[Budget Code Description]],Dimentions!$X$6:$AC$134,4,FALSE)),"")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40"/>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x14ac:dyDescent="0.35">
      <c r="A2370" s="1"/>
      <c r="B2370" s="88" t="str">
        <f>IF(Table1[[#This Row],[Posting Date]]&lt;&gt;"",IF(Table1[[#This Row],[Reference Number]]=Q2369,B2369+1,1),"")</f>
        <v/>
      </c>
      <c r="C2370" s="61"/>
      <c r="D2370" s="61"/>
      <c r="E2370" s="140"/>
      <c r="F2370" s="143" t="str">
        <f>IFERROR(IF(VLOOKUP(Table1[[#This Row],[Budget Code Description]],Dimentions!$X$6:$AC$139,2,FALSE)="","",VLOOKUP(Table1[[#This Row],[Budget Code Description]],Dimentions!$X$6:$AC$139,2,FALSE)),"")</f>
        <v/>
      </c>
      <c r="G2370" s="143"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Description]],Dimentions!$X$6:$AC$134,4,FALSE)="","",VLOOKUP(Table1[[#This Row],[Budget Code Description]],Dimentions!$X$6:$AC$134,4,FALSE)),"")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40"/>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x14ac:dyDescent="0.35">
      <c r="A2371" s="1"/>
      <c r="B2371" s="88" t="str">
        <f>IF(Table1[[#This Row],[Posting Date]]&lt;&gt;"",IF(Table1[[#This Row],[Reference Number]]=Q2370,B2370+1,1),"")</f>
        <v/>
      </c>
      <c r="C2371" s="61"/>
      <c r="D2371" s="61"/>
      <c r="E2371" s="140"/>
      <c r="F2371" s="143" t="str">
        <f>IFERROR(IF(VLOOKUP(Table1[[#This Row],[Budget Code Description]],Dimentions!$X$6:$AC$139,2,FALSE)="","",VLOOKUP(Table1[[#This Row],[Budget Code Description]],Dimentions!$X$6:$AC$139,2,FALSE)),"")</f>
        <v/>
      </c>
      <c r="G2371" s="143"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Description]],Dimentions!$X$6:$AC$134,4,FALSE)="","",VLOOKUP(Table1[[#This Row],[Budget Code Description]],Dimentions!$X$6:$AC$134,4,FALSE)),"")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40"/>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x14ac:dyDescent="0.35">
      <c r="A2372" s="1"/>
      <c r="B2372" s="88" t="str">
        <f>IF(Table1[[#This Row],[Posting Date]]&lt;&gt;"",IF(Table1[[#This Row],[Reference Number]]=Q2371,B2371+1,1),"")</f>
        <v/>
      </c>
      <c r="C2372" s="61"/>
      <c r="D2372" s="61"/>
      <c r="E2372" s="140"/>
      <c r="F2372" s="143" t="str">
        <f>IFERROR(IF(VLOOKUP(Table1[[#This Row],[Budget Code Description]],Dimentions!$X$6:$AC$139,2,FALSE)="","",VLOOKUP(Table1[[#This Row],[Budget Code Description]],Dimentions!$X$6:$AC$139,2,FALSE)),"")</f>
        <v/>
      </c>
      <c r="G2372" s="143"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Description]],Dimentions!$X$6:$AC$134,4,FALSE)="","",VLOOKUP(Table1[[#This Row],[Budget Code Description]],Dimentions!$X$6:$AC$134,4,FALSE)),"")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40"/>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x14ac:dyDescent="0.35">
      <c r="A2373" s="1"/>
      <c r="B2373" s="88" t="str">
        <f>IF(Table1[[#This Row],[Posting Date]]&lt;&gt;"",IF(Table1[[#This Row],[Reference Number]]=Q2372,B2372+1,1),"")</f>
        <v/>
      </c>
      <c r="C2373" s="61"/>
      <c r="D2373" s="61"/>
      <c r="E2373" s="140"/>
      <c r="F2373" s="143" t="str">
        <f>IFERROR(IF(VLOOKUP(Table1[[#This Row],[Budget Code Description]],Dimentions!$X$6:$AC$139,2,FALSE)="","",VLOOKUP(Table1[[#This Row],[Budget Code Description]],Dimentions!$X$6:$AC$139,2,FALSE)),"")</f>
        <v/>
      </c>
      <c r="G2373" s="143"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Description]],Dimentions!$X$6:$AC$134,4,FALSE)="","",VLOOKUP(Table1[[#This Row],[Budget Code Description]],Dimentions!$X$6:$AC$134,4,FALSE)),"")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40"/>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x14ac:dyDescent="0.35">
      <c r="A2374" s="1"/>
      <c r="B2374" s="88" t="str">
        <f>IF(Table1[[#This Row],[Posting Date]]&lt;&gt;"",IF(Table1[[#This Row],[Reference Number]]=Q2373,B2373+1,1),"")</f>
        <v/>
      </c>
      <c r="C2374" s="61"/>
      <c r="D2374" s="61"/>
      <c r="E2374" s="140"/>
      <c r="F2374" s="143" t="str">
        <f>IFERROR(IF(VLOOKUP(Table1[[#This Row],[Budget Code Description]],Dimentions!$X$6:$AC$139,2,FALSE)="","",VLOOKUP(Table1[[#This Row],[Budget Code Description]],Dimentions!$X$6:$AC$139,2,FALSE)),"")</f>
        <v/>
      </c>
      <c r="G2374" s="143"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Description]],Dimentions!$X$6:$AC$134,4,FALSE)="","",VLOOKUP(Table1[[#This Row],[Budget Code Description]],Dimentions!$X$6:$AC$134,4,FALSE)),"")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40"/>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x14ac:dyDescent="0.35">
      <c r="A2375" s="1"/>
      <c r="B2375" s="88" t="str">
        <f>IF(Table1[[#This Row],[Posting Date]]&lt;&gt;"",IF(Table1[[#This Row],[Reference Number]]=Q2374,B2374+1,1),"")</f>
        <v/>
      </c>
      <c r="C2375" s="61"/>
      <c r="D2375" s="61"/>
      <c r="E2375" s="140"/>
      <c r="F2375" s="143" t="str">
        <f>IFERROR(IF(VLOOKUP(Table1[[#This Row],[Budget Code Description]],Dimentions!$X$6:$AC$139,2,FALSE)="","",VLOOKUP(Table1[[#This Row],[Budget Code Description]],Dimentions!$X$6:$AC$139,2,FALSE)),"")</f>
        <v/>
      </c>
      <c r="G2375" s="143"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Description]],Dimentions!$X$6:$AC$134,4,FALSE)="","",VLOOKUP(Table1[[#This Row],[Budget Code Description]],Dimentions!$X$6:$AC$134,4,FALSE)),"")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40"/>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x14ac:dyDescent="0.35">
      <c r="A2376" s="1"/>
      <c r="B2376" s="88" t="str">
        <f>IF(Table1[[#This Row],[Posting Date]]&lt;&gt;"",IF(Table1[[#This Row],[Reference Number]]=Q2375,B2375+1,1),"")</f>
        <v/>
      </c>
      <c r="C2376" s="61"/>
      <c r="D2376" s="61"/>
      <c r="E2376" s="140"/>
      <c r="F2376" s="143" t="str">
        <f>IFERROR(IF(VLOOKUP(Table1[[#This Row],[Budget Code Description]],Dimentions!$X$6:$AC$139,2,FALSE)="","",VLOOKUP(Table1[[#This Row],[Budget Code Description]],Dimentions!$X$6:$AC$139,2,FALSE)),"")</f>
        <v/>
      </c>
      <c r="G2376" s="143"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Description]],Dimentions!$X$6:$AC$134,4,FALSE)="","",VLOOKUP(Table1[[#This Row],[Budget Code Description]],Dimentions!$X$6:$AC$134,4,FALSE)),"")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40"/>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x14ac:dyDescent="0.35">
      <c r="A2377" s="1"/>
      <c r="B2377" s="88" t="str">
        <f>IF(Table1[[#This Row],[Posting Date]]&lt;&gt;"",IF(Table1[[#This Row],[Reference Number]]=Q2376,B2376+1,1),"")</f>
        <v/>
      </c>
      <c r="C2377" s="61"/>
      <c r="D2377" s="61"/>
      <c r="E2377" s="140"/>
      <c r="F2377" s="143" t="str">
        <f>IFERROR(IF(VLOOKUP(Table1[[#This Row],[Budget Code Description]],Dimentions!$X$6:$AC$139,2,FALSE)="","",VLOOKUP(Table1[[#This Row],[Budget Code Description]],Dimentions!$X$6:$AC$139,2,FALSE)),"")</f>
        <v/>
      </c>
      <c r="G2377" s="143"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Description]],Dimentions!$X$6:$AC$134,4,FALSE)="","",VLOOKUP(Table1[[#This Row],[Budget Code Description]],Dimentions!$X$6:$AC$134,4,FALSE)),"")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40"/>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x14ac:dyDescent="0.35">
      <c r="A2378" s="1"/>
      <c r="B2378" s="88" t="str">
        <f>IF(Table1[[#This Row],[Posting Date]]&lt;&gt;"",IF(Table1[[#This Row],[Reference Number]]=Q2377,B2377+1,1),"")</f>
        <v/>
      </c>
      <c r="C2378" s="61"/>
      <c r="D2378" s="61"/>
      <c r="E2378" s="140"/>
      <c r="F2378" s="143" t="str">
        <f>IFERROR(IF(VLOOKUP(Table1[[#This Row],[Budget Code Description]],Dimentions!$X$6:$AC$139,2,FALSE)="","",VLOOKUP(Table1[[#This Row],[Budget Code Description]],Dimentions!$X$6:$AC$139,2,FALSE)),"")</f>
        <v/>
      </c>
      <c r="G2378" s="143"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Description]],Dimentions!$X$6:$AC$134,4,FALSE)="","",VLOOKUP(Table1[[#This Row],[Budget Code Description]],Dimentions!$X$6:$AC$134,4,FALSE)),"")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40"/>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x14ac:dyDescent="0.35">
      <c r="A2379" s="1"/>
      <c r="B2379" s="88" t="str">
        <f>IF(Table1[[#This Row],[Posting Date]]&lt;&gt;"",IF(Table1[[#This Row],[Reference Number]]=Q2378,B2378+1,1),"")</f>
        <v/>
      </c>
      <c r="C2379" s="61"/>
      <c r="D2379" s="61"/>
      <c r="E2379" s="140"/>
      <c r="F2379" s="143" t="str">
        <f>IFERROR(IF(VLOOKUP(Table1[[#This Row],[Budget Code Description]],Dimentions!$X$6:$AC$139,2,FALSE)="","",VLOOKUP(Table1[[#This Row],[Budget Code Description]],Dimentions!$X$6:$AC$139,2,FALSE)),"")</f>
        <v/>
      </c>
      <c r="G2379" s="143"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Description]],Dimentions!$X$6:$AC$134,4,FALSE)="","",VLOOKUP(Table1[[#This Row],[Budget Code Description]],Dimentions!$X$6:$AC$134,4,FALSE)),"")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40"/>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x14ac:dyDescent="0.35">
      <c r="A2380" s="1"/>
      <c r="B2380" s="88" t="str">
        <f>IF(Table1[[#This Row],[Posting Date]]&lt;&gt;"",IF(Table1[[#This Row],[Reference Number]]=Q2379,B2379+1,1),"")</f>
        <v/>
      </c>
      <c r="C2380" s="61"/>
      <c r="D2380" s="61"/>
      <c r="E2380" s="140"/>
      <c r="F2380" s="143" t="str">
        <f>IFERROR(IF(VLOOKUP(Table1[[#This Row],[Budget Code Description]],Dimentions!$X$6:$AC$139,2,FALSE)="","",VLOOKUP(Table1[[#This Row],[Budget Code Description]],Dimentions!$X$6:$AC$139,2,FALSE)),"")</f>
        <v/>
      </c>
      <c r="G2380" s="143"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Description]],Dimentions!$X$6:$AC$134,4,FALSE)="","",VLOOKUP(Table1[[#This Row],[Budget Code Description]],Dimentions!$X$6:$AC$134,4,FALSE)),"")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40"/>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x14ac:dyDescent="0.35">
      <c r="A2381" s="1"/>
      <c r="B2381" s="88" t="str">
        <f>IF(Table1[[#This Row],[Posting Date]]&lt;&gt;"",IF(Table1[[#This Row],[Reference Number]]=Q2380,B2380+1,1),"")</f>
        <v/>
      </c>
      <c r="C2381" s="61"/>
      <c r="D2381" s="61"/>
      <c r="E2381" s="140"/>
      <c r="F2381" s="143" t="str">
        <f>IFERROR(IF(VLOOKUP(Table1[[#This Row],[Budget Code Description]],Dimentions!$X$6:$AC$139,2,FALSE)="","",VLOOKUP(Table1[[#This Row],[Budget Code Description]],Dimentions!$X$6:$AC$139,2,FALSE)),"")</f>
        <v/>
      </c>
      <c r="G2381" s="143"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Description]],Dimentions!$X$6:$AC$134,4,FALSE)="","",VLOOKUP(Table1[[#This Row],[Budget Code Description]],Dimentions!$X$6:$AC$134,4,FALSE)),"")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40"/>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x14ac:dyDescent="0.35">
      <c r="A2382" s="1"/>
      <c r="B2382" s="88" t="str">
        <f>IF(Table1[[#This Row],[Posting Date]]&lt;&gt;"",IF(Table1[[#This Row],[Reference Number]]=Q2381,B2381+1,1),"")</f>
        <v/>
      </c>
      <c r="C2382" s="61"/>
      <c r="D2382" s="61"/>
      <c r="E2382" s="140"/>
      <c r="F2382" s="143" t="str">
        <f>IFERROR(IF(VLOOKUP(Table1[[#This Row],[Budget Code Description]],Dimentions!$X$6:$AC$139,2,FALSE)="","",VLOOKUP(Table1[[#This Row],[Budget Code Description]],Dimentions!$X$6:$AC$139,2,FALSE)),"")</f>
        <v/>
      </c>
      <c r="G2382" s="143"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Description]],Dimentions!$X$6:$AC$134,4,FALSE)="","",VLOOKUP(Table1[[#This Row],[Budget Code Description]],Dimentions!$X$6:$AC$134,4,FALSE)),"")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40"/>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x14ac:dyDescent="0.35">
      <c r="A2383" s="1"/>
      <c r="B2383" s="88" t="str">
        <f>IF(Table1[[#This Row],[Posting Date]]&lt;&gt;"",IF(Table1[[#This Row],[Reference Number]]=Q2382,B2382+1,1),"")</f>
        <v/>
      </c>
      <c r="C2383" s="61"/>
      <c r="D2383" s="61"/>
      <c r="E2383" s="140"/>
      <c r="F2383" s="143" t="str">
        <f>IFERROR(IF(VLOOKUP(Table1[[#This Row],[Budget Code Description]],Dimentions!$X$6:$AC$139,2,FALSE)="","",VLOOKUP(Table1[[#This Row],[Budget Code Description]],Dimentions!$X$6:$AC$139,2,FALSE)),"")</f>
        <v/>
      </c>
      <c r="G2383" s="143"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Description]],Dimentions!$X$6:$AC$134,4,FALSE)="","",VLOOKUP(Table1[[#This Row],[Budget Code Description]],Dimentions!$X$6:$AC$134,4,FALSE)),"")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40"/>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x14ac:dyDescent="0.35">
      <c r="A2384" s="1"/>
      <c r="B2384" s="88" t="str">
        <f>IF(Table1[[#This Row],[Posting Date]]&lt;&gt;"",IF(Table1[[#This Row],[Reference Number]]=Q2383,B2383+1,1),"")</f>
        <v/>
      </c>
      <c r="C2384" s="61"/>
      <c r="D2384" s="61"/>
      <c r="E2384" s="140"/>
      <c r="F2384" s="143" t="str">
        <f>IFERROR(IF(VLOOKUP(Table1[[#This Row],[Budget Code Description]],Dimentions!$X$6:$AC$139,2,FALSE)="","",VLOOKUP(Table1[[#This Row],[Budget Code Description]],Dimentions!$X$6:$AC$139,2,FALSE)),"")</f>
        <v/>
      </c>
      <c r="G2384" s="143"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Description]],Dimentions!$X$6:$AC$134,4,FALSE)="","",VLOOKUP(Table1[[#This Row],[Budget Code Description]],Dimentions!$X$6:$AC$134,4,FALSE)),"")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si="40"/>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x14ac:dyDescent="0.35">
      <c r="A2385" s="1"/>
      <c r="B2385" s="88" t="str">
        <f>IF(Table1[[#This Row],[Posting Date]]&lt;&gt;"",IF(Table1[[#This Row],[Reference Number]]=Q2384,B2384+1,1),"")</f>
        <v/>
      </c>
      <c r="C2385" s="61"/>
      <c r="D2385" s="61"/>
      <c r="E2385" s="140"/>
      <c r="F2385" s="143" t="str">
        <f>IFERROR(IF(VLOOKUP(Table1[[#This Row],[Budget Code Description]],Dimentions!$X$6:$AC$139,2,FALSE)="","",VLOOKUP(Table1[[#This Row],[Budget Code Description]],Dimentions!$X$6:$AC$139,2,FALSE)),"")</f>
        <v/>
      </c>
      <c r="G2385" s="143"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Description]],Dimentions!$X$6:$AC$134,4,FALSE)="","",VLOOKUP(Table1[[#This Row],[Budget Code Description]],Dimentions!$X$6:$AC$134,4,FALSE)),"")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si="40"/>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x14ac:dyDescent="0.35">
      <c r="A2386" s="1"/>
      <c r="B2386" s="88" t="str">
        <f>IF(Table1[[#This Row],[Posting Date]]&lt;&gt;"",IF(Table1[[#This Row],[Reference Number]]=Q2385,B2385+1,1),"")</f>
        <v/>
      </c>
      <c r="C2386" s="61"/>
      <c r="D2386" s="61"/>
      <c r="E2386" s="140"/>
      <c r="F2386" s="143" t="str">
        <f>IFERROR(IF(VLOOKUP(Table1[[#This Row],[Budget Code Description]],Dimentions!$X$6:$AC$139,2,FALSE)="","",VLOOKUP(Table1[[#This Row],[Budget Code Description]],Dimentions!$X$6:$AC$139,2,FALSE)),"")</f>
        <v/>
      </c>
      <c r="G2386" s="143"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Description]],Dimentions!$X$6:$AC$134,4,FALSE)="","",VLOOKUP(Table1[[#This Row],[Budget Code Description]],Dimentions!$X$6:$AC$134,4,FALSE)),"")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si="40"/>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x14ac:dyDescent="0.35">
      <c r="A2387" s="1"/>
      <c r="B2387" s="88" t="str">
        <f>IF(Table1[[#This Row],[Posting Date]]&lt;&gt;"",IF(Table1[[#This Row],[Reference Number]]=Q2386,B2386+1,1),"")</f>
        <v/>
      </c>
      <c r="C2387" s="61"/>
      <c r="D2387" s="61"/>
      <c r="E2387" s="140"/>
      <c r="F2387" s="143" t="str">
        <f>IFERROR(IF(VLOOKUP(Table1[[#This Row],[Budget Code Description]],Dimentions!$X$6:$AC$139,2,FALSE)="","",VLOOKUP(Table1[[#This Row],[Budget Code Description]],Dimentions!$X$6:$AC$139,2,FALSE)),"")</f>
        <v/>
      </c>
      <c r="G2387" s="143"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Description]],Dimentions!$X$6:$AC$134,4,FALSE)="","",VLOOKUP(Table1[[#This Row],[Budget Code Description]],Dimentions!$X$6:$AC$134,4,FALSE)),"")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40"/>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x14ac:dyDescent="0.35">
      <c r="A2388" s="1"/>
      <c r="B2388" s="88" t="str">
        <f>IF(Table1[[#This Row],[Posting Date]]&lt;&gt;"",IF(Table1[[#This Row],[Reference Number]]=Q2387,B2387+1,1),"")</f>
        <v/>
      </c>
      <c r="C2388" s="61"/>
      <c r="D2388" s="61"/>
      <c r="E2388" s="140"/>
      <c r="F2388" s="143" t="str">
        <f>IFERROR(IF(VLOOKUP(Table1[[#This Row],[Budget Code Description]],Dimentions!$X$6:$AC$139,2,FALSE)="","",VLOOKUP(Table1[[#This Row],[Budget Code Description]],Dimentions!$X$6:$AC$139,2,FALSE)),"")</f>
        <v/>
      </c>
      <c r="G2388" s="143"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Description]],Dimentions!$X$6:$AC$134,4,FALSE)="","",VLOOKUP(Table1[[#This Row],[Budget Code Description]],Dimentions!$X$6:$AC$134,4,FALSE)),"")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40"/>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x14ac:dyDescent="0.35">
      <c r="A2389" s="1"/>
      <c r="B2389" s="88" t="str">
        <f>IF(Table1[[#This Row],[Posting Date]]&lt;&gt;"",IF(Table1[[#This Row],[Reference Number]]=Q2388,B2388+1,1),"")</f>
        <v/>
      </c>
      <c r="C2389" s="61"/>
      <c r="D2389" s="61"/>
      <c r="E2389" s="140"/>
      <c r="F2389" s="143" t="str">
        <f>IFERROR(IF(VLOOKUP(Table1[[#This Row],[Budget Code Description]],Dimentions!$X$6:$AC$139,2,FALSE)="","",VLOOKUP(Table1[[#This Row],[Budget Code Description]],Dimentions!$X$6:$AC$139,2,FALSE)),"")</f>
        <v/>
      </c>
      <c r="G2389" s="143"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Description]],Dimentions!$X$6:$AC$134,4,FALSE)="","",VLOOKUP(Table1[[#This Row],[Budget Code Description]],Dimentions!$X$6:$AC$134,4,FALSE)),"")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40"/>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x14ac:dyDescent="0.35">
      <c r="A2390" s="1"/>
      <c r="B2390" s="88" t="str">
        <f>IF(Table1[[#This Row],[Posting Date]]&lt;&gt;"",IF(Table1[[#This Row],[Reference Number]]=Q2389,B2389+1,1),"")</f>
        <v/>
      </c>
      <c r="C2390" s="61"/>
      <c r="D2390" s="61"/>
      <c r="E2390" s="140"/>
      <c r="F2390" s="143" t="str">
        <f>IFERROR(IF(VLOOKUP(Table1[[#This Row],[Budget Code Description]],Dimentions!$X$6:$AC$139,2,FALSE)="","",VLOOKUP(Table1[[#This Row],[Budget Code Description]],Dimentions!$X$6:$AC$139,2,FALSE)),"")</f>
        <v/>
      </c>
      <c r="G2390" s="143"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Description]],Dimentions!$X$6:$AC$134,4,FALSE)="","",VLOOKUP(Table1[[#This Row],[Budget Code Description]],Dimentions!$X$6:$AC$134,4,FALSE)),"")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40"/>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x14ac:dyDescent="0.35">
      <c r="A2391" s="1"/>
      <c r="B2391" s="88" t="str">
        <f>IF(Table1[[#This Row],[Posting Date]]&lt;&gt;"",IF(Table1[[#This Row],[Reference Number]]=Q2390,B2390+1,1),"")</f>
        <v/>
      </c>
      <c r="C2391" s="61"/>
      <c r="D2391" s="61"/>
      <c r="E2391" s="140"/>
      <c r="F2391" s="143" t="str">
        <f>IFERROR(IF(VLOOKUP(Table1[[#This Row],[Budget Code Description]],Dimentions!$X$6:$AC$139,2,FALSE)="","",VLOOKUP(Table1[[#This Row],[Budget Code Description]],Dimentions!$X$6:$AC$139,2,FALSE)),"")</f>
        <v/>
      </c>
      <c r="G2391" s="143"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Description]],Dimentions!$X$6:$AC$134,4,FALSE)="","",VLOOKUP(Table1[[#This Row],[Budget Code Description]],Dimentions!$X$6:$AC$134,4,FALSE)),"")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40"/>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x14ac:dyDescent="0.35">
      <c r="A2392" s="1"/>
      <c r="B2392" s="88" t="str">
        <f>IF(Table1[[#This Row],[Posting Date]]&lt;&gt;"",IF(Table1[[#This Row],[Reference Number]]=Q2391,B2391+1,1),"")</f>
        <v/>
      </c>
      <c r="C2392" s="61"/>
      <c r="D2392" s="61"/>
      <c r="E2392" s="140"/>
      <c r="F2392" s="143" t="str">
        <f>IFERROR(IF(VLOOKUP(Table1[[#This Row],[Budget Code Description]],Dimentions!$X$6:$AC$139,2,FALSE)="","",VLOOKUP(Table1[[#This Row],[Budget Code Description]],Dimentions!$X$6:$AC$139,2,FALSE)),"")</f>
        <v/>
      </c>
      <c r="G2392" s="143"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Description]],Dimentions!$X$6:$AC$134,4,FALSE)="","",VLOOKUP(Table1[[#This Row],[Budget Code Description]],Dimentions!$X$6:$AC$134,4,FALSE)),"")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40"/>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x14ac:dyDescent="0.35">
      <c r="A2393" s="1"/>
      <c r="B2393" s="88" t="str">
        <f>IF(Table1[[#This Row],[Posting Date]]&lt;&gt;"",IF(Table1[[#This Row],[Reference Number]]=Q2392,B2392+1,1),"")</f>
        <v/>
      </c>
      <c r="C2393" s="61"/>
      <c r="D2393" s="61"/>
      <c r="E2393" s="140"/>
      <c r="F2393" s="143" t="str">
        <f>IFERROR(IF(VLOOKUP(Table1[[#This Row],[Budget Code Description]],Dimentions!$X$6:$AC$139,2,FALSE)="","",VLOOKUP(Table1[[#This Row],[Budget Code Description]],Dimentions!$X$6:$AC$139,2,FALSE)),"")</f>
        <v/>
      </c>
      <c r="G2393" s="143"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Description]],Dimentions!$X$6:$AC$134,4,FALSE)="","",VLOOKUP(Table1[[#This Row],[Budget Code Description]],Dimentions!$X$6:$AC$134,4,FALSE)),"")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40"/>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x14ac:dyDescent="0.35">
      <c r="A2394" s="1"/>
      <c r="B2394" s="88" t="str">
        <f>IF(Table1[[#This Row],[Posting Date]]&lt;&gt;"",IF(Table1[[#This Row],[Reference Number]]=Q2393,B2393+1,1),"")</f>
        <v/>
      </c>
      <c r="C2394" s="61"/>
      <c r="D2394" s="61"/>
      <c r="E2394" s="140"/>
      <c r="F2394" s="143" t="str">
        <f>IFERROR(IF(VLOOKUP(Table1[[#This Row],[Budget Code Description]],Dimentions!$X$6:$AC$139,2,FALSE)="","",VLOOKUP(Table1[[#This Row],[Budget Code Description]],Dimentions!$X$6:$AC$139,2,FALSE)),"")</f>
        <v/>
      </c>
      <c r="G2394" s="143"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Description]],Dimentions!$X$6:$AC$134,4,FALSE)="","",VLOOKUP(Table1[[#This Row],[Budget Code Description]],Dimentions!$X$6:$AC$134,4,FALSE)),"")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40"/>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x14ac:dyDescent="0.35">
      <c r="A2395" s="1"/>
      <c r="B2395" s="88" t="str">
        <f>IF(Table1[[#This Row],[Posting Date]]&lt;&gt;"",IF(Table1[[#This Row],[Reference Number]]=Q2394,B2394+1,1),"")</f>
        <v/>
      </c>
      <c r="C2395" s="61"/>
      <c r="D2395" s="61"/>
      <c r="E2395" s="140"/>
      <c r="F2395" s="143" t="str">
        <f>IFERROR(IF(VLOOKUP(Table1[[#This Row],[Budget Code Description]],Dimentions!$X$6:$AC$139,2,FALSE)="","",VLOOKUP(Table1[[#This Row],[Budget Code Description]],Dimentions!$X$6:$AC$139,2,FALSE)),"")</f>
        <v/>
      </c>
      <c r="G2395" s="143"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Description]],Dimentions!$X$6:$AC$134,4,FALSE)="","",VLOOKUP(Table1[[#This Row],[Budget Code Description]],Dimentions!$X$6:$AC$134,4,FALSE)),"")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40"/>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x14ac:dyDescent="0.35">
      <c r="A2396" s="1"/>
      <c r="B2396" s="88" t="str">
        <f>IF(Table1[[#This Row],[Posting Date]]&lt;&gt;"",IF(Table1[[#This Row],[Reference Number]]=Q2395,B2395+1,1),"")</f>
        <v/>
      </c>
      <c r="C2396" s="61"/>
      <c r="D2396" s="61"/>
      <c r="E2396" s="140"/>
      <c r="F2396" s="143" t="str">
        <f>IFERROR(IF(VLOOKUP(Table1[[#This Row],[Budget Code Description]],Dimentions!$X$6:$AC$139,2,FALSE)="","",VLOOKUP(Table1[[#This Row],[Budget Code Description]],Dimentions!$X$6:$AC$139,2,FALSE)),"")</f>
        <v/>
      </c>
      <c r="G2396" s="143"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Description]],Dimentions!$X$6:$AC$134,4,FALSE)="","",VLOOKUP(Table1[[#This Row],[Budget Code Description]],Dimentions!$X$6:$AC$134,4,FALSE)),"")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40"/>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x14ac:dyDescent="0.35">
      <c r="A2397" s="1"/>
      <c r="B2397" s="88" t="str">
        <f>IF(Table1[[#This Row],[Posting Date]]&lt;&gt;"",IF(Table1[[#This Row],[Reference Number]]=Q2396,B2396+1,1),"")</f>
        <v/>
      </c>
      <c r="C2397" s="61"/>
      <c r="D2397" s="61"/>
      <c r="E2397" s="140"/>
      <c r="F2397" s="143" t="str">
        <f>IFERROR(IF(VLOOKUP(Table1[[#This Row],[Budget Code Description]],Dimentions!$X$6:$AC$139,2,FALSE)="","",VLOOKUP(Table1[[#This Row],[Budget Code Description]],Dimentions!$X$6:$AC$139,2,FALSE)),"")</f>
        <v/>
      </c>
      <c r="G2397" s="143"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Description]],Dimentions!$X$6:$AC$134,4,FALSE)="","",VLOOKUP(Table1[[#This Row],[Budget Code Description]],Dimentions!$X$6:$AC$134,4,FALSE)),"")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40"/>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x14ac:dyDescent="0.35">
      <c r="A2398" s="1"/>
      <c r="B2398" s="88" t="str">
        <f>IF(Table1[[#This Row],[Posting Date]]&lt;&gt;"",IF(Table1[[#This Row],[Reference Number]]=Q2397,B2397+1,1),"")</f>
        <v/>
      </c>
      <c r="C2398" s="61"/>
      <c r="D2398" s="61"/>
      <c r="E2398" s="140"/>
      <c r="F2398" s="143" t="str">
        <f>IFERROR(IF(VLOOKUP(Table1[[#This Row],[Budget Code Description]],Dimentions!$X$6:$AC$139,2,FALSE)="","",VLOOKUP(Table1[[#This Row],[Budget Code Description]],Dimentions!$X$6:$AC$139,2,FALSE)),"")</f>
        <v/>
      </c>
      <c r="G2398" s="143"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Description]],Dimentions!$X$6:$AC$134,4,FALSE)="","",VLOOKUP(Table1[[#This Row],[Budget Code Description]],Dimentions!$X$6:$AC$134,4,FALSE)),"")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40"/>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x14ac:dyDescent="0.35">
      <c r="A2399" s="1"/>
      <c r="B2399" s="88" t="str">
        <f>IF(Table1[[#This Row],[Posting Date]]&lt;&gt;"",IF(Table1[[#This Row],[Reference Number]]=Q2398,B2398+1,1),"")</f>
        <v/>
      </c>
      <c r="C2399" s="61"/>
      <c r="D2399" s="61"/>
      <c r="E2399" s="140"/>
      <c r="F2399" s="143" t="str">
        <f>IFERROR(IF(VLOOKUP(Table1[[#This Row],[Budget Code Description]],Dimentions!$X$6:$AC$139,2,FALSE)="","",VLOOKUP(Table1[[#This Row],[Budget Code Description]],Dimentions!$X$6:$AC$139,2,FALSE)),"")</f>
        <v/>
      </c>
      <c r="G2399" s="143"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Description]],Dimentions!$X$6:$AC$134,4,FALSE)="","",VLOOKUP(Table1[[#This Row],[Budget Code Description]],Dimentions!$X$6:$AC$134,4,FALSE)),"")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40"/>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x14ac:dyDescent="0.35">
      <c r="A2400" s="1"/>
      <c r="B2400" s="88" t="str">
        <f>IF(Table1[[#This Row],[Posting Date]]&lt;&gt;"",IF(Table1[[#This Row],[Reference Number]]=Q2399,B2399+1,1),"")</f>
        <v/>
      </c>
      <c r="C2400" s="61"/>
      <c r="D2400" s="61"/>
      <c r="E2400" s="140"/>
      <c r="F2400" s="143" t="str">
        <f>IFERROR(IF(VLOOKUP(Table1[[#This Row],[Budget Code Description]],Dimentions!$X$6:$AC$139,2,FALSE)="","",VLOOKUP(Table1[[#This Row],[Budget Code Description]],Dimentions!$X$6:$AC$139,2,FALSE)),"")</f>
        <v/>
      </c>
      <c r="G2400" s="143"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Description]],Dimentions!$X$6:$AC$134,4,FALSE)="","",VLOOKUP(Table1[[#This Row],[Budget Code Description]],Dimentions!$X$6:$AC$134,4,FALSE)),"")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40"/>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x14ac:dyDescent="0.35">
      <c r="A2401" s="1"/>
      <c r="B2401" s="88" t="str">
        <f>IF(Table1[[#This Row],[Posting Date]]&lt;&gt;"",IF(Table1[[#This Row],[Reference Number]]=Q2400,B2400+1,1),"")</f>
        <v/>
      </c>
      <c r="C2401" s="61"/>
      <c r="D2401" s="61"/>
      <c r="E2401" s="140"/>
      <c r="F2401" s="143" t="str">
        <f>IFERROR(IF(VLOOKUP(Table1[[#This Row],[Budget Code Description]],Dimentions!$X$6:$AC$139,2,FALSE)="","",VLOOKUP(Table1[[#This Row],[Budget Code Description]],Dimentions!$X$6:$AC$139,2,FALSE)),"")</f>
        <v/>
      </c>
      <c r="G2401" s="143"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Description]],Dimentions!$X$6:$AC$134,4,FALSE)="","",VLOOKUP(Table1[[#This Row],[Budget Code Description]],Dimentions!$X$6:$AC$134,4,FALSE)),"")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40"/>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x14ac:dyDescent="0.35">
      <c r="A2402" s="1"/>
      <c r="B2402" s="88" t="str">
        <f>IF(Table1[[#This Row],[Posting Date]]&lt;&gt;"",IF(Table1[[#This Row],[Reference Number]]=Q2401,B2401+1,1),"")</f>
        <v/>
      </c>
      <c r="C2402" s="61"/>
      <c r="D2402" s="61"/>
      <c r="E2402" s="140"/>
      <c r="F2402" s="143" t="str">
        <f>IFERROR(IF(VLOOKUP(Table1[[#This Row],[Budget Code Description]],Dimentions!$X$6:$AC$139,2,FALSE)="","",VLOOKUP(Table1[[#This Row],[Budget Code Description]],Dimentions!$X$6:$AC$139,2,FALSE)),"")</f>
        <v/>
      </c>
      <c r="G2402" s="143"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Description]],Dimentions!$X$6:$AC$134,4,FALSE)="","",VLOOKUP(Table1[[#This Row],[Budget Code Description]],Dimentions!$X$6:$AC$134,4,FALSE)),"")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40"/>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x14ac:dyDescent="0.35">
      <c r="A2403" s="1"/>
      <c r="B2403" s="88" t="str">
        <f>IF(Table1[[#This Row],[Posting Date]]&lt;&gt;"",IF(Table1[[#This Row],[Reference Number]]=Q2402,B2402+1,1),"")</f>
        <v/>
      </c>
      <c r="C2403" s="61"/>
      <c r="D2403" s="61"/>
      <c r="E2403" s="140"/>
      <c r="F2403" s="143" t="str">
        <f>IFERROR(IF(VLOOKUP(Table1[[#This Row],[Budget Code Description]],Dimentions!$X$6:$AC$139,2,FALSE)="","",VLOOKUP(Table1[[#This Row],[Budget Code Description]],Dimentions!$X$6:$AC$139,2,FALSE)),"")</f>
        <v/>
      </c>
      <c r="G2403" s="143"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Description]],Dimentions!$X$6:$AC$134,4,FALSE)="","",VLOOKUP(Table1[[#This Row],[Budget Code Description]],Dimentions!$X$6:$AC$134,4,FALSE)),"")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si="40"/>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x14ac:dyDescent="0.35">
      <c r="A2404" s="1"/>
      <c r="B2404" s="88" t="str">
        <f>IF(Table1[[#This Row],[Posting Date]]&lt;&gt;"",IF(Table1[[#This Row],[Reference Number]]=Q2403,B2403+1,1),"")</f>
        <v/>
      </c>
      <c r="C2404" s="61"/>
      <c r="D2404" s="61"/>
      <c r="E2404" s="140"/>
      <c r="F2404" s="143" t="str">
        <f>IFERROR(IF(VLOOKUP(Table1[[#This Row],[Budget Code Description]],Dimentions!$X$6:$AC$139,2,FALSE)="","",VLOOKUP(Table1[[#This Row],[Budget Code Description]],Dimentions!$X$6:$AC$139,2,FALSE)),"")</f>
        <v/>
      </c>
      <c r="G2404" s="143"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Description]],Dimentions!$X$6:$AC$134,4,FALSE)="","",VLOOKUP(Table1[[#This Row],[Budget Code Description]],Dimentions!$X$6:$AC$134,4,FALSE)),"")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40"/>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x14ac:dyDescent="0.35">
      <c r="A2405" s="1"/>
      <c r="B2405" s="88" t="str">
        <f>IF(Table1[[#This Row],[Posting Date]]&lt;&gt;"",IF(Table1[[#This Row],[Reference Number]]=Q2404,B2404+1,1),"")</f>
        <v/>
      </c>
      <c r="C2405" s="61"/>
      <c r="D2405" s="61"/>
      <c r="E2405" s="140"/>
      <c r="F2405" s="143" t="str">
        <f>IFERROR(IF(VLOOKUP(Table1[[#This Row],[Budget Code Description]],Dimentions!$X$6:$AC$139,2,FALSE)="","",VLOOKUP(Table1[[#This Row],[Budget Code Description]],Dimentions!$X$6:$AC$139,2,FALSE)),"")</f>
        <v/>
      </c>
      <c r="G2405" s="143"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Description]],Dimentions!$X$6:$AC$134,4,FALSE)="","",VLOOKUP(Table1[[#This Row],[Budget Code Description]],Dimentions!$X$6:$AC$134,4,FALSE)),"")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40"/>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x14ac:dyDescent="0.35">
      <c r="A2406" s="1"/>
      <c r="B2406" s="88" t="str">
        <f>IF(Table1[[#This Row],[Posting Date]]&lt;&gt;"",IF(Table1[[#This Row],[Reference Number]]=Q2405,B2405+1,1),"")</f>
        <v/>
      </c>
      <c r="C2406" s="61"/>
      <c r="D2406" s="61"/>
      <c r="E2406" s="140"/>
      <c r="F2406" s="143" t="str">
        <f>IFERROR(IF(VLOOKUP(Table1[[#This Row],[Budget Code Description]],Dimentions!$X$6:$AC$139,2,FALSE)="","",VLOOKUP(Table1[[#This Row],[Budget Code Description]],Dimentions!$X$6:$AC$139,2,FALSE)),"")</f>
        <v/>
      </c>
      <c r="G2406" s="143"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Description]],Dimentions!$X$6:$AC$134,4,FALSE)="","",VLOOKUP(Table1[[#This Row],[Budget Code Description]],Dimentions!$X$6:$AC$134,4,FALSE)),"")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si="40"/>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x14ac:dyDescent="0.35">
      <c r="A2407" s="1"/>
      <c r="B2407" s="88" t="str">
        <f>IF(Table1[[#This Row],[Posting Date]]&lt;&gt;"",IF(Table1[[#This Row],[Reference Number]]=Q2406,B2406+1,1),"")</f>
        <v/>
      </c>
      <c r="C2407" s="61"/>
      <c r="D2407" s="61"/>
      <c r="E2407" s="140"/>
      <c r="F2407" s="143" t="str">
        <f>IFERROR(IF(VLOOKUP(Table1[[#This Row],[Budget Code Description]],Dimentions!$X$6:$AC$139,2,FALSE)="","",VLOOKUP(Table1[[#This Row],[Budget Code Description]],Dimentions!$X$6:$AC$139,2,FALSE)),"")</f>
        <v/>
      </c>
      <c r="G2407" s="143"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Description]],Dimentions!$X$6:$AC$134,4,FALSE)="","",VLOOKUP(Table1[[#This Row],[Budget Code Description]],Dimentions!$X$6:$AC$134,4,FALSE)),"")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40"/>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x14ac:dyDescent="0.35">
      <c r="A2408" s="1"/>
      <c r="B2408" s="88" t="str">
        <f>IF(Table1[[#This Row],[Posting Date]]&lt;&gt;"",IF(Table1[[#This Row],[Reference Number]]=Q2407,B2407+1,1),"")</f>
        <v/>
      </c>
      <c r="C2408" s="61"/>
      <c r="D2408" s="61"/>
      <c r="E2408" s="140"/>
      <c r="F2408" s="143" t="str">
        <f>IFERROR(IF(VLOOKUP(Table1[[#This Row],[Budget Code Description]],Dimentions!$X$6:$AC$139,2,FALSE)="","",VLOOKUP(Table1[[#This Row],[Budget Code Description]],Dimentions!$X$6:$AC$139,2,FALSE)),"")</f>
        <v/>
      </c>
      <c r="G2408" s="143"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Description]],Dimentions!$X$6:$AC$134,4,FALSE)="","",VLOOKUP(Table1[[#This Row],[Budget Code Description]],Dimentions!$X$6:$AC$134,4,FALSE)),"")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40"/>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x14ac:dyDescent="0.35">
      <c r="A2409" s="1"/>
      <c r="B2409" s="88" t="str">
        <f>IF(Table1[[#This Row],[Posting Date]]&lt;&gt;"",IF(Table1[[#This Row],[Reference Number]]=Q2408,B2408+1,1),"")</f>
        <v/>
      </c>
      <c r="C2409" s="61"/>
      <c r="D2409" s="61"/>
      <c r="E2409" s="140"/>
      <c r="F2409" s="143" t="str">
        <f>IFERROR(IF(VLOOKUP(Table1[[#This Row],[Budget Code Description]],Dimentions!$X$6:$AC$139,2,FALSE)="","",VLOOKUP(Table1[[#This Row],[Budget Code Description]],Dimentions!$X$6:$AC$139,2,FALSE)),"")</f>
        <v/>
      </c>
      <c r="G2409" s="143"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Description]],Dimentions!$X$6:$AC$134,4,FALSE)="","",VLOOKUP(Table1[[#This Row],[Budget Code Description]],Dimentions!$X$6:$AC$134,4,FALSE)),"")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si="40"/>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x14ac:dyDescent="0.35">
      <c r="A2410" s="1"/>
      <c r="B2410" s="88" t="str">
        <f>IF(Table1[[#This Row],[Posting Date]]&lt;&gt;"",IF(Table1[[#This Row],[Reference Number]]=Q2409,B2409+1,1),"")</f>
        <v/>
      </c>
      <c r="C2410" s="61"/>
      <c r="D2410" s="61"/>
      <c r="E2410" s="140"/>
      <c r="F2410" s="143" t="str">
        <f>IFERROR(IF(VLOOKUP(Table1[[#This Row],[Budget Code Description]],Dimentions!$X$6:$AC$139,2,FALSE)="","",VLOOKUP(Table1[[#This Row],[Budget Code Description]],Dimentions!$X$6:$AC$139,2,FALSE)),"")</f>
        <v/>
      </c>
      <c r="G2410" s="143"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Description]],Dimentions!$X$6:$AC$134,4,FALSE)="","",VLOOKUP(Table1[[#This Row],[Budget Code Description]],Dimentions!$X$6:$AC$134,4,FALSE)),"")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40"/>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x14ac:dyDescent="0.35">
      <c r="A2411" s="1"/>
      <c r="B2411" s="88" t="str">
        <f>IF(Table1[[#This Row],[Posting Date]]&lt;&gt;"",IF(Table1[[#This Row],[Reference Number]]=Q2410,B2410+1,1),"")</f>
        <v/>
      </c>
      <c r="C2411" s="61"/>
      <c r="D2411" s="61"/>
      <c r="E2411" s="140"/>
      <c r="F2411" s="143" t="str">
        <f>IFERROR(IF(VLOOKUP(Table1[[#This Row],[Budget Code Description]],Dimentions!$X$6:$AC$139,2,FALSE)="","",VLOOKUP(Table1[[#This Row],[Budget Code Description]],Dimentions!$X$6:$AC$139,2,FALSE)),"")</f>
        <v/>
      </c>
      <c r="G2411" s="143"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Description]],Dimentions!$X$6:$AC$134,4,FALSE)="","",VLOOKUP(Table1[[#This Row],[Budget Code Description]],Dimentions!$X$6:$AC$134,4,FALSE)),"")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ref="W2411:W2474" si="41">IF(E2411="","",(ExchangeRate))</f>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x14ac:dyDescent="0.35">
      <c r="A2412" s="1"/>
      <c r="B2412" s="88" t="str">
        <f>IF(Table1[[#This Row],[Posting Date]]&lt;&gt;"",IF(Table1[[#This Row],[Reference Number]]=Q2411,B2411+1,1),"")</f>
        <v/>
      </c>
      <c r="C2412" s="61"/>
      <c r="D2412" s="61"/>
      <c r="E2412" s="140"/>
      <c r="F2412" s="143" t="str">
        <f>IFERROR(IF(VLOOKUP(Table1[[#This Row],[Budget Code Description]],Dimentions!$X$6:$AC$139,2,FALSE)="","",VLOOKUP(Table1[[#This Row],[Budget Code Description]],Dimentions!$X$6:$AC$139,2,FALSE)),"")</f>
        <v/>
      </c>
      <c r="G2412" s="143"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Description]],Dimentions!$X$6:$AC$134,4,FALSE)="","",VLOOKUP(Table1[[#This Row],[Budget Code Description]],Dimentions!$X$6:$AC$134,4,FALSE)),"")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41"/>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x14ac:dyDescent="0.35">
      <c r="A2413" s="1"/>
      <c r="B2413" s="88" t="str">
        <f>IF(Table1[[#This Row],[Posting Date]]&lt;&gt;"",IF(Table1[[#This Row],[Reference Number]]=Q2412,B2412+1,1),"")</f>
        <v/>
      </c>
      <c r="C2413" s="61"/>
      <c r="D2413" s="61"/>
      <c r="E2413" s="140"/>
      <c r="F2413" s="143" t="str">
        <f>IFERROR(IF(VLOOKUP(Table1[[#This Row],[Budget Code Description]],Dimentions!$X$6:$AC$139,2,FALSE)="","",VLOOKUP(Table1[[#This Row],[Budget Code Description]],Dimentions!$X$6:$AC$139,2,FALSE)),"")</f>
        <v/>
      </c>
      <c r="G2413" s="143"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Description]],Dimentions!$X$6:$AC$134,4,FALSE)="","",VLOOKUP(Table1[[#This Row],[Budget Code Description]],Dimentions!$X$6:$AC$134,4,FALSE)),"")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si="41"/>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x14ac:dyDescent="0.35">
      <c r="A2414" s="1"/>
      <c r="B2414" s="88" t="str">
        <f>IF(Table1[[#This Row],[Posting Date]]&lt;&gt;"",IF(Table1[[#This Row],[Reference Number]]=Q2413,B2413+1,1),"")</f>
        <v/>
      </c>
      <c r="C2414" s="61"/>
      <c r="D2414" s="61"/>
      <c r="E2414" s="140"/>
      <c r="F2414" s="143" t="str">
        <f>IFERROR(IF(VLOOKUP(Table1[[#This Row],[Budget Code Description]],Dimentions!$X$6:$AC$139,2,FALSE)="","",VLOOKUP(Table1[[#This Row],[Budget Code Description]],Dimentions!$X$6:$AC$139,2,FALSE)),"")</f>
        <v/>
      </c>
      <c r="G2414" s="143"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Description]],Dimentions!$X$6:$AC$134,4,FALSE)="","",VLOOKUP(Table1[[#This Row],[Budget Code Description]],Dimentions!$X$6:$AC$134,4,FALSE)),"")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si="41"/>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x14ac:dyDescent="0.35">
      <c r="A2415" s="1"/>
      <c r="B2415" s="88" t="str">
        <f>IF(Table1[[#This Row],[Posting Date]]&lt;&gt;"",IF(Table1[[#This Row],[Reference Number]]=Q2414,B2414+1,1),"")</f>
        <v/>
      </c>
      <c r="C2415" s="61"/>
      <c r="D2415" s="61"/>
      <c r="E2415" s="140"/>
      <c r="F2415" s="143" t="str">
        <f>IFERROR(IF(VLOOKUP(Table1[[#This Row],[Budget Code Description]],Dimentions!$X$6:$AC$139,2,FALSE)="","",VLOOKUP(Table1[[#This Row],[Budget Code Description]],Dimentions!$X$6:$AC$139,2,FALSE)),"")</f>
        <v/>
      </c>
      <c r="G2415" s="143"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Description]],Dimentions!$X$6:$AC$134,4,FALSE)="","",VLOOKUP(Table1[[#This Row],[Budget Code Description]],Dimentions!$X$6:$AC$134,4,FALSE)),"")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si="41"/>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x14ac:dyDescent="0.35">
      <c r="A2416" s="1"/>
      <c r="B2416" s="88" t="str">
        <f>IF(Table1[[#This Row],[Posting Date]]&lt;&gt;"",IF(Table1[[#This Row],[Reference Number]]=Q2415,B2415+1,1),"")</f>
        <v/>
      </c>
      <c r="C2416" s="61"/>
      <c r="D2416" s="61"/>
      <c r="E2416" s="140"/>
      <c r="F2416" s="143" t="str">
        <f>IFERROR(IF(VLOOKUP(Table1[[#This Row],[Budget Code Description]],Dimentions!$X$6:$AC$139,2,FALSE)="","",VLOOKUP(Table1[[#This Row],[Budget Code Description]],Dimentions!$X$6:$AC$139,2,FALSE)),"")</f>
        <v/>
      </c>
      <c r="G2416" s="143"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Description]],Dimentions!$X$6:$AC$134,4,FALSE)="","",VLOOKUP(Table1[[#This Row],[Budget Code Description]],Dimentions!$X$6:$AC$134,4,FALSE)),"")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41"/>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x14ac:dyDescent="0.35">
      <c r="A2417" s="1"/>
      <c r="B2417" s="88" t="str">
        <f>IF(Table1[[#This Row],[Posting Date]]&lt;&gt;"",IF(Table1[[#This Row],[Reference Number]]=Q2416,B2416+1,1),"")</f>
        <v/>
      </c>
      <c r="C2417" s="61"/>
      <c r="D2417" s="61"/>
      <c r="E2417" s="140"/>
      <c r="F2417" s="143" t="str">
        <f>IFERROR(IF(VLOOKUP(Table1[[#This Row],[Budget Code Description]],Dimentions!$X$6:$AC$139,2,FALSE)="","",VLOOKUP(Table1[[#This Row],[Budget Code Description]],Dimentions!$X$6:$AC$139,2,FALSE)),"")</f>
        <v/>
      </c>
      <c r="G2417" s="143"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Description]],Dimentions!$X$6:$AC$134,4,FALSE)="","",VLOOKUP(Table1[[#This Row],[Budget Code Description]],Dimentions!$X$6:$AC$134,4,FALSE)),"")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41"/>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x14ac:dyDescent="0.35">
      <c r="A2418" s="1"/>
      <c r="B2418" s="88" t="str">
        <f>IF(Table1[[#This Row],[Posting Date]]&lt;&gt;"",IF(Table1[[#This Row],[Reference Number]]=Q2417,B2417+1,1),"")</f>
        <v/>
      </c>
      <c r="C2418" s="61"/>
      <c r="D2418" s="61"/>
      <c r="E2418" s="140"/>
      <c r="F2418" s="143" t="str">
        <f>IFERROR(IF(VLOOKUP(Table1[[#This Row],[Budget Code Description]],Dimentions!$X$6:$AC$139,2,FALSE)="","",VLOOKUP(Table1[[#This Row],[Budget Code Description]],Dimentions!$X$6:$AC$139,2,FALSE)),"")</f>
        <v/>
      </c>
      <c r="G2418" s="143"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Description]],Dimentions!$X$6:$AC$134,4,FALSE)="","",VLOOKUP(Table1[[#This Row],[Budget Code Description]],Dimentions!$X$6:$AC$134,4,FALSE)),"")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41"/>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x14ac:dyDescent="0.35">
      <c r="A2419" s="1"/>
      <c r="B2419" s="88" t="str">
        <f>IF(Table1[[#This Row],[Posting Date]]&lt;&gt;"",IF(Table1[[#This Row],[Reference Number]]=Q2418,B2418+1,1),"")</f>
        <v/>
      </c>
      <c r="C2419" s="61"/>
      <c r="D2419" s="61"/>
      <c r="E2419" s="140"/>
      <c r="F2419" s="143" t="str">
        <f>IFERROR(IF(VLOOKUP(Table1[[#This Row],[Budget Code Description]],Dimentions!$X$6:$AC$139,2,FALSE)="","",VLOOKUP(Table1[[#This Row],[Budget Code Description]],Dimentions!$X$6:$AC$139,2,FALSE)),"")</f>
        <v/>
      </c>
      <c r="G2419" s="143"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Description]],Dimentions!$X$6:$AC$134,4,FALSE)="","",VLOOKUP(Table1[[#This Row],[Budget Code Description]],Dimentions!$X$6:$AC$134,4,FALSE)),"")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41"/>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x14ac:dyDescent="0.35">
      <c r="A2420" s="1"/>
      <c r="B2420" s="88" t="str">
        <f>IF(Table1[[#This Row],[Posting Date]]&lt;&gt;"",IF(Table1[[#This Row],[Reference Number]]=Q2419,B2419+1,1),"")</f>
        <v/>
      </c>
      <c r="C2420" s="61"/>
      <c r="D2420" s="61"/>
      <c r="E2420" s="140"/>
      <c r="F2420" s="143" t="str">
        <f>IFERROR(IF(VLOOKUP(Table1[[#This Row],[Budget Code Description]],Dimentions!$X$6:$AC$139,2,FALSE)="","",VLOOKUP(Table1[[#This Row],[Budget Code Description]],Dimentions!$X$6:$AC$139,2,FALSE)),"")</f>
        <v/>
      </c>
      <c r="G2420" s="143"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Description]],Dimentions!$X$6:$AC$134,4,FALSE)="","",VLOOKUP(Table1[[#This Row],[Budget Code Description]],Dimentions!$X$6:$AC$134,4,FALSE)),"")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41"/>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x14ac:dyDescent="0.35">
      <c r="A2421" s="1"/>
      <c r="B2421" s="88" t="str">
        <f>IF(Table1[[#This Row],[Posting Date]]&lt;&gt;"",IF(Table1[[#This Row],[Reference Number]]=Q2420,B2420+1,1),"")</f>
        <v/>
      </c>
      <c r="C2421" s="61"/>
      <c r="D2421" s="61"/>
      <c r="E2421" s="140"/>
      <c r="F2421" s="143" t="str">
        <f>IFERROR(IF(VLOOKUP(Table1[[#This Row],[Budget Code Description]],Dimentions!$X$6:$AC$139,2,FALSE)="","",VLOOKUP(Table1[[#This Row],[Budget Code Description]],Dimentions!$X$6:$AC$139,2,FALSE)),"")</f>
        <v/>
      </c>
      <c r="G2421" s="143"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Description]],Dimentions!$X$6:$AC$134,4,FALSE)="","",VLOOKUP(Table1[[#This Row],[Budget Code Description]],Dimentions!$X$6:$AC$134,4,FALSE)),"")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41"/>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x14ac:dyDescent="0.35">
      <c r="A2422" s="1"/>
      <c r="B2422" s="88" t="str">
        <f>IF(Table1[[#This Row],[Posting Date]]&lt;&gt;"",IF(Table1[[#This Row],[Reference Number]]=Q2421,B2421+1,1),"")</f>
        <v/>
      </c>
      <c r="C2422" s="61"/>
      <c r="D2422" s="61"/>
      <c r="E2422" s="140"/>
      <c r="F2422" s="143" t="str">
        <f>IFERROR(IF(VLOOKUP(Table1[[#This Row],[Budget Code Description]],Dimentions!$X$6:$AC$139,2,FALSE)="","",VLOOKUP(Table1[[#This Row],[Budget Code Description]],Dimentions!$X$6:$AC$139,2,FALSE)),"")</f>
        <v/>
      </c>
      <c r="G2422" s="143"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Description]],Dimentions!$X$6:$AC$134,4,FALSE)="","",VLOOKUP(Table1[[#This Row],[Budget Code Description]],Dimentions!$X$6:$AC$134,4,FALSE)),"")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41"/>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x14ac:dyDescent="0.35">
      <c r="A2423" s="1"/>
      <c r="B2423" s="88" t="str">
        <f>IF(Table1[[#This Row],[Posting Date]]&lt;&gt;"",IF(Table1[[#This Row],[Reference Number]]=Q2422,B2422+1,1),"")</f>
        <v/>
      </c>
      <c r="C2423" s="61"/>
      <c r="D2423" s="61"/>
      <c r="E2423" s="140"/>
      <c r="F2423" s="143" t="str">
        <f>IFERROR(IF(VLOOKUP(Table1[[#This Row],[Budget Code Description]],Dimentions!$X$6:$AC$139,2,FALSE)="","",VLOOKUP(Table1[[#This Row],[Budget Code Description]],Dimentions!$X$6:$AC$139,2,FALSE)),"")</f>
        <v/>
      </c>
      <c r="G2423" s="143"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Description]],Dimentions!$X$6:$AC$134,4,FALSE)="","",VLOOKUP(Table1[[#This Row],[Budget Code Description]],Dimentions!$X$6:$AC$134,4,FALSE)),"")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41"/>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x14ac:dyDescent="0.35">
      <c r="A2424" s="1"/>
      <c r="B2424" s="88" t="str">
        <f>IF(Table1[[#This Row],[Posting Date]]&lt;&gt;"",IF(Table1[[#This Row],[Reference Number]]=Q2423,B2423+1,1),"")</f>
        <v/>
      </c>
      <c r="C2424" s="61"/>
      <c r="D2424" s="61"/>
      <c r="E2424" s="140"/>
      <c r="F2424" s="143" t="str">
        <f>IFERROR(IF(VLOOKUP(Table1[[#This Row],[Budget Code Description]],Dimentions!$X$6:$AC$139,2,FALSE)="","",VLOOKUP(Table1[[#This Row],[Budget Code Description]],Dimentions!$X$6:$AC$139,2,FALSE)),"")</f>
        <v/>
      </c>
      <c r="G2424" s="143"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Description]],Dimentions!$X$6:$AC$134,4,FALSE)="","",VLOOKUP(Table1[[#This Row],[Budget Code Description]],Dimentions!$X$6:$AC$134,4,FALSE)),"")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si="41"/>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x14ac:dyDescent="0.35">
      <c r="A2425" s="1"/>
      <c r="B2425" s="88" t="str">
        <f>IF(Table1[[#This Row],[Posting Date]]&lt;&gt;"",IF(Table1[[#This Row],[Reference Number]]=Q2424,B2424+1,1),"")</f>
        <v/>
      </c>
      <c r="C2425" s="61"/>
      <c r="D2425" s="61"/>
      <c r="E2425" s="140"/>
      <c r="F2425" s="143" t="str">
        <f>IFERROR(IF(VLOOKUP(Table1[[#This Row],[Budget Code Description]],Dimentions!$X$6:$AC$139,2,FALSE)="","",VLOOKUP(Table1[[#This Row],[Budget Code Description]],Dimentions!$X$6:$AC$139,2,FALSE)),"")</f>
        <v/>
      </c>
      <c r="G2425" s="143"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Description]],Dimentions!$X$6:$AC$134,4,FALSE)="","",VLOOKUP(Table1[[#This Row],[Budget Code Description]],Dimentions!$X$6:$AC$134,4,FALSE)),"")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41"/>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x14ac:dyDescent="0.35">
      <c r="A2426" s="1"/>
      <c r="B2426" s="88" t="str">
        <f>IF(Table1[[#This Row],[Posting Date]]&lt;&gt;"",IF(Table1[[#This Row],[Reference Number]]=Q2425,B2425+1,1),"")</f>
        <v/>
      </c>
      <c r="C2426" s="61"/>
      <c r="D2426" s="61"/>
      <c r="E2426" s="140"/>
      <c r="F2426" s="143" t="str">
        <f>IFERROR(IF(VLOOKUP(Table1[[#This Row],[Budget Code Description]],Dimentions!$X$6:$AC$139,2,FALSE)="","",VLOOKUP(Table1[[#This Row],[Budget Code Description]],Dimentions!$X$6:$AC$139,2,FALSE)),"")</f>
        <v/>
      </c>
      <c r="G2426" s="143"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Description]],Dimentions!$X$6:$AC$134,4,FALSE)="","",VLOOKUP(Table1[[#This Row],[Budget Code Description]],Dimentions!$X$6:$AC$134,4,FALSE)),"")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41"/>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x14ac:dyDescent="0.35">
      <c r="A2427" s="1"/>
      <c r="B2427" s="88" t="str">
        <f>IF(Table1[[#This Row],[Posting Date]]&lt;&gt;"",IF(Table1[[#This Row],[Reference Number]]=Q2426,B2426+1,1),"")</f>
        <v/>
      </c>
      <c r="C2427" s="61"/>
      <c r="D2427" s="61"/>
      <c r="E2427" s="140"/>
      <c r="F2427" s="143" t="str">
        <f>IFERROR(IF(VLOOKUP(Table1[[#This Row],[Budget Code Description]],Dimentions!$X$6:$AC$139,2,FALSE)="","",VLOOKUP(Table1[[#This Row],[Budget Code Description]],Dimentions!$X$6:$AC$139,2,FALSE)),"")</f>
        <v/>
      </c>
      <c r="G2427" s="143"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Description]],Dimentions!$X$6:$AC$134,4,FALSE)="","",VLOOKUP(Table1[[#This Row],[Budget Code Description]],Dimentions!$X$6:$AC$134,4,FALSE)),"")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41"/>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x14ac:dyDescent="0.35">
      <c r="A2428" s="1"/>
      <c r="B2428" s="88" t="str">
        <f>IF(Table1[[#This Row],[Posting Date]]&lt;&gt;"",IF(Table1[[#This Row],[Reference Number]]=Q2427,B2427+1,1),"")</f>
        <v/>
      </c>
      <c r="C2428" s="61"/>
      <c r="D2428" s="61"/>
      <c r="E2428" s="140"/>
      <c r="F2428" s="143" t="str">
        <f>IFERROR(IF(VLOOKUP(Table1[[#This Row],[Budget Code Description]],Dimentions!$X$6:$AC$139,2,FALSE)="","",VLOOKUP(Table1[[#This Row],[Budget Code Description]],Dimentions!$X$6:$AC$139,2,FALSE)),"")</f>
        <v/>
      </c>
      <c r="G2428" s="143"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Description]],Dimentions!$X$6:$AC$134,4,FALSE)="","",VLOOKUP(Table1[[#This Row],[Budget Code Description]],Dimentions!$X$6:$AC$134,4,FALSE)),"")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41"/>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x14ac:dyDescent="0.35">
      <c r="A2429" s="1"/>
      <c r="B2429" s="88" t="str">
        <f>IF(Table1[[#This Row],[Posting Date]]&lt;&gt;"",IF(Table1[[#This Row],[Reference Number]]=Q2428,B2428+1,1),"")</f>
        <v/>
      </c>
      <c r="C2429" s="61"/>
      <c r="D2429" s="61"/>
      <c r="E2429" s="140"/>
      <c r="F2429" s="143" t="str">
        <f>IFERROR(IF(VLOOKUP(Table1[[#This Row],[Budget Code Description]],Dimentions!$X$6:$AC$139,2,FALSE)="","",VLOOKUP(Table1[[#This Row],[Budget Code Description]],Dimentions!$X$6:$AC$139,2,FALSE)),"")</f>
        <v/>
      </c>
      <c r="G2429" s="143"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Description]],Dimentions!$X$6:$AC$134,4,FALSE)="","",VLOOKUP(Table1[[#This Row],[Budget Code Description]],Dimentions!$X$6:$AC$134,4,FALSE)),"")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41"/>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x14ac:dyDescent="0.35">
      <c r="A2430" s="1"/>
      <c r="B2430" s="88" t="str">
        <f>IF(Table1[[#This Row],[Posting Date]]&lt;&gt;"",IF(Table1[[#This Row],[Reference Number]]=Q2429,B2429+1,1),"")</f>
        <v/>
      </c>
      <c r="C2430" s="61"/>
      <c r="D2430" s="61"/>
      <c r="E2430" s="140"/>
      <c r="F2430" s="143" t="str">
        <f>IFERROR(IF(VLOOKUP(Table1[[#This Row],[Budget Code Description]],Dimentions!$X$6:$AC$139,2,FALSE)="","",VLOOKUP(Table1[[#This Row],[Budget Code Description]],Dimentions!$X$6:$AC$139,2,FALSE)),"")</f>
        <v/>
      </c>
      <c r="G2430" s="143"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Description]],Dimentions!$X$6:$AC$134,4,FALSE)="","",VLOOKUP(Table1[[#This Row],[Budget Code Description]],Dimentions!$X$6:$AC$134,4,FALSE)),"")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41"/>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x14ac:dyDescent="0.35">
      <c r="A2431" s="1"/>
      <c r="B2431" s="88" t="str">
        <f>IF(Table1[[#This Row],[Posting Date]]&lt;&gt;"",IF(Table1[[#This Row],[Reference Number]]=Q2430,B2430+1,1),"")</f>
        <v/>
      </c>
      <c r="C2431" s="61"/>
      <c r="D2431" s="61"/>
      <c r="E2431" s="140"/>
      <c r="F2431" s="143" t="str">
        <f>IFERROR(IF(VLOOKUP(Table1[[#This Row],[Budget Code Description]],Dimentions!$X$6:$AC$139,2,FALSE)="","",VLOOKUP(Table1[[#This Row],[Budget Code Description]],Dimentions!$X$6:$AC$139,2,FALSE)),"")</f>
        <v/>
      </c>
      <c r="G2431" s="143"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Description]],Dimentions!$X$6:$AC$134,4,FALSE)="","",VLOOKUP(Table1[[#This Row],[Budget Code Description]],Dimentions!$X$6:$AC$134,4,FALSE)),"")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41"/>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x14ac:dyDescent="0.35">
      <c r="A2432" s="1"/>
      <c r="B2432" s="88" t="str">
        <f>IF(Table1[[#This Row],[Posting Date]]&lt;&gt;"",IF(Table1[[#This Row],[Reference Number]]=Q2431,B2431+1,1),"")</f>
        <v/>
      </c>
      <c r="C2432" s="61"/>
      <c r="D2432" s="61"/>
      <c r="E2432" s="140"/>
      <c r="F2432" s="143" t="str">
        <f>IFERROR(IF(VLOOKUP(Table1[[#This Row],[Budget Code Description]],Dimentions!$X$6:$AC$139,2,FALSE)="","",VLOOKUP(Table1[[#This Row],[Budget Code Description]],Dimentions!$X$6:$AC$139,2,FALSE)),"")</f>
        <v/>
      </c>
      <c r="G2432" s="143"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Description]],Dimentions!$X$6:$AC$134,4,FALSE)="","",VLOOKUP(Table1[[#This Row],[Budget Code Description]],Dimentions!$X$6:$AC$134,4,FALSE)),"")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41"/>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x14ac:dyDescent="0.35">
      <c r="A2433" s="1"/>
      <c r="B2433" s="88" t="str">
        <f>IF(Table1[[#This Row],[Posting Date]]&lt;&gt;"",IF(Table1[[#This Row],[Reference Number]]=Q2432,B2432+1,1),"")</f>
        <v/>
      </c>
      <c r="C2433" s="61"/>
      <c r="D2433" s="61"/>
      <c r="E2433" s="140"/>
      <c r="F2433" s="143" t="str">
        <f>IFERROR(IF(VLOOKUP(Table1[[#This Row],[Budget Code Description]],Dimentions!$X$6:$AC$139,2,FALSE)="","",VLOOKUP(Table1[[#This Row],[Budget Code Description]],Dimentions!$X$6:$AC$139,2,FALSE)),"")</f>
        <v/>
      </c>
      <c r="G2433" s="143"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Description]],Dimentions!$X$6:$AC$134,4,FALSE)="","",VLOOKUP(Table1[[#This Row],[Budget Code Description]],Dimentions!$X$6:$AC$134,4,FALSE)),"")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41"/>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x14ac:dyDescent="0.35">
      <c r="A2434" s="1"/>
      <c r="B2434" s="88" t="str">
        <f>IF(Table1[[#This Row],[Posting Date]]&lt;&gt;"",IF(Table1[[#This Row],[Reference Number]]=Q2433,B2433+1,1),"")</f>
        <v/>
      </c>
      <c r="C2434" s="61"/>
      <c r="D2434" s="61"/>
      <c r="E2434" s="140"/>
      <c r="F2434" s="143" t="str">
        <f>IFERROR(IF(VLOOKUP(Table1[[#This Row],[Budget Code Description]],Dimentions!$X$6:$AC$139,2,FALSE)="","",VLOOKUP(Table1[[#This Row],[Budget Code Description]],Dimentions!$X$6:$AC$139,2,FALSE)),"")</f>
        <v/>
      </c>
      <c r="G2434" s="143"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Description]],Dimentions!$X$6:$AC$134,4,FALSE)="","",VLOOKUP(Table1[[#This Row],[Budget Code Description]],Dimentions!$X$6:$AC$134,4,FALSE)),"")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41"/>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x14ac:dyDescent="0.35">
      <c r="A2435" s="1"/>
      <c r="B2435" s="88" t="str">
        <f>IF(Table1[[#This Row],[Posting Date]]&lt;&gt;"",IF(Table1[[#This Row],[Reference Number]]=Q2434,B2434+1,1),"")</f>
        <v/>
      </c>
      <c r="C2435" s="61"/>
      <c r="D2435" s="61"/>
      <c r="E2435" s="140"/>
      <c r="F2435" s="143" t="str">
        <f>IFERROR(IF(VLOOKUP(Table1[[#This Row],[Budget Code Description]],Dimentions!$X$6:$AC$139,2,FALSE)="","",VLOOKUP(Table1[[#This Row],[Budget Code Description]],Dimentions!$X$6:$AC$139,2,FALSE)),"")</f>
        <v/>
      </c>
      <c r="G2435" s="143"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Description]],Dimentions!$X$6:$AC$134,4,FALSE)="","",VLOOKUP(Table1[[#This Row],[Budget Code Description]],Dimentions!$X$6:$AC$134,4,FALSE)),"")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41"/>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x14ac:dyDescent="0.35">
      <c r="A2436" s="1"/>
      <c r="B2436" s="88" t="str">
        <f>IF(Table1[[#This Row],[Posting Date]]&lt;&gt;"",IF(Table1[[#This Row],[Reference Number]]=Q2435,B2435+1,1),"")</f>
        <v/>
      </c>
      <c r="C2436" s="61"/>
      <c r="D2436" s="61"/>
      <c r="E2436" s="140"/>
      <c r="F2436" s="143" t="str">
        <f>IFERROR(IF(VLOOKUP(Table1[[#This Row],[Budget Code Description]],Dimentions!$X$6:$AC$139,2,FALSE)="","",VLOOKUP(Table1[[#This Row],[Budget Code Description]],Dimentions!$X$6:$AC$139,2,FALSE)),"")</f>
        <v/>
      </c>
      <c r="G2436" s="143"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Description]],Dimentions!$X$6:$AC$134,4,FALSE)="","",VLOOKUP(Table1[[#This Row],[Budget Code Description]],Dimentions!$X$6:$AC$134,4,FALSE)),"")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41"/>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x14ac:dyDescent="0.35">
      <c r="A2437" s="1"/>
      <c r="B2437" s="88" t="str">
        <f>IF(Table1[[#This Row],[Posting Date]]&lt;&gt;"",IF(Table1[[#This Row],[Reference Number]]=Q2436,B2436+1,1),"")</f>
        <v/>
      </c>
      <c r="C2437" s="61"/>
      <c r="D2437" s="61"/>
      <c r="E2437" s="140"/>
      <c r="F2437" s="143" t="str">
        <f>IFERROR(IF(VLOOKUP(Table1[[#This Row],[Budget Code Description]],Dimentions!$X$6:$AC$139,2,FALSE)="","",VLOOKUP(Table1[[#This Row],[Budget Code Description]],Dimentions!$X$6:$AC$139,2,FALSE)),"")</f>
        <v/>
      </c>
      <c r="G2437" s="143"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Description]],Dimentions!$X$6:$AC$134,4,FALSE)="","",VLOOKUP(Table1[[#This Row],[Budget Code Description]],Dimentions!$X$6:$AC$134,4,FALSE)),"")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41"/>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x14ac:dyDescent="0.35">
      <c r="A2438" s="1"/>
      <c r="B2438" s="88" t="str">
        <f>IF(Table1[[#This Row],[Posting Date]]&lt;&gt;"",IF(Table1[[#This Row],[Reference Number]]=Q2437,B2437+1,1),"")</f>
        <v/>
      </c>
      <c r="C2438" s="61"/>
      <c r="D2438" s="61"/>
      <c r="E2438" s="140"/>
      <c r="F2438" s="143" t="str">
        <f>IFERROR(IF(VLOOKUP(Table1[[#This Row],[Budget Code Description]],Dimentions!$X$6:$AC$139,2,FALSE)="","",VLOOKUP(Table1[[#This Row],[Budget Code Description]],Dimentions!$X$6:$AC$139,2,FALSE)),"")</f>
        <v/>
      </c>
      <c r="G2438" s="143"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Description]],Dimentions!$X$6:$AC$134,4,FALSE)="","",VLOOKUP(Table1[[#This Row],[Budget Code Description]],Dimentions!$X$6:$AC$134,4,FALSE)),"")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41"/>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x14ac:dyDescent="0.35">
      <c r="A2439" s="1"/>
      <c r="B2439" s="88" t="str">
        <f>IF(Table1[[#This Row],[Posting Date]]&lt;&gt;"",IF(Table1[[#This Row],[Reference Number]]=Q2438,B2438+1,1),"")</f>
        <v/>
      </c>
      <c r="C2439" s="61"/>
      <c r="D2439" s="61"/>
      <c r="E2439" s="140"/>
      <c r="F2439" s="143" t="str">
        <f>IFERROR(IF(VLOOKUP(Table1[[#This Row],[Budget Code Description]],Dimentions!$X$6:$AC$139,2,FALSE)="","",VLOOKUP(Table1[[#This Row],[Budget Code Description]],Dimentions!$X$6:$AC$139,2,FALSE)),"")</f>
        <v/>
      </c>
      <c r="G2439" s="143"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Description]],Dimentions!$X$6:$AC$134,4,FALSE)="","",VLOOKUP(Table1[[#This Row],[Budget Code Description]],Dimentions!$X$6:$AC$134,4,FALSE)),"")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41"/>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x14ac:dyDescent="0.35">
      <c r="A2440" s="1"/>
      <c r="B2440" s="88" t="str">
        <f>IF(Table1[[#This Row],[Posting Date]]&lt;&gt;"",IF(Table1[[#This Row],[Reference Number]]=Q2439,B2439+1,1),"")</f>
        <v/>
      </c>
      <c r="C2440" s="61"/>
      <c r="D2440" s="61"/>
      <c r="E2440" s="140"/>
      <c r="F2440" s="143" t="str">
        <f>IFERROR(IF(VLOOKUP(Table1[[#This Row],[Budget Code Description]],Dimentions!$X$6:$AC$139,2,FALSE)="","",VLOOKUP(Table1[[#This Row],[Budget Code Description]],Dimentions!$X$6:$AC$139,2,FALSE)),"")</f>
        <v/>
      </c>
      <c r="G2440" s="143"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Description]],Dimentions!$X$6:$AC$134,4,FALSE)="","",VLOOKUP(Table1[[#This Row],[Budget Code Description]],Dimentions!$X$6:$AC$134,4,FALSE)),"")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41"/>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x14ac:dyDescent="0.35">
      <c r="A2441" s="1"/>
      <c r="B2441" s="88" t="str">
        <f>IF(Table1[[#This Row],[Posting Date]]&lt;&gt;"",IF(Table1[[#This Row],[Reference Number]]=Q2440,B2440+1,1),"")</f>
        <v/>
      </c>
      <c r="C2441" s="61"/>
      <c r="D2441" s="61"/>
      <c r="E2441" s="140"/>
      <c r="F2441" s="143" t="str">
        <f>IFERROR(IF(VLOOKUP(Table1[[#This Row],[Budget Code Description]],Dimentions!$X$6:$AC$139,2,FALSE)="","",VLOOKUP(Table1[[#This Row],[Budget Code Description]],Dimentions!$X$6:$AC$139,2,FALSE)),"")</f>
        <v/>
      </c>
      <c r="G2441" s="143"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Description]],Dimentions!$X$6:$AC$134,4,FALSE)="","",VLOOKUP(Table1[[#This Row],[Budget Code Description]],Dimentions!$X$6:$AC$134,4,FALSE)),"")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41"/>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x14ac:dyDescent="0.35">
      <c r="A2442" s="1"/>
      <c r="B2442" s="88" t="str">
        <f>IF(Table1[[#This Row],[Posting Date]]&lt;&gt;"",IF(Table1[[#This Row],[Reference Number]]=Q2441,B2441+1,1),"")</f>
        <v/>
      </c>
      <c r="C2442" s="61"/>
      <c r="D2442" s="61"/>
      <c r="E2442" s="140"/>
      <c r="F2442" s="143" t="str">
        <f>IFERROR(IF(VLOOKUP(Table1[[#This Row],[Budget Code Description]],Dimentions!$X$6:$AC$139,2,FALSE)="","",VLOOKUP(Table1[[#This Row],[Budget Code Description]],Dimentions!$X$6:$AC$139,2,FALSE)),"")</f>
        <v/>
      </c>
      <c r="G2442" s="143"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Description]],Dimentions!$X$6:$AC$134,4,FALSE)="","",VLOOKUP(Table1[[#This Row],[Budget Code Description]],Dimentions!$X$6:$AC$134,4,FALSE)),"")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41"/>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x14ac:dyDescent="0.35">
      <c r="A2443" s="1"/>
      <c r="B2443" s="88" t="str">
        <f>IF(Table1[[#This Row],[Posting Date]]&lt;&gt;"",IF(Table1[[#This Row],[Reference Number]]=Q2442,B2442+1,1),"")</f>
        <v/>
      </c>
      <c r="C2443" s="61"/>
      <c r="D2443" s="61"/>
      <c r="E2443" s="140"/>
      <c r="F2443" s="143" t="str">
        <f>IFERROR(IF(VLOOKUP(Table1[[#This Row],[Budget Code Description]],Dimentions!$X$6:$AC$139,2,FALSE)="","",VLOOKUP(Table1[[#This Row],[Budget Code Description]],Dimentions!$X$6:$AC$139,2,FALSE)),"")</f>
        <v/>
      </c>
      <c r="G2443" s="143"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Description]],Dimentions!$X$6:$AC$134,4,FALSE)="","",VLOOKUP(Table1[[#This Row],[Budget Code Description]],Dimentions!$X$6:$AC$134,4,FALSE)),"")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41"/>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x14ac:dyDescent="0.35">
      <c r="A2444" s="1"/>
      <c r="B2444" s="88" t="str">
        <f>IF(Table1[[#This Row],[Posting Date]]&lt;&gt;"",IF(Table1[[#This Row],[Reference Number]]=Q2443,B2443+1,1),"")</f>
        <v/>
      </c>
      <c r="C2444" s="61"/>
      <c r="D2444" s="61"/>
      <c r="E2444" s="140"/>
      <c r="F2444" s="143" t="str">
        <f>IFERROR(IF(VLOOKUP(Table1[[#This Row],[Budget Code Description]],Dimentions!$X$6:$AC$139,2,FALSE)="","",VLOOKUP(Table1[[#This Row],[Budget Code Description]],Dimentions!$X$6:$AC$139,2,FALSE)),"")</f>
        <v/>
      </c>
      <c r="G2444" s="143"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Description]],Dimentions!$X$6:$AC$134,4,FALSE)="","",VLOOKUP(Table1[[#This Row],[Budget Code Description]],Dimentions!$X$6:$AC$134,4,FALSE)),"")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41"/>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x14ac:dyDescent="0.35">
      <c r="A2445" s="1"/>
      <c r="B2445" s="88" t="str">
        <f>IF(Table1[[#This Row],[Posting Date]]&lt;&gt;"",IF(Table1[[#This Row],[Reference Number]]=Q2444,B2444+1,1),"")</f>
        <v/>
      </c>
      <c r="C2445" s="61"/>
      <c r="D2445" s="61"/>
      <c r="E2445" s="140"/>
      <c r="F2445" s="143" t="str">
        <f>IFERROR(IF(VLOOKUP(Table1[[#This Row],[Budget Code Description]],Dimentions!$X$6:$AC$139,2,FALSE)="","",VLOOKUP(Table1[[#This Row],[Budget Code Description]],Dimentions!$X$6:$AC$139,2,FALSE)),"")</f>
        <v/>
      </c>
      <c r="G2445" s="143"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Description]],Dimentions!$X$6:$AC$134,4,FALSE)="","",VLOOKUP(Table1[[#This Row],[Budget Code Description]],Dimentions!$X$6:$AC$134,4,FALSE)),"")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41"/>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x14ac:dyDescent="0.35">
      <c r="A2446" s="1"/>
      <c r="B2446" s="88" t="str">
        <f>IF(Table1[[#This Row],[Posting Date]]&lt;&gt;"",IF(Table1[[#This Row],[Reference Number]]=Q2445,B2445+1,1),"")</f>
        <v/>
      </c>
      <c r="C2446" s="61"/>
      <c r="D2446" s="61"/>
      <c r="E2446" s="140"/>
      <c r="F2446" s="143" t="str">
        <f>IFERROR(IF(VLOOKUP(Table1[[#This Row],[Budget Code Description]],Dimentions!$X$6:$AC$139,2,FALSE)="","",VLOOKUP(Table1[[#This Row],[Budget Code Description]],Dimentions!$X$6:$AC$139,2,FALSE)),"")</f>
        <v/>
      </c>
      <c r="G2446" s="143"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Description]],Dimentions!$X$6:$AC$134,4,FALSE)="","",VLOOKUP(Table1[[#This Row],[Budget Code Description]],Dimentions!$X$6:$AC$134,4,FALSE)),"")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41"/>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x14ac:dyDescent="0.35">
      <c r="A2447" s="1"/>
      <c r="B2447" s="88" t="str">
        <f>IF(Table1[[#This Row],[Posting Date]]&lt;&gt;"",IF(Table1[[#This Row],[Reference Number]]=Q2446,B2446+1,1),"")</f>
        <v/>
      </c>
      <c r="C2447" s="61"/>
      <c r="D2447" s="61"/>
      <c r="E2447" s="140"/>
      <c r="F2447" s="143" t="str">
        <f>IFERROR(IF(VLOOKUP(Table1[[#This Row],[Budget Code Description]],Dimentions!$X$6:$AC$139,2,FALSE)="","",VLOOKUP(Table1[[#This Row],[Budget Code Description]],Dimentions!$X$6:$AC$139,2,FALSE)),"")</f>
        <v/>
      </c>
      <c r="G2447" s="143"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Description]],Dimentions!$X$6:$AC$134,4,FALSE)="","",VLOOKUP(Table1[[#This Row],[Budget Code Description]],Dimentions!$X$6:$AC$134,4,FALSE)),"")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41"/>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x14ac:dyDescent="0.35">
      <c r="A2448" s="1"/>
      <c r="B2448" s="88" t="str">
        <f>IF(Table1[[#This Row],[Posting Date]]&lt;&gt;"",IF(Table1[[#This Row],[Reference Number]]=Q2447,B2447+1,1),"")</f>
        <v/>
      </c>
      <c r="C2448" s="61"/>
      <c r="D2448" s="61"/>
      <c r="E2448" s="140"/>
      <c r="F2448" s="143" t="str">
        <f>IFERROR(IF(VLOOKUP(Table1[[#This Row],[Budget Code Description]],Dimentions!$X$6:$AC$139,2,FALSE)="","",VLOOKUP(Table1[[#This Row],[Budget Code Description]],Dimentions!$X$6:$AC$139,2,FALSE)),"")</f>
        <v/>
      </c>
      <c r="G2448" s="143"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Description]],Dimentions!$X$6:$AC$134,4,FALSE)="","",VLOOKUP(Table1[[#This Row],[Budget Code Description]],Dimentions!$X$6:$AC$134,4,FALSE)),"")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si="41"/>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x14ac:dyDescent="0.35">
      <c r="A2449" s="1"/>
      <c r="B2449" s="88" t="str">
        <f>IF(Table1[[#This Row],[Posting Date]]&lt;&gt;"",IF(Table1[[#This Row],[Reference Number]]=Q2448,B2448+1,1),"")</f>
        <v/>
      </c>
      <c r="C2449" s="61"/>
      <c r="D2449" s="61"/>
      <c r="E2449" s="140"/>
      <c r="F2449" s="143" t="str">
        <f>IFERROR(IF(VLOOKUP(Table1[[#This Row],[Budget Code Description]],Dimentions!$X$6:$AC$139,2,FALSE)="","",VLOOKUP(Table1[[#This Row],[Budget Code Description]],Dimentions!$X$6:$AC$139,2,FALSE)),"")</f>
        <v/>
      </c>
      <c r="G2449" s="143"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Description]],Dimentions!$X$6:$AC$134,4,FALSE)="","",VLOOKUP(Table1[[#This Row],[Budget Code Description]],Dimentions!$X$6:$AC$134,4,FALSE)),"")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si="41"/>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x14ac:dyDescent="0.35">
      <c r="A2450" s="1"/>
      <c r="B2450" s="88" t="str">
        <f>IF(Table1[[#This Row],[Posting Date]]&lt;&gt;"",IF(Table1[[#This Row],[Reference Number]]=Q2449,B2449+1,1),"")</f>
        <v/>
      </c>
      <c r="C2450" s="61"/>
      <c r="D2450" s="61"/>
      <c r="E2450" s="140"/>
      <c r="F2450" s="143" t="str">
        <f>IFERROR(IF(VLOOKUP(Table1[[#This Row],[Budget Code Description]],Dimentions!$X$6:$AC$139,2,FALSE)="","",VLOOKUP(Table1[[#This Row],[Budget Code Description]],Dimentions!$X$6:$AC$139,2,FALSE)),"")</f>
        <v/>
      </c>
      <c r="G2450" s="143"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Description]],Dimentions!$X$6:$AC$134,4,FALSE)="","",VLOOKUP(Table1[[#This Row],[Budget Code Description]],Dimentions!$X$6:$AC$134,4,FALSE)),"")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si="41"/>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x14ac:dyDescent="0.35">
      <c r="A2451" s="1"/>
      <c r="B2451" s="88" t="str">
        <f>IF(Table1[[#This Row],[Posting Date]]&lt;&gt;"",IF(Table1[[#This Row],[Reference Number]]=Q2450,B2450+1,1),"")</f>
        <v/>
      </c>
      <c r="C2451" s="61"/>
      <c r="D2451" s="61"/>
      <c r="E2451" s="140"/>
      <c r="F2451" s="143" t="str">
        <f>IFERROR(IF(VLOOKUP(Table1[[#This Row],[Budget Code Description]],Dimentions!$X$6:$AC$139,2,FALSE)="","",VLOOKUP(Table1[[#This Row],[Budget Code Description]],Dimentions!$X$6:$AC$139,2,FALSE)),"")</f>
        <v/>
      </c>
      <c r="G2451" s="143"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Description]],Dimentions!$X$6:$AC$134,4,FALSE)="","",VLOOKUP(Table1[[#This Row],[Budget Code Description]],Dimentions!$X$6:$AC$134,4,FALSE)),"")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41"/>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x14ac:dyDescent="0.35">
      <c r="A2452" s="1"/>
      <c r="B2452" s="88" t="str">
        <f>IF(Table1[[#This Row],[Posting Date]]&lt;&gt;"",IF(Table1[[#This Row],[Reference Number]]=Q2451,B2451+1,1),"")</f>
        <v/>
      </c>
      <c r="C2452" s="61"/>
      <c r="D2452" s="61"/>
      <c r="E2452" s="140"/>
      <c r="F2452" s="143" t="str">
        <f>IFERROR(IF(VLOOKUP(Table1[[#This Row],[Budget Code Description]],Dimentions!$X$6:$AC$139,2,FALSE)="","",VLOOKUP(Table1[[#This Row],[Budget Code Description]],Dimentions!$X$6:$AC$139,2,FALSE)),"")</f>
        <v/>
      </c>
      <c r="G2452" s="143"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Description]],Dimentions!$X$6:$AC$134,4,FALSE)="","",VLOOKUP(Table1[[#This Row],[Budget Code Description]],Dimentions!$X$6:$AC$134,4,FALSE)),"")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41"/>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x14ac:dyDescent="0.35">
      <c r="A2453" s="1"/>
      <c r="B2453" s="88" t="str">
        <f>IF(Table1[[#This Row],[Posting Date]]&lt;&gt;"",IF(Table1[[#This Row],[Reference Number]]=Q2452,B2452+1,1),"")</f>
        <v/>
      </c>
      <c r="C2453" s="61"/>
      <c r="D2453" s="61"/>
      <c r="E2453" s="140"/>
      <c r="F2453" s="143" t="str">
        <f>IFERROR(IF(VLOOKUP(Table1[[#This Row],[Budget Code Description]],Dimentions!$X$6:$AC$139,2,FALSE)="","",VLOOKUP(Table1[[#This Row],[Budget Code Description]],Dimentions!$X$6:$AC$139,2,FALSE)),"")</f>
        <v/>
      </c>
      <c r="G2453" s="143"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Description]],Dimentions!$X$6:$AC$134,4,FALSE)="","",VLOOKUP(Table1[[#This Row],[Budget Code Description]],Dimentions!$X$6:$AC$134,4,FALSE)),"")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41"/>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x14ac:dyDescent="0.35">
      <c r="A2454" s="1"/>
      <c r="B2454" s="88" t="str">
        <f>IF(Table1[[#This Row],[Posting Date]]&lt;&gt;"",IF(Table1[[#This Row],[Reference Number]]=Q2453,B2453+1,1),"")</f>
        <v/>
      </c>
      <c r="C2454" s="61"/>
      <c r="D2454" s="61"/>
      <c r="E2454" s="140"/>
      <c r="F2454" s="143" t="str">
        <f>IFERROR(IF(VLOOKUP(Table1[[#This Row],[Budget Code Description]],Dimentions!$X$6:$AC$139,2,FALSE)="","",VLOOKUP(Table1[[#This Row],[Budget Code Description]],Dimentions!$X$6:$AC$139,2,FALSE)),"")</f>
        <v/>
      </c>
      <c r="G2454" s="143"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Description]],Dimentions!$X$6:$AC$134,4,FALSE)="","",VLOOKUP(Table1[[#This Row],[Budget Code Description]],Dimentions!$X$6:$AC$134,4,FALSE)),"")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41"/>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x14ac:dyDescent="0.35">
      <c r="A2455" s="1"/>
      <c r="B2455" s="88" t="str">
        <f>IF(Table1[[#This Row],[Posting Date]]&lt;&gt;"",IF(Table1[[#This Row],[Reference Number]]=Q2454,B2454+1,1),"")</f>
        <v/>
      </c>
      <c r="C2455" s="61"/>
      <c r="D2455" s="61"/>
      <c r="E2455" s="140"/>
      <c r="F2455" s="143" t="str">
        <f>IFERROR(IF(VLOOKUP(Table1[[#This Row],[Budget Code Description]],Dimentions!$X$6:$AC$139,2,FALSE)="","",VLOOKUP(Table1[[#This Row],[Budget Code Description]],Dimentions!$X$6:$AC$139,2,FALSE)),"")</f>
        <v/>
      </c>
      <c r="G2455" s="143"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Description]],Dimentions!$X$6:$AC$134,4,FALSE)="","",VLOOKUP(Table1[[#This Row],[Budget Code Description]],Dimentions!$X$6:$AC$134,4,FALSE)),"")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41"/>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x14ac:dyDescent="0.35">
      <c r="A2456" s="1"/>
      <c r="B2456" s="88" t="str">
        <f>IF(Table1[[#This Row],[Posting Date]]&lt;&gt;"",IF(Table1[[#This Row],[Reference Number]]=Q2455,B2455+1,1),"")</f>
        <v/>
      </c>
      <c r="C2456" s="61"/>
      <c r="D2456" s="61"/>
      <c r="E2456" s="140"/>
      <c r="F2456" s="143" t="str">
        <f>IFERROR(IF(VLOOKUP(Table1[[#This Row],[Budget Code Description]],Dimentions!$X$6:$AC$139,2,FALSE)="","",VLOOKUP(Table1[[#This Row],[Budget Code Description]],Dimentions!$X$6:$AC$139,2,FALSE)),"")</f>
        <v/>
      </c>
      <c r="G2456" s="143"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Description]],Dimentions!$X$6:$AC$134,4,FALSE)="","",VLOOKUP(Table1[[#This Row],[Budget Code Description]],Dimentions!$X$6:$AC$134,4,FALSE)),"")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41"/>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x14ac:dyDescent="0.35">
      <c r="A2457" s="1"/>
      <c r="B2457" s="88" t="str">
        <f>IF(Table1[[#This Row],[Posting Date]]&lt;&gt;"",IF(Table1[[#This Row],[Reference Number]]=Q2456,B2456+1,1),"")</f>
        <v/>
      </c>
      <c r="C2457" s="61"/>
      <c r="D2457" s="61"/>
      <c r="E2457" s="140"/>
      <c r="F2457" s="143" t="str">
        <f>IFERROR(IF(VLOOKUP(Table1[[#This Row],[Budget Code Description]],Dimentions!$X$6:$AC$139,2,FALSE)="","",VLOOKUP(Table1[[#This Row],[Budget Code Description]],Dimentions!$X$6:$AC$139,2,FALSE)),"")</f>
        <v/>
      </c>
      <c r="G2457" s="143"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Description]],Dimentions!$X$6:$AC$134,4,FALSE)="","",VLOOKUP(Table1[[#This Row],[Budget Code Description]],Dimentions!$X$6:$AC$134,4,FALSE)),"")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41"/>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x14ac:dyDescent="0.35">
      <c r="A2458" s="1"/>
      <c r="B2458" s="88" t="str">
        <f>IF(Table1[[#This Row],[Posting Date]]&lt;&gt;"",IF(Table1[[#This Row],[Reference Number]]=Q2457,B2457+1,1),"")</f>
        <v/>
      </c>
      <c r="C2458" s="61"/>
      <c r="D2458" s="61"/>
      <c r="E2458" s="140"/>
      <c r="F2458" s="143" t="str">
        <f>IFERROR(IF(VLOOKUP(Table1[[#This Row],[Budget Code Description]],Dimentions!$X$6:$AC$139,2,FALSE)="","",VLOOKUP(Table1[[#This Row],[Budget Code Description]],Dimentions!$X$6:$AC$139,2,FALSE)),"")</f>
        <v/>
      </c>
      <c r="G2458" s="143"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Description]],Dimentions!$X$6:$AC$134,4,FALSE)="","",VLOOKUP(Table1[[#This Row],[Budget Code Description]],Dimentions!$X$6:$AC$134,4,FALSE)),"")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41"/>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x14ac:dyDescent="0.35">
      <c r="A2459" s="1"/>
      <c r="B2459" s="88" t="str">
        <f>IF(Table1[[#This Row],[Posting Date]]&lt;&gt;"",IF(Table1[[#This Row],[Reference Number]]=Q2458,B2458+1,1),"")</f>
        <v/>
      </c>
      <c r="C2459" s="61"/>
      <c r="D2459" s="61"/>
      <c r="E2459" s="140"/>
      <c r="F2459" s="143" t="str">
        <f>IFERROR(IF(VLOOKUP(Table1[[#This Row],[Budget Code Description]],Dimentions!$X$6:$AC$139,2,FALSE)="","",VLOOKUP(Table1[[#This Row],[Budget Code Description]],Dimentions!$X$6:$AC$139,2,FALSE)),"")</f>
        <v/>
      </c>
      <c r="G2459" s="143"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Description]],Dimentions!$X$6:$AC$134,4,FALSE)="","",VLOOKUP(Table1[[#This Row],[Budget Code Description]],Dimentions!$X$6:$AC$134,4,FALSE)),"")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41"/>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x14ac:dyDescent="0.35">
      <c r="A2460" s="1"/>
      <c r="B2460" s="88" t="str">
        <f>IF(Table1[[#This Row],[Posting Date]]&lt;&gt;"",IF(Table1[[#This Row],[Reference Number]]=Q2459,B2459+1,1),"")</f>
        <v/>
      </c>
      <c r="C2460" s="61"/>
      <c r="D2460" s="61"/>
      <c r="E2460" s="140"/>
      <c r="F2460" s="143" t="str">
        <f>IFERROR(IF(VLOOKUP(Table1[[#This Row],[Budget Code Description]],Dimentions!$X$6:$AC$139,2,FALSE)="","",VLOOKUP(Table1[[#This Row],[Budget Code Description]],Dimentions!$X$6:$AC$139,2,FALSE)),"")</f>
        <v/>
      </c>
      <c r="G2460" s="143"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Description]],Dimentions!$X$6:$AC$134,4,FALSE)="","",VLOOKUP(Table1[[#This Row],[Budget Code Description]],Dimentions!$X$6:$AC$134,4,FALSE)),"")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41"/>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x14ac:dyDescent="0.35">
      <c r="A2461" s="1"/>
      <c r="B2461" s="88" t="str">
        <f>IF(Table1[[#This Row],[Posting Date]]&lt;&gt;"",IF(Table1[[#This Row],[Reference Number]]=Q2460,B2460+1,1),"")</f>
        <v/>
      </c>
      <c r="C2461" s="61"/>
      <c r="D2461" s="61"/>
      <c r="E2461" s="140"/>
      <c r="F2461" s="143" t="str">
        <f>IFERROR(IF(VLOOKUP(Table1[[#This Row],[Budget Code Description]],Dimentions!$X$6:$AC$139,2,FALSE)="","",VLOOKUP(Table1[[#This Row],[Budget Code Description]],Dimentions!$X$6:$AC$139,2,FALSE)),"")</f>
        <v/>
      </c>
      <c r="G2461" s="143"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Description]],Dimentions!$X$6:$AC$134,4,FALSE)="","",VLOOKUP(Table1[[#This Row],[Budget Code Description]],Dimentions!$X$6:$AC$134,4,FALSE)),"")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41"/>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x14ac:dyDescent="0.35">
      <c r="A2462" s="1"/>
      <c r="B2462" s="88" t="str">
        <f>IF(Table1[[#This Row],[Posting Date]]&lt;&gt;"",IF(Table1[[#This Row],[Reference Number]]=Q2461,B2461+1,1),"")</f>
        <v/>
      </c>
      <c r="C2462" s="61"/>
      <c r="D2462" s="61"/>
      <c r="E2462" s="140"/>
      <c r="F2462" s="143" t="str">
        <f>IFERROR(IF(VLOOKUP(Table1[[#This Row],[Budget Code Description]],Dimentions!$X$6:$AC$139,2,FALSE)="","",VLOOKUP(Table1[[#This Row],[Budget Code Description]],Dimentions!$X$6:$AC$139,2,FALSE)),"")</f>
        <v/>
      </c>
      <c r="G2462" s="143"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Description]],Dimentions!$X$6:$AC$134,4,FALSE)="","",VLOOKUP(Table1[[#This Row],[Budget Code Description]],Dimentions!$X$6:$AC$134,4,FALSE)),"")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41"/>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x14ac:dyDescent="0.35">
      <c r="A2463" s="1"/>
      <c r="B2463" s="88" t="str">
        <f>IF(Table1[[#This Row],[Posting Date]]&lt;&gt;"",IF(Table1[[#This Row],[Reference Number]]=Q2462,B2462+1,1),"")</f>
        <v/>
      </c>
      <c r="C2463" s="61"/>
      <c r="D2463" s="61"/>
      <c r="E2463" s="140"/>
      <c r="F2463" s="143" t="str">
        <f>IFERROR(IF(VLOOKUP(Table1[[#This Row],[Budget Code Description]],Dimentions!$X$6:$AC$139,2,FALSE)="","",VLOOKUP(Table1[[#This Row],[Budget Code Description]],Dimentions!$X$6:$AC$139,2,FALSE)),"")</f>
        <v/>
      </c>
      <c r="G2463" s="143"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Description]],Dimentions!$X$6:$AC$134,4,FALSE)="","",VLOOKUP(Table1[[#This Row],[Budget Code Description]],Dimentions!$X$6:$AC$134,4,FALSE)),"")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41"/>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x14ac:dyDescent="0.35">
      <c r="A2464" s="1"/>
      <c r="B2464" s="88" t="str">
        <f>IF(Table1[[#This Row],[Posting Date]]&lt;&gt;"",IF(Table1[[#This Row],[Reference Number]]=Q2463,B2463+1,1),"")</f>
        <v/>
      </c>
      <c r="C2464" s="61"/>
      <c r="D2464" s="61"/>
      <c r="E2464" s="140"/>
      <c r="F2464" s="143" t="str">
        <f>IFERROR(IF(VLOOKUP(Table1[[#This Row],[Budget Code Description]],Dimentions!$X$6:$AC$139,2,FALSE)="","",VLOOKUP(Table1[[#This Row],[Budget Code Description]],Dimentions!$X$6:$AC$139,2,FALSE)),"")</f>
        <v/>
      </c>
      <c r="G2464" s="143"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Description]],Dimentions!$X$6:$AC$134,4,FALSE)="","",VLOOKUP(Table1[[#This Row],[Budget Code Description]],Dimentions!$X$6:$AC$134,4,FALSE)),"")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41"/>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x14ac:dyDescent="0.35">
      <c r="A2465" s="1"/>
      <c r="B2465" s="88" t="str">
        <f>IF(Table1[[#This Row],[Posting Date]]&lt;&gt;"",IF(Table1[[#This Row],[Reference Number]]=Q2464,B2464+1,1),"")</f>
        <v/>
      </c>
      <c r="C2465" s="61"/>
      <c r="D2465" s="61"/>
      <c r="E2465" s="140"/>
      <c r="F2465" s="143" t="str">
        <f>IFERROR(IF(VLOOKUP(Table1[[#This Row],[Budget Code Description]],Dimentions!$X$6:$AC$139,2,FALSE)="","",VLOOKUP(Table1[[#This Row],[Budget Code Description]],Dimentions!$X$6:$AC$139,2,FALSE)),"")</f>
        <v/>
      </c>
      <c r="G2465" s="143"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Description]],Dimentions!$X$6:$AC$134,4,FALSE)="","",VLOOKUP(Table1[[#This Row],[Budget Code Description]],Dimentions!$X$6:$AC$134,4,FALSE)),"")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41"/>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x14ac:dyDescent="0.35">
      <c r="A2466" s="1"/>
      <c r="B2466" s="88" t="str">
        <f>IF(Table1[[#This Row],[Posting Date]]&lt;&gt;"",IF(Table1[[#This Row],[Reference Number]]=Q2465,B2465+1,1),"")</f>
        <v/>
      </c>
      <c r="C2466" s="61"/>
      <c r="D2466" s="61"/>
      <c r="E2466" s="140"/>
      <c r="F2466" s="143" t="str">
        <f>IFERROR(IF(VLOOKUP(Table1[[#This Row],[Budget Code Description]],Dimentions!$X$6:$AC$139,2,FALSE)="","",VLOOKUP(Table1[[#This Row],[Budget Code Description]],Dimentions!$X$6:$AC$139,2,FALSE)),"")</f>
        <v/>
      </c>
      <c r="G2466" s="143"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Description]],Dimentions!$X$6:$AC$134,4,FALSE)="","",VLOOKUP(Table1[[#This Row],[Budget Code Description]],Dimentions!$X$6:$AC$134,4,FALSE)),"")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41"/>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x14ac:dyDescent="0.35">
      <c r="A2467" s="1"/>
      <c r="B2467" s="88" t="str">
        <f>IF(Table1[[#This Row],[Posting Date]]&lt;&gt;"",IF(Table1[[#This Row],[Reference Number]]=Q2466,B2466+1,1),"")</f>
        <v/>
      </c>
      <c r="C2467" s="61"/>
      <c r="D2467" s="61"/>
      <c r="E2467" s="140"/>
      <c r="F2467" s="143" t="str">
        <f>IFERROR(IF(VLOOKUP(Table1[[#This Row],[Budget Code Description]],Dimentions!$X$6:$AC$139,2,FALSE)="","",VLOOKUP(Table1[[#This Row],[Budget Code Description]],Dimentions!$X$6:$AC$139,2,FALSE)),"")</f>
        <v/>
      </c>
      <c r="G2467" s="143"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Description]],Dimentions!$X$6:$AC$134,4,FALSE)="","",VLOOKUP(Table1[[#This Row],[Budget Code Description]],Dimentions!$X$6:$AC$134,4,FALSE)),"")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si="41"/>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x14ac:dyDescent="0.35">
      <c r="A2468" s="1"/>
      <c r="B2468" s="88" t="str">
        <f>IF(Table1[[#This Row],[Posting Date]]&lt;&gt;"",IF(Table1[[#This Row],[Reference Number]]=Q2467,B2467+1,1),"")</f>
        <v/>
      </c>
      <c r="C2468" s="61"/>
      <c r="D2468" s="61"/>
      <c r="E2468" s="140"/>
      <c r="F2468" s="143" t="str">
        <f>IFERROR(IF(VLOOKUP(Table1[[#This Row],[Budget Code Description]],Dimentions!$X$6:$AC$139,2,FALSE)="","",VLOOKUP(Table1[[#This Row],[Budget Code Description]],Dimentions!$X$6:$AC$139,2,FALSE)),"")</f>
        <v/>
      </c>
      <c r="G2468" s="143"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Description]],Dimentions!$X$6:$AC$134,4,FALSE)="","",VLOOKUP(Table1[[#This Row],[Budget Code Description]],Dimentions!$X$6:$AC$134,4,FALSE)),"")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41"/>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x14ac:dyDescent="0.35">
      <c r="A2469" s="1"/>
      <c r="B2469" s="88" t="str">
        <f>IF(Table1[[#This Row],[Posting Date]]&lt;&gt;"",IF(Table1[[#This Row],[Reference Number]]=Q2468,B2468+1,1),"")</f>
        <v/>
      </c>
      <c r="C2469" s="61"/>
      <c r="D2469" s="61"/>
      <c r="E2469" s="140"/>
      <c r="F2469" s="143" t="str">
        <f>IFERROR(IF(VLOOKUP(Table1[[#This Row],[Budget Code Description]],Dimentions!$X$6:$AC$139,2,FALSE)="","",VLOOKUP(Table1[[#This Row],[Budget Code Description]],Dimentions!$X$6:$AC$139,2,FALSE)),"")</f>
        <v/>
      </c>
      <c r="G2469" s="143"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Description]],Dimentions!$X$6:$AC$134,4,FALSE)="","",VLOOKUP(Table1[[#This Row],[Budget Code Description]],Dimentions!$X$6:$AC$134,4,FALSE)),"")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41"/>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x14ac:dyDescent="0.35">
      <c r="A2470" s="1"/>
      <c r="B2470" s="88" t="str">
        <f>IF(Table1[[#This Row],[Posting Date]]&lt;&gt;"",IF(Table1[[#This Row],[Reference Number]]=Q2469,B2469+1,1),"")</f>
        <v/>
      </c>
      <c r="C2470" s="61"/>
      <c r="D2470" s="61"/>
      <c r="E2470" s="140"/>
      <c r="F2470" s="143" t="str">
        <f>IFERROR(IF(VLOOKUP(Table1[[#This Row],[Budget Code Description]],Dimentions!$X$6:$AC$139,2,FALSE)="","",VLOOKUP(Table1[[#This Row],[Budget Code Description]],Dimentions!$X$6:$AC$139,2,FALSE)),"")</f>
        <v/>
      </c>
      <c r="G2470" s="143"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Description]],Dimentions!$X$6:$AC$134,4,FALSE)="","",VLOOKUP(Table1[[#This Row],[Budget Code Description]],Dimentions!$X$6:$AC$134,4,FALSE)),"")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si="41"/>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x14ac:dyDescent="0.35">
      <c r="A2471" s="1"/>
      <c r="B2471" s="88" t="str">
        <f>IF(Table1[[#This Row],[Posting Date]]&lt;&gt;"",IF(Table1[[#This Row],[Reference Number]]=Q2470,B2470+1,1),"")</f>
        <v/>
      </c>
      <c r="C2471" s="61"/>
      <c r="D2471" s="61"/>
      <c r="E2471" s="140"/>
      <c r="F2471" s="143" t="str">
        <f>IFERROR(IF(VLOOKUP(Table1[[#This Row],[Budget Code Description]],Dimentions!$X$6:$AC$139,2,FALSE)="","",VLOOKUP(Table1[[#This Row],[Budget Code Description]],Dimentions!$X$6:$AC$139,2,FALSE)),"")</f>
        <v/>
      </c>
      <c r="G2471" s="143"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Description]],Dimentions!$X$6:$AC$134,4,FALSE)="","",VLOOKUP(Table1[[#This Row],[Budget Code Description]],Dimentions!$X$6:$AC$134,4,FALSE)),"")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41"/>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x14ac:dyDescent="0.35">
      <c r="A2472" s="1"/>
      <c r="B2472" s="88" t="str">
        <f>IF(Table1[[#This Row],[Posting Date]]&lt;&gt;"",IF(Table1[[#This Row],[Reference Number]]=Q2471,B2471+1,1),"")</f>
        <v/>
      </c>
      <c r="C2472" s="61"/>
      <c r="D2472" s="61"/>
      <c r="E2472" s="140"/>
      <c r="F2472" s="143" t="str">
        <f>IFERROR(IF(VLOOKUP(Table1[[#This Row],[Budget Code Description]],Dimentions!$X$6:$AC$139,2,FALSE)="","",VLOOKUP(Table1[[#This Row],[Budget Code Description]],Dimentions!$X$6:$AC$139,2,FALSE)),"")</f>
        <v/>
      </c>
      <c r="G2472" s="143"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Description]],Dimentions!$X$6:$AC$134,4,FALSE)="","",VLOOKUP(Table1[[#This Row],[Budget Code Description]],Dimentions!$X$6:$AC$134,4,FALSE)),"")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41"/>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x14ac:dyDescent="0.35">
      <c r="A2473" s="1"/>
      <c r="B2473" s="88" t="str">
        <f>IF(Table1[[#This Row],[Posting Date]]&lt;&gt;"",IF(Table1[[#This Row],[Reference Number]]=Q2472,B2472+1,1),"")</f>
        <v/>
      </c>
      <c r="C2473" s="61"/>
      <c r="D2473" s="61"/>
      <c r="E2473" s="140"/>
      <c r="F2473" s="143" t="str">
        <f>IFERROR(IF(VLOOKUP(Table1[[#This Row],[Budget Code Description]],Dimentions!$X$6:$AC$139,2,FALSE)="","",VLOOKUP(Table1[[#This Row],[Budget Code Description]],Dimentions!$X$6:$AC$139,2,FALSE)),"")</f>
        <v/>
      </c>
      <c r="G2473" s="143"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Description]],Dimentions!$X$6:$AC$134,4,FALSE)="","",VLOOKUP(Table1[[#This Row],[Budget Code Description]],Dimentions!$X$6:$AC$134,4,FALSE)),"")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si="41"/>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x14ac:dyDescent="0.35">
      <c r="A2474" s="1"/>
      <c r="B2474" s="88" t="str">
        <f>IF(Table1[[#This Row],[Posting Date]]&lt;&gt;"",IF(Table1[[#This Row],[Reference Number]]=Q2473,B2473+1,1),"")</f>
        <v/>
      </c>
      <c r="C2474" s="61"/>
      <c r="D2474" s="61"/>
      <c r="E2474" s="140"/>
      <c r="F2474" s="143" t="str">
        <f>IFERROR(IF(VLOOKUP(Table1[[#This Row],[Budget Code Description]],Dimentions!$X$6:$AC$139,2,FALSE)="","",VLOOKUP(Table1[[#This Row],[Budget Code Description]],Dimentions!$X$6:$AC$139,2,FALSE)),"")</f>
        <v/>
      </c>
      <c r="G2474" s="143"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Description]],Dimentions!$X$6:$AC$134,4,FALSE)="","",VLOOKUP(Table1[[#This Row],[Budget Code Description]],Dimentions!$X$6:$AC$134,4,FALSE)),"")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41"/>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x14ac:dyDescent="0.35">
      <c r="A2475" s="1"/>
      <c r="B2475" s="88" t="str">
        <f>IF(Table1[[#This Row],[Posting Date]]&lt;&gt;"",IF(Table1[[#This Row],[Reference Number]]=Q2474,B2474+1,1),"")</f>
        <v/>
      </c>
      <c r="C2475" s="61"/>
      <c r="D2475" s="61"/>
      <c r="E2475" s="140"/>
      <c r="F2475" s="143" t="str">
        <f>IFERROR(IF(VLOOKUP(Table1[[#This Row],[Budget Code Description]],Dimentions!$X$6:$AC$139,2,FALSE)="","",VLOOKUP(Table1[[#This Row],[Budget Code Description]],Dimentions!$X$6:$AC$139,2,FALSE)),"")</f>
        <v/>
      </c>
      <c r="G2475" s="143"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Description]],Dimentions!$X$6:$AC$134,4,FALSE)="","",VLOOKUP(Table1[[#This Row],[Budget Code Description]],Dimentions!$X$6:$AC$134,4,FALSE)),"")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ref="W2475:W2538" si="42">IF(E2475="","",(ExchangeRate))</f>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x14ac:dyDescent="0.35">
      <c r="A2476" s="1"/>
      <c r="B2476" s="88" t="str">
        <f>IF(Table1[[#This Row],[Posting Date]]&lt;&gt;"",IF(Table1[[#This Row],[Reference Number]]=Q2475,B2475+1,1),"")</f>
        <v/>
      </c>
      <c r="C2476" s="61"/>
      <c r="D2476" s="61"/>
      <c r="E2476" s="140"/>
      <c r="F2476" s="143" t="str">
        <f>IFERROR(IF(VLOOKUP(Table1[[#This Row],[Budget Code Description]],Dimentions!$X$6:$AC$139,2,FALSE)="","",VLOOKUP(Table1[[#This Row],[Budget Code Description]],Dimentions!$X$6:$AC$139,2,FALSE)),"")</f>
        <v/>
      </c>
      <c r="G2476" s="143"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Description]],Dimentions!$X$6:$AC$134,4,FALSE)="","",VLOOKUP(Table1[[#This Row],[Budget Code Description]],Dimentions!$X$6:$AC$134,4,FALSE)),"")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42"/>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x14ac:dyDescent="0.35">
      <c r="A2477" s="1"/>
      <c r="B2477" s="88" t="str">
        <f>IF(Table1[[#This Row],[Posting Date]]&lt;&gt;"",IF(Table1[[#This Row],[Reference Number]]=Q2476,B2476+1,1),"")</f>
        <v/>
      </c>
      <c r="C2477" s="61"/>
      <c r="D2477" s="61"/>
      <c r="E2477" s="140"/>
      <c r="F2477" s="143" t="str">
        <f>IFERROR(IF(VLOOKUP(Table1[[#This Row],[Budget Code Description]],Dimentions!$X$6:$AC$139,2,FALSE)="","",VLOOKUP(Table1[[#This Row],[Budget Code Description]],Dimentions!$X$6:$AC$139,2,FALSE)),"")</f>
        <v/>
      </c>
      <c r="G2477" s="143"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Description]],Dimentions!$X$6:$AC$134,4,FALSE)="","",VLOOKUP(Table1[[#This Row],[Budget Code Description]],Dimentions!$X$6:$AC$134,4,FALSE)),"")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si="42"/>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x14ac:dyDescent="0.35">
      <c r="A2478" s="1"/>
      <c r="B2478" s="88" t="str">
        <f>IF(Table1[[#This Row],[Posting Date]]&lt;&gt;"",IF(Table1[[#This Row],[Reference Number]]=Q2477,B2477+1,1),"")</f>
        <v/>
      </c>
      <c r="C2478" s="61"/>
      <c r="D2478" s="61"/>
      <c r="E2478" s="140"/>
      <c r="F2478" s="143" t="str">
        <f>IFERROR(IF(VLOOKUP(Table1[[#This Row],[Budget Code Description]],Dimentions!$X$6:$AC$139,2,FALSE)="","",VLOOKUP(Table1[[#This Row],[Budget Code Description]],Dimentions!$X$6:$AC$139,2,FALSE)),"")</f>
        <v/>
      </c>
      <c r="G2478" s="143"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Description]],Dimentions!$X$6:$AC$134,4,FALSE)="","",VLOOKUP(Table1[[#This Row],[Budget Code Description]],Dimentions!$X$6:$AC$134,4,FALSE)),"")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si="42"/>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x14ac:dyDescent="0.35">
      <c r="A2479" s="1"/>
      <c r="B2479" s="88" t="str">
        <f>IF(Table1[[#This Row],[Posting Date]]&lt;&gt;"",IF(Table1[[#This Row],[Reference Number]]=Q2478,B2478+1,1),"")</f>
        <v/>
      </c>
      <c r="C2479" s="61"/>
      <c r="D2479" s="61"/>
      <c r="E2479" s="140"/>
      <c r="F2479" s="143" t="str">
        <f>IFERROR(IF(VLOOKUP(Table1[[#This Row],[Budget Code Description]],Dimentions!$X$6:$AC$139,2,FALSE)="","",VLOOKUP(Table1[[#This Row],[Budget Code Description]],Dimentions!$X$6:$AC$139,2,FALSE)),"")</f>
        <v/>
      </c>
      <c r="G2479" s="143"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Description]],Dimentions!$X$6:$AC$134,4,FALSE)="","",VLOOKUP(Table1[[#This Row],[Budget Code Description]],Dimentions!$X$6:$AC$134,4,FALSE)),"")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si="42"/>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x14ac:dyDescent="0.35">
      <c r="A2480" s="1"/>
      <c r="B2480" s="88" t="str">
        <f>IF(Table1[[#This Row],[Posting Date]]&lt;&gt;"",IF(Table1[[#This Row],[Reference Number]]=Q2479,B2479+1,1),"")</f>
        <v/>
      </c>
      <c r="C2480" s="61"/>
      <c r="D2480" s="61"/>
      <c r="E2480" s="140"/>
      <c r="F2480" s="143" t="str">
        <f>IFERROR(IF(VLOOKUP(Table1[[#This Row],[Budget Code Description]],Dimentions!$X$6:$AC$139,2,FALSE)="","",VLOOKUP(Table1[[#This Row],[Budget Code Description]],Dimentions!$X$6:$AC$139,2,FALSE)),"")</f>
        <v/>
      </c>
      <c r="G2480" s="143"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Description]],Dimentions!$X$6:$AC$134,4,FALSE)="","",VLOOKUP(Table1[[#This Row],[Budget Code Description]],Dimentions!$X$6:$AC$134,4,FALSE)),"")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42"/>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x14ac:dyDescent="0.35">
      <c r="A2481" s="1"/>
      <c r="B2481" s="88" t="str">
        <f>IF(Table1[[#This Row],[Posting Date]]&lt;&gt;"",IF(Table1[[#This Row],[Reference Number]]=Q2480,B2480+1,1),"")</f>
        <v/>
      </c>
      <c r="C2481" s="61"/>
      <c r="D2481" s="61"/>
      <c r="E2481" s="140"/>
      <c r="F2481" s="143" t="str">
        <f>IFERROR(IF(VLOOKUP(Table1[[#This Row],[Budget Code Description]],Dimentions!$X$6:$AC$139,2,FALSE)="","",VLOOKUP(Table1[[#This Row],[Budget Code Description]],Dimentions!$X$6:$AC$139,2,FALSE)),"")</f>
        <v/>
      </c>
      <c r="G2481" s="143"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Description]],Dimentions!$X$6:$AC$134,4,FALSE)="","",VLOOKUP(Table1[[#This Row],[Budget Code Description]],Dimentions!$X$6:$AC$134,4,FALSE)),"")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42"/>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x14ac:dyDescent="0.35">
      <c r="A2482" s="1"/>
      <c r="B2482" s="88" t="str">
        <f>IF(Table1[[#This Row],[Posting Date]]&lt;&gt;"",IF(Table1[[#This Row],[Reference Number]]=Q2481,B2481+1,1),"")</f>
        <v/>
      </c>
      <c r="C2482" s="61"/>
      <c r="D2482" s="61"/>
      <c r="E2482" s="140"/>
      <c r="F2482" s="143" t="str">
        <f>IFERROR(IF(VLOOKUP(Table1[[#This Row],[Budget Code Description]],Dimentions!$X$6:$AC$139,2,FALSE)="","",VLOOKUP(Table1[[#This Row],[Budget Code Description]],Dimentions!$X$6:$AC$139,2,FALSE)),"")</f>
        <v/>
      </c>
      <c r="G2482" s="143"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Description]],Dimentions!$X$6:$AC$134,4,FALSE)="","",VLOOKUP(Table1[[#This Row],[Budget Code Description]],Dimentions!$X$6:$AC$134,4,FALSE)),"")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42"/>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x14ac:dyDescent="0.35">
      <c r="A2483" s="1"/>
      <c r="B2483" s="88" t="str">
        <f>IF(Table1[[#This Row],[Posting Date]]&lt;&gt;"",IF(Table1[[#This Row],[Reference Number]]=Q2482,B2482+1,1),"")</f>
        <v/>
      </c>
      <c r="C2483" s="61"/>
      <c r="D2483" s="61"/>
      <c r="E2483" s="140"/>
      <c r="F2483" s="143" t="str">
        <f>IFERROR(IF(VLOOKUP(Table1[[#This Row],[Budget Code Description]],Dimentions!$X$6:$AC$139,2,FALSE)="","",VLOOKUP(Table1[[#This Row],[Budget Code Description]],Dimentions!$X$6:$AC$139,2,FALSE)),"")</f>
        <v/>
      </c>
      <c r="G2483" s="143"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Description]],Dimentions!$X$6:$AC$134,4,FALSE)="","",VLOOKUP(Table1[[#This Row],[Budget Code Description]],Dimentions!$X$6:$AC$134,4,FALSE)),"")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42"/>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x14ac:dyDescent="0.35">
      <c r="A2484" s="1"/>
      <c r="B2484" s="88" t="str">
        <f>IF(Table1[[#This Row],[Posting Date]]&lt;&gt;"",IF(Table1[[#This Row],[Reference Number]]=Q2483,B2483+1,1),"")</f>
        <v/>
      </c>
      <c r="C2484" s="61"/>
      <c r="D2484" s="61"/>
      <c r="E2484" s="140"/>
      <c r="F2484" s="143" t="str">
        <f>IFERROR(IF(VLOOKUP(Table1[[#This Row],[Budget Code Description]],Dimentions!$X$6:$AC$139,2,FALSE)="","",VLOOKUP(Table1[[#This Row],[Budget Code Description]],Dimentions!$X$6:$AC$139,2,FALSE)),"")</f>
        <v/>
      </c>
      <c r="G2484" s="143"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Description]],Dimentions!$X$6:$AC$134,4,FALSE)="","",VLOOKUP(Table1[[#This Row],[Budget Code Description]],Dimentions!$X$6:$AC$134,4,FALSE)),"")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42"/>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x14ac:dyDescent="0.35">
      <c r="A2485" s="1"/>
      <c r="B2485" s="88" t="str">
        <f>IF(Table1[[#This Row],[Posting Date]]&lt;&gt;"",IF(Table1[[#This Row],[Reference Number]]=Q2484,B2484+1,1),"")</f>
        <v/>
      </c>
      <c r="C2485" s="61"/>
      <c r="D2485" s="61"/>
      <c r="E2485" s="140"/>
      <c r="F2485" s="143" t="str">
        <f>IFERROR(IF(VLOOKUP(Table1[[#This Row],[Budget Code Description]],Dimentions!$X$6:$AC$139,2,FALSE)="","",VLOOKUP(Table1[[#This Row],[Budget Code Description]],Dimentions!$X$6:$AC$139,2,FALSE)),"")</f>
        <v/>
      </c>
      <c r="G2485" s="143"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Description]],Dimentions!$X$6:$AC$134,4,FALSE)="","",VLOOKUP(Table1[[#This Row],[Budget Code Description]],Dimentions!$X$6:$AC$134,4,FALSE)),"")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42"/>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x14ac:dyDescent="0.35">
      <c r="A2486" s="1"/>
      <c r="B2486" s="88" t="str">
        <f>IF(Table1[[#This Row],[Posting Date]]&lt;&gt;"",IF(Table1[[#This Row],[Reference Number]]=Q2485,B2485+1,1),"")</f>
        <v/>
      </c>
      <c r="C2486" s="61"/>
      <c r="D2486" s="61"/>
      <c r="E2486" s="140"/>
      <c r="F2486" s="143" t="str">
        <f>IFERROR(IF(VLOOKUP(Table1[[#This Row],[Budget Code Description]],Dimentions!$X$6:$AC$139,2,FALSE)="","",VLOOKUP(Table1[[#This Row],[Budget Code Description]],Dimentions!$X$6:$AC$139,2,FALSE)),"")</f>
        <v/>
      </c>
      <c r="G2486" s="143"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Description]],Dimentions!$X$6:$AC$134,4,FALSE)="","",VLOOKUP(Table1[[#This Row],[Budget Code Description]],Dimentions!$X$6:$AC$134,4,FALSE)),"")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42"/>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x14ac:dyDescent="0.35">
      <c r="A2487" s="1"/>
      <c r="B2487" s="88" t="str">
        <f>IF(Table1[[#This Row],[Posting Date]]&lt;&gt;"",IF(Table1[[#This Row],[Reference Number]]=Q2486,B2486+1,1),"")</f>
        <v/>
      </c>
      <c r="C2487" s="61"/>
      <c r="D2487" s="61"/>
      <c r="E2487" s="140"/>
      <c r="F2487" s="143" t="str">
        <f>IFERROR(IF(VLOOKUP(Table1[[#This Row],[Budget Code Description]],Dimentions!$X$6:$AC$139,2,FALSE)="","",VLOOKUP(Table1[[#This Row],[Budget Code Description]],Dimentions!$X$6:$AC$139,2,FALSE)),"")</f>
        <v/>
      </c>
      <c r="G2487" s="143"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Description]],Dimentions!$X$6:$AC$134,4,FALSE)="","",VLOOKUP(Table1[[#This Row],[Budget Code Description]],Dimentions!$X$6:$AC$134,4,FALSE)),"")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42"/>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x14ac:dyDescent="0.35">
      <c r="A2488" s="1"/>
      <c r="B2488" s="88" t="str">
        <f>IF(Table1[[#This Row],[Posting Date]]&lt;&gt;"",IF(Table1[[#This Row],[Reference Number]]=Q2487,B2487+1,1),"")</f>
        <v/>
      </c>
      <c r="C2488" s="61"/>
      <c r="D2488" s="61"/>
      <c r="E2488" s="140"/>
      <c r="F2488" s="143" t="str">
        <f>IFERROR(IF(VLOOKUP(Table1[[#This Row],[Budget Code Description]],Dimentions!$X$6:$AC$139,2,FALSE)="","",VLOOKUP(Table1[[#This Row],[Budget Code Description]],Dimentions!$X$6:$AC$139,2,FALSE)),"")</f>
        <v/>
      </c>
      <c r="G2488" s="143"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Description]],Dimentions!$X$6:$AC$134,4,FALSE)="","",VLOOKUP(Table1[[#This Row],[Budget Code Description]],Dimentions!$X$6:$AC$134,4,FALSE)),"")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si="42"/>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x14ac:dyDescent="0.35">
      <c r="A2489" s="1"/>
      <c r="B2489" s="88" t="str">
        <f>IF(Table1[[#This Row],[Posting Date]]&lt;&gt;"",IF(Table1[[#This Row],[Reference Number]]=Q2488,B2488+1,1),"")</f>
        <v/>
      </c>
      <c r="C2489" s="61"/>
      <c r="D2489" s="61"/>
      <c r="E2489" s="140"/>
      <c r="F2489" s="143" t="str">
        <f>IFERROR(IF(VLOOKUP(Table1[[#This Row],[Budget Code Description]],Dimentions!$X$6:$AC$139,2,FALSE)="","",VLOOKUP(Table1[[#This Row],[Budget Code Description]],Dimentions!$X$6:$AC$139,2,FALSE)),"")</f>
        <v/>
      </c>
      <c r="G2489" s="143"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Description]],Dimentions!$X$6:$AC$134,4,FALSE)="","",VLOOKUP(Table1[[#This Row],[Budget Code Description]],Dimentions!$X$6:$AC$134,4,FALSE)),"")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42"/>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x14ac:dyDescent="0.35">
      <c r="A2490" s="1"/>
      <c r="B2490" s="88" t="str">
        <f>IF(Table1[[#This Row],[Posting Date]]&lt;&gt;"",IF(Table1[[#This Row],[Reference Number]]=Q2489,B2489+1,1),"")</f>
        <v/>
      </c>
      <c r="C2490" s="61"/>
      <c r="D2490" s="61"/>
      <c r="E2490" s="140"/>
      <c r="F2490" s="143" t="str">
        <f>IFERROR(IF(VLOOKUP(Table1[[#This Row],[Budget Code Description]],Dimentions!$X$6:$AC$139,2,FALSE)="","",VLOOKUP(Table1[[#This Row],[Budget Code Description]],Dimentions!$X$6:$AC$139,2,FALSE)),"")</f>
        <v/>
      </c>
      <c r="G2490" s="143"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Description]],Dimentions!$X$6:$AC$134,4,FALSE)="","",VLOOKUP(Table1[[#This Row],[Budget Code Description]],Dimentions!$X$6:$AC$134,4,FALSE)),"")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42"/>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x14ac:dyDescent="0.35">
      <c r="A2491" s="1"/>
      <c r="B2491" s="88" t="str">
        <f>IF(Table1[[#This Row],[Posting Date]]&lt;&gt;"",IF(Table1[[#This Row],[Reference Number]]=Q2490,B2490+1,1),"")</f>
        <v/>
      </c>
      <c r="C2491" s="61"/>
      <c r="D2491" s="61"/>
      <c r="E2491" s="140"/>
      <c r="F2491" s="143" t="str">
        <f>IFERROR(IF(VLOOKUP(Table1[[#This Row],[Budget Code Description]],Dimentions!$X$6:$AC$139,2,FALSE)="","",VLOOKUP(Table1[[#This Row],[Budget Code Description]],Dimentions!$X$6:$AC$139,2,FALSE)),"")</f>
        <v/>
      </c>
      <c r="G2491" s="143"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Description]],Dimentions!$X$6:$AC$134,4,FALSE)="","",VLOOKUP(Table1[[#This Row],[Budget Code Description]],Dimentions!$X$6:$AC$134,4,FALSE)),"")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42"/>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x14ac:dyDescent="0.35">
      <c r="A2492" s="1"/>
      <c r="B2492" s="88" t="str">
        <f>IF(Table1[[#This Row],[Posting Date]]&lt;&gt;"",IF(Table1[[#This Row],[Reference Number]]=Q2491,B2491+1,1),"")</f>
        <v/>
      </c>
      <c r="C2492" s="61"/>
      <c r="D2492" s="61"/>
      <c r="E2492" s="140"/>
      <c r="F2492" s="143" t="str">
        <f>IFERROR(IF(VLOOKUP(Table1[[#This Row],[Budget Code Description]],Dimentions!$X$6:$AC$139,2,FALSE)="","",VLOOKUP(Table1[[#This Row],[Budget Code Description]],Dimentions!$X$6:$AC$139,2,FALSE)),"")</f>
        <v/>
      </c>
      <c r="G2492" s="143"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Description]],Dimentions!$X$6:$AC$134,4,FALSE)="","",VLOOKUP(Table1[[#This Row],[Budget Code Description]],Dimentions!$X$6:$AC$134,4,FALSE)),"")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42"/>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x14ac:dyDescent="0.35">
      <c r="A2493" s="1"/>
      <c r="B2493" s="88" t="str">
        <f>IF(Table1[[#This Row],[Posting Date]]&lt;&gt;"",IF(Table1[[#This Row],[Reference Number]]=Q2492,B2492+1,1),"")</f>
        <v/>
      </c>
      <c r="C2493" s="61"/>
      <c r="D2493" s="61"/>
      <c r="E2493" s="140"/>
      <c r="F2493" s="143" t="str">
        <f>IFERROR(IF(VLOOKUP(Table1[[#This Row],[Budget Code Description]],Dimentions!$X$6:$AC$139,2,FALSE)="","",VLOOKUP(Table1[[#This Row],[Budget Code Description]],Dimentions!$X$6:$AC$139,2,FALSE)),"")</f>
        <v/>
      </c>
      <c r="G2493" s="143"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Description]],Dimentions!$X$6:$AC$134,4,FALSE)="","",VLOOKUP(Table1[[#This Row],[Budget Code Description]],Dimentions!$X$6:$AC$134,4,FALSE)),"")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42"/>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x14ac:dyDescent="0.35">
      <c r="A2494" s="1"/>
      <c r="B2494" s="88" t="str">
        <f>IF(Table1[[#This Row],[Posting Date]]&lt;&gt;"",IF(Table1[[#This Row],[Reference Number]]=Q2493,B2493+1,1),"")</f>
        <v/>
      </c>
      <c r="C2494" s="61"/>
      <c r="D2494" s="61"/>
      <c r="E2494" s="140"/>
      <c r="F2494" s="143" t="str">
        <f>IFERROR(IF(VLOOKUP(Table1[[#This Row],[Budget Code Description]],Dimentions!$X$6:$AC$139,2,FALSE)="","",VLOOKUP(Table1[[#This Row],[Budget Code Description]],Dimentions!$X$6:$AC$139,2,FALSE)),"")</f>
        <v/>
      </c>
      <c r="G2494" s="143"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Description]],Dimentions!$X$6:$AC$134,4,FALSE)="","",VLOOKUP(Table1[[#This Row],[Budget Code Description]],Dimentions!$X$6:$AC$134,4,FALSE)),"")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42"/>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x14ac:dyDescent="0.35">
      <c r="A2495" s="1"/>
      <c r="B2495" s="88" t="str">
        <f>IF(Table1[[#This Row],[Posting Date]]&lt;&gt;"",IF(Table1[[#This Row],[Reference Number]]=Q2494,B2494+1,1),"")</f>
        <v/>
      </c>
      <c r="C2495" s="61"/>
      <c r="D2495" s="61"/>
      <c r="E2495" s="140"/>
      <c r="F2495" s="143" t="str">
        <f>IFERROR(IF(VLOOKUP(Table1[[#This Row],[Budget Code Description]],Dimentions!$X$6:$AC$139,2,FALSE)="","",VLOOKUP(Table1[[#This Row],[Budget Code Description]],Dimentions!$X$6:$AC$139,2,FALSE)),"")</f>
        <v/>
      </c>
      <c r="G2495" s="143"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Description]],Dimentions!$X$6:$AC$134,4,FALSE)="","",VLOOKUP(Table1[[#This Row],[Budget Code Description]],Dimentions!$X$6:$AC$134,4,FALSE)),"")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42"/>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x14ac:dyDescent="0.35">
      <c r="A2496" s="1"/>
      <c r="B2496" s="88" t="str">
        <f>IF(Table1[[#This Row],[Posting Date]]&lt;&gt;"",IF(Table1[[#This Row],[Reference Number]]=Q2495,B2495+1,1),"")</f>
        <v/>
      </c>
      <c r="C2496" s="61"/>
      <c r="D2496" s="61"/>
      <c r="E2496" s="140"/>
      <c r="F2496" s="143" t="str">
        <f>IFERROR(IF(VLOOKUP(Table1[[#This Row],[Budget Code Description]],Dimentions!$X$6:$AC$139,2,FALSE)="","",VLOOKUP(Table1[[#This Row],[Budget Code Description]],Dimentions!$X$6:$AC$139,2,FALSE)),"")</f>
        <v/>
      </c>
      <c r="G2496" s="143"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Description]],Dimentions!$X$6:$AC$134,4,FALSE)="","",VLOOKUP(Table1[[#This Row],[Budget Code Description]],Dimentions!$X$6:$AC$134,4,FALSE)),"")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42"/>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x14ac:dyDescent="0.35">
      <c r="A2497" s="1"/>
      <c r="B2497" s="88" t="str">
        <f>IF(Table1[[#This Row],[Posting Date]]&lt;&gt;"",IF(Table1[[#This Row],[Reference Number]]=Q2496,B2496+1,1),"")</f>
        <v/>
      </c>
      <c r="C2497" s="61"/>
      <c r="D2497" s="61"/>
      <c r="E2497" s="140"/>
      <c r="F2497" s="143" t="str">
        <f>IFERROR(IF(VLOOKUP(Table1[[#This Row],[Budget Code Description]],Dimentions!$X$6:$AC$139,2,FALSE)="","",VLOOKUP(Table1[[#This Row],[Budget Code Description]],Dimentions!$X$6:$AC$139,2,FALSE)),"")</f>
        <v/>
      </c>
      <c r="G2497" s="143"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Description]],Dimentions!$X$6:$AC$134,4,FALSE)="","",VLOOKUP(Table1[[#This Row],[Budget Code Description]],Dimentions!$X$6:$AC$134,4,FALSE)),"")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42"/>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x14ac:dyDescent="0.35">
      <c r="A2498" s="1"/>
      <c r="B2498" s="88" t="str">
        <f>IF(Table1[[#This Row],[Posting Date]]&lt;&gt;"",IF(Table1[[#This Row],[Reference Number]]=Q2497,B2497+1,1),"")</f>
        <v/>
      </c>
      <c r="C2498" s="61"/>
      <c r="D2498" s="61"/>
      <c r="E2498" s="140"/>
      <c r="F2498" s="143" t="str">
        <f>IFERROR(IF(VLOOKUP(Table1[[#This Row],[Budget Code Description]],Dimentions!$X$6:$AC$139,2,FALSE)="","",VLOOKUP(Table1[[#This Row],[Budget Code Description]],Dimentions!$X$6:$AC$139,2,FALSE)),"")</f>
        <v/>
      </c>
      <c r="G2498" s="143"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Description]],Dimentions!$X$6:$AC$134,4,FALSE)="","",VLOOKUP(Table1[[#This Row],[Budget Code Description]],Dimentions!$X$6:$AC$134,4,FALSE)),"")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42"/>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x14ac:dyDescent="0.35">
      <c r="A2499" s="1"/>
      <c r="B2499" s="88" t="str">
        <f>IF(Table1[[#This Row],[Posting Date]]&lt;&gt;"",IF(Table1[[#This Row],[Reference Number]]=Q2498,B2498+1,1),"")</f>
        <v/>
      </c>
      <c r="C2499" s="61"/>
      <c r="D2499" s="61"/>
      <c r="E2499" s="140"/>
      <c r="F2499" s="143" t="str">
        <f>IFERROR(IF(VLOOKUP(Table1[[#This Row],[Budget Code Description]],Dimentions!$X$6:$AC$139,2,FALSE)="","",VLOOKUP(Table1[[#This Row],[Budget Code Description]],Dimentions!$X$6:$AC$139,2,FALSE)),"")</f>
        <v/>
      </c>
      <c r="G2499" s="143"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Description]],Dimentions!$X$6:$AC$134,4,FALSE)="","",VLOOKUP(Table1[[#This Row],[Budget Code Description]],Dimentions!$X$6:$AC$134,4,FALSE)),"")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42"/>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x14ac:dyDescent="0.35">
      <c r="A2500" s="1"/>
      <c r="B2500" s="88" t="str">
        <f>IF(Table1[[#This Row],[Posting Date]]&lt;&gt;"",IF(Table1[[#This Row],[Reference Number]]=Q2499,B2499+1,1),"")</f>
        <v/>
      </c>
      <c r="C2500" s="61"/>
      <c r="D2500" s="61"/>
      <c r="E2500" s="140"/>
      <c r="F2500" s="143" t="str">
        <f>IFERROR(IF(VLOOKUP(Table1[[#This Row],[Budget Code Description]],Dimentions!$X$6:$AC$139,2,FALSE)="","",VLOOKUP(Table1[[#This Row],[Budget Code Description]],Dimentions!$X$6:$AC$139,2,FALSE)),"")</f>
        <v/>
      </c>
      <c r="G2500" s="143"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Description]],Dimentions!$X$6:$AC$134,4,FALSE)="","",VLOOKUP(Table1[[#This Row],[Budget Code Description]],Dimentions!$X$6:$AC$134,4,FALSE)),"")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42"/>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x14ac:dyDescent="0.35">
      <c r="A2501" s="1"/>
      <c r="B2501" s="88" t="str">
        <f>IF(Table1[[#This Row],[Posting Date]]&lt;&gt;"",IF(Table1[[#This Row],[Reference Number]]=Q2500,B2500+1,1),"")</f>
        <v/>
      </c>
      <c r="C2501" s="61"/>
      <c r="D2501" s="61"/>
      <c r="E2501" s="140"/>
      <c r="F2501" s="143" t="str">
        <f>IFERROR(IF(VLOOKUP(Table1[[#This Row],[Budget Code Description]],Dimentions!$X$6:$AC$139,2,FALSE)="","",VLOOKUP(Table1[[#This Row],[Budget Code Description]],Dimentions!$X$6:$AC$139,2,FALSE)),"")</f>
        <v/>
      </c>
      <c r="G2501" s="143"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Description]],Dimentions!$X$6:$AC$134,4,FALSE)="","",VLOOKUP(Table1[[#This Row],[Budget Code Description]],Dimentions!$X$6:$AC$134,4,FALSE)),"")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42"/>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x14ac:dyDescent="0.35">
      <c r="A2502" s="1"/>
      <c r="B2502" s="88" t="str">
        <f>IF(Table1[[#This Row],[Posting Date]]&lt;&gt;"",IF(Table1[[#This Row],[Reference Number]]=Q2501,B2501+1,1),"")</f>
        <v/>
      </c>
      <c r="C2502" s="61"/>
      <c r="D2502" s="61"/>
      <c r="E2502" s="140"/>
      <c r="F2502" s="143" t="str">
        <f>IFERROR(IF(VLOOKUP(Table1[[#This Row],[Budget Code Description]],Dimentions!$X$6:$AC$139,2,FALSE)="","",VLOOKUP(Table1[[#This Row],[Budget Code Description]],Dimentions!$X$6:$AC$139,2,FALSE)),"")</f>
        <v/>
      </c>
      <c r="G2502" s="143"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Description]],Dimentions!$X$6:$AC$134,4,FALSE)="","",VLOOKUP(Table1[[#This Row],[Budget Code Description]],Dimentions!$X$6:$AC$134,4,FALSE)),"")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42"/>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x14ac:dyDescent="0.35">
      <c r="A2503" s="1"/>
      <c r="B2503" s="88" t="str">
        <f>IF(Table1[[#This Row],[Posting Date]]&lt;&gt;"",IF(Table1[[#This Row],[Reference Number]]=Q2502,B2502+1,1),"")</f>
        <v/>
      </c>
      <c r="C2503" s="61"/>
      <c r="D2503" s="61"/>
      <c r="E2503" s="140"/>
      <c r="F2503" s="143" t="str">
        <f>IFERROR(IF(VLOOKUP(Table1[[#This Row],[Budget Code Description]],Dimentions!$X$6:$AC$139,2,FALSE)="","",VLOOKUP(Table1[[#This Row],[Budget Code Description]],Dimentions!$X$6:$AC$139,2,FALSE)),"")</f>
        <v/>
      </c>
      <c r="G2503" s="143"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Description]],Dimentions!$X$6:$AC$134,4,FALSE)="","",VLOOKUP(Table1[[#This Row],[Budget Code Description]],Dimentions!$X$6:$AC$134,4,FALSE)),"")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42"/>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x14ac:dyDescent="0.35">
      <c r="A2504" s="1"/>
      <c r="B2504" s="88" t="str">
        <f>IF(Table1[[#This Row],[Posting Date]]&lt;&gt;"",IF(Table1[[#This Row],[Reference Number]]=Q2503,B2503+1,1),"")</f>
        <v/>
      </c>
      <c r="C2504" s="61"/>
      <c r="D2504" s="61"/>
      <c r="E2504" s="140"/>
      <c r="F2504" s="143" t="str">
        <f>IFERROR(IF(VLOOKUP(Table1[[#This Row],[Budget Code Description]],Dimentions!$X$6:$AC$139,2,FALSE)="","",VLOOKUP(Table1[[#This Row],[Budget Code Description]],Dimentions!$X$6:$AC$139,2,FALSE)),"")</f>
        <v/>
      </c>
      <c r="G2504" s="143"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Description]],Dimentions!$X$6:$AC$134,4,FALSE)="","",VLOOKUP(Table1[[#This Row],[Budget Code Description]],Dimentions!$X$6:$AC$134,4,FALSE)),"")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42"/>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x14ac:dyDescent="0.35">
      <c r="A2505" s="1"/>
      <c r="B2505" s="88" t="str">
        <f>IF(Table1[[#This Row],[Posting Date]]&lt;&gt;"",IF(Table1[[#This Row],[Reference Number]]=Q2504,B2504+1,1),"")</f>
        <v/>
      </c>
      <c r="C2505" s="61"/>
      <c r="D2505" s="61"/>
      <c r="E2505" s="140"/>
      <c r="F2505" s="143" t="str">
        <f>IFERROR(IF(VLOOKUP(Table1[[#This Row],[Budget Code Description]],Dimentions!$X$6:$AC$139,2,FALSE)="","",VLOOKUP(Table1[[#This Row],[Budget Code Description]],Dimentions!$X$6:$AC$139,2,FALSE)),"")</f>
        <v/>
      </c>
      <c r="G2505" s="143"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Description]],Dimentions!$X$6:$AC$134,4,FALSE)="","",VLOOKUP(Table1[[#This Row],[Budget Code Description]],Dimentions!$X$6:$AC$134,4,FALSE)),"")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42"/>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x14ac:dyDescent="0.35">
      <c r="A2506" s="1"/>
      <c r="B2506" s="88" t="str">
        <f>IF(Table1[[#This Row],[Posting Date]]&lt;&gt;"",IF(Table1[[#This Row],[Reference Number]]=Q2505,B2505+1,1),"")</f>
        <v/>
      </c>
      <c r="C2506" s="61"/>
      <c r="D2506" s="61"/>
      <c r="E2506" s="140"/>
      <c r="F2506" s="143" t="str">
        <f>IFERROR(IF(VLOOKUP(Table1[[#This Row],[Budget Code Description]],Dimentions!$X$6:$AC$139,2,FALSE)="","",VLOOKUP(Table1[[#This Row],[Budget Code Description]],Dimentions!$X$6:$AC$139,2,FALSE)),"")</f>
        <v/>
      </c>
      <c r="G2506" s="143"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Description]],Dimentions!$X$6:$AC$134,4,FALSE)="","",VLOOKUP(Table1[[#This Row],[Budget Code Description]],Dimentions!$X$6:$AC$134,4,FALSE)),"")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42"/>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x14ac:dyDescent="0.35">
      <c r="A2507" s="1"/>
      <c r="B2507" s="88" t="str">
        <f>IF(Table1[[#This Row],[Posting Date]]&lt;&gt;"",IF(Table1[[#This Row],[Reference Number]]=Q2506,B2506+1,1),"")</f>
        <v/>
      </c>
      <c r="C2507" s="61"/>
      <c r="D2507" s="61"/>
      <c r="E2507" s="140"/>
      <c r="F2507" s="143" t="str">
        <f>IFERROR(IF(VLOOKUP(Table1[[#This Row],[Budget Code Description]],Dimentions!$X$6:$AC$139,2,FALSE)="","",VLOOKUP(Table1[[#This Row],[Budget Code Description]],Dimentions!$X$6:$AC$139,2,FALSE)),"")</f>
        <v/>
      </c>
      <c r="G2507" s="143"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Description]],Dimentions!$X$6:$AC$134,4,FALSE)="","",VLOOKUP(Table1[[#This Row],[Budget Code Description]],Dimentions!$X$6:$AC$134,4,FALSE)),"")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42"/>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x14ac:dyDescent="0.35">
      <c r="A2508" s="1"/>
      <c r="B2508" s="88" t="str">
        <f>IF(Table1[[#This Row],[Posting Date]]&lt;&gt;"",IF(Table1[[#This Row],[Reference Number]]=Q2507,B2507+1,1),"")</f>
        <v/>
      </c>
      <c r="C2508" s="61"/>
      <c r="D2508" s="61"/>
      <c r="E2508" s="140"/>
      <c r="F2508" s="143" t="str">
        <f>IFERROR(IF(VLOOKUP(Table1[[#This Row],[Budget Code Description]],Dimentions!$X$6:$AC$139,2,FALSE)="","",VLOOKUP(Table1[[#This Row],[Budget Code Description]],Dimentions!$X$6:$AC$139,2,FALSE)),"")</f>
        <v/>
      </c>
      <c r="G2508" s="143"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Description]],Dimentions!$X$6:$AC$134,4,FALSE)="","",VLOOKUP(Table1[[#This Row],[Budget Code Description]],Dimentions!$X$6:$AC$134,4,FALSE)),"")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42"/>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x14ac:dyDescent="0.35">
      <c r="A2509" s="1"/>
      <c r="B2509" s="88" t="str">
        <f>IF(Table1[[#This Row],[Posting Date]]&lt;&gt;"",IF(Table1[[#This Row],[Reference Number]]=Q2508,B2508+1,1),"")</f>
        <v/>
      </c>
      <c r="C2509" s="61"/>
      <c r="D2509" s="61"/>
      <c r="E2509" s="140"/>
      <c r="F2509" s="143" t="str">
        <f>IFERROR(IF(VLOOKUP(Table1[[#This Row],[Budget Code Description]],Dimentions!$X$6:$AC$139,2,FALSE)="","",VLOOKUP(Table1[[#This Row],[Budget Code Description]],Dimentions!$X$6:$AC$139,2,FALSE)),"")</f>
        <v/>
      </c>
      <c r="G2509" s="143"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Description]],Dimentions!$X$6:$AC$134,4,FALSE)="","",VLOOKUP(Table1[[#This Row],[Budget Code Description]],Dimentions!$X$6:$AC$134,4,FALSE)),"")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42"/>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x14ac:dyDescent="0.35">
      <c r="A2510" s="1"/>
      <c r="B2510" s="88" t="str">
        <f>IF(Table1[[#This Row],[Posting Date]]&lt;&gt;"",IF(Table1[[#This Row],[Reference Number]]=Q2509,B2509+1,1),"")</f>
        <v/>
      </c>
      <c r="C2510" s="61"/>
      <c r="D2510" s="61"/>
      <c r="E2510" s="140"/>
      <c r="F2510" s="143" t="str">
        <f>IFERROR(IF(VLOOKUP(Table1[[#This Row],[Budget Code Description]],Dimentions!$X$6:$AC$139,2,FALSE)="","",VLOOKUP(Table1[[#This Row],[Budget Code Description]],Dimentions!$X$6:$AC$139,2,FALSE)),"")</f>
        <v/>
      </c>
      <c r="G2510" s="143"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Description]],Dimentions!$X$6:$AC$134,4,FALSE)="","",VLOOKUP(Table1[[#This Row],[Budget Code Description]],Dimentions!$X$6:$AC$134,4,FALSE)),"")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42"/>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x14ac:dyDescent="0.35">
      <c r="A2511" s="1"/>
      <c r="B2511" s="88" t="str">
        <f>IF(Table1[[#This Row],[Posting Date]]&lt;&gt;"",IF(Table1[[#This Row],[Reference Number]]=Q2510,B2510+1,1),"")</f>
        <v/>
      </c>
      <c r="C2511" s="61"/>
      <c r="D2511" s="61"/>
      <c r="E2511" s="140"/>
      <c r="F2511" s="143" t="str">
        <f>IFERROR(IF(VLOOKUP(Table1[[#This Row],[Budget Code Description]],Dimentions!$X$6:$AC$139,2,FALSE)="","",VLOOKUP(Table1[[#This Row],[Budget Code Description]],Dimentions!$X$6:$AC$139,2,FALSE)),"")</f>
        <v/>
      </c>
      <c r="G2511" s="143"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Description]],Dimentions!$X$6:$AC$134,4,FALSE)="","",VLOOKUP(Table1[[#This Row],[Budget Code Description]],Dimentions!$X$6:$AC$134,4,FALSE)),"")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42"/>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x14ac:dyDescent="0.35">
      <c r="A2512" s="1"/>
      <c r="B2512" s="88" t="str">
        <f>IF(Table1[[#This Row],[Posting Date]]&lt;&gt;"",IF(Table1[[#This Row],[Reference Number]]=Q2511,B2511+1,1),"")</f>
        <v/>
      </c>
      <c r="C2512" s="61"/>
      <c r="D2512" s="61"/>
      <c r="E2512" s="140"/>
      <c r="F2512" s="143" t="str">
        <f>IFERROR(IF(VLOOKUP(Table1[[#This Row],[Budget Code Description]],Dimentions!$X$6:$AC$139,2,FALSE)="","",VLOOKUP(Table1[[#This Row],[Budget Code Description]],Dimentions!$X$6:$AC$139,2,FALSE)),"")</f>
        <v/>
      </c>
      <c r="G2512" s="143"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Description]],Dimentions!$X$6:$AC$134,4,FALSE)="","",VLOOKUP(Table1[[#This Row],[Budget Code Description]],Dimentions!$X$6:$AC$134,4,FALSE)),"")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si="42"/>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x14ac:dyDescent="0.35">
      <c r="A2513" s="1"/>
      <c r="B2513" s="88" t="str">
        <f>IF(Table1[[#This Row],[Posting Date]]&lt;&gt;"",IF(Table1[[#This Row],[Reference Number]]=Q2512,B2512+1,1),"")</f>
        <v/>
      </c>
      <c r="C2513" s="61"/>
      <c r="D2513" s="61"/>
      <c r="E2513" s="140"/>
      <c r="F2513" s="143" t="str">
        <f>IFERROR(IF(VLOOKUP(Table1[[#This Row],[Budget Code Description]],Dimentions!$X$6:$AC$139,2,FALSE)="","",VLOOKUP(Table1[[#This Row],[Budget Code Description]],Dimentions!$X$6:$AC$139,2,FALSE)),"")</f>
        <v/>
      </c>
      <c r="G2513" s="143"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Description]],Dimentions!$X$6:$AC$134,4,FALSE)="","",VLOOKUP(Table1[[#This Row],[Budget Code Description]],Dimentions!$X$6:$AC$134,4,FALSE)),"")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si="42"/>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x14ac:dyDescent="0.35">
      <c r="A2514" s="1"/>
      <c r="B2514" s="88" t="str">
        <f>IF(Table1[[#This Row],[Posting Date]]&lt;&gt;"",IF(Table1[[#This Row],[Reference Number]]=Q2513,B2513+1,1),"")</f>
        <v/>
      </c>
      <c r="C2514" s="61"/>
      <c r="D2514" s="61"/>
      <c r="E2514" s="140"/>
      <c r="F2514" s="143" t="str">
        <f>IFERROR(IF(VLOOKUP(Table1[[#This Row],[Budget Code Description]],Dimentions!$X$6:$AC$139,2,FALSE)="","",VLOOKUP(Table1[[#This Row],[Budget Code Description]],Dimentions!$X$6:$AC$139,2,FALSE)),"")</f>
        <v/>
      </c>
      <c r="G2514" s="143"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Description]],Dimentions!$X$6:$AC$134,4,FALSE)="","",VLOOKUP(Table1[[#This Row],[Budget Code Description]],Dimentions!$X$6:$AC$134,4,FALSE)),"")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si="42"/>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x14ac:dyDescent="0.35">
      <c r="A2515" s="1"/>
      <c r="B2515" s="88" t="str">
        <f>IF(Table1[[#This Row],[Posting Date]]&lt;&gt;"",IF(Table1[[#This Row],[Reference Number]]=Q2514,B2514+1,1),"")</f>
        <v/>
      </c>
      <c r="C2515" s="61"/>
      <c r="D2515" s="61"/>
      <c r="E2515" s="140"/>
      <c r="F2515" s="143" t="str">
        <f>IFERROR(IF(VLOOKUP(Table1[[#This Row],[Budget Code Description]],Dimentions!$X$6:$AC$139,2,FALSE)="","",VLOOKUP(Table1[[#This Row],[Budget Code Description]],Dimentions!$X$6:$AC$139,2,FALSE)),"")</f>
        <v/>
      </c>
      <c r="G2515" s="143"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Description]],Dimentions!$X$6:$AC$134,4,FALSE)="","",VLOOKUP(Table1[[#This Row],[Budget Code Description]],Dimentions!$X$6:$AC$134,4,FALSE)),"")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42"/>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x14ac:dyDescent="0.35">
      <c r="A2516" s="1"/>
      <c r="B2516" s="88" t="str">
        <f>IF(Table1[[#This Row],[Posting Date]]&lt;&gt;"",IF(Table1[[#This Row],[Reference Number]]=Q2515,B2515+1,1),"")</f>
        <v/>
      </c>
      <c r="C2516" s="61"/>
      <c r="D2516" s="61"/>
      <c r="E2516" s="140"/>
      <c r="F2516" s="143" t="str">
        <f>IFERROR(IF(VLOOKUP(Table1[[#This Row],[Budget Code Description]],Dimentions!$X$6:$AC$139,2,FALSE)="","",VLOOKUP(Table1[[#This Row],[Budget Code Description]],Dimentions!$X$6:$AC$139,2,FALSE)),"")</f>
        <v/>
      </c>
      <c r="G2516" s="143"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Description]],Dimentions!$X$6:$AC$134,4,FALSE)="","",VLOOKUP(Table1[[#This Row],[Budget Code Description]],Dimentions!$X$6:$AC$134,4,FALSE)),"")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42"/>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x14ac:dyDescent="0.35">
      <c r="A2517" s="1"/>
      <c r="B2517" s="88" t="str">
        <f>IF(Table1[[#This Row],[Posting Date]]&lt;&gt;"",IF(Table1[[#This Row],[Reference Number]]=Q2516,B2516+1,1),"")</f>
        <v/>
      </c>
      <c r="C2517" s="61"/>
      <c r="D2517" s="61"/>
      <c r="E2517" s="140"/>
      <c r="F2517" s="143" t="str">
        <f>IFERROR(IF(VLOOKUP(Table1[[#This Row],[Budget Code Description]],Dimentions!$X$6:$AC$139,2,FALSE)="","",VLOOKUP(Table1[[#This Row],[Budget Code Description]],Dimentions!$X$6:$AC$139,2,FALSE)),"")</f>
        <v/>
      </c>
      <c r="G2517" s="143"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Description]],Dimentions!$X$6:$AC$134,4,FALSE)="","",VLOOKUP(Table1[[#This Row],[Budget Code Description]],Dimentions!$X$6:$AC$134,4,FALSE)),"")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42"/>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x14ac:dyDescent="0.35">
      <c r="A2518" s="1"/>
      <c r="B2518" s="88" t="str">
        <f>IF(Table1[[#This Row],[Posting Date]]&lt;&gt;"",IF(Table1[[#This Row],[Reference Number]]=Q2517,B2517+1,1),"")</f>
        <v/>
      </c>
      <c r="C2518" s="61"/>
      <c r="D2518" s="61"/>
      <c r="E2518" s="140"/>
      <c r="F2518" s="143" t="str">
        <f>IFERROR(IF(VLOOKUP(Table1[[#This Row],[Budget Code Description]],Dimentions!$X$6:$AC$139,2,FALSE)="","",VLOOKUP(Table1[[#This Row],[Budget Code Description]],Dimentions!$X$6:$AC$139,2,FALSE)),"")</f>
        <v/>
      </c>
      <c r="G2518" s="143"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Description]],Dimentions!$X$6:$AC$134,4,FALSE)="","",VLOOKUP(Table1[[#This Row],[Budget Code Description]],Dimentions!$X$6:$AC$134,4,FALSE)),"")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42"/>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x14ac:dyDescent="0.35">
      <c r="A2519" s="1"/>
      <c r="B2519" s="88" t="str">
        <f>IF(Table1[[#This Row],[Posting Date]]&lt;&gt;"",IF(Table1[[#This Row],[Reference Number]]=Q2518,B2518+1,1),"")</f>
        <v/>
      </c>
      <c r="C2519" s="61"/>
      <c r="D2519" s="61"/>
      <c r="E2519" s="140"/>
      <c r="F2519" s="143" t="str">
        <f>IFERROR(IF(VLOOKUP(Table1[[#This Row],[Budget Code Description]],Dimentions!$X$6:$AC$139,2,FALSE)="","",VLOOKUP(Table1[[#This Row],[Budget Code Description]],Dimentions!$X$6:$AC$139,2,FALSE)),"")</f>
        <v/>
      </c>
      <c r="G2519" s="143"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Description]],Dimentions!$X$6:$AC$134,4,FALSE)="","",VLOOKUP(Table1[[#This Row],[Budget Code Description]],Dimentions!$X$6:$AC$134,4,FALSE)),"")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42"/>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x14ac:dyDescent="0.35">
      <c r="A2520" s="1"/>
      <c r="B2520" s="88" t="str">
        <f>IF(Table1[[#This Row],[Posting Date]]&lt;&gt;"",IF(Table1[[#This Row],[Reference Number]]=Q2519,B2519+1,1),"")</f>
        <v/>
      </c>
      <c r="C2520" s="61"/>
      <c r="D2520" s="61"/>
      <c r="E2520" s="140"/>
      <c r="F2520" s="143" t="str">
        <f>IFERROR(IF(VLOOKUP(Table1[[#This Row],[Budget Code Description]],Dimentions!$X$6:$AC$139,2,FALSE)="","",VLOOKUP(Table1[[#This Row],[Budget Code Description]],Dimentions!$X$6:$AC$139,2,FALSE)),"")</f>
        <v/>
      </c>
      <c r="G2520" s="143"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Description]],Dimentions!$X$6:$AC$134,4,FALSE)="","",VLOOKUP(Table1[[#This Row],[Budget Code Description]],Dimentions!$X$6:$AC$134,4,FALSE)),"")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42"/>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x14ac:dyDescent="0.35">
      <c r="A2521" s="1"/>
      <c r="B2521" s="88" t="str">
        <f>IF(Table1[[#This Row],[Posting Date]]&lt;&gt;"",IF(Table1[[#This Row],[Reference Number]]=Q2520,B2520+1,1),"")</f>
        <v/>
      </c>
      <c r="C2521" s="61"/>
      <c r="D2521" s="61"/>
      <c r="E2521" s="140"/>
      <c r="F2521" s="143" t="str">
        <f>IFERROR(IF(VLOOKUP(Table1[[#This Row],[Budget Code Description]],Dimentions!$X$6:$AC$139,2,FALSE)="","",VLOOKUP(Table1[[#This Row],[Budget Code Description]],Dimentions!$X$6:$AC$139,2,FALSE)),"")</f>
        <v/>
      </c>
      <c r="G2521" s="143"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Description]],Dimentions!$X$6:$AC$134,4,FALSE)="","",VLOOKUP(Table1[[#This Row],[Budget Code Description]],Dimentions!$X$6:$AC$134,4,FALSE)),"")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42"/>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x14ac:dyDescent="0.35">
      <c r="A2522" s="1"/>
      <c r="B2522" s="88" t="str">
        <f>IF(Table1[[#This Row],[Posting Date]]&lt;&gt;"",IF(Table1[[#This Row],[Reference Number]]=Q2521,B2521+1,1),"")</f>
        <v/>
      </c>
      <c r="C2522" s="61"/>
      <c r="D2522" s="61"/>
      <c r="E2522" s="140"/>
      <c r="F2522" s="143" t="str">
        <f>IFERROR(IF(VLOOKUP(Table1[[#This Row],[Budget Code Description]],Dimentions!$X$6:$AC$139,2,FALSE)="","",VLOOKUP(Table1[[#This Row],[Budget Code Description]],Dimentions!$X$6:$AC$139,2,FALSE)),"")</f>
        <v/>
      </c>
      <c r="G2522" s="143"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Description]],Dimentions!$X$6:$AC$134,4,FALSE)="","",VLOOKUP(Table1[[#This Row],[Budget Code Description]],Dimentions!$X$6:$AC$134,4,FALSE)),"")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42"/>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x14ac:dyDescent="0.35">
      <c r="A2523" s="1"/>
      <c r="B2523" s="88" t="str">
        <f>IF(Table1[[#This Row],[Posting Date]]&lt;&gt;"",IF(Table1[[#This Row],[Reference Number]]=Q2522,B2522+1,1),"")</f>
        <v/>
      </c>
      <c r="C2523" s="61"/>
      <c r="D2523" s="61"/>
      <c r="E2523" s="140"/>
      <c r="F2523" s="143" t="str">
        <f>IFERROR(IF(VLOOKUP(Table1[[#This Row],[Budget Code Description]],Dimentions!$X$6:$AC$139,2,FALSE)="","",VLOOKUP(Table1[[#This Row],[Budget Code Description]],Dimentions!$X$6:$AC$139,2,FALSE)),"")</f>
        <v/>
      </c>
      <c r="G2523" s="143"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Description]],Dimentions!$X$6:$AC$134,4,FALSE)="","",VLOOKUP(Table1[[#This Row],[Budget Code Description]],Dimentions!$X$6:$AC$134,4,FALSE)),"")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42"/>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x14ac:dyDescent="0.35">
      <c r="A2524" s="1"/>
      <c r="B2524" s="88" t="str">
        <f>IF(Table1[[#This Row],[Posting Date]]&lt;&gt;"",IF(Table1[[#This Row],[Reference Number]]=Q2523,B2523+1,1),"")</f>
        <v/>
      </c>
      <c r="C2524" s="61"/>
      <c r="D2524" s="61"/>
      <c r="E2524" s="140"/>
      <c r="F2524" s="143" t="str">
        <f>IFERROR(IF(VLOOKUP(Table1[[#This Row],[Budget Code Description]],Dimentions!$X$6:$AC$139,2,FALSE)="","",VLOOKUP(Table1[[#This Row],[Budget Code Description]],Dimentions!$X$6:$AC$139,2,FALSE)),"")</f>
        <v/>
      </c>
      <c r="G2524" s="143"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Description]],Dimentions!$X$6:$AC$134,4,FALSE)="","",VLOOKUP(Table1[[#This Row],[Budget Code Description]],Dimentions!$X$6:$AC$134,4,FALSE)),"")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42"/>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x14ac:dyDescent="0.35">
      <c r="A2525" s="1"/>
      <c r="B2525" s="88" t="str">
        <f>IF(Table1[[#This Row],[Posting Date]]&lt;&gt;"",IF(Table1[[#This Row],[Reference Number]]=Q2524,B2524+1,1),"")</f>
        <v/>
      </c>
      <c r="C2525" s="61"/>
      <c r="D2525" s="61"/>
      <c r="E2525" s="140"/>
      <c r="F2525" s="143" t="str">
        <f>IFERROR(IF(VLOOKUP(Table1[[#This Row],[Budget Code Description]],Dimentions!$X$6:$AC$139,2,FALSE)="","",VLOOKUP(Table1[[#This Row],[Budget Code Description]],Dimentions!$X$6:$AC$139,2,FALSE)),"")</f>
        <v/>
      </c>
      <c r="G2525" s="143"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Description]],Dimentions!$X$6:$AC$134,4,FALSE)="","",VLOOKUP(Table1[[#This Row],[Budget Code Description]],Dimentions!$X$6:$AC$134,4,FALSE)),"")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42"/>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x14ac:dyDescent="0.35">
      <c r="A2526" s="1"/>
      <c r="B2526" s="88" t="str">
        <f>IF(Table1[[#This Row],[Posting Date]]&lt;&gt;"",IF(Table1[[#This Row],[Reference Number]]=Q2525,B2525+1,1),"")</f>
        <v/>
      </c>
      <c r="C2526" s="61"/>
      <c r="D2526" s="61"/>
      <c r="E2526" s="140"/>
      <c r="F2526" s="143" t="str">
        <f>IFERROR(IF(VLOOKUP(Table1[[#This Row],[Budget Code Description]],Dimentions!$X$6:$AC$139,2,FALSE)="","",VLOOKUP(Table1[[#This Row],[Budget Code Description]],Dimentions!$X$6:$AC$139,2,FALSE)),"")</f>
        <v/>
      </c>
      <c r="G2526" s="143"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Description]],Dimentions!$X$6:$AC$134,4,FALSE)="","",VLOOKUP(Table1[[#This Row],[Budget Code Description]],Dimentions!$X$6:$AC$134,4,FALSE)),"")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42"/>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x14ac:dyDescent="0.35">
      <c r="A2527" s="1"/>
      <c r="B2527" s="88" t="str">
        <f>IF(Table1[[#This Row],[Posting Date]]&lt;&gt;"",IF(Table1[[#This Row],[Reference Number]]=Q2526,B2526+1,1),"")</f>
        <v/>
      </c>
      <c r="C2527" s="61"/>
      <c r="D2527" s="61"/>
      <c r="E2527" s="140"/>
      <c r="F2527" s="143" t="str">
        <f>IFERROR(IF(VLOOKUP(Table1[[#This Row],[Budget Code Description]],Dimentions!$X$6:$AC$139,2,FALSE)="","",VLOOKUP(Table1[[#This Row],[Budget Code Description]],Dimentions!$X$6:$AC$139,2,FALSE)),"")</f>
        <v/>
      </c>
      <c r="G2527" s="143"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Description]],Dimentions!$X$6:$AC$134,4,FALSE)="","",VLOOKUP(Table1[[#This Row],[Budget Code Description]],Dimentions!$X$6:$AC$134,4,FALSE)),"")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42"/>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x14ac:dyDescent="0.35">
      <c r="A2528" s="1"/>
      <c r="B2528" s="88" t="str">
        <f>IF(Table1[[#This Row],[Posting Date]]&lt;&gt;"",IF(Table1[[#This Row],[Reference Number]]=Q2527,B2527+1,1),"")</f>
        <v/>
      </c>
      <c r="C2528" s="61"/>
      <c r="D2528" s="61"/>
      <c r="E2528" s="140"/>
      <c r="F2528" s="143" t="str">
        <f>IFERROR(IF(VLOOKUP(Table1[[#This Row],[Budget Code Description]],Dimentions!$X$6:$AC$139,2,FALSE)="","",VLOOKUP(Table1[[#This Row],[Budget Code Description]],Dimentions!$X$6:$AC$139,2,FALSE)),"")</f>
        <v/>
      </c>
      <c r="G2528" s="143"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Description]],Dimentions!$X$6:$AC$134,4,FALSE)="","",VLOOKUP(Table1[[#This Row],[Budget Code Description]],Dimentions!$X$6:$AC$134,4,FALSE)),"")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42"/>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x14ac:dyDescent="0.35">
      <c r="A2529" s="1"/>
      <c r="B2529" s="88" t="str">
        <f>IF(Table1[[#This Row],[Posting Date]]&lt;&gt;"",IF(Table1[[#This Row],[Reference Number]]=Q2528,B2528+1,1),"")</f>
        <v/>
      </c>
      <c r="C2529" s="61"/>
      <c r="D2529" s="61"/>
      <c r="E2529" s="140"/>
      <c r="F2529" s="143" t="str">
        <f>IFERROR(IF(VLOOKUP(Table1[[#This Row],[Budget Code Description]],Dimentions!$X$6:$AC$139,2,FALSE)="","",VLOOKUP(Table1[[#This Row],[Budget Code Description]],Dimentions!$X$6:$AC$139,2,FALSE)),"")</f>
        <v/>
      </c>
      <c r="G2529" s="143"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Description]],Dimentions!$X$6:$AC$134,4,FALSE)="","",VLOOKUP(Table1[[#This Row],[Budget Code Description]],Dimentions!$X$6:$AC$134,4,FALSE)),"")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42"/>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x14ac:dyDescent="0.35">
      <c r="A2530" s="1"/>
      <c r="B2530" s="88" t="str">
        <f>IF(Table1[[#This Row],[Posting Date]]&lt;&gt;"",IF(Table1[[#This Row],[Reference Number]]=Q2529,B2529+1,1),"")</f>
        <v/>
      </c>
      <c r="C2530" s="61"/>
      <c r="D2530" s="61"/>
      <c r="E2530" s="140"/>
      <c r="F2530" s="143" t="str">
        <f>IFERROR(IF(VLOOKUP(Table1[[#This Row],[Budget Code Description]],Dimentions!$X$6:$AC$139,2,FALSE)="","",VLOOKUP(Table1[[#This Row],[Budget Code Description]],Dimentions!$X$6:$AC$139,2,FALSE)),"")</f>
        <v/>
      </c>
      <c r="G2530" s="143"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Description]],Dimentions!$X$6:$AC$134,4,FALSE)="","",VLOOKUP(Table1[[#This Row],[Budget Code Description]],Dimentions!$X$6:$AC$134,4,FALSE)),"")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42"/>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x14ac:dyDescent="0.35">
      <c r="A2531" s="1"/>
      <c r="B2531" s="88" t="str">
        <f>IF(Table1[[#This Row],[Posting Date]]&lt;&gt;"",IF(Table1[[#This Row],[Reference Number]]=Q2530,B2530+1,1),"")</f>
        <v/>
      </c>
      <c r="C2531" s="61"/>
      <c r="D2531" s="61"/>
      <c r="E2531" s="140"/>
      <c r="F2531" s="143" t="str">
        <f>IFERROR(IF(VLOOKUP(Table1[[#This Row],[Budget Code Description]],Dimentions!$X$6:$AC$139,2,FALSE)="","",VLOOKUP(Table1[[#This Row],[Budget Code Description]],Dimentions!$X$6:$AC$139,2,FALSE)),"")</f>
        <v/>
      </c>
      <c r="G2531" s="143"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Description]],Dimentions!$X$6:$AC$134,4,FALSE)="","",VLOOKUP(Table1[[#This Row],[Budget Code Description]],Dimentions!$X$6:$AC$134,4,FALSE)),"")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si="42"/>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x14ac:dyDescent="0.35">
      <c r="A2532" s="1"/>
      <c r="B2532" s="88" t="str">
        <f>IF(Table1[[#This Row],[Posting Date]]&lt;&gt;"",IF(Table1[[#This Row],[Reference Number]]=Q2531,B2531+1,1),"")</f>
        <v/>
      </c>
      <c r="C2532" s="61"/>
      <c r="D2532" s="61"/>
      <c r="E2532" s="140"/>
      <c r="F2532" s="143" t="str">
        <f>IFERROR(IF(VLOOKUP(Table1[[#This Row],[Budget Code Description]],Dimentions!$X$6:$AC$139,2,FALSE)="","",VLOOKUP(Table1[[#This Row],[Budget Code Description]],Dimentions!$X$6:$AC$139,2,FALSE)),"")</f>
        <v/>
      </c>
      <c r="G2532" s="143"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Description]],Dimentions!$X$6:$AC$134,4,FALSE)="","",VLOOKUP(Table1[[#This Row],[Budget Code Description]],Dimentions!$X$6:$AC$134,4,FALSE)),"")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42"/>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x14ac:dyDescent="0.35">
      <c r="A2533" s="1"/>
      <c r="B2533" s="88" t="str">
        <f>IF(Table1[[#This Row],[Posting Date]]&lt;&gt;"",IF(Table1[[#This Row],[Reference Number]]=Q2532,B2532+1,1),"")</f>
        <v/>
      </c>
      <c r="C2533" s="61"/>
      <c r="D2533" s="61"/>
      <c r="E2533" s="140"/>
      <c r="F2533" s="143" t="str">
        <f>IFERROR(IF(VLOOKUP(Table1[[#This Row],[Budget Code Description]],Dimentions!$X$6:$AC$139,2,FALSE)="","",VLOOKUP(Table1[[#This Row],[Budget Code Description]],Dimentions!$X$6:$AC$139,2,FALSE)),"")</f>
        <v/>
      </c>
      <c r="G2533" s="143"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Description]],Dimentions!$X$6:$AC$134,4,FALSE)="","",VLOOKUP(Table1[[#This Row],[Budget Code Description]],Dimentions!$X$6:$AC$134,4,FALSE)),"")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42"/>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x14ac:dyDescent="0.35">
      <c r="A2534" s="1"/>
      <c r="B2534" s="88" t="str">
        <f>IF(Table1[[#This Row],[Posting Date]]&lt;&gt;"",IF(Table1[[#This Row],[Reference Number]]=Q2533,B2533+1,1),"")</f>
        <v/>
      </c>
      <c r="C2534" s="61"/>
      <c r="D2534" s="61"/>
      <c r="E2534" s="140"/>
      <c r="F2534" s="143" t="str">
        <f>IFERROR(IF(VLOOKUP(Table1[[#This Row],[Budget Code Description]],Dimentions!$X$6:$AC$139,2,FALSE)="","",VLOOKUP(Table1[[#This Row],[Budget Code Description]],Dimentions!$X$6:$AC$139,2,FALSE)),"")</f>
        <v/>
      </c>
      <c r="G2534" s="143"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Description]],Dimentions!$X$6:$AC$134,4,FALSE)="","",VLOOKUP(Table1[[#This Row],[Budget Code Description]],Dimentions!$X$6:$AC$134,4,FALSE)),"")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si="42"/>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x14ac:dyDescent="0.35">
      <c r="A2535" s="1"/>
      <c r="B2535" s="88" t="str">
        <f>IF(Table1[[#This Row],[Posting Date]]&lt;&gt;"",IF(Table1[[#This Row],[Reference Number]]=Q2534,B2534+1,1),"")</f>
        <v/>
      </c>
      <c r="C2535" s="61"/>
      <c r="D2535" s="61"/>
      <c r="E2535" s="140"/>
      <c r="F2535" s="143" t="str">
        <f>IFERROR(IF(VLOOKUP(Table1[[#This Row],[Budget Code Description]],Dimentions!$X$6:$AC$139,2,FALSE)="","",VLOOKUP(Table1[[#This Row],[Budget Code Description]],Dimentions!$X$6:$AC$139,2,FALSE)),"")</f>
        <v/>
      </c>
      <c r="G2535" s="143"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Description]],Dimentions!$X$6:$AC$134,4,FALSE)="","",VLOOKUP(Table1[[#This Row],[Budget Code Description]],Dimentions!$X$6:$AC$134,4,FALSE)),"")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42"/>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x14ac:dyDescent="0.35">
      <c r="A2536" s="1"/>
      <c r="B2536" s="88" t="str">
        <f>IF(Table1[[#This Row],[Posting Date]]&lt;&gt;"",IF(Table1[[#This Row],[Reference Number]]=Q2535,B2535+1,1),"")</f>
        <v/>
      </c>
      <c r="C2536" s="61"/>
      <c r="D2536" s="61"/>
      <c r="E2536" s="140"/>
      <c r="F2536" s="143" t="str">
        <f>IFERROR(IF(VLOOKUP(Table1[[#This Row],[Budget Code Description]],Dimentions!$X$6:$AC$139,2,FALSE)="","",VLOOKUP(Table1[[#This Row],[Budget Code Description]],Dimentions!$X$6:$AC$139,2,FALSE)),"")</f>
        <v/>
      </c>
      <c r="G2536" s="143"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Description]],Dimentions!$X$6:$AC$134,4,FALSE)="","",VLOOKUP(Table1[[#This Row],[Budget Code Description]],Dimentions!$X$6:$AC$134,4,FALSE)),"")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42"/>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x14ac:dyDescent="0.35">
      <c r="A2537" s="1"/>
      <c r="B2537" s="88" t="str">
        <f>IF(Table1[[#This Row],[Posting Date]]&lt;&gt;"",IF(Table1[[#This Row],[Reference Number]]=Q2536,B2536+1,1),"")</f>
        <v/>
      </c>
      <c r="C2537" s="61"/>
      <c r="D2537" s="61"/>
      <c r="E2537" s="140"/>
      <c r="F2537" s="143" t="str">
        <f>IFERROR(IF(VLOOKUP(Table1[[#This Row],[Budget Code Description]],Dimentions!$X$6:$AC$139,2,FALSE)="","",VLOOKUP(Table1[[#This Row],[Budget Code Description]],Dimentions!$X$6:$AC$139,2,FALSE)),"")</f>
        <v/>
      </c>
      <c r="G2537" s="143"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Description]],Dimentions!$X$6:$AC$134,4,FALSE)="","",VLOOKUP(Table1[[#This Row],[Budget Code Description]],Dimentions!$X$6:$AC$134,4,FALSE)),"")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si="42"/>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x14ac:dyDescent="0.35">
      <c r="A2538" s="1"/>
      <c r="B2538" s="88" t="str">
        <f>IF(Table1[[#This Row],[Posting Date]]&lt;&gt;"",IF(Table1[[#This Row],[Reference Number]]=Q2537,B2537+1,1),"")</f>
        <v/>
      </c>
      <c r="C2538" s="61"/>
      <c r="D2538" s="61"/>
      <c r="E2538" s="140"/>
      <c r="F2538" s="143" t="str">
        <f>IFERROR(IF(VLOOKUP(Table1[[#This Row],[Budget Code Description]],Dimentions!$X$6:$AC$139,2,FALSE)="","",VLOOKUP(Table1[[#This Row],[Budget Code Description]],Dimentions!$X$6:$AC$139,2,FALSE)),"")</f>
        <v/>
      </c>
      <c r="G2538" s="143"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Description]],Dimentions!$X$6:$AC$134,4,FALSE)="","",VLOOKUP(Table1[[#This Row],[Budget Code Description]],Dimentions!$X$6:$AC$134,4,FALSE)),"")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2"/>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x14ac:dyDescent="0.35">
      <c r="A2539" s="1"/>
      <c r="B2539" s="88" t="str">
        <f>IF(Table1[[#This Row],[Posting Date]]&lt;&gt;"",IF(Table1[[#This Row],[Reference Number]]=Q2538,B2538+1,1),"")</f>
        <v/>
      </c>
      <c r="C2539" s="61"/>
      <c r="D2539" s="61"/>
      <c r="E2539" s="140"/>
      <c r="F2539" s="143" t="str">
        <f>IFERROR(IF(VLOOKUP(Table1[[#This Row],[Budget Code Description]],Dimentions!$X$6:$AC$139,2,FALSE)="","",VLOOKUP(Table1[[#This Row],[Budget Code Description]],Dimentions!$X$6:$AC$139,2,FALSE)),"")</f>
        <v/>
      </c>
      <c r="G2539" s="143"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Description]],Dimentions!$X$6:$AC$134,4,FALSE)="","",VLOOKUP(Table1[[#This Row],[Budget Code Description]],Dimentions!$X$6:$AC$134,4,FALSE)),"")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ref="W2539:W2602" si="43">IF(E2539="","",(ExchangeRate))</f>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x14ac:dyDescent="0.35">
      <c r="A2540" s="1"/>
      <c r="B2540" s="88" t="str">
        <f>IF(Table1[[#This Row],[Posting Date]]&lt;&gt;"",IF(Table1[[#This Row],[Reference Number]]=Q2539,B2539+1,1),"")</f>
        <v/>
      </c>
      <c r="C2540" s="61"/>
      <c r="D2540" s="61"/>
      <c r="E2540" s="140"/>
      <c r="F2540" s="143" t="str">
        <f>IFERROR(IF(VLOOKUP(Table1[[#This Row],[Budget Code Description]],Dimentions!$X$6:$AC$139,2,FALSE)="","",VLOOKUP(Table1[[#This Row],[Budget Code Description]],Dimentions!$X$6:$AC$139,2,FALSE)),"")</f>
        <v/>
      </c>
      <c r="G2540" s="143"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Description]],Dimentions!$X$6:$AC$134,4,FALSE)="","",VLOOKUP(Table1[[#This Row],[Budget Code Description]],Dimentions!$X$6:$AC$134,4,FALSE)),"")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3"/>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x14ac:dyDescent="0.35">
      <c r="A2541" s="1"/>
      <c r="B2541" s="88" t="str">
        <f>IF(Table1[[#This Row],[Posting Date]]&lt;&gt;"",IF(Table1[[#This Row],[Reference Number]]=Q2540,B2540+1,1),"")</f>
        <v/>
      </c>
      <c r="C2541" s="61"/>
      <c r="D2541" s="61"/>
      <c r="E2541" s="140"/>
      <c r="F2541" s="143" t="str">
        <f>IFERROR(IF(VLOOKUP(Table1[[#This Row],[Budget Code Description]],Dimentions!$X$6:$AC$139,2,FALSE)="","",VLOOKUP(Table1[[#This Row],[Budget Code Description]],Dimentions!$X$6:$AC$139,2,FALSE)),"")</f>
        <v/>
      </c>
      <c r="G2541" s="143"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Description]],Dimentions!$X$6:$AC$134,4,FALSE)="","",VLOOKUP(Table1[[#This Row],[Budget Code Description]],Dimentions!$X$6:$AC$134,4,FALSE)),"")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si="43"/>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x14ac:dyDescent="0.35">
      <c r="A2542" s="1"/>
      <c r="B2542" s="88" t="str">
        <f>IF(Table1[[#This Row],[Posting Date]]&lt;&gt;"",IF(Table1[[#This Row],[Reference Number]]=Q2541,B2541+1,1),"")</f>
        <v/>
      </c>
      <c r="C2542" s="61"/>
      <c r="D2542" s="61"/>
      <c r="E2542" s="140"/>
      <c r="F2542" s="143" t="str">
        <f>IFERROR(IF(VLOOKUP(Table1[[#This Row],[Budget Code Description]],Dimentions!$X$6:$AC$139,2,FALSE)="","",VLOOKUP(Table1[[#This Row],[Budget Code Description]],Dimentions!$X$6:$AC$139,2,FALSE)),"")</f>
        <v/>
      </c>
      <c r="G2542" s="143"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Description]],Dimentions!$X$6:$AC$134,4,FALSE)="","",VLOOKUP(Table1[[#This Row],[Budget Code Description]],Dimentions!$X$6:$AC$134,4,FALSE)),"")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si="43"/>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x14ac:dyDescent="0.35">
      <c r="A2543" s="1"/>
      <c r="B2543" s="88" t="str">
        <f>IF(Table1[[#This Row],[Posting Date]]&lt;&gt;"",IF(Table1[[#This Row],[Reference Number]]=Q2542,B2542+1,1),"")</f>
        <v/>
      </c>
      <c r="C2543" s="61"/>
      <c r="D2543" s="61"/>
      <c r="E2543" s="140"/>
      <c r="F2543" s="143" t="str">
        <f>IFERROR(IF(VLOOKUP(Table1[[#This Row],[Budget Code Description]],Dimentions!$X$6:$AC$139,2,FALSE)="","",VLOOKUP(Table1[[#This Row],[Budget Code Description]],Dimentions!$X$6:$AC$139,2,FALSE)),"")</f>
        <v/>
      </c>
      <c r="G2543" s="143"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Description]],Dimentions!$X$6:$AC$134,4,FALSE)="","",VLOOKUP(Table1[[#This Row],[Budget Code Description]],Dimentions!$X$6:$AC$134,4,FALSE)),"")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si="43"/>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x14ac:dyDescent="0.35">
      <c r="A2544" s="1"/>
      <c r="B2544" s="88" t="str">
        <f>IF(Table1[[#This Row],[Posting Date]]&lt;&gt;"",IF(Table1[[#This Row],[Reference Number]]=Q2543,B2543+1,1),"")</f>
        <v/>
      </c>
      <c r="C2544" s="61"/>
      <c r="D2544" s="61"/>
      <c r="E2544" s="140"/>
      <c r="F2544" s="143" t="str">
        <f>IFERROR(IF(VLOOKUP(Table1[[#This Row],[Budget Code Description]],Dimentions!$X$6:$AC$139,2,FALSE)="","",VLOOKUP(Table1[[#This Row],[Budget Code Description]],Dimentions!$X$6:$AC$139,2,FALSE)),"")</f>
        <v/>
      </c>
      <c r="G2544" s="143"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Description]],Dimentions!$X$6:$AC$134,4,FALSE)="","",VLOOKUP(Table1[[#This Row],[Budget Code Description]],Dimentions!$X$6:$AC$134,4,FALSE)),"")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3"/>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x14ac:dyDescent="0.35">
      <c r="A2545" s="1"/>
      <c r="B2545" s="88" t="str">
        <f>IF(Table1[[#This Row],[Posting Date]]&lt;&gt;"",IF(Table1[[#This Row],[Reference Number]]=Q2544,B2544+1,1),"")</f>
        <v/>
      </c>
      <c r="C2545" s="61"/>
      <c r="D2545" s="61"/>
      <c r="E2545" s="140"/>
      <c r="F2545" s="143" t="str">
        <f>IFERROR(IF(VLOOKUP(Table1[[#This Row],[Budget Code Description]],Dimentions!$X$6:$AC$139,2,FALSE)="","",VLOOKUP(Table1[[#This Row],[Budget Code Description]],Dimentions!$X$6:$AC$139,2,FALSE)),"")</f>
        <v/>
      </c>
      <c r="G2545" s="143"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Description]],Dimentions!$X$6:$AC$134,4,FALSE)="","",VLOOKUP(Table1[[#This Row],[Budget Code Description]],Dimentions!$X$6:$AC$134,4,FALSE)),"")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3"/>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x14ac:dyDescent="0.35">
      <c r="A2546" s="1"/>
      <c r="B2546" s="88" t="str">
        <f>IF(Table1[[#This Row],[Posting Date]]&lt;&gt;"",IF(Table1[[#This Row],[Reference Number]]=Q2545,B2545+1,1),"")</f>
        <v/>
      </c>
      <c r="C2546" s="61"/>
      <c r="D2546" s="61"/>
      <c r="E2546" s="140"/>
      <c r="F2546" s="143" t="str">
        <f>IFERROR(IF(VLOOKUP(Table1[[#This Row],[Budget Code Description]],Dimentions!$X$6:$AC$139,2,FALSE)="","",VLOOKUP(Table1[[#This Row],[Budget Code Description]],Dimentions!$X$6:$AC$139,2,FALSE)),"")</f>
        <v/>
      </c>
      <c r="G2546" s="143"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Description]],Dimentions!$X$6:$AC$134,4,FALSE)="","",VLOOKUP(Table1[[#This Row],[Budget Code Description]],Dimentions!$X$6:$AC$134,4,FALSE)),"")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3"/>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x14ac:dyDescent="0.35">
      <c r="A2547" s="1"/>
      <c r="B2547" s="88" t="str">
        <f>IF(Table1[[#This Row],[Posting Date]]&lt;&gt;"",IF(Table1[[#This Row],[Reference Number]]=Q2546,B2546+1,1),"")</f>
        <v/>
      </c>
      <c r="C2547" s="61"/>
      <c r="D2547" s="61"/>
      <c r="E2547" s="140"/>
      <c r="F2547" s="143" t="str">
        <f>IFERROR(IF(VLOOKUP(Table1[[#This Row],[Budget Code Description]],Dimentions!$X$6:$AC$139,2,FALSE)="","",VLOOKUP(Table1[[#This Row],[Budget Code Description]],Dimentions!$X$6:$AC$139,2,FALSE)),"")</f>
        <v/>
      </c>
      <c r="G2547" s="143"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Description]],Dimentions!$X$6:$AC$134,4,FALSE)="","",VLOOKUP(Table1[[#This Row],[Budget Code Description]],Dimentions!$X$6:$AC$134,4,FALSE)),"")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3"/>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x14ac:dyDescent="0.35">
      <c r="A2548" s="1"/>
      <c r="B2548" s="88" t="str">
        <f>IF(Table1[[#This Row],[Posting Date]]&lt;&gt;"",IF(Table1[[#This Row],[Reference Number]]=Q2547,B2547+1,1),"")</f>
        <v/>
      </c>
      <c r="C2548" s="61"/>
      <c r="D2548" s="61"/>
      <c r="E2548" s="140"/>
      <c r="F2548" s="143" t="str">
        <f>IFERROR(IF(VLOOKUP(Table1[[#This Row],[Budget Code Description]],Dimentions!$X$6:$AC$139,2,FALSE)="","",VLOOKUP(Table1[[#This Row],[Budget Code Description]],Dimentions!$X$6:$AC$139,2,FALSE)),"")</f>
        <v/>
      </c>
      <c r="G2548" s="143"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Description]],Dimentions!$X$6:$AC$134,4,FALSE)="","",VLOOKUP(Table1[[#This Row],[Budget Code Description]],Dimentions!$X$6:$AC$134,4,FALSE)),"")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3"/>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x14ac:dyDescent="0.35">
      <c r="A2549" s="1"/>
      <c r="B2549" s="88" t="str">
        <f>IF(Table1[[#This Row],[Posting Date]]&lt;&gt;"",IF(Table1[[#This Row],[Reference Number]]=Q2548,B2548+1,1),"")</f>
        <v/>
      </c>
      <c r="C2549" s="61"/>
      <c r="D2549" s="61"/>
      <c r="E2549" s="140"/>
      <c r="F2549" s="143" t="str">
        <f>IFERROR(IF(VLOOKUP(Table1[[#This Row],[Budget Code Description]],Dimentions!$X$6:$AC$139,2,FALSE)="","",VLOOKUP(Table1[[#This Row],[Budget Code Description]],Dimentions!$X$6:$AC$139,2,FALSE)),"")</f>
        <v/>
      </c>
      <c r="G2549" s="143"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Description]],Dimentions!$X$6:$AC$134,4,FALSE)="","",VLOOKUP(Table1[[#This Row],[Budget Code Description]],Dimentions!$X$6:$AC$134,4,FALSE)),"")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3"/>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x14ac:dyDescent="0.35">
      <c r="A2550" s="1"/>
      <c r="B2550" s="88" t="str">
        <f>IF(Table1[[#This Row],[Posting Date]]&lt;&gt;"",IF(Table1[[#This Row],[Reference Number]]=Q2549,B2549+1,1),"")</f>
        <v/>
      </c>
      <c r="C2550" s="61"/>
      <c r="D2550" s="61"/>
      <c r="E2550" s="140"/>
      <c r="F2550" s="143" t="str">
        <f>IFERROR(IF(VLOOKUP(Table1[[#This Row],[Budget Code Description]],Dimentions!$X$6:$AC$139,2,FALSE)="","",VLOOKUP(Table1[[#This Row],[Budget Code Description]],Dimentions!$X$6:$AC$139,2,FALSE)),"")</f>
        <v/>
      </c>
      <c r="G2550" s="143"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Description]],Dimentions!$X$6:$AC$134,4,FALSE)="","",VLOOKUP(Table1[[#This Row],[Budget Code Description]],Dimentions!$X$6:$AC$134,4,FALSE)),"")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3"/>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x14ac:dyDescent="0.35">
      <c r="A2551" s="1"/>
      <c r="B2551" s="88" t="str">
        <f>IF(Table1[[#This Row],[Posting Date]]&lt;&gt;"",IF(Table1[[#This Row],[Reference Number]]=Q2550,B2550+1,1),"")</f>
        <v/>
      </c>
      <c r="C2551" s="61"/>
      <c r="D2551" s="61"/>
      <c r="E2551" s="140"/>
      <c r="F2551" s="143" t="str">
        <f>IFERROR(IF(VLOOKUP(Table1[[#This Row],[Budget Code Description]],Dimentions!$X$6:$AC$139,2,FALSE)="","",VLOOKUP(Table1[[#This Row],[Budget Code Description]],Dimentions!$X$6:$AC$139,2,FALSE)),"")</f>
        <v/>
      </c>
      <c r="G2551" s="143"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Description]],Dimentions!$X$6:$AC$134,4,FALSE)="","",VLOOKUP(Table1[[#This Row],[Budget Code Description]],Dimentions!$X$6:$AC$134,4,FALSE)),"")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3"/>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x14ac:dyDescent="0.35">
      <c r="A2552" s="1"/>
      <c r="B2552" s="88" t="str">
        <f>IF(Table1[[#This Row],[Posting Date]]&lt;&gt;"",IF(Table1[[#This Row],[Reference Number]]=Q2551,B2551+1,1),"")</f>
        <v/>
      </c>
      <c r="C2552" s="61"/>
      <c r="D2552" s="61"/>
      <c r="E2552" s="140"/>
      <c r="F2552" s="143" t="str">
        <f>IFERROR(IF(VLOOKUP(Table1[[#This Row],[Budget Code Description]],Dimentions!$X$6:$AC$139,2,FALSE)="","",VLOOKUP(Table1[[#This Row],[Budget Code Description]],Dimentions!$X$6:$AC$139,2,FALSE)),"")</f>
        <v/>
      </c>
      <c r="G2552" s="143"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Description]],Dimentions!$X$6:$AC$134,4,FALSE)="","",VLOOKUP(Table1[[#This Row],[Budget Code Description]],Dimentions!$X$6:$AC$134,4,FALSE)),"")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si="43"/>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x14ac:dyDescent="0.35">
      <c r="A2553" s="1"/>
      <c r="B2553" s="88" t="str">
        <f>IF(Table1[[#This Row],[Posting Date]]&lt;&gt;"",IF(Table1[[#This Row],[Reference Number]]=Q2552,B2552+1,1),"")</f>
        <v/>
      </c>
      <c r="C2553" s="61"/>
      <c r="D2553" s="61"/>
      <c r="E2553" s="140"/>
      <c r="F2553" s="143" t="str">
        <f>IFERROR(IF(VLOOKUP(Table1[[#This Row],[Budget Code Description]],Dimentions!$X$6:$AC$139,2,FALSE)="","",VLOOKUP(Table1[[#This Row],[Budget Code Description]],Dimentions!$X$6:$AC$139,2,FALSE)),"")</f>
        <v/>
      </c>
      <c r="G2553" s="143"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Description]],Dimentions!$X$6:$AC$134,4,FALSE)="","",VLOOKUP(Table1[[#This Row],[Budget Code Description]],Dimentions!$X$6:$AC$134,4,FALSE)),"")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3"/>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x14ac:dyDescent="0.35">
      <c r="A2554" s="1"/>
      <c r="B2554" s="88" t="str">
        <f>IF(Table1[[#This Row],[Posting Date]]&lt;&gt;"",IF(Table1[[#This Row],[Reference Number]]=Q2553,B2553+1,1),"")</f>
        <v/>
      </c>
      <c r="C2554" s="61"/>
      <c r="D2554" s="61"/>
      <c r="E2554" s="140"/>
      <c r="F2554" s="143" t="str">
        <f>IFERROR(IF(VLOOKUP(Table1[[#This Row],[Budget Code Description]],Dimentions!$X$6:$AC$139,2,FALSE)="","",VLOOKUP(Table1[[#This Row],[Budget Code Description]],Dimentions!$X$6:$AC$139,2,FALSE)),"")</f>
        <v/>
      </c>
      <c r="G2554" s="143"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Description]],Dimentions!$X$6:$AC$134,4,FALSE)="","",VLOOKUP(Table1[[#This Row],[Budget Code Description]],Dimentions!$X$6:$AC$134,4,FALSE)),"")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3"/>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x14ac:dyDescent="0.35">
      <c r="A2555" s="1"/>
      <c r="B2555" s="88" t="str">
        <f>IF(Table1[[#This Row],[Posting Date]]&lt;&gt;"",IF(Table1[[#This Row],[Reference Number]]=Q2554,B2554+1,1),"")</f>
        <v/>
      </c>
      <c r="C2555" s="61"/>
      <c r="D2555" s="61"/>
      <c r="E2555" s="140"/>
      <c r="F2555" s="143" t="str">
        <f>IFERROR(IF(VLOOKUP(Table1[[#This Row],[Budget Code Description]],Dimentions!$X$6:$AC$139,2,FALSE)="","",VLOOKUP(Table1[[#This Row],[Budget Code Description]],Dimentions!$X$6:$AC$139,2,FALSE)),"")</f>
        <v/>
      </c>
      <c r="G2555" s="143"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Description]],Dimentions!$X$6:$AC$134,4,FALSE)="","",VLOOKUP(Table1[[#This Row],[Budget Code Description]],Dimentions!$X$6:$AC$134,4,FALSE)),"")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3"/>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x14ac:dyDescent="0.35">
      <c r="A2556" s="1"/>
      <c r="B2556" s="88" t="str">
        <f>IF(Table1[[#This Row],[Posting Date]]&lt;&gt;"",IF(Table1[[#This Row],[Reference Number]]=Q2555,B2555+1,1),"")</f>
        <v/>
      </c>
      <c r="C2556" s="61"/>
      <c r="D2556" s="61"/>
      <c r="E2556" s="140"/>
      <c r="F2556" s="143" t="str">
        <f>IFERROR(IF(VLOOKUP(Table1[[#This Row],[Budget Code Description]],Dimentions!$X$6:$AC$139,2,FALSE)="","",VLOOKUP(Table1[[#This Row],[Budget Code Description]],Dimentions!$X$6:$AC$139,2,FALSE)),"")</f>
        <v/>
      </c>
      <c r="G2556" s="143"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Description]],Dimentions!$X$6:$AC$134,4,FALSE)="","",VLOOKUP(Table1[[#This Row],[Budget Code Description]],Dimentions!$X$6:$AC$134,4,FALSE)),"")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3"/>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x14ac:dyDescent="0.35">
      <c r="A2557" s="1"/>
      <c r="B2557" s="88" t="str">
        <f>IF(Table1[[#This Row],[Posting Date]]&lt;&gt;"",IF(Table1[[#This Row],[Reference Number]]=Q2556,B2556+1,1),"")</f>
        <v/>
      </c>
      <c r="C2557" s="61"/>
      <c r="D2557" s="61"/>
      <c r="E2557" s="140"/>
      <c r="F2557" s="143" t="str">
        <f>IFERROR(IF(VLOOKUP(Table1[[#This Row],[Budget Code Description]],Dimentions!$X$6:$AC$139,2,FALSE)="","",VLOOKUP(Table1[[#This Row],[Budget Code Description]],Dimentions!$X$6:$AC$139,2,FALSE)),"")</f>
        <v/>
      </c>
      <c r="G2557" s="143"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Description]],Dimentions!$X$6:$AC$134,4,FALSE)="","",VLOOKUP(Table1[[#This Row],[Budget Code Description]],Dimentions!$X$6:$AC$134,4,FALSE)),"")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3"/>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x14ac:dyDescent="0.35">
      <c r="A2558" s="1"/>
      <c r="B2558" s="88" t="str">
        <f>IF(Table1[[#This Row],[Posting Date]]&lt;&gt;"",IF(Table1[[#This Row],[Reference Number]]=Q2557,B2557+1,1),"")</f>
        <v/>
      </c>
      <c r="C2558" s="61"/>
      <c r="D2558" s="61"/>
      <c r="E2558" s="140"/>
      <c r="F2558" s="143" t="str">
        <f>IFERROR(IF(VLOOKUP(Table1[[#This Row],[Budget Code Description]],Dimentions!$X$6:$AC$139,2,FALSE)="","",VLOOKUP(Table1[[#This Row],[Budget Code Description]],Dimentions!$X$6:$AC$139,2,FALSE)),"")</f>
        <v/>
      </c>
      <c r="G2558" s="143"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Description]],Dimentions!$X$6:$AC$134,4,FALSE)="","",VLOOKUP(Table1[[#This Row],[Budget Code Description]],Dimentions!$X$6:$AC$134,4,FALSE)),"")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3"/>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x14ac:dyDescent="0.35">
      <c r="A2559" s="1"/>
      <c r="B2559" s="88" t="str">
        <f>IF(Table1[[#This Row],[Posting Date]]&lt;&gt;"",IF(Table1[[#This Row],[Reference Number]]=Q2558,B2558+1,1),"")</f>
        <v/>
      </c>
      <c r="C2559" s="61"/>
      <c r="D2559" s="61"/>
      <c r="E2559" s="140"/>
      <c r="F2559" s="143" t="str">
        <f>IFERROR(IF(VLOOKUP(Table1[[#This Row],[Budget Code Description]],Dimentions!$X$6:$AC$139,2,FALSE)="","",VLOOKUP(Table1[[#This Row],[Budget Code Description]],Dimentions!$X$6:$AC$139,2,FALSE)),"")</f>
        <v/>
      </c>
      <c r="G2559" s="143"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Description]],Dimentions!$X$6:$AC$134,4,FALSE)="","",VLOOKUP(Table1[[#This Row],[Budget Code Description]],Dimentions!$X$6:$AC$134,4,FALSE)),"")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3"/>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x14ac:dyDescent="0.35">
      <c r="A2560" s="1"/>
      <c r="B2560" s="88" t="str">
        <f>IF(Table1[[#This Row],[Posting Date]]&lt;&gt;"",IF(Table1[[#This Row],[Reference Number]]=Q2559,B2559+1,1),"")</f>
        <v/>
      </c>
      <c r="C2560" s="61"/>
      <c r="D2560" s="61"/>
      <c r="E2560" s="140"/>
      <c r="F2560" s="143" t="str">
        <f>IFERROR(IF(VLOOKUP(Table1[[#This Row],[Budget Code Description]],Dimentions!$X$6:$AC$139,2,FALSE)="","",VLOOKUP(Table1[[#This Row],[Budget Code Description]],Dimentions!$X$6:$AC$139,2,FALSE)),"")</f>
        <v/>
      </c>
      <c r="G2560" s="143"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Description]],Dimentions!$X$6:$AC$134,4,FALSE)="","",VLOOKUP(Table1[[#This Row],[Budget Code Description]],Dimentions!$X$6:$AC$134,4,FALSE)),"")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3"/>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x14ac:dyDescent="0.35">
      <c r="A2561" s="1"/>
      <c r="B2561" s="88" t="str">
        <f>IF(Table1[[#This Row],[Posting Date]]&lt;&gt;"",IF(Table1[[#This Row],[Reference Number]]=Q2560,B2560+1,1),"")</f>
        <v/>
      </c>
      <c r="C2561" s="61"/>
      <c r="D2561" s="61"/>
      <c r="E2561" s="140"/>
      <c r="F2561" s="143" t="str">
        <f>IFERROR(IF(VLOOKUP(Table1[[#This Row],[Budget Code Description]],Dimentions!$X$6:$AC$139,2,FALSE)="","",VLOOKUP(Table1[[#This Row],[Budget Code Description]],Dimentions!$X$6:$AC$139,2,FALSE)),"")</f>
        <v/>
      </c>
      <c r="G2561" s="143"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Description]],Dimentions!$X$6:$AC$134,4,FALSE)="","",VLOOKUP(Table1[[#This Row],[Budget Code Description]],Dimentions!$X$6:$AC$134,4,FALSE)),"")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3"/>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x14ac:dyDescent="0.35">
      <c r="A2562" s="1"/>
      <c r="B2562" s="88" t="str">
        <f>IF(Table1[[#This Row],[Posting Date]]&lt;&gt;"",IF(Table1[[#This Row],[Reference Number]]=Q2561,B2561+1,1),"")</f>
        <v/>
      </c>
      <c r="C2562" s="61"/>
      <c r="D2562" s="61"/>
      <c r="E2562" s="140"/>
      <c r="F2562" s="143" t="str">
        <f>IFERROR(IF(VLOOKUP(Table1[[#This Row],[Budget Code Description]],Dimentions!$X$6:$AC$139,2,FALSE)="","",VLOOKUP(Table1[[#This Row],[Budget Code Description]],Dimentions!$X$6:$AC$139,2,FALSE)),"")</f>
        <v/>
      </c>
      <c r="G2562" s="143"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Description]],Dimentions!$X$6:$AC$134,4,FALSE)="","",VLOOKUP(Table1[[#This Row],[Budget Code Description]],Dimentions!$X$6:$AC$134,4,FALSE)),"")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3"/>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x14ac:dyDescent="0.35">
      <c r="A2563" s="1"/>
      <c r="B2563" s="88" t="str">
        <f>IF(Table1[[#This Row],[Posting Date]]&lt;&gt;"",IF(Table1[[#This Row],[Reference Number]]=Q2562,B2562+1,1),"")</f>
        <v/>
      </c>
      <c r="C2563" s="61"/>
      <c r="D2563" s="61"/>
      <c r="E2563" s="140"/>
      <c r="F2563" s="143" t="str">
        <f>IFERROR(IF(VLOOKUP(Table1[[#This Row],[Budget Code Description]],Dimentions!$X$6:$AC$139,2,FALSE)="","",VLOOKUP(Table1[[#This Row],[Budget Code Description]],Dimentions!$X$6:$AC$139,2,FALSE)),"")</f>
        <v/>
      </c>
      <c r="G2563" s="143"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Description]],Dimentions!$X$6:$AC$134,4,FALSE)="","",VLOOKUP(Table1[[#This Row],[Budget Code Description]],Dimentions!$X$6:$AC$134,4,FALSE)),"")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3"/>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x14ac:dyDescent="0.35">
      <c r="A2564" s="1"/>
      <c r="B2564" s="88" t="str">
        <f>IF(Table1[[#This Row],[Posting Date]]&lt;&gt;"",IF(Table1[[#This Row],[Reference Number]]=Q2563,B2563+1,1),"")</f>
        <v/>
      </c>
      <c r="C2564" s="61"/>
      <c r="D2564" s="61"/>
      <c r="E2564" s="140"/>
      <c r="F2564" s="143" t="str">
        <f>IFERROR(IF(VLOOKUP(Table1[[#This Row],[Budget Code Description]],Dimentions!$X$6:$AC$139,2,FALSE)="","",VLOOKUP(Table1[[#This Row],[Budget Code Description]],Dimentions!$X$6:$AC$139,2,FALSE)),"")</f>
        <v/>
      </c>
      <c r="G2564" s="143"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Description]],Dimentions!$X$6:$AC$134,4,FALSE)="","",VLOOKUP(Table1[[#This Row],[Budget Code Description]],Dimentions!$X$6:$AC$134,4,FALSE)),"")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3"/>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x14ac:dyDescent="0.35">
      <c r="A2565" s="1"/>
      <c r="B2565" s="88" t="str">
        <f>IF(Table1[[#This Row],[Posting Date]]&lt;&gt;"",IF(Table1[[#This Row],[Reference Number]]=Q2564,B2564+1,1),"")</f>
        <v/>
      </c>
      <c r="C2565" s="61"/>
      <c r="D2565" s="61"/>
      <c r="E2565" s="140"/>
      <c r="F2565" s="143" t="str">
        <f>IFERROR(IF(VLOOKUP(Table1[[#This Row],[Budget Code Description]],Dimentions!$X$6:$AC$139,2,FALSE)="","",VLOOKUP(Table1[[#This Row],[Budget Code Description]],Dimentions!$X$6:$AC$139,2,FALSE)),"")</f>
        <v/>
      </c>
      <c r="G2565" s="143"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Description]],Dimentions!$X$6:$AC$134,4,FALSE)="","",VLOOKUP(Table1[[#This Row],[Budget Code Description]],Dimentions!$X$6:$AC$134,4,FALSE)),"")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3"/>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x14ac:dyDescent="0.35">
      <c r="A2566" s="1"/>
      <c r="B2566" s="88" t="str">
        <f>IF(Table1[[#This Row],[Posting Date]]&lt;&gt;"",IF(Table1[[#This Row],[Reference Number]]=Q2565,B2565+1,1),"")</f>
        <v/>
      </c>
      <c r="C2566" s="61"/>
      <c r="D2566" s="61"/>
      <c r="E2566" s="140"/>
      <c r="F2566" s="143" t="str">
        <f>IFERROR(IF(VLOOKUP(Table1[[#This Row],[Budget Code Description]],Dimentions!$X$6:$AC$139,2,FALSE)="","",VLOOKUP(Table1[[#This Row],[Budget Code Description]],Dimentions!$X$6:$AC$139,2,FALSE)),"")</f>
        <v/>
      </c>
      <c r="G2566" s="143"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Description]],Dimentions!$X$6:$AC$134,4,FALSE)="","",VLOOKUP(Table1[[#This Row],[Budget Code Description]],Dimentions!$X$6:$AC$134,4,FALSE)),"")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3"/>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x14ac:dyDescent="0.35">
      <c r="A2567" s="1"/>
      <c r="B2567" s="88" t="str">
        <f>IF(Table1[[#This Row],[Posting Date]]&lt;&gt;"",IF(Table1[[#This Row],[Reference Number]]=Q2566,B2566+1,1),"")</f>
        <v/>
      </c>
      <c r="C2567" s="61"/>
      <c r="D2567" s="61"/>
      <c r="E2567" s="140"/>
      <c r="F2567" s="143" t="str">
        <f>IFERROR(IF(VLOOKUP(Table1[[#This Row],[Budget Code Description]],Dimentions!$X$6:$AC$139,2,FALSE)="","",VLOOKUP(Table1[[#This Row],[Budget Code Description]],Dimentions!$X$6:$AC$139,2,FALSE)),"")</f>
        <v/>
      </c>
      <c r="G2567" s="143"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Description]],Dimentions!$X$6:$AC$134,4,FALSE)="","",VLOOKUP(Table1[[#This Row],[Budget Code Description]],Dimentions!$X$6:$AC$134,4,FALSE)),"")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3"/>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x14ac:dyDescent="0.35">
      <c r="A2568" s="1"/>
      <c r="B2568" s="88" t="str">
        <f>IF(Table1[[#This Row],[Posting Date]]&lt;&gt;"",IF(Table1[[#This Row],[Reference Number]]=Q2567,B2567+1,1),"")</f>
        <v/>
      </c>
      <c r="C2568" s="61"/>
      <c r="D2568" s="61"/>
      <c r="E2568" s="140"/>
      <c r="F2568" s="143" t="str">
        <f>IFERROR(IF(VLOOKUP(Table1[[#This Row],[Budget Code Description]],Dimentions!$X$6:$AC$139,2,FALSE)="","",VLOOKUP(Table1[[#This Row],[Budget Code Description]],Dimentions!$X$6:$AC$139,2,FALSE)),"")</f>
        <v/>
      </c>
      <c r="G2568" s="143"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Description]],Dimentions!$X$6:$AC$134,4,FALSE)="","",VLOOKUP(Table1[[#This Row],[Budget Code Description]],Dimentions!$X$6:$AC$134,4,FALSE)),"")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3"/>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x14ac:dyDescent="0.35">
      <c r="A2569" s="1"/>
      <c r="B2569" s="88" t="str">
        <f>IF(Table1[[#This Row],[Posting Date]]&lt;&gt;"",IF(Table1[[#This Row],[Reference Number]]=Q2568,B2568+1,1),"")</f>
        <v/>
      </c>
      <c r="C2569" s="61"/>
      <c r="D2569" s="61"/>
      <c r="E2569" s="140"/>
      <c r="F2569" s="143" t="str">
        <f>IFERROR(IF(VLOOKUP(Table1[[#This Row],[Budget Code Description]],Dimentions!$X$6:$AC$139,2,FALSE)="","",VLOOKUP(Table1[[#This Row],[Budget Code Description]],Dimentions!$X$6:$AC$139,2,FALSE)),"")</f>
        <v/>
      </c>
      <c r="G2569" s="143"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Description]],Dimentions!$X$6:$AC$134,4,FALSE)="","",VLOOKUP(Table1[[#This Row],[Budget Code Description]],Dimentions!$X$6:$AC$134,4,FALSE)),"")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3"/>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x14ac:dyDescent="0.35">
      <c r="A2570" s="1"/>
      <c r="B2570" s="88" t="str">
        <f>IF(Table1[[#This Row],[Posting Date]]&lt;&gt;"",IF(Table1[[#This Row],[Reference Number]]=Q2569,B2569+1,1),"")</f>
        <v/>
      </c>
      <c r="C2570" s="61"/>
      <c r="D2570" s="61"/>
      <c r="E2570" s="140"/>
      <c r="F2570" s="143" t="str">
        <f>IFERROR(IF(VLOOKUP(Table1[[#This Row],[Budget Code Description]],Dimentions!$X$6:$AC$139,2,FALSE)="","",VLOOKUP(Table1[[#This Row],[Budget Code Description]],Dimentions!$X$6:$AC$139,2,FALSE)),"")</f>
        <v/>
      </c>
      <c r="G2570" s="143"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Description]],Dimentions!$X$6:$AC$134,4,FALSE)="","",VLOOKUP(Table1[[#This Row],[Budget Code Description]],Dimentions!$X$6:$AC$134,4,FALSE)),"")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3"/>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x14ac:dyDescent="0.35">
      <c r="A2571" s="1"/>
      <c r="B2571" s="88" t="str">
        <f>IF(Table1[[#This Row],[Posting Date]]&lt;&gt;"",IF(Table1[[#This Row],[Reference Number]]=Q2570,B2570+1,1),"")</f>
        <v/>
      </c>
      <c r="C2571" s="61"/>
      <c r="D2571" s="61"/>
      <c r="E2571" s="140"/>
      <c r="F2571" s="143" t="str">
        <f>IFERROR(IF(VLOOKUP(Table1[[#This Row],[Budget Code Description]],Dimentions!$X$6:$AC$139,2,FALSE)="","",VLOOKUP(Table1[[#This Row],[Budget Code Description]],Dimentions!$X$6:$AC$139,2,FALSE)),"")</f>
        <v/>
      </c>
      <c r="G2571" s="143"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Description]],Dimentions!$X$6:$AC$134,4,FALSE)="","",VLOOKUP(Table1[[#This Row],[Budget Code Description]],Dimentions!$X$6:$AC$134,4,FALSE)),"")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3"/>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x14ac:dyDescent="0.35">
      <c r="A2572" s="1"/>
      <c r="B2572" s="88" t="str">
        <f>IF(Table1[[#This Row],[Posting Date]]&lt;&gt;"",IF(Table1[[#This Row],[Reference Number]]=Q2571,B2571+1,1),"")</f>
        <v/>
      </c>
      <c r="C2572" s="61"/>
      <c r="D2572" s="61"/>
      <c r="E2572" s="140"/>
      <c r="F2572" s="143" t="str">
        <f>IFERROR(IF(VLOOKUP(Table1[[#This Row],[Budget Code Description]],Dimentions!$X$6:$AC$139,2,FALSE)="","",VLOOKUP(Table1[[#This Row],[Budget Code Description]],Dimentions!$X$6:$AC$139,2,FALSE)),"")</f>
        <v/>
      </c>
      <c r="G2572" s="143"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Description]],Dimentions!$X$6:$AC$134,4,FALSE)="","",VLOOKUP(Table1[[#This Row],[Budget Code Description]],Dimentions!$X$6:$AC$134,4,FALSE)),"")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3"/>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x14ac:dyDescent="0.35">
      <c r="A2573" s="1"/>
      <c r="B2573" s="88" t="str">
        <f>IF(Table1[[#This Row],[Posting Date]]&lt;&gt;"",IF(Table1[[#This Row],[Reference Number]]=Q2572,B2572+1,1),"")</f>
        <v/>
      </c>
      <c r="C2573" s="61"/>
      <c r="D2573" s="61"/>
      <c r="E2573" s="140"/>
      <c r="F2573" s="143" t="str">
        <f>IFERROR(IF(VLOOKUP(Table1[[#This Row],[Budget Code Description]],Dimentions!$X$6:$AC$139,2,FALSE)="","",VLOOKUP(Table1[[#This Row],[Budget Code Description]],Dimentions!$X$6:$AC$139,2,FALSE)),"")</f>
        <v/>
      </c>
      <c r="G2573" s="143"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Description]],Dimentions!$X$6:$AC$134,4,FALSE)="","",VLOOKUP(Table1[[#This Row],[Budget Code Description]],Dimentions!$X$6:$AC$134,4,FALSE)),"")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3"/>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x14ac:dyDescent="0.35">
      <c r="A2574" s="1"/>
      <c r="B2574" s="88" t="str">
        <f>IF(Table1[[#This Row],[Posting Date]]&lt;&gt;"",IF(Table1[[#This Row],[Reference Number]]=Q2573,B2573+1,1),"")</f>
        <v/>
      </c>
      <c r="C2574" s="61"/>
      <c r="D2574" s="61"/>
      <c r="E2574" s="140"/>
      <c r="F2574" s="143" t="str">
        <f>IFERROR(IF(VLOOKUP(Table1[[#This Row],[Budget Code Description]],Dimentions!$X$6:$AC$139,2,FALSE)="","",VLOOKUP(Table1[[#This Row],[Budget Code Description]],Dimentions!$X$6:$AC$139,2,FALSE)),"")</f>
        <v/>
      </c>
      <c r="G2574" s="143"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Description]],Dimentions!$X$6:$AC$134,4,FALSE)="","",VLOOKUP(Table1[[#This Row],[Budget Code Description]],Dimentions!$X$6:$AC$134,4,FALSE)),"")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3"/>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x14ac:dyDescent="0.35">
      <c r="A2575" s="1"/>
      <c r="B2575" s="88" t="str">
        <f>IF(Table1[[#This Row],[Posting Date]]&lt;&gt;"",IF(Table1[[#This Row],[Reference Number]]=Q2574,B2574+1,1),"")</f>
        <v/>
      </c>
      <c r="C2575" s="61"/>
      <c r="D2575" s="61"/>
      <c r="E2575" s="140"/>
      <c r="F2575" s="143" t="str">
        <f>IFERROR(IF(VLOOKUP(Table1[[#This Row],[Budget Code Description]],Dimentions!$X$6:$AC$139,2,FALSE)="","",VLOOKUP(Table1[[#This Row],[Budget Code Description]],Dimentions!$X$6:$AC$139,2,FALSE)),"")</f>
        <v/>
      </c>
      <c r="G2575" s="143"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Description]],Dimentions!$X$6:$AC$134,4,FALSE)="","",VLOOKUP(Table1[[#This Row],[Budget Code Description]],Dimentions!$X$6:$AC$134,4,FALSE)),"")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3"/>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x14ac:dyDescent="0.35">
      <c r="A2576" s="1"/>
      <c r="B2576" s="88" t="str">
        <f>IF(Table1[[#This Row],[Posting Date]]&lt;&gt;"",IF(Table1[[#This Row],[Reference Number]]=Q2575,B2575+1,1),"")</f>
        <v/>
      </c>
      <c r="C2576" s="61"/>
      <c r="D2576" s="61"/>
      <c r="E2576" s="140"/>
      <c r="F2576" s="143" t="str">
        <f>IFERROR(IF(VLOOKUP(Table1[[#This Row],[Budget Code Description]],Dimentions!$X$6:$AC$139,2,FALSE)="","",VLOOKUP(Table1[[#This Row],[Budget Code Description]],Dimentions!$X$6:$AC$139,2,FALSE)),"")</f>
        <v/>
      </c>
      <c r="G2576" s="143"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Description]],Dimentions!$X$6:$AC$134,4,FALSE)="","",VLOOKUP(Table1[[#This Row],[Budget Code Description]],Dimentions!$X$6:$AC$134,4,FALSE)),"")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si="43"/>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x14ac:dyDescent="0.35">
      <c r="A2577" s="1"/>
      <c r="B2577" s="88" t="str">
        <f>IF(Table1[[#This Row],[Posting Date]]&lt;&gt;"",IF(Table1[[#This Row],[Reference Number]]=Q2576,B2576+1,1),"")</f>
        <v/>
      </c>
      <c r="C2577" s="61"/>
      <c r="D2577" s="61"/>
      <c r="E2577" s="140"/>
      <c r="F2577" s="143" t="str">
        <f>IFERROR(IF(VLOOKUP(Table1[[#This Row],[Budget Code Description]],Dimentions!$X$6:$AC$139,2,FALSE)="","",VLOOKUP(Table1[[#This Row],[Budget Code Description]],Dimentions!$X$6:$AC$139,2,FALSE)),"")</f>
        <v/>
      </c>
      <c r="G2577" s="143"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Description]],Dimentions!$X$6:$AC$134,4,FALSE)="","",VLOOKUP(Table1[[#This Row],[Budget Code Description]],Dimentions!$X$6:$AC$134,4,FALSE)),"")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si="43"/>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x14ac:dyDescent="0.35">
      <c r="A2578" s="1"/>
      <c r="B2578" s="88" t="str">
        <f>IF(Table1[[#This Row],[Posting Date]]&lt;&gt;"",IF(Table1[[#This Row],[Reference Number]]=Q2577,B2577+1,1),"")</f>
        <v/>
      </c>
      <c r="C2578" s="61"/>
      <c r="D2578" s="61"/>
      <c r="E2578" s="140"/>
      <c r="F2578" s="143" t="str">
        <f>IFERROR(IF(VLOOKUP(Table1[[#This Row],[Budget Code Description]],Dimentions!$X$6:$AC$139,2,FALSE)="","",VLOOKUP(Table1[[#This Row],[Budget Code Description]],Dimentions!$X$6:$AC$139,2,FALSE)),"")</f>
        <v/>
      </c>
      <c r="G2578" s="143"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Description]],Dimentions!$X$6:$AC$134,4,FALSE)="","",VLOOKUP(Table1[[#This Row],[Budget Code Description]],Dimentions!$X$6:$AC$134,4,FALSE)),"")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si="43"/>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x14ac:dyDescent="0.35">
      <c r="A2579" s="1"/>
      <c r="B2579" s="88" t="str">
        <f>IF(Table1[[#This Row],[Posting Date]]&lt;&gt;"",IF(Table1[[#This Row],[Reference Number]]=Q2578,B2578+1,1),"")</f>
        <v/>
      </c>
      <c r="C2579" s="61"/>
      <c r="D2579" s="61"/>
      <c r="E2579" s="140"/>
      <c r="F2579" s="143" t="str">
        <f>IFERROR(IF(VLOOKUP(Table1[[#This Row],[Budget Code Description]],Dimentions!$X$6:$AC$139,2,FALSE)="","",VLOOKUP(Table1[[#This Row],[Budget Code Description]],Dimentions!$X$6:$AC$139,2,FALSE)),"")</f>
        <v/>
      </c>
      <c r="G2579" s="143"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Description]],Dimentions!$X$6:$AC$134,4,FALSE)="","",VLOOKUP(Table1[[#This Row],[Budget Code Description]],Dimentions!$X$6:$AC$134,4,FALSE)),"")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3"/>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x14ac:dyDescent="0.35">
      <c r="A2580" s="1"/>
      <c r="B2580" s="88" t="str">
        <f>IF(Table1[[#This Row],[Posting Date]]&lt;&gt;"",IF(Table1[[#This Row],[Reference Number]]=Q2579,B2579+1,1),"")</f>
        <v/>
      </c>
      <c r="C2580" s="61"/>
      <c r="D2580" s="61"/>
      <c r="E2580" s="140"/>
      <c r="F2580" s="143" t="str">
        <f>IFERROR(IF(VLOOKUP(Table1[[#This Row],[Budget Code Description]],Dimentions!$X$6:$AC$139,2,FALSE)="","",VLOOKUP(Table1[[#This Row],[Budget Code Description]],Dimentions!$X$6:$AC$139,2,FALSE)),"")</f>
        <v/>
      </c>
      <c r="G2580" s="143"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Description]],Dimentions!$X$6:$AC$134,4,FALSE)="","",VLOOKUP(Table1[[#This Row],[Budget Code Description]],Dimentions!$X$6:$AC$134,4,FALSE)),"")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3"/>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x14ac:dyDescent="0.35">
      <c r="A2581" s="1"/>
      <c r="B2581" s="88" t="str">
        <f>IF(Table1[[#This Row],[Posting Date]]&lt;&gt;"",IF(Table1[[#This Row],[Reference Number]]=Q2580,B2580+1,1),"")</f>
        <v/>
      </c>
      <c r="C2581" s="61"/>
      <c r="D2581" s="61"/>
      <c r="E2581" s="140"/>
      <c r="F2581" s="143" t="str">
        <f>IFERROR(IF(VLOOKUP(Table1[[#This Row],[Budget Code Description]],Dimentions!$X$6:$AC$139,2,FALSE)="","",VLOOKUP(Table1[[#This Row],[Budget Code Description]],Dimentions!$X$6:$AC$139,2,FALSE)),"")</f>
        <v/>
      </c>
      <c r="G2581" s="143"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Description]],Dimentions!$X$6:$AC$134,4,FALSE)="","",VLOOKUP(Table1[[#This Row],[Budget Code Description]],Dimentions!$X$6:$AC$134,4,FALSE)),"")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3"/>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x14ac:dyDescent="0.35">
      <c r="A2582" s="1"/>
      <c r="B2582" s="88" t="str">
        <f>IF(Table1[[#This Row],[Posting Date]]&lt;&gt;"",IF(Table1[[#This Row],[Reference Number]]=Q2581,B2581+1,1),"")</f>
        <v/>
      </c>
      <c r="C2582" s="61"/>
      <c r="D2582" s="61"/>
      <c r="E2582" s="140"/>
      <c r="F2582" s="143" t="str">
        <f>IFERROR(IF(VLOOKUP(Table1[[#This Row],[Budget Code Description]],Dimentions!$X$6:$AC$139,2,FALSE)="","",VLOOKUP(Table1[[#This Row],[Budget Code Description]],Dimentions!$X$6:$AC$139,2,FALSE)),"")</f>
        <v/>
      </c>
      <c r="G2582" s="143"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Description]],Dimentions!$X$6:$AC$134,4,FALSE)="","",VLOOKUP(Table1[[#This Row],[Budget Code Description]],Dimentions!$X$6:$AC$134,4,FALSE)),"")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3"/>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x14ac:dyDescent="0.35">
      <c r="A2583" s="1"/>
      <c r="B2583" s="88" t="str">
        <f>IF(Table1[[#This Row],[Posting Date]]&lt;&gt;"",IF(Table1[[#This Row],[Reference Number]]=Q2582,B2582+1,1),"")</f>
        <v/>
      </c>
      <c r="C2583" s="61"/>
      <c r="D2583" s="61"/>
      <c r="E2583" s="140"/>
      <c r="F2583" s="143" t="str">
        <f>IFERROR(IF(VLOOKUP(Table1[[#This Row],[Budget Code Description]],Dimentions!$X$6:$AC$139,2,FALSE)="","",VLOOKUP(Table1[[#This Row],[Budget Code Description]],Dimentions!$X$6:$AC$139,2,FALSE)),"")</f>
        <v/>
      </c>
      <c r="G2583" s="143"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Description]],Dimentions!$X$6:$AC$134,4,FALSE)="","",VLOOKUP(Table1[[#This Row],[Budget Code Description]],Dimentions!$X$6:$AC$134,4,FALSE)),"")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3"/>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x14ac:dyDescent="0.35">
      <c r="A2584" s="1"/>
      <c r="B2584" s="88" t="str">
        <f>IF(Table1[[#This Row],[Posting Date]]&lt;&gt;"",IF(Table1[[#This Row],[Reference Number]]=Q2583,B2583+1,1),"")</f>
        <v/>
      </c>
      <c r="C2584" s="61"/>
      <c r="D2584" s="61"/>
      <c r="E2584" s="140"/>
      <c r="F2584" s="143" t="str">
        <f>IFERROR(IF(VLOOKUP(Table1[[#This Row],[Budget Code Description]],Dimentions!$X$6:$AC$139,2,FALSE)="","",VLOOKUP(Table1[[#This Row],[Budget Code Description]],Dimentions!$X$6:$AC$139,2,FALSE)),"")</f>
        <v/>
      </c>
      <c r="G2584" s="143"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Description]],Dimentions!$X$6:$AC$134,4,FALSE)="","",VLOOKUP(Table1[[#This Row],[Budget Code Description]],Dimentions!$X$6:$AC$134,4,FALSE)),"")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3"/>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x14ac:dyDescent="0.35">
      <c r="A2585" s="1"/>
      <c r="B2585" s="88" t="str">
        <f>IF(Table1[[#This Row],[Posting Date]]&lt;&gt;"",IF(Table1[[#This Row],[Reference Number]]=Q2584,B2584+1,1),"")</f>
        <v/>
      </c>
      <c r="C2585" s="61"/>
      <c r="D2585" s="61"/>
      <c r="E2585" s="140"/>
      <c r="F2585" s="143" t="str">
        <f>IFERROR(IF(VLOOKUP(Table1[[#This Row],[Budget Code Description]],Dimentions!$X$6:$AC$139,2,FALSE)="","",VLOOKUP(Table1[[#This Row],[Budget Code Description]],Dimentions!$X$6:$AC$139,2,FALSE)),"")</f>
        <v/>
      </c>
      <c r="G2585" s="143"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Description]],Dimentions!$X$6:$AC$134,4,FALSE)="","",VLOOKUP(Table1[[#This Row],[Budget Code Description]],Dimentions!$X$6:$AC$134,4,FALSE)),"")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3"/>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x14ac:dyDescent="0.35">
      <c r="A2586" s="1"/>
      <c r="B2586" s="88" t="str">
        <f>IF(Table1[[#This Row],[Posting Date]]&lt;&gt;"",IF(Table1[[#This Row],[Reference Number]]=Q2585,B2585+1,1),"")</f>
        <v/>
      </c>
      <c r="C2586" s="61"/>
      <c r="D2586" s="61"/>
      <c r="E2586" s="140"/>
      <c r="F2586" s="143" t="str">
        <f>IFERROR(IF(VLOOKUP(Table1[[#This Row],[Budget Code Description]],Dimentions!$X$6:$AC$139,2,FALSE)="","",VLOOKUP(Table1[[#This Row],[Budget Code Description]],Dimentions!$X$6:$AC$139,2,FALSE)),"")</f>
        <v/>
      </c>
      <c r="G2586" s="143"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Description]],Dimentions!$X$6:$AC$134,4,FALSE)="","",VLOOKUP(Table1[[#This Row],[Budget Code Description]],Dimentions!$X$6:$AC$134,4,FALSE)),"")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3"/>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x14ac:dyDescent="0.35">
      <c r="A2587" s="1"/>
      <c r="B2587" s="88" t="str">
        <f>IF(Table1[[#This Row],[Posting Date]]&lt;&gt;"",IF(Table1[[#This Row],[Reference Number]]=Q2586,B2586+1,1),"")</f>
        <v/>
      </c>
      <c r="C2587" s="61"/>
      <c r="D2587" s="61"/>
      <c r="E2587" s="140"/>
      <c r="F2587" s="143" t="str">
        <f>IFERROR(IF(VLOOKUP(Table1[[#This Row],[Budget Code Description]],Dimentions!$X$6:$AC$139,2,FALSE)="","",VLOOKUP(Table1[[#This Row],[Budget Code Description]],Dimentions!$X$6:$AC$139,2,FALSE)),"")</f>
        <v/>
      </c>
      <c r="G2587" s="143"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Description]],Dimentions!$X$6:$AC$134,4,FALSE)="","",VLOOKUP(Table1[[#This Row],[Budget Code Description]],Dimentions!$X$6:$AC$134,4,FALSE)),"")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3"/>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x14ac:dyDescent="0.35">
      <c r="A2588" s="1"/>
      <c r="B2588" s="88" t="str">
        <f>IF(Table1[[#This Row],[Posting Date]]&lt;&gt;"",IF(Table1[[#This Row],[Reference Number]]=Q2587,B2587+1,1),"")</f>
        <v/>
      </c>
      <c r="C2588" s="61"/>
      <c r="D2588" s="61"/>
      <c r="E2588" s="140"/>
      <c r="F2588" s="143" t="str">
        <f>IFERROR(IF(VLOOKUP(Table1[[#This Row],[Budget Code Description]],Dimentions!$X$6:$AC$139,2,FALSE)="","",VLOOKUP(Table1[[#This Row],[Budget Code Description]],Dimentions!$X$6:$AC$139,2,FALSE)),"")</f>
        <v/>
      </c>
      <c r="G2588" s="143"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Description]],Dimentions!$X$6:$AC$134,4,FALSE)="","",VLOOKUP(Table1[[#This Row],[Budget Code Description]],Dimentions!$X$6:$AC$134,4,FALSE)),"")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3"/>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x14ac:dyDescent="0.35">
      <c r="A2589" s="1"/>
      <c r="B2589" s="88" t="str">
        <f>IF(Table1[[#This Row],[Posting Date]]&lt;&gt;"",IF(Table1[[#This Row],[Reference Number]]=Q2588,B2588+1,1),"")</f>
        <v/>
      </c>
      <c r="C2589" s="61"/>
      <c r="D2589" s="61"/>
      <c r="E2589" s="140"/>
      <c r="F2589" s="143" t="str">
        <f>IFERROR(IF(VLOOKUP(Table1[[#This Row],[Budget Code Description]],Dimentions!$X$6:$AC$139,2,FALSE)="","",VLOOKUP(Table1[[#This Row],[Budget Code Description]],Dimentions!$X$6:$AC$139,2,FALSE)),"")</f>
        <v/>
      </c>
      <c r="G2589" s="143"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Description]],Dimentions!$X$6:$AC$134,4,FALSE)="","",VLOOKUP(Table1[[#This Row],[Budget Code Description]],Dimentions!$X$6:$AC$134,4,FALSE)),"")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3"/>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x14ac:dyDescent="0.35">
      <c r="A2590" s="1"/>
      <c r="B2590" s="88" t="str">
        <f>IF(Table1[[#This Row],[Posting Date]]&lt;&gt;"",IF(Table1[[#This Row],[Reference Number]]=Q2589,B2589+1,1),"")</f>
        <v/>
      </c>
      <c r="C2590" s="61"/>
      <c r="D2590" s="61"/>
      <c r="E2590" s="140"/>
      <c r="F2590" s="143" t="str">
        <f>IFERROR(IF(VLOOKUP(Table1[[#This Row],[Budget Code Description]],Dimentions!$X$6:$AC$139,2,FALSE)="","",VLOOKUP(Table1[[#This Row],[Budget Code Description]],Dimentions!$X$6:$AC$139,2,FALSE)),"")</f>
        <v/>
      </c>
      <c r="G2590" s="143"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Description]],Dimentions!$X$6:$AC$134,4,FALSE)="","",VLOOKUP(Table1[[#This Row],[Budget Code Description]],Dimentions!$X$6:$AC$134,4,FALSE)),"")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3"/>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x14ac:dyDescent="0.35">
      <c r="A2591" s="1"/>
      <c r="B2591" s="88" t="str">
        <f>IF(Table1[[#This Row],[Posting Date]]&lt;&gt;"",IF(Table1[[#This Row],[Reference Number]]=Q2590,B2590+1,1),"")</f>
        <v/>
      </c>
      <c r="C2591" s="61"/>
      <c r="D2591" s="61"/>
      <c r="E2591" s="140"/>
      <c r="F2591" s="143" t="str">
        <f>IFERROR(IF(VLOOKUP(Table1[[#This Row],[Budget Code Description]],Dimentions!$X$6:$AC$139,2,FALSE)="","",VLOOKUP(Table1[[#This Row],[Budget Code Description]],Dimentions!$X$6:$AC$139,2,FALSE)),"")</f>
        <v/>
      </c>
      <c r="G2591" s="143"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Description]],Dimentions!$X$6:$AC$134,4,FALSE)="","",VLOOKUP(Table1[[#This Row],[Budget Code Description]],Dimentions!$X$6:$AC$134,4,FALSE)),"")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3"/>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x14ac:dyDescent="0.35">
      <c r="A2592" s="1"/>
      <c r="B2592" s="88" t="str">
        <f>IF(Table1[[#This Row],[Posting Date]]&lt;&gt;"",IF(Table1[[#This Row],[Reference Number]]=Q2591,B2591+1,1),"")</f>
        <v/>
      </c>
      <c r="C2592" s="61"/>
      <c r="D2592" s="61"/>
      <c r="E2592" s="140"/>
      <c r="F2592" s="143" t="str">
        <f>IFERROR(IF(VLOOKUP(Table1[[#This Row],[Budget Code Description]],Dimentions!$X$6:$AC$139,2,FALSE)="","",VLOOKUP(Table1[[#This Row],[Budget Code Description]],Dimentions!$X$6:$AC$139,2,FALSE)),"")</f>
        <v/>
      </c>
      <c r="G2592" s="143"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Description]],Dimentions!$X$6:$AC$134,4,FALSE)="","",VLOOKUP(Table1[[#This Row],[Budget Code Description]],Dimentions!$X$6:$AC$134,4,FALSE)),"")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3"/>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x14ac:dyDescent="0.35">
      <c r="A2593" s="1"/>
      <c r="B2593" s="88" t="str">
        <f>IF(Table1[[#This Row],[Posting Date]]&lt;&gt;"",IF(Table1[[#This Row],[Reference Number]]=Q2592,B2592+1,1),"")</f>
        <v/>
      </c>
      <c r="C2593" s="61"/>
      <c r="D2593" s="61"/>
      <c r="E2593" s="140"/>
      <c r="F2593" s="143" t="str">
        <f>IFERROR(IF(VLOOKUP(Table1[[#This Row],[Budget Code Description]],Dimentions!$X$6:$AC$139,2,FALSE)="","",VLOOKUP(Table1[[#This Row],[Budget Code Description]],Dimentions!$X$6:$AC$139,2,FALSE)),"")</f>
        <v/>
      </c>
      <c r="G2593" s="143"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Description]],Dimentions!$X$6:$AC$134,4,FALSE)="","",VLOOKUP(Table1[[#This Row],[Budget Code Description]],Dimentions!$X$6:$AC$134,4,FALSE)),"")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3"/>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x14ac:dyDescent="0.35">
      <c r="A2594" s="1"/>
      <c r="B2594" s="88" t="str">
        <f>IF(Table1[[#This Row],[Posting Date]]&lt;&gt;"",IF(Table1[[#This Row],[Reference Number]]=Q2593,B2593+1,1),"")</f>
        <v/>
      </c>
      <c r="C2594" s="61"/>
      <c r="D2594" s="61"/>
      <c r="E2594" s="140"/>
      <c r="F2594" s="143" t="str">
        <f>IFERROR(IF(VLOOKUP(Table1[[#This Row],[Budget Code Description]],Dimentions!$X$6:$AC$139,2,FALSE)="","",VLOOKUP(Table1[[#This Row],[Budget Code Description]],Dimentions!$X$6:$AC$139,2,FALSE)),"")</f>
        <v/>
      </c>
      <c r="G2594" s="143"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Description]],Dimentions!$X$6:$AC$134,4,FALSE)="","",VLOOKUP(Table1[[#This Row],[Budget Code Description]],Dimentions!$X$6:$AC$134,4,FALSE)),"")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3"/>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x14ac:dyDescent="0.35">
      <c r="A2595" s="1"/>
      <c r="B2595" s="88" t="str">
        <f>IF(Table1[[#This Row],[Posting Date]]&lt;&gt;"",IF(Table1[[#This Row],[Reference Number]]=Q2594,B2594+1,1),"")</f>
        <v/>
      </c>
      <c r="C2595" s="61"/>
      <c r="D2595" s="61"/>
      <c r="E2595" s="140"/>
      <c r="F2595" s="143" t="str">
        <f>IFERROR(IF(VLOOKUP(Table1[[#This Row],[Budget Code Description]],Dimentions!$X$6:$AC$139,2,FALSE)="","",VLOOKUP(Table1[[#This Row],[Budget Code Description]],Dimentions!$X$6:$AC$139,2,FALSE)),"")</f>
        <v/>
      </c>
      <c r="G2595" s="143"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Description]],Dimentions!$X$6:$AC$134,4,FALSE)="","",VLOOKUP(Table1[[#This Row],[Budget Code Description]],Dimentions!$X$6:$AC$134,4,FALSE)),"")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si="43"/>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x14ac:dyDescent="0.35">
      <c r="A2596" s="1"/>
      <c r="B2596" s="88" t="str">
        <f>IF(Table1[[#This Row],[Posting Date]]&lt;&gt;"",IF(Table1[[#This Row],[Reference Number]]=Q2595,B2595+1,1),"")</f>
        <v/>
      </c>
      <c r="C2596" s="61"/>
      <c r="D2596" s="61"/>
      <c r="E2596" s="140"/>
      <c r="F2596" s="143" t="str">
        <f>IFERROR(IF(VLOOKUP(Table1[[#This Row],[Budget Code Description]],Dimentions!$X$6:$AC$139,2,FALSE)="","",VLOOKUP(Table1[[#This Row],[Budget Code Description]],Dimentions!$X$6:$AC$139,2,FALSE)),"")</f>
        <v/>
      </c>
      <c r="G2596" s="143"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Description]],Dimentions!$X$6:$AC$134,4,FALSE)="","",VLOOKUP(Table1[[#This Row],[Budget Code Description]],Dimentions!$X$6:$AC$134,4,FALSE)),"")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3"/>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x14ac:dyDescent="0.35">
      <c r="A2597" s="1"/>
      <c r="B2597" s="88" t="str">
        <f>IF(Table1[[#This Row],[Posting Date]]&lt;&gt;"",IF(Table1[[#This Row],[Reference Number]]=Q2596,B2596+1,1),"")</f>
        <v/>
      </c>
      <c r="C2597" s="61"/>
      <c r="D2597" s="61"/>
      <c r="E2597" s="140"/>
      <c r="F2597" s="143" t="str">
        <f>IFERROR(IF(VLOOKUP(Table1[[#This Row],[Budget Code Description]],Dimentions!$X$6:$AC$139,2,FALSE)="","",VLOOKUP(Table1[[#This Row],[Budget Code Description]],Dimentions!$X$6:$AC$139,2,FALSE)),"")</f>
        <v/>
      </c>
      <c r="G2597" s="143"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Description]],Dimentions!$X$6:$AC$134,4,FALSE)="","",VLOOKUP(Table1[[#This Row],[Budget Code Description]],Dimentions!$X$6:$AC$134,4,FALSE)),"")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3"/>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x14ac:dyDescent="0.35">
      <c r="A2598" s="1"/>
      <c r="B2598" s="88" t="str">
        <f>IF(Table1[[#This Row],[Posting Date]]&lt;&gt;"",IF(Table1[[#This Row],[Reference Number]]=Q2597,B2597+1,1),"")</f>
        <v/>
      </c>
      <c r="C2598" s="61"/>
      <c r="D2598" s="61"/>
      <c r="E2598" s="140"/>
      <c r="F2598" s="143" t="str">
        <f>IFERROR(IF(VLOOKUP(Table1[[#This Row],[Budget Code Description]],Dimentions!$X$6:$AC$139,2,FALSE)="","",VLOOKUP(Table1[[#This Row],[Budget Code Description]],Dimentions!$X$6:$AC$139,2,FALSE)),"")</f>
        <v/>
      </c>
      <c r="G2598" s="143"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Description]],Dimentions!$X$6:$AC$134,4,FALSE)="","",VLOOKUP(Table1[[#This Row],[Budget Code Description]],Dimentions!$X$6:$AC$134,4,FALSE)),"")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si="43"/>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x14ac:dyDescent="0.35">
      <c r="A2599" s="1"/>
      <c r="B2599" s="88" t="str">
        <f>IF(Table1[[#This Row],[Posting Date]]&lt;&gt;"",IF(Table1[[#This Row],[Reference Number]]=Q2598,B2598+1,1),"")</f>
        <v/>
      </c>
      <c r="C2599" s="61"/>
      <c r="D2599" s="61"/>
      <c r="E2599" s="140"/>
      <c r="F2599" s="143" t="str">
        <f>IFERROR(IF(VLOOKUP(Table1[[#This Row],[Budget Code Description]],Dimentions!$X$6:$AC$139,2,FALSE)="","",VLOOKUP(Table1[[#This Row],[Budget Code Description]],Dimentions!$X$6:$AC$139,2,FALSE)),"")</f>
        <v/>
      </c>
      <c r="G2599" s="143"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Description]],Dimentions!$X$6:$AC$134,4,FALSE)="","",VLOOKUP(Table1[[#This Row],[Budget Code Description]],Dimentions!$X$6:$AC$134,4,FALSE)),"")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3"/>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x14ac:dyDescent="0.35">
      <c r="A2600" s="1"/>
      <c r="B2600" s="88" t="str">
        <f>IF(Table1[[#This Row],[Posting Date]]&lt;&gt;"",IF(Table1[[#This Row],[Reference Number]]=Q2599,B2599+1,1),"")</f>
        <v/>
      </c>
      <c r="C2600" s="61"/>
      <c r="D2600" s="61"/>
      <c r="E2600" s="140"/>
      <c r="F2600" s="143" t="str">
        <f>IFERROR(IF(VLOOKUP(Table1[[#This Row],[Budget Code Description]],Dimentions!$X$6:$AC$139,2,FALSE)="","",VLOOKUP(Table1[[#This Row],[Budget Code Description]],Dimentions!$X$6:$AC$139,2,FALSE)),"")</f>
        <v/>
      </c>
      <c r="G2600" s="143"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Description]],Dimentions!$X$6:$AC$134,4,FALSE)="","",VLOOKUP(Table1[[#This Row],[Budget Code Description]],Dimentions!$X$6:$AC$134,4,FALSE)),"")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3"/>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x14ac:dyDescent="0.35">
      <c r="A2601" s="1"/>
      <c r="B2601" s="88" t="str">
        <f>IF(Table1[[#This Row],[Posting Date]]&lt;&gt;"",IF(Table1[[#This Row],[Reference Number]]=Q2600,B2600+1,1),"")</f>
        <v/>
      </c>
      <c r="C2601" s="61"/>
      <c r="D2601" s="61"/>
      <c r="E2601" s="140"/>
      <c r="F2601" s="143" t="str">
        <f>IFERROR(IF(VLOOKUP(Table1[[#This Row],[Budget Code Description]],Dimentions!$X$6:$AC$139,2,FALSE)="","",VLOOKUP(Table1[[#This Row],[Budget Code Description]],Dimentions!$X$6:$AC$139,2,FALSE)),"")</f>
        <v/>
      </c>
      <c r="G2601" s="143"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Description]],Dimentions!$X$6:$AC$134,4,FALSE)="","",VLOOKUP(Table1[[#This Row],[Budget Code Description]],Dimentions!$X$6:$AC$134,4,FALSE)),"")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si="43"/>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x14ac:dyDescent="0.35">
      <c r="A2602" s="1"/>
      <c r="B2602" s="88" t="str">
        <f>IF(Table1[[#This Row],[Posting Date]]&lt;&gt;"",IF(Table1[[#This Row],[Reference Number]]=Q2601,B2601+1,1),"")</f>
        <v/>
      </c>
      <c r="C2602" s="61"/>
      <c r="D2602" s="61"/>
      <c r="E2602" s="140"/>
      <c r="F2602" s="143" t="str">
        <f>IFERROR(IF(VLOOKUP(Table1[[#This Row],[Budget Code Description]],Dimentions!$X$6:$AC$139,2,FALSE)="","",VLOOKUP(Table1[[#This Row],[Budget Code Description]],Dimentions!$X$6:$AC$139,2,FALSE)),"")</f>
        <v/>
      </c>
      <c r="G2602" s="143"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Description]],Dimentions!$X$6:$AC$134,4,FALSE)="","",VLOOKUP(Table1[[#This Row],[Budget Code Description]],Dimentions!$X$6:$AC$134,4,FALSE)),"")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3"/>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x14ac:dyDescent="0.35">
      <c r="A2603" s="1"/>
      <c r="B2603" s="88" t="str">
        <f>IF(Table1[[#This Row],[Posting Date]]&lt;&gt;"",IF(Table1[[#This Row],[Reference Number]]=Q2602,B2602+1,1),"")</f>
        <v/>
      </c>
      <c r="C2603" s="61"/>
      <c r="D2603" s="61"/>
      <c r="E2603" s="140"/>
      <c r="F2603" s="143" t="str">
        <f>IFERROR(IF(VLOOKUP(Table1[[#This Row],[Budget Code Description]],Dimentions!$X$6:$AC$139,2,FALSE)="","",VLOOKUP(Table1[[#This Row],[Budget Code Description]],Dimentions!$X$6:$AC$139,2,FALSE)),"")</f>
        <v/>
      </c>
      <c r="G2603" s="143"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Description]],Dimentions!$X$6:$AC$134,4,FALSE)="","",VLOOKUP(Table1[[#This Row],[Budget Code Description]],Dimentions!$X$6:$AC$134,4,FALSE)),"")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ref="W2603:W2666" si="44">IF(E2603="","",(ExchangeRate))</f>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x14ac:dyDescent="0.35">
      <c r="A2604" s="1"/>
      <c r="B2604" s="88" t="str">
        <f>IF(Table1[[#This Row],[Posting Date]]&lt;&gt;"",IF(Table1[[#This Row],[Reference Number]]=Q2603,B2603+1,1),"")</f>
        <v/>
      </c>
      <c r="C2604" s="61"/>
      <c r="D2604" s="61"/>
      <c r="E2604" s="140"/>
      <c r="F2604" s="143" t="str">
        <f>IFERROR(IF(VLOOKUP(Table1[[#This Row],[Budget Code Description]],Dimentions!$X$6:$AC$139,2,FALSE)="","",VLOOKUP(Table1[[#This Row],[Budget Code Description]],Dimentions!$X$6:$AC$139,2,FALSE)),"")</f>
        <v/>
      </c>
      <c r="G2604" s="143"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Description]],Dimentions!$X$6:$AC$134,4,FALSE)="","",VLOOKUP(Table1[[#This Row],[Budget Code Description]],Dimentions!$X$6:$AC$134,4,FALSE)),"")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4"/>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x14ac:dyDescent="0.35">
      <c r="A2605" s="1"/>
      <c r="B2605" s="88" t="str">
        <f>IF(Table1[[#This Row],[Posting Date]]&lt;&gt;"",IF(Table1[[#This Row],[Reference Number]]=Q2604,B2604+1,1),"")</f>
        <v/>
      </c>
      <c r="C2605" s="61"/>
      <c r="D2605" s="61"/>
      <c r="E2605" s="140"/>
      <c r="F2605" s="143" t="str">
        <f>IFERROR(IF(VLOOKUP(Table1[[#This Row],[Budget Code Description]],Dimentions!$X$6:$AC$139,2,FALSE)="","",VLOOKUP(Table1[[#This Row],[Budget Code Description]],Dimentions!$X$6:$AC$139,2,FALSE)),"")</f>
        <v/>
      </c>
      <c r="G2605" s="143"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Description]],Dimentions!$X$6:$AC$134,4,FALSE)="","",VLOOKUP(Table1[[#This Row],[Budget Code Description]],Dimentions!$X$6:$AC$134,4,FALSE)),"")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si="44"/>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x14ac:dyDescent="0.35">
      <c r="A2606" s="1"/>
      <c r="B2606" s="88" t="str">
        <f>IF(Table1[[#This Row],[Posting Date]]&lt;&gt;"",IF(Table1[[#This Row],[Reference Number]]=Q2605,B2605+1,1),"")</f>
        <v/>
      </c>
      <c r="C2606" s="61"/>
      <c r="D2606" s="61"/>
      <c r="E2606" s="140"/>
      <c r="F2606" s="143" t="str">
        <f>IFERROR(IF(VLOOKUP(Table1[[#This Row],[Budget Code Description]],Dimentions!$X$6:$AC$139,2,FALSE)="","",VLOOKUP(Table1[[#This Row],[Budget Code Description]],Dimentions!$X$6:$AC$139,2,FALSE)),"")</f>
        <v/>
      </c>
      <c r="G2606" s="143"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Description]],Dimentions!$X$6:$AC$134,4,FALSE)="","",VLOOKUP(Table1[[#This Row],[Budget Code Description]],Dimentions!$X$6:$AC$134,4,FALSE)),"")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si="44"/>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x14ac:dyDescent="0.35">
      <c r="A2607" s="1"/>
      <c r="B2607" s="88" t="str">
        <f>IF(Table1[[#This Row],[Posting Date]]&lt;&gt;"",IF(Table1[[#This Row],[Reference Number]]=Q2606,B2606+1,1),"")</f>
        <v/>
      </c>
      <c r="C2607" s="61"/>
      <c r="D2607" s="61"/>
      <c r="E2607" s="140"/>
      <c r="F2607" s="143" t="str">
        <f>IFERROR(IF(VLOOKUP(Table1[[#This Row],[Budget Code Description]],Dimentions!$X$6:$AC$139,2,FALSE)="","",VLOOKUP(Table1[[#This Row],[Budget Code Description]],Dimentions!$X$6:$AC$139,2,FALSE)),"")</f>
        <v/>
      </c>
      <c r="G2607" s="143"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Description]],Dimentions!$X$6:$AC$134,4,FALSE)="","",VLOOKUP(Table1[[#This Row],[Budget Code Description]],Dimentions!$X$6:$AC$134,4,FALSE)),"")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si="44"/>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x14ac:dyDescent="0.35">
      <c r="A2608" s="1"/>
      <c r="B2608" s="88" t="str">
        <f>IF(Table1[[#This Row],[Posting Date]]&lt;&gt;"",IF(Table1[[#This Row],[Reference Number]]=Q2607,B2607+1,1),"")</f>
        <v/>
      </c>
      <c r="C2608" s="61"/>
      <c r="D2608" s="61"/>
      <c r="E2608" s="140"/>
      <c r="F2608" s="143" t="str">
        <f>IFERROR(IF(VLOOKUP(Table1[[#This Row],[Budget Code Description]],Dimentions!$X$6:$AC$139,2,FALSE)="","",VLOOKUP(Table1[[#This Row],[Budget Code Description]],Dimentions!$X$6:$AC$139,2,FALSE)),"")</f>
        <v/>
      </c>
      <c r="G2608" s="143"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Description]],Dimentions!$X$6:$AC$134,4,FALSE)="","",VLOOKUP(Table1[[#This Row],[Budget Code Description]],Dimentions!$X$6:$AC$134,4,FALSE)),"")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4"/>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x14ac:dyDescent="0.35">
      <c r="A2609" s="1"/>
      <c r="B2609" s="88" t="str">
        <f>IF(Table1[[#This Row],[Posting Date]]&lt;&gt;"",IF(Table1[[#This Row],[Reference Number]]=Q2608,B2608+1,1),"")</f>
        <v/>
      </c>
      <c r="C2609" s="61"/>
      <c r="D2609" s="61"/>
      <c r="E2609" s="140"/>
      <c r="F2609" s="143" t="str">
        <f>IFERROR(IF(VLOOKUP(Table1[[#This Row],[Budget Code Description]],Dimentions!$X$6:$AC$139,2,FALSE)="","",VLOOKUP(Table1[[#This Row],[Budget Code Description]],Dimentions!$X$6:$AC$139,2,FALSE)),"")</f>
        <v/>
      </c>
      <c r="G2609" s="143"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Description]],Dimentions!$X$6:$AC$134,4,FALSE)="","",VLOOKUP(Table1[[#This Row],[Budget Code Description]],Dimentions!$X$6:$AC$134,4,FALSE)),"")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4"/>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x14ac:dyDescent="0.35">
      <c r="A2610" s="1"/>
      <c r="B2610" s="88" t="str">
        <f>IF(Table1[[#This Row],[Posting Date]]&lt;&gt;"",IF(Table1[[#This Row],[Reference Number]]=Q2609,B2609+1,1),"")</f>
        <v/>
      </c>
      <c r="C2610" s="61"/>
      <c r="D2610" s="61"/>
      <c r="E2610" s="140"/>
      <c r="F2610" s="143" t="str">
        <f>IFERROR(IF(VLOOKUP(Table1[[#This Row],[Budget Code Description]],Dimentions!$X$6:$AC$139,2,FALSE)="","",VLOOKUP(Table1[[#This Row],[Budget Code Description]],Dimentions!$X$6:$AC$139,2,FALSE)),"")</f>
        <v/>
      </c>
      <c r="G2610" s="143"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Description]],Dimentions!$X$6:$AC$134,4,FALSE)="","",VLOOKUP(Table1[[#This Row],[Budget Code Description]],Dimentions!$X$6:$AC$134,4,FALSE)),"")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4"/>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x14ac:dyDescent="0.35">
      <c r="A2611" s="1"/>
      <c r="B2611" s="88" t="str">
        <f>IF(Table1[[#This Row],[Posting Date]]&lt;&gt;"",IF(Table1[[#This Row],[Reference Number]]=Q2610,B2610+1,1),"")</f>
        <v/>
      </c>
      <c r="C2611" s="61"/>
      <c r="D2611" s="61"/>
      <c r="E2611" s="140"/>
      <c r="F2611" s="143" t="str">
        <f>IFERROR(IF(VLOOKUP(Table1[[#This Row],[Budget Code Description]],Dimentions!$X$6:$AC$139,2,FALSE)="","",VLOOKUP(Table1[[#This Row],[Budget Code Description]],Dimentions!$X$6:$AC$139,2,FALSE)),"")</f>
        <v/>
      </c>
      <c r="G2611" s="143"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Description]],Dimentions!$X$6:$AC$134,4,FALSE)="","",VLOOKUP(Table1[[#This Row],[Budget Code Description]],Dimentions!$X$6:$AC$134,4,FALSE)),"")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4"/>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x14ac:dyDescent="0.35">
      <c r="A2612" s="1"/>
      <c r="B2612" s="88" t="str">
        <f>IF(Table1[[#This Row],[Posting Date]]&lt;&gt;"",IF(Table1[[#This Row],[Reference Number]]=Q2611,B2611+1,1),"")</f>
        <v/>
      </c>
      <c r="C2612" s="61"/>
      <c r="D2612" s="61"/>
      <c r="E2612" s="140"/>
      <c r="F2612" s="143" t="str">
        <f>IFERROR(IF(VLOOKUP(Table1[[#This Row],[Budget Code Description]],Dimentions!$X$6:$AC$139,2,FALSE)="","",VLOOKUP(Table1[[#This Row],[Budget Code Description]],Dimentions!$X$6:$AC$139,2,FALSE)),"")</f>
        <v/>
      </c>
      <c r="G2612" s="143"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Description]],Dimentions!$X$6:$AC$134,4,FALSE)="","",VLOOKUP(Table1[[#This Row],[Budget Code Description]],Dimentions!$X$6:$AC$134,4,FALSE)),"")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4"/>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x14ac:dyDescent="0.35">
      <c r="A2613" s="1"/>
      <c r="B2613" s="88" t="str">
        <f>IF(Table1[[#This Row],[Posting Date]]&lt;&gt;"",IF(Table1[[#This Row],[Reference Number]]=Q2612,B2612+1,1),"")</f>
        <v/>
      </c>
      <c r="C2613" s="61"/>
      <c r="D2613" s="61"/>
      <c r="E2613" s="140"/>
      <c r="F2613" s="143" t="str">
        <f>IFERROR(IF(VLOOKUP(Table1[[#This Row],[Budget Code Description]],Dimentions!$X$6:$AC$139,2,FALSE)="","",VLOOKUP(Table1[[#This Row],[Budget Code Description]],Dimentions!$X$6:$AC$139,2,FALSE)),"")</f>
        <v/>
      </c>
      <c r="G2613" s="143"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Description]],Dimentions!$X$6:$AC$134,4,FALSE)="","",VLOOKUP(Table1[[#This Row],[Budget Code Description]],Dimentions!$X$6:$AC$134,4,FALSE)),"")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4"/>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x14ac:dyDescent="0.35">
      <c r="A2614" s="1"/>
      <c r="B2614" s="88" t="str">
        <f>IF(Table1[[#This Row],[Posting Date]]&lt;&gt;"",IF(Table1[[#This Row],[Reference Number]]=Q2613,B2613+1,1),"")</f>
        <v/>
      </c>
      <c r="C2614" s="61"/>
      <c r="D2614" s="61"/>
      <c r="E2614" s="140"/>
      <c r="F2614" s="143" t="str">
        <f>IFERROR(IF(VLOOKUP(Table1[[#This Row],[Budget Code Description]],Dimentions!$X$6:$AC$139,2,FALSE)="","",VLOOKUP(Table1[[#This Row],[Budget Code Description]],Dimentions!$X$6:$AC$139,2,FALSE)),"")</f>
        <v/>
      </c>
      <c r="G2614" s="143"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Description]],Dimentions!$X$6:$AC$134,4,FALSE)="","",VLOOKUP(Table1[[#This Row],[Budget Code Description]],Dimentions!$X$6:$AC$134,4,FALSE)),"")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4"/>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x14ac:dyDescent="0.35">
      <c r="A2615" s="1"/>
      <c r="B2615" s="88" t="str">
        <f>IF(Table1[[#This Row],[Posting Date]]&lt;&gt;"",IF(Table1[[#This Row],[Reference Number]]=Q2614,B2614+1,1),"")</f>
        <v/>
      </c>
      <c r="C2615" s="61"/>
      <c r="D2615" s="61"/>
      <c r="E2615" s="140"/>
      <c r="F2615" s="143" t="str">
        <f>IFERROR(IF(VLOOKUP(Table1[[#This Row],[Budget Code Description]],Dimentions!$X$6:$AC$139,2,FALSE)="","",VLOOKUP(Table1[[#This Row],[Budget Code Description]],Dimentions!$X$6:$AC$139,2,FALSE)),"")</f>
        <v/>
      </c>
      <c r="G2615" s="143"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Description]],Dimentions!$X$6:$AC$134,4,FALSE)="","",VLOOKUP(Table1[[#This Row],[Budget Code Description]],Dimentions!$X$6:$AC$134,4,FALSE)),"")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4"/>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x14ac:dyDescent="0.35">
      <c r="A2616" s="1"/>
      <c r="B2616" s="88" t="str">
        <f>IF(Table1[[#This Row],[Posting Date]]&lt;&gt;"",IF(Table1[[#This Row],[Reference Number]]=Q2615,B2615+1,1),"")</f>
        <v/>
      </c>
      <c r="C2616" s="61"/>
      <c r="D2616" s="61"/>
      <c r="E2616" s="140"/>
      <c r="F2616" s="143" t="str">
        <f>IFERROR(IF(VLOOKUP(Table1[[#This Row],[Budget Code Description]],Dimentions!$X$6:$AC$139,2,FALSE)="","",VLOOKUP(Table1[[#This Row],[Budget Code Description]],Dimentions!$X$6:$AC$139,2,FALSE)),"")</f>
        <v/>
      </c>
      <c r="G2616" s="143"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Description]],Dimentions!$X$6:$AC$134,4,FALSE)="","",VLOOKUP(Table1[[#This Row],[Budget Code Description]],Dimentions!$X$6:$AC$134,4,FALSE)),"")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si="44"/>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x14ac:dyDescent="0.35">
      <c r="A2617" s="1"/>
      <c r="B2617" s="88" t="str">
        <f>IF(Table1[[#This Row],[Posting Date]]&lt;&gt;"",IF(Table1[[#This Row],[Reference Number]]=Q2616,B2616+1,1),"")</f>
        <v/>
      </c>
      <c r="C2617" s="61"/>
      <c r="D2617" s="61"/>
      <c r="E2617" s="140"/>
      <c r="F2617" s="143" t="str">
        <f>IFERROR(IF(VLOOKUP(Table1[[#This Row],[Budget Code Description]],Dimentions!$X$6:$AC$139,2,FALSE)="","",VLOOKUP(Table1[[#This Row],[Budget Code Description]],Dimentions!$X$6:$AC$139,2,FALSE)),"")</f>
        <v/>
      </c>
      <c r="G2617" s="143"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Description]],Dimentions!$X$6:$AC$134,4,FALSE)="","",VLOOKUP(Table1[[#This Row],[Budget Code Description]],Dimentions!$X$6:$AC$134,4,FALSE)),"")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4"/>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x14ac:dyDescent="0.35">
      <c r="A2618" s="1"/>
      <c r="B2618" s="88" t="str">
        <f>IF(Table1[[#This Row],[Posting Date]]&lt;&gt;"",IF(Table1[[#This Row],[Reference Number]]=Q2617,B2617+1,1),"")</f>
        <v/>
      </c>
      <c r="C2618" s="61"/>
      <c r="D2618" s="61"/>
      <c r="E2618" s="140"/>
      <c r="F2618" s="143" t="str">
        <f>IFERROR(IF(VLOOKUP(Table1[[#This Row],[Budget Code Description]],Dimentions!$X$6:$AC$139,2,FALSE)="","",VLOOKUP(Table1[[#This Row],[Budget Code Description]],Dimentions!$X$6:$AC$139,2,FALSE)),"")</f>
        <v/>
      </c>
      <c r="G2618" s="143"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Description]],Dimentions!$X$6:$AC$134,4,FALSE)="","",VLOOKUP(Table1[[#This Row],[Budget Code Description]],Dimentions!$X$6:$AC$134,4,FALSE)),"")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4"/>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x14ac:dyDescent="0.35">
      <c r="A2619" s="1"/>
      <c r="B2619" s="88" t="str">
        <f>IF(Table1[[#This Row],[Posting Date]]&lt;&gt;"",IF(Table1[[#This Row],[Reference Number]]=Q2618,B2618+1,1),"")</f>
        <v/>
      </c>
      <c r="C2619" s="61"/>
      <c r="D2619" s="61"/>
      <c r="E2619" s="140"/>
      <c r="F2619" s="143" t="str">
        <f>IFERROR(IF(VLOOKUP(Table1[[#This Row],[Budget Code Description]],Dimentions!$X$6:$AC$139,2,FALSE)="","",VLOOKUP(Table1[[#This Row],[Budget Code Description]],Dimentions!$X$6:$AC$139,2,FALSE)),"")</f>
        <v/>
      </c>
      <c r="G2619" s="143"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Description]],Dimentions!$X$6:$AC$134,4,FALSE)="","",VLOOKUP(Table1[[#This Row],[Budget Code Description]],Dimentions!$X$6:$AC$134,4,FALSE)),"")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4"/>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x14ac:dyDescent="0.35">
      <c r="A2620" s="1"/>
      <c r="B2620" s="88" t="str">
        <f>IF(Table1[[#This Row],[Posting Date]]&lt;&gt;"",IF(Table1[[#This Row],[Reference Number]]=Q2619,B2619+1,1),"")</f>
        <v/>
      </c>
      <c r="C2620" s="61"/>
      <c r="D2620" s="61"/>
      <c r="E2620" s="140"/>
      <c r="F2620" s="143" t="str">
        <f>IFERROR(IF(VLOOKUP(Table1[[#This Row],[Budget Code Description]],Dimentions!$X$6:$AC$139,2,FALSE)="","",VLOOKUP(Table1[[#This Row],[Budget Code Description]],Dimentions!$X$6:$AC$139,2,FALSE)),"")</f>
        <v/>
      </c>
      <c r="G2620" s="143"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Description]],Dimentions!$X$6:$AC$134,4,FALSE)="","",VLOOKUP(Table1[[#This Row],[Budget Code Description]],Dimentions!$X$6:$AC$134,4,FALSE)),"")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4"/>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x14ac:dyDescent="0.35">
      <c r="A2621" s="1"/>
      <c r="B2621" s="88" t="str">
        <f>IF(Table1[[#This Row],[Posting Date]]&lt;&gt;"",IF(Table1[[#This Row],[Reference Number]]=Q2620,B2620+1,1),"")</f>
        <v/>
      </c>
      <c r="C2621" s="61"/>
      <c r="D2621" s="61"/>
      <c r="E2621" s="140"/>
      <c r="F2621" s="143" t="str">
        <f>IFERROR(IF(VLOOKUP(Table1[[#This Row],[Budget Code Description]],Dimentions!$X$6:$AC$139,2,FALSE)="","",VLOOKUP(Table1[[#This Row],[Budget Code Description]],Dimentions!$X$6:$AC$139,2,FALSE)),"")</f>
        <v/>
      </c>
      <c r="G2621" s="143"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Description]],Dimentions!$X$6:$AC$134,4,FALSE)="","",VLOOKUP(Table1[[#This Row],[Budget Code Description]],Dimentions!$X$6:$AC$134,4,FALSE)),"")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4"/>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x14ac:dyDescent="0.35">
      <c r="A2622" s="1"/>
      <c r="B2622" s="88" t="str">
        <f>IF(Table1[[#This Row],[Posting Date]]&lt;&gt;"",IF(Table1[[#This Row],[Reference Number]]=Q2621,B2621+1,1),"")</f>
        <v/>
      </c>
      <c r="C2622" s="61"/>
      <c r="D2622" s="61"/>
      <c r="E2622" s="140"/>
      <c r="F2622" s="143" t="str">
        <f>IFERROR(IF(VLOOKUP(Table1[[#This Row],[Budget Code Description]],Dimentions!$X$6:$AC$139,2,FALSE)="","",VLOOKUP(Table1[[#This Row],[Budget Code Description]],Dimentions!$X$6:$AC$139,2,FALSE)),"")</f>
        <v/>
      </c>
      <c r="G2622" s="143"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Description]],Dimentions!$X$6:$AC$134,4,FALSE)="","",VLOOKUP(Table1[[#This Row],[Budget Code Description]],Dimentions!$X$6:$AC$134,4,FALSE)),"")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4"/>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x14ac:dyDescent="0.35">
      <c r="A2623" s="1"/>
      <c r="B2623" s="88" t="str">
        <f>IF(Table1[[#This Row],[Posting Date]]&lt;&gt;"",IF(Table1[[#This Row],[Reference Number]]=Q2622,B2622+1,1),"")</f>
        <v/>
      </c>
      <c r="C2623" s="61"/>
      <c r="D2623" s="61"/>
      <c r="E2623" s="140"/>
      <c r="F2623" s="143" t="str">
        <f>IFERROR(IF(VLOOKUP(Table1[[#This Row],[Budget Code Description]],Dimentions!$X$6:$AC$139,2,FALSE)="","",VLOOKUP(Table1[[#This Row],[Budget Code Description]],Dimentions!$X$6:$AC$139,2,FALSE)),"")</f>
        <v/>
      </c>
      <c r="G2623" s="143"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Description]],Dimentions!$X$6:$AC$134,4,FALSE)="","",VLOOKUP(Table1[[#This Row],[Budget Code Description]],Dimentions!$X$6:$AC$134,4,FALSE)),"")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4"/>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x14ac:dyDescent="0.35">
      <c r="A2624" s="1"/>
      <c r="B2624" s="88" t="str">
        <f>IF(Table1[[#This Row],[Posting Date]]&lt;&gt;"",IF(Table1[[#This Row],[Reference Number]]=Q2623,B2623+1,1),"")</f>
        <v/>
      </c>
      <c r="C2624" s="61"/>
      <c r="D2624" s="61"/>
      <c r="E2624" s="140"/>
      <c r="F2624" s="143" t="str">
        <f>IFERROR(IF(VLOOKUP(Table1[[#This Row],[Budget Code Description]],Dimentions!$X$6:$AC$139,2,FALSE)="","",VLOOKUP(Table1[[#This Row],[Budget Code Description]],Dimentions!$X$6:$AC$139,2,FALSE)),"")</f>
        <v/>
      </c>
      <c r="G2624" s="143"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Description]],Dimentions!$X$6:$AC$134,4,FALSE)="","",VLOOKUP(Table1[[#This Row],[Budget Code Description]],Dimentions!$X$6:$AC$134,4,FALSE)),"")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4"/>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x14ac:dyDescent="0.35">
      <c r="A2625" s="1"/>
      <c r="B2625" s="88" t="str">
        <f>IF(Table1[[#This Row],[Posting Date]]&lt;&gt;"",IF(Table1[[#This Row],[Reference Number]]=Q2624,B2624+1,1),"")</f>
        <v/>
      </c>
      <c r="C2625" s="61"/>
      <c r="D2625" s="61"/>
      <c r="E2625" s="140"/>
      <c r="F2625" s="143" t="str">
        <f>IFERROR(IF(VLOOKUP(Table1[[#This Row],[Budget Code Description]],Dimentions!$X$6:$AC$139,2,FALSE)="","",VLOOKUP(Table1[[#This Row],[Budget Code Description]],Dimentions!$X$6:$AC$139,2,FALSE)),"")</f>
        <v/>
      </c>
      <c r="G2625" s="143"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Description]],Dimentions!$X$6:$AC$134,4,FALSE)="","",VLOOKUP(Table1[[#This Row],[Budget Code Description]],Dimentions!$X$6:$AC$134,4,FALSE)),"")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4"/>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x14ac:dyDescent="0.35">
      <c r="A2626" s="1"/>
      <c r="B2626" s="88" t="str">
        <f>IF(Table1[[#This Row],[Posting Date]]&lt;&gt;"",IF(Table1[[#This Row],[Reference Number]]=Q2625,B2625+1,1),"")</f>
        <v/>
      </c>
      <c r="C2626" s="61"/>
      <c r="D2626" s="61"/>
      <c r="E2626" s="140"/>
      <c r="F2626" s="143" t="str">
        <f>IFERROR(IF(VLOOKUP(Table1[[#This Row],[Budget Code Description]],Dimentions!$X$6:$AC$139,2,FALSE)="","",VLOOKUP(Table1[[#This Row],[Budget Code Description]],Dimentions!$X$6:$AC$139,2,FALSE)),"")</f>
        <v/>
      </c>
      <c r="G2626" s="143"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Description]],Dimentions!$X$6:$AC$134,4,FALSE)="","",VLOOKUP(Table1[[#This Row],[Budget Code Description]],Dimentions!$X$6:$AC$134,4,FALSE)),"")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4"/>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x14ac:dyDescent="0.35">
      <c r="A2627" s="1"/>
      <c r="B2627" s="88" t="str">
        <f>IF(Table1[[#This Row],[Posting Date]]&lt;&gt;"",IF(Table1[[#This Row],[Reference Number]]=Q2626,B2626+1,1),"")</f>
        <v/>
      </c>
      <c r="C2627" s="61"/>
      <c r="D2627" s="61"/>
      <c r="E2627" s="140"/>
      <c r="F2627" s="143" t="str">
        <f>IFERROR(IF(VLOOKUP(Table1[[#This Row],[Budget Code Description]],Dimentions!$X$6:$AC$139,2,FALSE)="","",VLOOKUP(Table1[[#This Row],[Budget Code Description]],Dimentions!$X$6:$AC$139,2,FALSE)),"")</f>
        <v/>
      </c>
      <c r="G2627" s="143"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Description]],Dimentions!$X$6:$AC$134,4,FALSE)="","",VLOOKUP(Table1[[#This Row],[Budget Code Description]],Dimentions!$X$6:$AC$134,4,FALSE)),"")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4"/>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x14ac:dyDescent="0.35">
      <c r="A2628" s="1"/>
      <c r="B2628" s="88" t="str">
        <f>IF(Table1[[#This Row],[Posting Date]]&lt;&gt;"",IF(Table1[[#This Row],[Reference Number]]=Q2627,B2627+1,1),"")</f>
        <v/>
      </c>
      <c r="C2628" s="61"/>
      <c r="D2628" s="61"/>
      <c r="E2628" s="140"/>
      <c r="F2628" s="143" t="str">
        <f>IFERROR(IF(VLOOKUP(Table1[[#This Row],[Budget Code Description]],Dimentions!$X$6:$AC$139,2,FALSE)="","",VLOOKUP(Table1[[#This Row],[Budget Code Description]],Dimentions!$X$6:$AC$139,2,FALSE)),"")</f>
        <v/>
      </c>
      <c r="G2628" s="143"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Description]],Dimentions!$X$6:$AC$134,4,FALSE)="","",VLOOKUP(Table1[[#This Row],[Budget Code Description]],Dimentions!$X$6:$AC$134,4,FALSE)),"")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4"/>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x14ac:dyDescent="0.35">
      <c r="A2629" s="1"/>
      <c r="B2629" s="88" t="str">
        <f>IF(Table1[[#This Row],[Posting Date]]&lt;&gt;"",IF(Table1[[#This Row],[Reference Number]]=Q2628,B2628+1,1),"")</f>
        <v/>
      </c>
      <c r="C2629" s="61"/>
      <c r="D2629" s="61"/>
      <c r="E2629" s="140"/>
      <c r="F2629" s="143" t="str">
        <f>IFERROR(IF(VLOOKUP(Table1[[#This Row],[Budget Code Description]],Dimentions!$X$6:$AC$139,2,FALSE)="","",VLOOKUP(Table1[[#This Row],[Budget Code Description]],Dimentions!$X$6:$AC$139,2,FALSE)),"")</f>
        <v/>
      </c>
      <c r="G2629" s="143"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Description]],Dimentions!$X$6:$AC$134,4,FALSE)="","",VLOOKUP(Table1[[#This Row],[Budget Code Description]],Dimentions!$X$6:$AC$134,4,FALSE)),"")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4"/>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x14ac:dyDescent="0.35">
      <c r="A2630" s="1"/>
      <c r="B2630" s="88" t="str">
        <f>IF(Table1[[#This Row],[Posting Date]]&lt;&gt;"",IF(Table1[[#This Row],[Reference Number]]=Q2629,B2629+1,1),"")</f>
        <v/>
      </c>
      <c r="C2630" s="61"/>
      <c r="D2630" s="61"/>
      <c r="E2630" s="140"/>
      <c r="F2630" s="143" t="str">
        <f>IFERROR(IF(VLOOKUP(Table1[[#This Row],[Budget Code Description]],Dimentions!$X$6:$AC$139,2,FALSE)="","",VLOOKUP(Table1[[#This Row],[Budget Code Description]],Dimentions!$X$6:$AC$139,2,FALSE)),"")</f>
        <v/>
      </c>
      <c r="G2630" s="143"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Description]],Dimentions!$X$6:$AC$134,4,FALSE)="","",VLOOKUP(Table1[[#This Row],[Budget Code Description]],Dimentions!$X$6:$AC$134,4,FALSE)),"")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4"/>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x14ac:dyDescent="0.35">
      <c r="A2631" s="1"/>
      <c r="B2631" s="88" t="str">
        <f>IF(Table1[[#This Row],[Posting Date]]&lt;&gt;"",IF(Table1[[#This Row],[Reference Number]]=Q2630,B2630+1,1),"")</f>
        <v/>
      </c>
      <c r="C2631" s="61"/>
      <c r="D2631" s="61"/>
      <c r="E2631" s="140"/>
      <c r="F2631" s="143" t="str">
        <f>IFERROR(IF(VLOOKUP(Table1[[#This Row],[Budget Code Description]],Dimentions!$X$6:$AC$139,2,FALSE)="","",VLOOKUP(Table1[[#This Row],[Budget Code Description]],Dimentions!$X$6:$AC$139,2,FALSE)),"")</f>
        <v/>
      </c>
      <c r="G2631" s="143"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Description]],Dimentions!$X$6:$AC$134,4,FALSE)="","",VLOOKUP(Table1[[#This Row],[Budget Code Description]],Dimentions!$X$6:$AC$134,4,FALSE)),"")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4"/>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x14ac:dyDescent="0.35">
      <c r="A2632" s="1"/>
      <c r="B2632" s="88" t="str">
        <f>IF(Table1[[#This Row],[Posting Date]]&lt;&gt;"",IF(Table1[[#This Row],[Reference Number]]=Q2631,B2631+1,1),"")</f>
        <v/>
      </c>
      <c r="C2632" s="61"/>
      <c r="D2632" s="61"/>
      <c r="E2632" s="140"/>
      <c r="F2632" s="143" t="str">
        <f>IFERROR(IF(VLOOKUP(Table1[[#This Row],[Budget Code Description]],Dimentions!$X$6:$AC$139,2,FALSE)="","",VLOOKUP(Table1[[#This Row],[Budget Code Description]],Dimentions!$X$6:$AC$139,2,FALSE)),"")</f>
        <v/>
      </c>
      <c r="G2632" s="143"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Description]],Dimentions!$X$6:$AC$134,4,FALSE)="","",VLOOKUP(Table1[[#This Row],[Budget Code Description]],Dimentions!$X$6:$AC$134,4,FALSE)),"")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4"/>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x14ac:dyDescent="0.35">
      <c r="A2633" s="1"/>
      <c r="B2633" s="88" t="str">
        <f>IF(Table1[[#This Row],[Posting Date]]&lt;&gt;"",IF(Table1[[#This Row],[Reference Number]]=Q2632,B2632+1,1),"")</f>
        <v/>
      </c>
      <c r="C2633" s="61"/>
      <c r="D2633" s="61"/>
      <c r="E2633" s="140"/>
      <c r="F2633" s="143" t="str">
        <f>IFERROR(IF(VLOOKUP(Table1[[#This Row],[Budget Code Description]],Dimentions!$X$6:$AC$139,2,FALSE)="","",VLOOKUP(Table1[[#This Row],[Budget Code Description]],Dimentions!$X$6:$AC$139,2,FALSE)),"")</f>
        <v/>
      </c>
      <c r="G2633" s="143"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Description]],Dimentions!$X$6:$AC$134,4,FALSE)="","",VLOOKUP(Table1[[#This Row],[Budget Code Description]],Dimentions!$X$6:$AC$134,4,FALSE)),"")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4"/>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x14ac:dyDescent="0.35">
      <c r="A2634" s="1"/>
      <c r="B2634" s="88" t="str">
        <f>IF(Table1[[#This Row],[Posting Date]]&lt;&gt;"",IF(Table1[[#This Row],[Reference Number]]=Q2633,B2633+1,1),"")</f>
        <v/>
      </c>
      <c r="C2634" s="61"/>
      <c r="D2634" s="61"/>
      <c r="E2634" s="140"/>
      <c r="F2634" s="143" t="str">
        <f>IFERROR(IF(VLOOKUP(Table1[[#This Row],[Budget Code Description]],Dimentions!$X$6:$AC$139,2,FALSE)="","",VLOOKUP(Table1[[#This Row],[Budget Code Description]],Dimentions!$X$6:$AC$139,2,FALSE)),"")</f>
        <v/>
      </c>
      <c r="G2634" s="143"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Description]],Dimentions!$X$6:$AC$134,4,FALSE)="","",VLOOKUP(Table1[[#This Row],[Budget Code Description]],Dimentions!$X$6:$AC$134,4,FALSE)),"")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4"/>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x14ac:dyDescent="0.35">
      <c r="A2635" s="1"/>
      <c r="B2635" s="88" t="str">
        <f>IF(Table1[[#This Row],[Posting Date]]&lt;&gt;"",IF(Table1[[#This Row],[Reference Number]]=Q2634,B2634+1,1),"")</f>
        <v/>
      </c>
      <c r="C2635" s="61"/>
      <c r="D2635" s="61"/>
      <c r="E2635" s="140"/>
      <c r="F2635" s="143" t="str">
        <f>IFERROR(IF(VLOOKUP(Table1[[#This Row],[Budget Code Description]],Dimentions!$X$6:$AC$139,2,FALSE)="","",VLOOKUP(Table1[[#This Row],[Budget Code Description]],Dimentions!$X$6:$AC$139,2,FALSE)),"")</f>
        <v/>
      </c>
      <c r="G2635" s="143"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Description]],Dimentions!$X$6:$AC$134,4,FALSE)="","",VLOOKUP(Table1[[#This Row],[Budget Code Description]],Dimentions!$X$6:$AC$134,4,FALSE)),"")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4"/>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x14ac:dyDescent="0.35">
      <c r="A2636" s="1"/>
      <c r="B2636" s="88" t="str">
        <f>IF(Table1[[#This Row],[Posting Date]]&lt;&gt;"",IF(Table1[[#This Row],[Reference Number]]=Q2635,B2635+1,1),"")</f>
        <v/>
      </c>
      <c r="C2636" s="61"/>
      <c r="D2636" s="61"/>
      <c r="E2636" s="140"/>
      <c r="F2636" s="143" t="str">
        <f>IFERROR(IF(VLOOKUP(Table1[[#This Row],[Budget Code Description]],Dimentions!$X$6:$AC$139,2,FALSE)="","",VLOOKUP(Table1[[#This Row],[Budget Code Description]],Dimentions!$X$6:$AC$139,2,FALSE)),"")</f>
        <v/>
      </c>
      <c r="G2636" s="143"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Description]],Dimentions!$X$6:$AC$134,4,FALSE)="","",VLOOKUP(Table1[[#This Row],[Budget Code Description]],Dimentions!$X$6:$AC$134,4,FALSE)),"")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4"/>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x14ac:dyDescent="0.35">
      <c r="A2637" s="1"/>
      <c r="B2637" s="88" t="str">
        <f>IF(Table1[[#This Row],[Posting Date]]&lt;&gt;"",IF(Table1[[#This Row],[Reference Number]]=Q2636,B2636+1,1),"")</f>
        <v/>
      </c>
      <c r="C2637" s="61"/>
      <c r="D2637" s="61"/>
      <c r="E2637" s="140"/>
      <c r="F2637" s="143" t="str">
        <f>IFERROR(IF(VLOOKUP(Table1[[#This Row],[Budget Code Description]],Dimentions!$X$6:$AC$139,2,FALSE)="","",VLOOKUP(Table1[[#This Row],[Budget Code Description]],Dimentions!$X$6:$AC$139,2,FALSE)),"")</f>
        <v/>
      </c>
      <c r="G2637" s="143"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Description]],Dimentions!$X$6:$AC$134,4,FALSE)="","",VLOOKUP(Table1[[#This Row],[Budget Code Description]],Dimentions!$X$6:$AC$134,4,FALSE)),"")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4"/>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x14ac:dyDescent="0.35">
      <c r="A2638" s="1"/>
      <c r="B2638" s="88" t="str">
        <f>IF(Table1[[#This Row],[Posting Date]]&lt;&gt;"",IF(Table1[[#This Row],[Reference Number]]=Q2637,B2637+1,1),"")</f>
        <v/>
      </c>
      <c r="C2638" s="61"/>
      <c r="D2638" s="61"/>
      <c r="E2638" s="140"/>
      <c r="F2638" s="143" t="str">
        <f>IFERROR(IF(VLOOKUP(Table1[[#This Row],[Budget Code Description]],Dimentions!$X$6:$AC$139,2,FALSE)="","",VLOOKUP(Table1[[#This Row],[Budget Code Description]],Dimentions!$X$6:$AC$139,2,FALSE)),"")</f>
        <v/>
      </c>
      <c r="G2638" s="143"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Description]],Dimentions!$X$6:$AC$134,4,FALSE)="","",VLOOKUP(Table1[[#This Row],[Budget Code Description]],Dimentions!$X$6:$AC$134,4,FALSE)),"")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4"/>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x14ac:dyDescent="0.35">
      <c r="A2639" s="1"/>
      <c r="B2639" s="88" t="str">
        <f>IF(Table1[[#This Row],[Posting Date]]&lt;&gt;"",IF(Table1[[#This Row],[Reference Number]]=Q2638,B2638+1,1),"")</f>
        <v/>
      </c>
      <c r="C2639" s="61"/>
      <c r="D2639" s="61"/>
      <c r="E2639" s="140"/>
      <c r="F2639" s="143" t="str">
        <f>IFERROR(IF(VLOOKUP(Table1[[#This Row],[Budget Code Description]],Dimentions!$X$6:$AC$139,2,FALSE)="","",VLOOKUP(Table1[[#This Row],[Budget Code Description]],Dimentions!$X$6:$AC$139,2,FALSE)),"")</f>
        <v/>
      </c>
      <c r="G2639" s="143"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Description]],Dimentions!$X$6:$AC$134,4,FALSE)="","",VLOOKUP(Table1[[#This Row],[Budget Code Description]],Dimentions!$X$6:$AC$134,4,FALSE)),"")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4"/>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x14ac:dyDescent="0.35">
      <c r="A2640" s="1"/>
      <c r="B2640" s="88" t="str">
        <f>IF(Table1[[#This Row],[Posting Date]]&lt;&gt;"",IF(Table1[[#This Row],[Reference Number]]=Q2639,B2639+1,1),"")</f>
        <v/>
      </c>
      <c r="C2640" s="61"/>
      <c r="D2640" s="61"/>
      <c r="E2640" s="140"/>
      <c r="F2640" s="143" t="str">
        <f>IFERROR(IF(VLOOKUP(Table1[[#This Row],[Budget Code Description]],Dimentions!$X$6:$AC$139,2,FALSE)="","",VLOOKUP(Table1[[#This Row],[Budget Code Description]],Dimentions!$X$6:$AC$139,2,FALSE)),"")</f>
        <v/>
      </c>
      <c r="G2640" s="143"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Description]],Dimentions!$X$6:$AC$134,4,FALSE)="","",VLOOKUP(Table1[[#This Row],[Budget Code Description]],Dimentions!$X$6:$AC$134,4,FALSE)),"")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si="44"/>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x14ac:dyDescent="0.35">
      <c r="A2641" s="1"/>
      <c r="B2641" s="88" t="str">
        <f>IF(Table1[[#This Row],[Posting Date]]&lt;&gt;"",IF(Table1[[#This Row],[Reference Number]]=Q2640,B2640+1,1),"")</f>
        <v/>
      </c>
      <c r="C2641" s="61"/>
      <c r="D2641" s="61"/>
      <c r="E2641" s="140"/>
      <c r="F2641" s="143" t="str">
        <f>IFERROR(IF(VLOOKUP(Table1[[#This Row],[Budget Code Description]],Dimentions!$X$6:$AC$139,2,FALSE)="","",VLOOKUP(Table1[[#This Row],[Budget Code Description]],Dimentions!$X$6:$AC$139,2,FALSE)),"")</f>
        <v/>
      </c>
      <c r="G2641" s="143"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Description]],Dimentions!$X$6:$AC$134,4,FALSE)="","",VLOOKUP(Table1[[#This Row],[Budget Code Description]],Dimentions!$X$6:$AC$134,4,FALSE)),"")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si="44"/>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x14ac:dyDescent="0.35">
      <c r="A2642" s="1"/>
      <c r="B2642" s="88" t="str">
        <f>IF(Table1[[#This Row],[Posting Date]]&lt;&gt;"",IF(Table1[[#This Row],[Reference Number]]=Q2641,B2641+1,1),"")</f>
        <v/>
      </c>
      <c r="C2642" s="61"/>
      <c r="D2642" s="61"/>
      <c r="E2642" s="140"/>
      <c r="F2642" s="143" t="str">
        <f>IFERROR(IF(VLOOKUP(Table1[[#This Row],[Budget Code Description]],Dimentions!$X$6:$AC$139,2,FALSE)="","",VLOOKUP(Table1[[#This Row],[Budget Code Description]],Dimentions!$X$6:$AC$139,2,FALSE)),"")</f>
        <v/>
      </c>
      <c r="G2642" s="143"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Description]],Dimentions!$X$6:$AC$134,4,FALSE)="","",VLOOKUP(Table1[[#This Row],[Budget Code Description]],Dimentions!$X$6:$AC$134,4,FALSE)),"")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si="44"/>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x14ac:dyDescent="0.35">
      <c r="A2643" s="1"/>
      <c r="B2643" s="88" t="str">
        <f>IF(Table1[[#This Row],[Posting Date]]&lt;&gt;"",IF(Table1[[#This Row],[Reference Number]]=Q2642,B2642+1,1),"")</f>
        <v/>
      </c>
      <c r="C2643" s="61"/>
      <c r="D2643" s="61"/>
      <c r="E2643" s="140"/>
      <c r="F2643" s="143" t="str">
        <f>IFERROR(IF(VLOOKUP(Table1[[#This Row],[Budget Code Description]],Dimentions!$X$6:$AC$139,2,FALSE)="","",VLOOKUP(Table1[[#This Row],[Budget Code Description]],Dimentions!$X$6:$AC$139,2,FALSE)),"")</f>
        <v/>
      </c>
      <c r="G2643" s="143"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Description]],Dimentions!$X$6:$AC$134,4,FALSE)="","",VLOOKUP(Table1[[#This Row],[Budget Code Description]],Dimentions!$X$6:$AC$134,4,FALSE)),"")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4"/>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x14ac:dyDescent="0.35">
      <c r="A2644" s="1"/>
      <c r="B2644" s="88" t="str">
        <f>IF(Table1[[#This Row],[Posting Date]]&lt;&gt;"",IF(Table1[[#This Row],[Reference Number]]=Q2643,B2643+1,1),"")</f>
        <v/>
      </c>
      <c r="C2644" s="61"/>
      <c r="D2644" s="61"/>
      <c r="E2644" s="140"/>
      <c r="F2644" s="143" t="str">
        <f>IFERROR(IF(VLOOKUP(Table1[[#This Row],[Budget Code Description]],Dimentions!$X$6:$AC$139,2,FALSE)="","",VLOOKUP(Table1[[#This Row],[Budget Code Description]],Dimentions!$X$6:$AC$139,2,FALSE)),"")</f>
        <v/>
      </c>
      <c r="G2644" s="143"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Description]],Dimentions!$X$6:$AC$134,4,FALSE)="","",VLOOKUP(Table1[[#This Row],[Budget Code Description]],Dimentions!$X$6:$AC$134,4,FALSE)),"")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4"/>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x14ac:dyDescent="0.35">
      <c r="A2645" s="1"/>
      <c r="B2645" s="88" t="str">
        <f>IF(Table1[[#This Row],[Posting Date]]&lt;&gt;"",IF(Table1[[#This Row],[Reference Number]]=Q2644,B2644+1,1),"")</f>
        <v/>
      </c>
      <c r="C2645" s="61"/>
      <c r="D2645" s="61"/>
      <c r="E2645" s="140"/>
      <c r="F2645" s="143" t="str">
        <f>IFERROR(IF(VLOOKUP(Table1[[#This Row],[Budget Code Description]],Dimentions!$X$6:$AC$139,2,FALSE)="","",VLOOKUP(Table1[[#This Row],[Budget Code Description]],Dimentions!$X$6:$AC$139,2,FALSE)),"")</f>
        <v/>
      </c>
      <c r="G2645" s="143"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Description]],Dimentions!$X$6:$AC$134,4,FALSE)="","",VLOOKUP(Table1[[#This Row],[Budget Code Description]],Dimentions!$X$6:$AC$134,4,FALSE)),"")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4"/>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x14ac:dyDescent="0.35">
      <c r="A2646" s="1"/>
      <c r="B2646" s="88" t="str">
        <f>IF(Table1[[#This Row],[Posting Date]]&lt;&gt;"",IF(Table1[[#This Row],[Reference Number]]=Q2645,B2645+1,1),"")</f>
        <v/>
      </c>
      <c r="C2646" s="61"/>
      <c r="D2646" s="61"/>
      <c r="E2646" s="140"/>
      <c r="F2646" s="143" t="str">
        <f>IFERROR(IF(VLOOKUP(Table1[[#This Row],[Budget Code Description]],Dimentions!$X$6:$AC$139,2,FALSE)="","",VLOOKUP(Table1[[#This Row],[Budget Code Description]],Dimentions!$X$6:$AC$139,2,FALSE)),"")</f>
        <v/>
      </c>
      <c r="G2646" s="143"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Description]],Dimentions!$X$6:$AC$134,4,FALSE)="","",VLOOKUP(Table1[[#This Row],[Budget Code Description]],Dimentions!$X$6:$AC$134,4,FALSE)),"")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4"/>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x14ac:dyDescent="0.35">
      <c r="A2647" s="1"/>
      <c r="B2647" s="88" t="str">
        <f>IF(Table1[[#This Row],[Posting Date]]&lt;&gt;"",IF(Table1[[#This Row],[Reference Number]]=Q2646,B2646+1,1),"")</f>
        <v/>
      </c>
      <c r="C2647" s="61"/>
      <c r="D2647" s="61"/>
      <c r="E2647" s="140"/>
      <c r="F2647" s="143" t="str">
        <f>IFERROR(IF(VLOOKUP(Table1[[#This Row],[Budget Code Description]],Dimentions!$X$6:$AC$139,2,FALSE)="","",VLOOKUP(Table1[[#This Row],[Budget Code Description]],Dimentions!$X$6:$AC$139,2,FALSE)),"")</f>
        <v/>
      </c>
      <c r="G2647" s="143"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Description]],Dimentions!$X$6:$AC$134,4,FALSE)="","",VLOOKUP(Table1[[#This Row],[Budget Code Description]],Dimentions!$X$6:$AC$134,4,FALSE)),"")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4"/>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x14ac:dyDescent="0.35">
      <c r="A2648" s="1"/>
      <c r="B2648" s="88" t="str">
        <f>IF(Table1[[#This Row],[Posting Date]]&lt;&gt;"",IF(Table1[[#This Row],[Reference Number]]=Q2647,B2647+1,1),"")</f>
        <v/>
      </c>
      <c r="C2648" s="61"/>
      <c r="D2648" s="61"/>
      <c r="E2648" s="140"/>
      <c r="F2648" s="143" t="str">
        <f>IFERROR(IF(VLOOKUP(Table1[[#This Row],[Budget Code Description]],Dimentions!$X$6:$AC$139,2,FALSE)="","",VLOOKUP(Table1[[#This Row],[Budget Code Description]],Dimentions!$X$6:$AC$139,2,FALSE)),"")</f>
        <v/>
      </c>
      <c r="G2648" s="143"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Description]],Dimentions!$X$6:$AC$134,4,FALSE)="","",VLOOKUP(Table1[[#This Row],[Budget Code Description]],Dimentions!$X$6:$AC$134,4,FALSE)),"")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4"/>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x14ac:dyDescent="0.35">
      <c r="A2649" s="1"/>
      <c r="B2649" s="88" t="str">
        <f>IF(Table1[[#This Row],[Posting Date]]&lt;&gt;"",IF(Table1[[#This Row],[Reference Number]]=Q2648,B2648+1,1),"")</f>
        <v/>
      </c>
      <c r="C2649" s="61"/>
      <c r="D2649" s="61"/>
      <c r="E2649" s="140"/>
      <c r="F2649" s="143" t="str">
        <f>IFERROR(IF(VLOOKUP(Table1[[#This Row],[Budget Code Description]],Dimentions!$X$6:$AC$139,2,FALSE)="","",VLOOKUP(Table1[[#This Row],[Budget Code Description]],Dimentions!$X$6:$AC$139,2,FALSE)),"")</f>
        <v/>
      </c>
      <c r="G2649" s="143"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Description]],Dimentions!$X$6:$AC$134,4,FALSE)="","",VLOOKUP(Table1[[#This Row],[Budget Code Description]],Dimentions!$X$6:$AC$134,4,FALSE)),"")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4"/>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x14ac:dyDescent="0.35">
      <c r="A2650" s="1"/>
      <c r="B2650" s="88" t="str">
        <f>IF(Table1[[#This Row],[Posting Date]]&lt;&gt;"",IF(Table1[[#This Row],[Reference Number]]=Q2649,B2649+1,1),"")</f>
        <v/>
      </c>
      <c r="C2650" s="61"/>
      <c r="D2650" s="61"/>
      <c r="E2650" s="140"/>
      <c r="F2650" s="143" t="str">
        <f>IFERROR(IF(VLOOKUP(Table1[[#This Row],[Budget Code Description]],Dimentions!$X$6:$AC$139,2,FALSE)="","",VLOOKUP(Table1[[#This Row],[Budget Code Description]],Dimentions!$X$6:$AC$139,2,FALSE)),"")</f>
        <v/>
      </c>
      <c r="G2650" s="143"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Description]],Dimentions!$X$6:$AC$134,4,FALSE)="","",VLOOKUP(Table1[[#This Row],[Budget Code Description]],Dimentions!$X$6:$AC$134,4,FALSE)),"")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4"/>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x14ac:dyDescent="0.35">
      <c r="A2651" s="1"/>
      <c r="B2651" s="88" t="str">
        <f>IF(Table1[[#This Row],[Posting Date]]&lt;&gt;"",IF(Table1[[#This Row],[Reference Number]]=Q2650,B2650+1,1),"")</f>
        <v/>
      </c>
      <c r="C2651" s="61"/>
      <c r="D2651" s="61"/>
      <c r="E2651" s="140"/>
      <c r="F2651" s="143" t="str">
        <f>IFERROR(IF(VLOOKUP(Table1[[#This Row],[Budget Code Description]],Dimentions!$X$6:$AC$139,2,FALSE)="","",VLOOKUP(Table1[[#This Row],[Budget Code Description]],Dimentions!$X$6:$AC$139,2,FALSE)),"")</f>
        <v/>
      </c>
      <c r="G2651" s="143"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Description]],Dimentions!$X$6:$AC$134,4,FALSE)="","",VLOOKUP(Table1[[#This Row],[Budget Code Description]],Dimentions!$X$6:$AC$134,4,FALSE)),"")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4"/>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x14ac:dyDescent="0.35">
      <c r="A2652" s="1"/>
      <c r="B2652" s="88" t="str">
        <f>IF(Table1[[#This Row],[Posting Date]]&lt;&gt;"",IF(Table1[[#This Row],[Reference Number]]=Q2651,B2651+1,1),"")</f>
        <v/>
      </c>
      <c r="C2652" s="61"/>
      <c r="D2652" s="61"/>
      <c r="E2652" s="140"/>
      <c r="F2652" s="143" t="str">
        <f>IFERROR(IF(VLOOKUP(Table1[[#This Row],[Budget Code Description]],Dimentions!$X$6:$AC$139,2,FALSE)="","",VLOOKUP(Table1[[#This Row],[Budget Code Description]],Dimentions!$X$6:$AC$139,2,FALSE)),"")</f>
        <v/>
      </c>
      <c r="G2652" s="143"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Description]],Dimentions!$X$6:$AC$134,4,FALSE)="","",VLOOKUP(Table1[[#This Row],[Budget Code Description]],Dimentions!$X$6:$AC$134,4,FALSE)),"")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4"/>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x14ac:dyDescent="0.35">
      <c r="A2653" s="1"/>
      <c r="B2653" s="88" t="str">
        <f>IF(Table1[[#This Row],[Posting Date]]&lt;&gt;"",IF(Table1[[#This Row],[Reference Number]]=Q2652,B2652+1,1),"")</f>
        <v/>
      </c>
      <c r="C2653" s="61"/>
      <c r="D2653" s="61"/>
      <c r="E2653" s="140"/>
      <c r="F2653" s="143" t="str">
        <f>IFERROR(IF(VLOOKUP(Table1[[#This Row],[Budget Code Description]],Dimentions!$X$6:$AC$139,2,FALSE)="","",VLOOKUP(Table1[[#This Row],[Budget Code Description]],Dimentions!$X$6:$AC$139,2,FALSE)),"")</f>
        <v/>
      </c>
      <c r="G2653" s="143"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Description]],Dimentions!$X$6:$AC$134,4,FALSE)="","",VLOOKUP(Table1[[#This Row],[Budget Code Description]],Dimentions!$X$6:$AC$134,4,FALSE)),"")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4"/>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x14ac:dyDescent="0.35">
      <c r="A2654" s="1"/>
      <c r="B2654" s="88" t="str">
        <f>IF(Table1[[#This Row],[Posting Date]]&lt;&gt;"",IF(Table1[[#This Row],[Reference Number]]=Q2653,B2653+1,1),"")</f>
        <v/>
      </c>
      <c r="C2654" s="61"/>
      <c r="D2654" s="61"/>
      <c r="E2654" s="140"/>
      <c r="F2654" s="143" t="str">
        <f>IFERROR(IF(VLOOKUP(Table1[[#This Row],[Budget Code Description]],Dimentions!$X$6:$AC$139,2,FALSE)="","",VLOOKUP(Table1[[#This Row],[Budget Code Description]],Dimentions!$X$6:$AC$139,2,FALSE)),"")</f>
        <v/>
      </c>
      <c r="G2654" s="143"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Description]],Dimentions!$X$6:$AC$134,4,FALSE)="","",VLOOKUP(Table1[[#This Row],[Budget Code Description]],Dimentions!$X$6:$AC$134,4,FALSE)),"")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4"/>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x14ac:dyDescent="0.35">
      <c r="A2655" s="1"/>
      <c r="B2655" s="88" t="str">
        <f>IF(Table1[[#This Row],[Posting Date]]&lt;&gt;"",IF(Table1[[#This Row],[Reference Number]]=Q2654,B2654+1,1),"")</f>
        <v/>
      </c>
      <c r="C2655" s="61"/>
      <c r="D2655" s="61"/>
      <c r="E2655" s="140"/>
      <c r="F2655" s="143" t="str">
        <f>IFERROR(IF(VLOOKUP(Table1[[#This Row],[Budget Code Description]],Dimentions!$X$6:$AC$139,2,FALSE)="","",VLOOKUP(Table1[[#This Row],[Budget Code Description]],Dimentions!$X$6:$AC$139,2,FALSE)),"")</f>
        <v/>
      </c>
      <c r="G2655" s="143"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Description]],Dimentions!$X$6:$AC$134,4,FALSE)="","",VLOOKUP(Table1[[#This Row],[Budget Code Description]],Dimentions!$X$6:$AC$134,4,FALSE)),"")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4"/>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x14ac:dyDescent="0.35">
      <c r="A2656" s="1"/>
      <c r="B2656" s="88" t="str">
        <f>IF(Table1[[#This Row],[Posting Date]]&lt;&gt;"",IF(Table1[[#This Row],[Reference Number]]=Q2655,B2655+1,1),"")</f>
        <v/>
      </c>
      <c r="C2656" s="61"/>
      <c r="D2656" s="61"/>
      <c r="E2656" s="140"/>
      <c r="F2656" s="143" t="str">
        <f>IFERROR(IF(VLOOKUP(Table1[[#This Row],[Budget Code Description]],Dimentions!$X$6:$AC$139,2,FALSE)="","",VLOOKUP(Table1[[#This Row],[Budget Code Description]],Dimentions!$X$6:$AC$139,2,FALSE)),"")</f>
        <v/>
      </c>
      <c r="G2656" s="143"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Description]],Dimentions!$X$6:$AC$134,4,FALSE)="","",VLOOKUP(Table1[[#This Row],[Budget Code Description]],Dimentions!$X$6:$AC$134,4,FALSE)),"")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4"/>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x14ac:dyDescent="0.35">
      <c r="A2657" s="1"/>
      <c r="B2657" s="88" t="str">
        <f>IF(Table1[[#This Row],[Posting Date]]&lt;&gt;"",IF(Table1[[#This Row],[Reference Number]]=Q2656,B2656+1,1),"")</f>
        <v/>
      </c>
      <c r="C2657" s="61"/>
      <c r="D2657" s="61"/>
      <c r="E2657" s="140"/>
      <c r="F2657" s="143" t="str">
        <f>IFERROR(IF(VLOOKUP(Table1[[#This Row],[Budget Code Description]],Dimentions!$X$6:$AC$139,2,FALSE)="","",VLOOKUP(Table1[[#This Row],[Budget Code Description]],Dimentions!$X$6:$AC$139,2,FALSE)),"")</f>
        <v/>
      </c>
      <c r="G2657" s="143"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Description]],Dimentions!$X$6:$AC$134,4,FALSE)="","",VLOOKUP(Table1[[#This Row],[Budget Code Description]],Dimentions!$X$6:$AC$134,4,FALSE)),"")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4"/>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x14ac:dyDescent="0.35">
      <c r="A2658" s="1"/>
      <c r="B2658" s="88" t="str">
        <f>IF(Table1[[#This Row],[Posting Date]]&lt;&gt;"",IF(Table1[[#This Row],[Reference Number]]=Q2657,B2657+1,1),"")</f>
        <v/>
      </c>
      <c r="C2658" s="61"/>
      <c r="D2658" s="61"/>
      <c r="E2658" s="140"/>
      <c r="F2658" s="143" t="str">
        <f>IFERROR(IF(VLOOKUP(Table1[[#This Row],[Budget Code Description]],Dimentions!$X$6:$AC$139,2,FALSE)="","",VLOOKUP(Table1[[#This Row],[Budget Code Description]],Dimentions!$X$6:$AC$139,2,FALSE)),"")</f>
        <v/>
      </c>
      <c r="G2658" s="143"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Description]],Dimentions!$X$6:$AC$134,4,FALSE)="","",VLOOKUP(Table1[[#This Row],[Budget Code Description]],Dimentions!$X$6:$AC$134,4,FALSE)),"")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4"/>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x14ac:dyDescent="0.35">
      <c r="A2659" s="1"/>
      <c r="B2659" s="88" t="str">
        <f>IF(Table1[[#This Row],[Posting Date]]&lt;&gt;"",IF(Table1[[#This Row],[Reference Number]]=Q2658,B2658+1,1),"")</f>
        <v/>
      </c>
      <c r="C2659" s="61"/>
      <c r="D2659" s="61"/>
      <c r="E2659" s="140"/>
      <c r="F2659" s="143" t="str">
        <f>IFERROR(IF(VLOOKUP(Table1[[#This Row],[Budget Code Description]],Dimentions!$X$6:$AC$139,2,FALSE)="","",VLOOKUP(Table1[[#This Row],[Budget Code Description]],Dimentions!$X$6:$AC$139,2,FALSE)),"")</f>
        <v/>
      </c>
      <c r="G2659" s="143"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Description]],Dimentions!$X$6:$AC$134,4,FALSE)="","",VLOOKUP(Table1[[#This Row],[Budget Code Description]],Dimentions!$X$6:$AC$134,4,FALSE)),"")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si="44"/>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x14ac:dyDescent="0.35">
      <c r="A2660" s="1"/>
      <c r="B2660" s="88" t="str">
        <f>IF(Table1[[#This Row],[Posting Date]]&lt;&gt;"",IF(Table1[[#This Row],[Reference Number]]=Q2659,B2659+1,1),"")</f>
        <v/>
      </c>
      <c r="C2660" s="61"/>
      <c r="D2660" s="61"/>
      <c r="E2660" s="140"/>
      <c r="F2660" s="143" t="str">
        <f>IFERROR(IF(VLOOKUP(Table1[[#This Row],[Budget Code Description]],Dimentions!$X$6:$AC$139,2,FALSE)="","",VLOOKUP(Table1[[#This Row],[Budget Code Description]],Dimentions!$X$6:$AC$139,2,FALSE)),"")</f>
        <v/>
      </c>
      <c r="G2660" s="143"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Description]],Dimentions!$X$6:$AC$134,4,FALSE)="","",VLOOKUP(Table1[[#This Row],[Budget Code Description]],Dimentions!$X$6:$AC$134,4,FALSE)),"")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4"/>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x14ac:dyDescent="0.35">
      <c r="A2661" s="1"/>
      <c r="B2661" s="88" t="str">
        <f>IF(Table1[[#This Row],[Posting Date]]&lt;&gt;"",IF(Table1[[#This Row],[Reference Number]]=Q2660,B2660+1,1),"")</f>
        <v/>
      </c>
      <c r="C2661" s="61"/>
      <c r="D2661" s="61"/>
      <c r="E2661" s="140"/>
      <c r="F2661" s="143" t="str">
        <f>IFERROR(IF(VLOOKUP(Table1[[#This Row],[Budget Code Description]],Dimentions!$X$6:$AC$139,2,FALSE)="","",VLOOKUP(Table1[[#This Row],[Budget Code Description]],Dimentions!$X$6:$AC$139,2,FALSE)),"")</f>
        <v/>
      </c>
      <c r="G2661" s="143"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Description]],Dimentions!$X$6:$AC$134,4,FALSE)="","",VLOOKUP(Table1[[#This Row],[Budget Code Description]],Dimentions!$X$6:$AC$134,4,FALSE)),"")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4"/>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x14ac:dyDescent="0.35">
      <c r="A2662" s="1"/>
      <c r="B2662" s="88" t="str">
        <f>IF(Table1[[#This Row],[Posting Date]]&lt;&gt;"",IF(Table1[[#This Row],[Reference Number]]=Q2661,B2661+1,1),"")</f>
        <v/>
      </c>
      <c r="C2662" s="61"/>
      <c r="D2662" s="61"/>
      <c r="E2662" s="140"/>
      <c r="F2662" s="143" t="str">
        <f>IFERROR(IF(VLOOKUP(Table1[[#This Row],[Budget Code Description]],Dimentions!$X$6:$AC$139,2,FALSE)="","",VLOOKUP(Table1[[#This Row],[Budget Code Description]],Dimentions!$X$6:$AC$139,2,FALSE)),"")</f>
        <v/>
      </c>
      <c r="G2662" s="143"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Description]],Dimentions!$X$6:$AC$134,4,FALSE)="","",VLOOKUP(Table1[[#This Row],[Budget Code Description]],Dimentions!$X$6:$AC$134,4,FALSE)),"")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si="44"/>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x14ac:dyDescent="0.35">
      <c r="A2663" s="1"/>
      <c r="B2663" s="88" t="str">
        <f>IF(Table1[[#This Row],[Posting Date]]&lt;&gt;"",IF(Table1[[#This Row],[Reference Number]]=Q2662,B2662+1,1),"")</f>
        <v/>
      </c>
      <c r="C2663" s="61"/>
      <c r="D2663" s="61"/>
      <c r="E2663" s="140"/>
      <c r="F2663" s="143" t="str">
        <f>IFERROR(IF(VLOOKUP(Table1[[#This Row],[Budget Code Description]],Dimentions!$X$6:$AC$139,2,FALSE)="","",VLOOKUP(Table1[[#This Row],[Budget Code Description]],Dimentions!$X$6:$AC$139,2,FALSE)),"")</f>
        <v/>
      </c>
      <c r="G2663" s="143"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Description]],Dimentions!$X$6:$AC$134,4,FALSE)="","",VLOOKUP(Table1[[#This Row],[Budget Code Description]],Dimentions!$X$6:$AC$134,4,FALSE)),"")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4"/>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x14ac:dyDescent="0.35">
      <c r="A2664" s="1"/>
      <c r="B2664" s="88" t="str">
        <f>IF(Table1[[#This Row],[Posting Date]]&lt;&gt;"",IF(Table1[[#This Row],[Reference Number]]=Q2663,B2663+1,1),"")</f>
        <v/>
      </c>
      <c r="C2664" s="61"/>
      <c r="D2664" s="61"/>
      <c r="E2664" s="140"/>
      <c r="F2664" s="143" t="str">
        <f>IFERROR(IF(VLOOKUP(Table1[[#This Row],[Budget Code Description]],Dimentions!$X$6:$AC$139,2,FALSE)="","",VLOOKUP(Table1[[#This Row],[Budget Code Description]],Dimentions!$X$6:$AC$139,2,FALSE)),"")</f>
        <v/>
      </c>
      <c r="G2664" s="143"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Description]],Dimentions!$X$6:$AC$134,4,FALSE)="","",VLOOKUP(Table1[[#This Row],[Budget Code Description]],Dimentions!$X$6:$AC$134,4,FALSE)),"")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4"/>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x14ac:dyDescent="0.35">
      <c r="A2665" s="1"/>
      <c r="B2665" s="88" t="str">
        <f>IF(Table1[[#This Row],[Posting Date]]&lt;&gt;"",IF(Table1[[#This Row],[Reference Number]]=Q2664,B2664+1,1),"")</f>
        <v/>
      </c>
      <c r="C2665" s="61"/>
      <c r="D2665" s="61"/>
      <c r="E2665" s="140"/>
      <c r="F2665" s="143" t="str">
        <f>IFERROR(IF(VLOOKUP(Table1[[#This Row],[Budget Code Description]],Dimentions!$X$6:$AC$139,2,FALSE)="","",VLOOKUP(Table1[[#This Row],[Budget Code Description]],Dimentions!$X$6:$AC$139,2,FALSE)),"")</f>
        <v/>
      </c>
      <c r="G2665" s="143"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Description]],Dimentions!$X$6:$AC$134,4,FALSE)="","",VLOOKUP(Table1[[#This Row],[Budget Code Description]],Dimentions!$X$6:$AC$134,4,FALSE)),"")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si="44"/>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x14ac:dyDescent="0.35">
      <c r="A2666" s="1"/>
      <c r="B2666" s="88" t="str">
        <f>IF(Table1[[#This Row],[Posting Date]]&lt;&gt;"",IF(Table1[[#This Row],[Reference Number]]=Q2665,B2665+1,1),"")</f>
        <v/>
      </c>
      <c r="C2666" s="61"/>
      <c r="D2666" s="61"/>
      <c r="E2666" s="140"/>
      <c r="F2666" s="143" t="str">
        <f>IFERROR(IF(VLOOKUP(Table1[[#This Row],[Budget Code Description]],Dimentions!$X$6:$AC$139,2,FALSE)="","",VLOOKUP(Table1[[#This Row],[Budget Code Description]],Dimentions!$X$6:$AC$139,2,FALSE)),"")</f>
        <v/>
      </c>
      <c r="G2666" s="143"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Description]],Dimentions!$X$6:$AC$134,4,FALSE)="","",VLOOKUP(Table1[[#This Row],[Budget Code Description]],Dimentions!$X$6:$AC$134,4,FALSE)),"")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4"/>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x14ac:dyDescent="0.35">
      <c r="A2667" s="1"/>
      <c r="B2667" s="88" t="str">
        <f>IF(Table1[[#This Row],[Posting Date]]&lt;&gt;"",IF(Table1[[#This Row],[Reference Number]]=Q2666,B2666+1,1),"")</f>
        <v/>
      </c>
      <c r="C2667" s="61"/>
      <c r="D2667" s="61"/>
      <c r="E2667" s="140"/>
      <c r="F2667" s="143" t="str">
        <f>IFERROR(IF(VLOOKUP(Table1[[#This Row],[Budget Code Description]],Dimentions!$X$6:$AC$139,2,FALSE)="","",VLOOKUP(Table1[[#This Row],[Budget Code Description]],Dimentions!$X$6:$AC$139,2,FALSE)),"")</f>
        <v/>
      </c>
      <c r="G2667" s="143"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Description]],Dimentions!$X$6:$AC$134,4,FALSE)="","",VLOOKUP(Table1[[#This Row],[Budget Code Description]],Dimentions!$X$6:$AC$134,4,FALSE)),"")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ref="W2667:W2730" si="45">IF(E2667="","",(ExchangeRate))</f>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x14ac:dyDescent="0.35">
      <c r="A2668" s="1"/>
      <c r="B2668" s="88" t="str">
        <f>IF(Table1[[#This Row],[Posting Date]]&lt;&gt;"",IF(Table1[[#This Row],[Reference Number]]=Q2667,B2667+1,1),"")</f>
        <v/>
      </c>
      <c r="C2668" s="61"/>
      <c r="D2668" s="61"/>
      <c r="E2668" s="140"/>
      <c r="F2668" s="143" t="str">
        <f>IFERROR(IF(VLOOKUP(Table1[[#This Row],[Budget Code Description]],Dimentions!$X$6:$AC$139,2,FALSE)="","",VLOOKUP(Table1[[#This Row],[Budget Code Description]],Dimentions!$X$6:$AC$139,2,FALSE)),"")</f>
        <v/>
      </c>
      <c r="G2668" s="143"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Description]],Dimentions!$X$6:$AC$134,4,FALSE)="","",VLOOKUP(Table1[[#This Row],[Budget Code Description]],Dimentions!$X$6:$AC$134,4,FALSE)),"")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5"/>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x14ac:dyDescent="0.35">
      <c r="A2669" s="1"/>
      <c r="B2669" s="88" t="str">
        <f>IF(Table1[[#This Row],[Posting Date]]&lt;&gt;"",IF(Table1[[#This Row],[Reference Number]]=Q2668,B2668+1,1),"")</f>
        <v/>
      </c>
      <c r="C2669" s="61"/>
      <c r="D2669" s="61"/>
      <c r="E2669" s="140"/>
      <c r="F2669" s="143" t="str">
        <f>IFERROR(IF(VLOOKUP(Table1[[#This Row],[Budget Code Description]],Dimentions!$X$6:$AC$139,2,FALSE)="","",VLOOKUP(Table1[[#This Row],[Budget Code Description]],Dimentions!$X$6:$AC$139,2,FALSE)),"")</f>
        <v/>
      </c>
      <c r="G2669" s="143"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Description]],Dimentions!$X$6:$AC$134,4,FALSE)="","",VLOOKUP(Table1[[#This Row],[Budget Code Description]],Dimentions!$X$6:$AC$134,4,FALSE)),"")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si="45"/>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x14ac:dyDescent="0.35">
      <c r="A2670" s="1"/>
      <c r="B2670" s="88" t="str">
        <f>IF(Table1[[#This Row],[Posting Date]]&lt;&gt;"",IF(Table1[[#This Row],[Reference Number]]=Q2669,B2669+1,1),"")</f>
        <v/>
      </c>
      <c r="C2670" s="61"/>
      <c r="D2670" s="61"/>
      <c r="E2670" s="140"/>
      <c r="F2670" s="143" t="str">
        <f>IFERROR(IF(VLOOKUP(Table1[[#This Row],[Budget Code Description]],Dimentions!$X$6:$AC$139,2,FALSE)="","",VLOOKUP(Table1[[#This Row],[Budget Code Description]],Dimentions!$X$6:$AC$139,2,FALSE)),"")</f>
        <v/>
      </c>
      <c r="G2670" s="143"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Description]],Dimentions!$X$6:$AC$134,4,FALSE)="","",VLOOKUP(Table1[[#This Row],[Budget Code Description]],Dimentions!$X$6:$AC$134,4,FALSE)),"")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si="45"/>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x14ac:dyDescent="0.35">
      <c r="A2671" s="1"/>
      <c r="B2671" s="88" t="str">
        <f>IF(Table1[[#This Row],[Posting Date]]&lt;&gt;"",IF(Table1[[#This Row],[Reference Number]]=Q2670,B2670+1,1),"")</f>
        <v/>
      </c>
      <c r="C2671" s="61"/>
      <c r="D2671" s="61"/>
      <c r="E2671" s="140"/>
      <c r="F2671" s="143" t="str">
        <f>IFERROR(IF(VLOOKUP(Table1[[#This Row],[Budget Code Description]],Dimentions!$X$6:$AC$139,2,FALSE)="","",VLOOKUP(Table1[[#This Row],[Budget Code Description]],Dimentions!$X$6:$AC$139,2,FALSE)),"")</f>
        <v/>
      </c>
      <c r="G2671" s="143"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Description]],Dimentions!$X$6:$AC$134,4,FALSE)="","",VLOOKUP(Table1[[#This Row],[Budget Code Description]],Dimentions!$X$6:$AC$134,4,FALSE)),"")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si="45"/>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x14ac:dyDescent="0.35">
      <c r="A2672" s="1"/>
      <c r="B2672" s="88" t="str">
        <f>IF(Table1[[#This Row],[Posting Date]]&lt;&gt;"",IF(Table1[[#This Row],[Reference Number]]=Q2671,B2671+1,1),"")</f>
        <v/>
      </c>
      <c r="C2672" s="61"/>
      <c r="D2672" s="61"/>
      <c r="E2672" s="140"/>
      <c r="F2672" s="143" t="str">
        <f>IFERROR(IF(VLOOKUP(Table1[[#This Row],[Budget Code Description]],Dimentions!$X$6:$AC$139,2,FALSE)="","",VLOOKUP(Table1[[#This Row],[Budget Code Description]],Dimentions!$X$6:$AC$139,2,FALSE)),"")</f>
        <v/>
      </c>
      <c r="G2672" s="143"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Description]],Dimentions!$X$6:$AC$134,4,FALSE)="","",VLOOKUP(Table1[[#This Row],[Budget Code Description]],Dimentions!$X$6:$AC$134,4,FALSE)),"")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5"/>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x14ac:dyDescent="0.35">
      <c r="A2673" s="1"/>
      <c r="B2673" s="88" t="str">
        <f>IF(Table1[[#This Row],[Posting Date]]&lt;&gt;"",IF(Table1[[#This Row],[Reference Number]]=Q2672,B2672+1,1),"")</f>
        <v/>
      </c>
      <c r="C2673" s="61"/>
      <c r="D2673" s="61"/>
      <c r="E2673" s="140"/>
      <c r="F2673" s="143" t="str">
        <f>IFERROR(IF(VLOOKUP(Table1[[#This Row],[Budget Code Description]],Dimentions!$X$6:$AC$139,2,FALSE)="","",VLOOKUP(Table1[[#This Row],[Budget Code Description]],Dimentions!$X$6:$AC$139,2,FALSE)),"")</f>
        <v/>
      </c>
      <c r="G2673" s="143"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Description]],Dimentions!$X$6:$AC$134,4,FALSE)="","",VLOOKUP(Table1[[#This Row],[Budget Code Description]],Dimentions!$X$6:$AC$134,4,FALSE)),"")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5"/>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x14ac:dyDescent="0.35">
      <c r="A2674" s="1"/>
      <c r="B2674" s="88" t="str">
        <f>IF(Table1[[#This Row],[Posting Date]]&lt;&gt;"",IF(Table1[[#This Row],[Reference Number]]=Q2673,B2673+1,1),"")</f>
        <v/>
      </c>
      <c r="C2674" s="61"/>
      <c r="D2674" s="61"/>
      <c r="E2674" s="140"/>
      <c r="F2674" s="143" t="str">
        <f>IFERROR(IF(VLOOKUP(Table1[[#This Row],[Budget Code Description]],Dimentions!$X$6:$AC$139,2,FALSE)="","",VLOOKUP(Table1[[#This Row],[Budget Code Description]],Dimentions!$X$6:$AC$139,2,FALSE)),"")</f>
        <v/>
      </c>
      <c r="G2674" s="143"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Description]],Dimentions!$X$6:$AC$134,4,FALSE)="","",VLOOKUP(Table1[[#This Row],[Budget Code Description]],Dimentions!$X$6:$AC$134,4,FALSE)),"")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5"/>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x14ac:dyDescent="0.35">
      <c r="A2675" s="1"/>
      <c r="B2675" s="88" t="str">
        <f>IF(Table1[[#This Row],[Posting Date]]&lt;&gt;"",IF(Table1[[#This Row],[Reference Number]]=Q2674,B2674+1,1),"")</f>
        <v/>
      </c>
      <c r="C2675" s="61"/>
      <c r="D2675" s="61"/>
      <c r="E2675" s="140"/>
      <c r="F2675" s="143" t="str">
        <f>IFERROR(IF(VLOOKUP(Table1[[#This Row],[Budget Code Description]],Dimentions!$X$6:$AC$139,2,FALSE)="","",VLOOKUP(Table1[[#This Row],[Budget Code Description]],Dimentions!$X$6:$AC$139,2,FALSE)),"")</f>
        <v/>
      </c>
      <c r="G2675" s="143"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Description]],Dimentions!$X$6:$AC$134,4,FALSE)="","",VLOOKUP(Table1[[#This Row],[Budget Code Description]],Dimentions!$X$6:$AC$134,4,FALSE)),"")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5"/>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x14ac:dyDescent="0.35">
      <c r="A2676" s="1"/>
      <c r="B2676" s="88" t="str">
        <f>IF(Table1[[#This Row],[Posting Date]]&lt;&gt;"",IF(Table1[[#This Row],[Reference Number]]=Q2675,B2675+1,1),"")</f>
        <v/>
      </c>
      <c r="C2676" s="61"/>
      <c r="D2676" s="61"/>
      <c r="E2676" s="140"/>
      <c r="F2676" s="143" t="str">
        <f>IFERROR(IF(VLOOKUP(Table1[[#This Row],[Budget Code Description]],Dimentions!$X$6:$AC$139,2,FALSE)="","",VLOOKUP(Table1[[#This Row],[Budget Code Description]],Dimentions!$X$6:$AC$139,2,FALSE)),"")</f>
        <v/>
      </c>
      <c r="G2676" s="143"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Description]],Dimentions!$X$6:$AC$134,4,FALSE)="","",VLOOKUP(Table1[[#This Row],[Budget Code Description]],Dimentions!$X$6:$AC$134,4,FALSE)),"")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5"/>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x14ac:dyDescent="0.35">
      <c r="A2677" s="1"/>
      <c r="B2677" s="88" t="str">
        <f>IF(Table1[[#This Row],[Posting Date]]&lt;&gt;"",IF(Table1[[#This Row],[Reference Number]]=Q2676,B2676+1,1),"")</f>
        <v/>
      </c>
      <c r="C2677" s="61"/>
      <c r="D2677" s="61"/>
      <c r="E2677" s="140"/>
      <c r="F2677" s="143" t="str">
        <f>IFERROR(IF(VLOOKUP(Table1[[#This Row],[Budget Code Description]],Dimentions!$X$6:$AC$139,2,FALSE)="","",VLOOKUP(Table1[[#This Row],[Budget Code Description]],Dimentions!$X$6:$AC$139,2,FALSE)),"")</f>
        <v/>
      </c>
      <c r="G2677" s="143"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Description]],Dimentions!$X$6:$AC$134,4,FALSE)="","",VLOOKUP(Table1[[#This Row],[Budget Code Description]],Dimentions!$X$6:$AC$134,4,FALSE)),"")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5"/>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x14ac:dyDescent="0.35">
      <c r="A2678" s="1"/>
      <c r="B2678" s="88" t="str">
        <f>IF(Table1[[#This Row],[Posting Date]]&lt;&gt;"",IF(Table1[[#This Row],[Reference Number]]=Q2677,B2677+1,1),"")</f>
        <v/>
      </c>
      <c r="C2678" s="61"/>
      <c r="D2678" s="61"/>
      <c r="E2678" s="140"/>
      <c r="F2678" s="143" t="str">
        <f>IFERROR(IF(VLOOKUP(Table1[[#This Row],[Budget Code Description]],Dimentions!$X$6:$AC$139,2,FALSE)="","",VLOOKUP(Table1[[#This Row],[Budget Code Description]],Dimentions!$X$6:$AC$139,2,FALSE)),"")</f>
        <v/>
      </c>
      <c r="G2678" s="143"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Description]],Dimentions!$X$6:$AC$134,4,FALSE)="","",VLOOKUP(Table1[[#This Row],[Budget Code Description]],Dimentions!$X$6:$AC$134,4,FALSE)),"")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5"/>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x14ac:dyDescent="0.35">
      <c r="A2679" s="1"/>
      <c r="B2679" s="88" t="str">
        <f>IF(Table1[[#This Row],[Posting Date]]&lt;&gt;"",IF(Table1[[#This Row],[Reference Number]]=Q2678,B2678+1,1),"")</f>
        <v/>
      </c>
      <c r="C2679" s="61"/>
      <c r="D2679" s="61"/>
      <c r="E2679" s="140"/>
      <c r="F2679" s="143" t="str">
        <f>IFERROR(IF(VLOOKUP(Table1[[#This Row],[Budget Code Description]],Dimentions!$X$6:$AC$139,2,FALSE)="","",VLOOKUP(Table1[[#This Row],[Budget Code Description]],Dimentions!$X$6:$AC$139,2,FALSE)),"")</f>
        <v/>
      </c>
      <c r="G2679" s="143"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Description]],Dimentions!$X$6:$AC$134,4,FALSE)="","",VLOOKUP(Table1[[#This Row],[Budget Code Description]],Dimentions!$X$6:$AC$134,4,FALSE)),"")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5"/>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x14ac:dyDescent="0.35">
      <c r="A2680" s="1"/>
      <c r="B2680" s="88" t="str">
        <f>IF(Table1[[#This Row],[Posting Date]]&lt;&gt;"",IF(Table1[[#This Row],[Reference Number]]=Q2679,B2679+1,1),"")</f>
        <v/>
      </c>
      <c r="C2680" s="61"/>
      <c r="D2680" s="61"/>
      <c r="E2680" s="140"/>
      <c r="F2680" s="143" t="str">
        <f>IFERROR(IF(VLOOKUP(Table1[[#This Row],[Budget Code Description]],Dimentions!$X$6:$AC$139,2,FALSE)="","",VLOOKUP(Table1[[#This Row],[Budget Code Description]],Dimentions!$X$6:$AC$139,2,FALSE)),"")</f>
        <v/>
      </c>
      <c r="G2680" s="143"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Description]],Dimentions!$X$6:$AC$134,4,FALSE)="","",VLOOKUP(Table1[[#This Row],[Budget Code Description]],Dimentions!$X$6:$AC$134,4,FALSE)),"")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si="45"/>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x14ac:dyDescent="0.35">
      <c r="A2681" s="1"/>
      <c r="B2681" s="88" t="str">
        <f>IF(Table1[[#This Row],[Posting Date]]&lt;&gt;"",IF(Table1[[#This Row],[Reference Number]]=Q2680,B2680+1,1),"")</f>
        <v/>
      </c>
      <c r="C2681" s="61"/>
      <c r="D2681" s="61"/>
      <c r="E2681" s="140"/>
      <c r="F2681" s="143" t="str">
        <f>IFERROR(IF(VLOOKUP(Table1[[#This Row],[Budget Code Description]],Dimentions!$X$6:$AC$139,2,FALSE)="","",VLOOKUP(Table1[[#This Row],[Budget Code Description]],Dimentions!$X$6:$AC$139,2,FALSE)),"")</f>
        <v/>
      </c>
      <c r="G2681" s="143"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Description]],Dimentions!$X$6:$AC$134,4,FALSE)="","",VLOOKUP(Table1[[#This Row],[Budget Code Description]],Dimentions!$X$6:$AC$134,4,FALSE)),"")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5"/>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x14ac:dyDescent="0.35">
      <c r="A2682" s="1"/>
      <c r="B2682" s="88" t="str">
        <f>IF(Table1[[#This Row],[Posting Date]]&lt;&gt;"",IF(Table1[[#This Row],[Reference Number]]=Q2681,B2681+1,1),"")</f>
        <v/>
      </c>
      <c r="C2682" s="61"/>
      <c r="D2682" s="61"/>
      <c r="E2682" s="140"/>
      <c r="F2682" s="143" t="str">
        <f>IFERROR(IF(VLOOKUP(Table1[[#This Row],[Budget Code Description]],Dimentions!$X$6:$AC$139,2,FALSE)="","",VLOOKUP(Table1[[#This Row],[Budget Code Description]],Dimentions!$X$6:$AC$139,2,FALSE)),"")</f>
        <v/>
      </c>
      <c r="G2682" s="143"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Description]],Dimentions!$X$6:$AC$134,4,FALSE)="","",VLOOKUP(Table1[[#This Row],[Budget Code Description]],Dimentions!$X$6:$AC$134,4,FALSE)),"")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5"/>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x14ac:dyDescent="0.35">
      <c r="A2683" s="1"/>
      <c r="B2683" s="88" t="str">
        <f>IF(Table1[[#This Row],[Posting Date]]&lt;&gt;"",IF(Table1[[#This Row],[Reference Number]]=Q2682,B2682+1,1),"")</f>
        <v/>
      </c>
      <c r="C2683" s="61"/>
      <c r="D2683" s="61"/>
      <c r="E2683" s="140"/>
      <c r="F2683" s="143" t="str">
        <f>IFERROR(IF(VLOOKUP(Table1[[#This Row],[Budget Code Description]],Dimentions!$X$6:$AC$139,2,FALSE)="","",VLOOKUP(Table1[[#This Row],[Budget Code Description]],Dimentions!$X$6:$AC$139,2,FALSE)),"")</f>
        <v/>
      </c>
      <c r="G2683" s="143"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Description]],Dimentions!$X$6:$AC$134,4,FALSE)="","",VLOOKUP(Table1[[#This Row],[Budget Code Description]],Dimentions!$X$6:$AC$134,4,FALSE)),"")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5"/>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x14ac:dyDescent="0.35">
      <c r="A2684" s="1"/>
      <c r="B2684" s="88" t="str">
        <f>IF(Table1[[#This Row],[Posting Date]]&lt;&gt;"",IF(Table1[[#This Row],[Reference Number]]=Q2683,B2683+1,1),"")</f>
        <v/>
      </c>
      <c r="C2684" s="61"/>
      <c r="D2684" s="61"/>
      <c r="E2684" s="140"/>
      <c r="F2684" s="143" t="str">
        <f>IFERROR(IF(VLOOKUP(Table1[[#This Row],[Budget Code Description]],Dimentions!$X$6:$AC$139,2,FALSE)="","",VLOOKUP(Table1[[#This Row],[Budget Code Description]],Dimentions!$X$6:$AC$139,2,FALSE)),"")</f>
        <v/>
      </c>
      <c r="G2684" s="143"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Description]],Dimentions!$X$6:$AC$134,4,FALSE)="","",VLOOKUP(Table1[[#This Row],[Budget Code Description]],Dimentions!$X$6:$AC$134,4,FALSE)),"")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5"/>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x14ac:dyDescent="0.35">
      <c r="A2685" s="1"/>
      <c r="B2685" s="88" t="str">
        <f>IF(Table1[[#This Row],[Posting Date]]&lt;&gt;"",IF(Table1[[#This Row],[Reference Number]]=Q2684,B2684+1,1),"")</f>
        <v/>
      </c>
      <c r="C2685" s="61"/>
      <c r="D2685" s="61"/>
      <c r="E2685" s="140"/>
      <c r="F2685" s="143" t="str">
        <f>IFERROR(IF(VLOOKUP(Table1[[#This Row],[Budget Code Description]],Dimentions!$X$6:$AC$139,2,FALSE)="","",VLOOKUP(Table1[[#This Row],[Budget Code Description]],Dimentions!$X$6:$AC$139,2,FALSE)),"")</f>
        <v/>
      </c>
      <c r="G2685" s="143"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Description]],Dimentions!$X$6:$AC$134,4,FALSE)="","",VLOOKUP(Table1[[#This Row],[Budget Code Description]],Dimentions!$X$6:$AC$134,4,FALSE)),"")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5"/>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x14ac:dyDescent="0.35">
      <c r="A2686" s="1"/>
      <c r="B2686" s="88" t="str">
        <f>IF(Table1[[#This Row],[Posting Date]]&lt;&gt;"",IF(Table1[[#This Row],[Reference Number]]=Q2685,B2685+1,1),"")</f>
        <v/>
      </c>
      <c r="C2686" s="61"/>
      <c r="D2686" s="61"/>
      <c r="E2686" s="140"/>
      <c r="F2686" s="143" t="str">
        <f>IFERROR(IF(VLOOKUP(Table1[[#This Row],[Budget Code Description]],Dimentions!$X$6:$AC$139,2,FALSE)="","",VLOOKUP(Table1[[#This Row],[Budget Code Description]],Dimentions!$X$6:$AC$139,2,FALSE)),"")</f>
        <v/>
      </c>
      <c r="G2686" s="143"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Description]],Dimentions!$X$6:$AC$134,4,FALSE)="","",VLOOKUP(Table1[[#This Row],[Budget Code Description]],Dimentions!$X$6:$AC$134,4,FALSE)),"")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5"/>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x14ac:dyDescent="0.35">
      <c r="A2687" s="1"/>
      <c r="B2687" s="88" t="str">
        <f>IF(Table1[[#This Row],[Posting Date]]&lt;&gt;"",IF(Table1[[#This Row],[Reference Number]]=Q2686,B2686+1,1),"")</f>
        <v/>
      </c>
      <c r="C2687" s="61"/>
      <c r="D2687" s="61"/>
      <c r="E2687" s="140"/>
      <c r="F2687" s="143" t="str">
        <f>IFERROR(IF(VLOOKUP(Table1[[#This Row],[Budget Code Description]],Dimentions!$X$6:$AC$139,2,FALSE)="","",VLOOKUP(Table1[[#This Row],[Budget Code Description]],Dimentions!$X$6:$AC$139,2,FALSE)),"")</f>
        <v/>
      </c>
      <c r="G2687" s="143"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Description]],Dimentions!$X$6:$AC$134,4,FALSE)="","",VLOOKUP(Table1[[#This Row],[Budget Code Description]],Dimentions!$X$6:$AC$134,4,FALSE)),"")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5"/>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x14ac:dyDescent="0.35">
      <c r="A2688" s="1"/>
      <c r="B2688" s="88" t="str">
        <f>IF(Table1[[#This Row],[Posting Date]]&lt;&gt;"",IF(Table1[[#This Row],[Reference Number]]=Q2687,B2687+1,1),"")</f>
        <v/>
      </c>
      <c r="C2688" s="61"/>
      <c r="D2688" s="61"/>
      <c r="E2688" s="140"/>
      <c r="F2688" s="143" t="str">
        <f>IFERROR(IF(VLOOKUP(Table1[[#This Row],[Budget Code Description]],Dimentions!$X$6:$AC$139,2,FALSE)="","",VLOOKUP(Table1[[#This Row],[Budget Code Description]],Dimentions!$X$6:$AC$139,2,FALSE)),"")</f>
        <v/>
      </c>
      <c r="G2688" s="143"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Description]],Dimentions!$X$6:$AC$134,4,FALSE)="","",VLOOKUP(Table1[[#This Row],[Budget Code Description]],Dimentions!$X$6:$AC$134,4,FALSE)),"")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5"/>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x14ac:dyDescent="0.35">
      <c r="A2689" s="1"/>
      <c r="B2689" s="88" t="str">
        <f>IF(Table1[[#This Row],[Posting Date]]&lt;&gt;"",IF(Table1[[#This Row],[Reference Number]]=Q2688,B2688+1,1),"")</f>
        <v/>
      </c>
      <c r="C2689" s="61"/>
      <c r="D2689" s="61"/>
      <c r="E2689" s="140"/>
      <c r="F2689" s="143" t="str">
        <f>IFERROR(IF(VLOOKUP(Table1[[#This Row],[Budget Code Description]],Dimentions!$X$6:$AC$139,2,FALSE)="","",VLOOKUP(Table1[[#This Row],[Budget Code Description]],Dimentions!$X$6:$AC$139,2,FALSE)),"")</f>
        <v/>
      </c>
      <c r="G2689" s="143"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Description]],Dimentions!$X$6:$AC$134,4,FALSE)="","",VLOOKUP(Table1[[#This Row],[Budget Code Description]],Dimentions!$X$6:$AC$134,4,FALSE)),"")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5"/>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x14ac:dyDescent="0.35">
      <c r="A2690" s="1"/>
      <c r="B2690" s="88" t="str">
        <f>IF(Table1[[#This Row],[Posting Date]]&lt;&gt;"",IF(Table1[[#This Row],[Reference Number]]=Q2689,B2689+1,1),"")</f>
        <v/>
      </c>
      <c r="C2690" s="61"/>
      <c r="D2690" s="61"/>
      <c r="E2690" s="140"/>
      <c r="F2690" s="143" t="str">
        <f>IFERROR(IF(VLOOKUP(Table1[[#This Row],[Budget Code Description]],Dimentions!$X$6:$AC$139,2,FALSE)="","",VLOOKUP(Table1[[#This Row],[Budget Code Description]],Dimentions!$X$6:$AC$139,2,FALSE)),"")</f>
        <v/>
      </c>
      <c r="G2690" s="143"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Description]],Dimentions!$X$6:$AC$134,4,FALSE)="","",VLOOKUP(Table1[[#This Row],[Budget Code Description]],Dimentions!$X$6:$AC$134,4,FALSE)),"")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5"/>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x14ac:dyDescent="0.35">
      <c r="A2691" s="1"/>
      <c r="B2691" s="88" t="str">
        <f>IF(Table1[[#This Row],[Posting Date]]&lt;&gt;"",IF(Table1[[#This Row],[Reference Number]]=Q2690,B2690+1,1),"")</f>
        <v/>
      </c>
      <c r="C2691" s="61"/>
      <c r="D2691" s="61"/>
      <c r="E2691" s="140"/>
      <c r="F2691" s="143" t="str">
        <f>IFERROR(IF(VLOOKUP(Table1[[#This Row],[Budget Code Description]],Dimentions!$X$6:$AC$139,2,FALSE)="","",VLOOKUP(Table1[[#This Row],[Budget Code Description]],Dimentions!$X$6:$AC$139,2,FALSE)),"")</f>
        <v/>
      </c>
      <c r="G2691" s="143"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Description]],Dimentions!$X$6:$AC$134,4,FALSE)="","",VLOOKUP(Table1[[#This Row],[Budget Code Description]],Dimentions!$X$6:$AC$134,4,FALSE)),"")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5"/>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x14ac:dyDescent="0.35">
      <c r="A2692" s="1"/>
      <c r="B2692" s="88" t="str">
        <f>IF(Table1[[#This Row],[Posting Date]]&lt;&gt;"",IF(Table1[[#This Row],[Reference Number]]=Q2691,B2691+1,1),"")</f>
        <v/>
      </c>
      <c r="C2692" s="61"/>
      <c r="D2692" s="61"/>
      <c r="E2692" s="140"/>
      <c r="F2692" s="143" t="str">
        <f>IFERROR(IF(VLOOKUP(Table1[[#This Row],[Budget Code Description]],Dimentions!$X$6:$AC$139,2,FALSE)="","",VLOOKUP(Table1[[#This Row],[Budget Code Description]],Dimentions!$X$6:$AC$139,2,FALSE)),"")</f>
        <v/>
      </c>
      <c r="G2692" s="143"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Description]],Dimentions!$X$6:$AC$134,4,FALSE)="","",VLOOKUP(Table1[[#This Row],[Budget Code Description]],Dimentions!$X$6:$AC$134,4,FALSE)),"")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5"/>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x14ac:dyDescent="0.35">
      <c r="A2693" s="1"/>
      <c r="B2693" s="88" t="str">
        <f>IF(Table1[[#This Row],[Posting Date]]&lt;&gt;"",IF(Table1[[#This Row],[Reference Number]]=Q2692,B2692+1,1),"")</f>
        <v/>
      </c>
      <c r="C2693" s="61"/>
      <c r="D2693" s="61"/>
      <c r="E2693" s="140"/>
      <c r="F2693" s="143" t="str">
        <f>IFERROR(IF(VLOOKUP(Table1[[#This Row],[Budget Code Description]],Dimentions!$X$6:$AC$139,2,FALSE)="","",VLOOKUP(Table1[[#This Row],[Budget Code Description]],Dimentions!$X$6:$AC$139,2,FALSE)),"")</f>
        <v/>
      </c>
      <c r="G2693" s="143"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Description]],Dimentions!$X$6:$AC$134,4,FALSE)="","",VLOOKUP(Table1[[#This Row],[Budget Code Description]],Dimentions!$X$6:$AC$134,4,FALSE)),"")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5"/>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x14ac:dyDescent="0.35">
      <c r="A2694" s="1"/>
      <c r="B2694" s="88" t="str">
        <f>IF(Table1[[#This Row],[Posting Date]]&lt;&gt;"",IF(Table1[[#This Row],[Reference Number]]=Q2693,B2693+1,1),"")</f>
        <v/>
      </c>
      <c r="C2694" s="61"/>
      <c r="D2694" s="61"/>
      <c r="E2694" s="140"/>
      <c r="F2694" s="143" t="str">
        <f>IFERROR(IF(VLOOKUP(Table1[[#This Row],[Budget Code Description]],Dimentions!$X$6:$AC$139,2,FALSE)="","",VLOOKUP(Table1[[#This Row],[Budget Code Description]],Dimentions!$X$6:$AC$139,2,FALSE)),"")</f>
        <v/>
      </c>
      <c r="G2694" s="143"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Description]],Dimentions!$X$6:$AC$134,4,FALSE)="","",VLOOKUP(Table1[[#This Row],[Budget Code Description]],Dimentions!$X$6:$AC$134,4,FALSE)),"")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5"/>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x14ac:dyDescent="0.35">
      <c r="A2695" s="1"/>
      <c r="B2695" s="88" t="str">
        <f>IF(Table1[[#This Row],[Posting Date]]&lt;&gt;"",IF(Table1[[#This Row],[Reference Number]]=Q2694,B2694+1,1),"")</f>
        <v/>
      </c>
      <c r="C2695" s="61"/>
      <c r="D2695" s="61"/>
      <c r="E2695" s="140"/>
      <c r="F2695" s="143" t="str">
        <f>IFERROR(IF(VLOOKUP(Table1[[#This Row],[Budget Code Description]],Dimentions!$X$6:$AC$139,2,FALSE)="","",VLOOKUP(Table1[[#This Row],[Budget Code Description]],Dimentions!$X$6:$AC$139,2,FALSE)),"")</f>
        <v/>
      </c>
      <c r="G2695" s="143"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Description]],Dimentions!$X$6:$AC$134,4,FALSE)="","",VLOOKUP(Table1[[#This Row],[Budget Code Description]],Dimentions!$X$6:$AC$134,4,FALSE)),"")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5"/>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x14ac:dyDescent="0.35">
      <c r="A2696" s="1"/>
      <c r="B2696" s="88" t="str">
        <f>IF(Table1[[#This Row],[Posting Date]]&lt;&gt;"",IF(Table1[[#This Row],[Reference Number]]=Q2695,B2695+1,1),"")</f>
        <v/>
      </c>
      <c r="C2696" s="61"/>
      <c r="D2696" s="61"/>
      <c r="E2696" s="140"/>
      <c r="F2696" s="143" t="str">
        <f>IFERROR(IF(VLOOKUP(Table1[[#This Row],[Budget Code Description]],Dimentions!$X$6:$AC$139,2,FALSE)="","",VLOOKUP(Table1[[#This Row],[Budget Code Description]],Dimentions!$X$6:$AC$139,2,FALSE)),"")</f>
        <v/>
      </c>
      <c r="G2696" s="143"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Description]],Dimentions!$X$6:$AC$134,4,FALSE)="","",VLOOKUP(Table1[[#This Row],[Budget Code Description]],Dimentions!$X$6:$AC$134,4,FALSE)),"")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5"/>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x14ac:dyDescent="0.35">
      <c r="A2697" s="1"/>
      <c r="B2697" s="88" t="str">
        <f>IF(Table1[[#This Row],[Posting Date]]&lt;&gt;"",IF(Table1[[#This Row],[Reference Number]]=Q2696,B2696+1,1),"")</f>
        <v/>
      </c>
      <c r="C2697" s="61"/>
      <c r="D2697" s="61"/>
      <c r="E2697" s="140"/>
      <c r="F2697" s="143" t="str">
        <f>IFERROR(IF(VLOOKUP(Table1[[#This Row],[Budget Code Description]],Dimentions!$X$6:$AC$139,2,FALSE)="","",VLOOKUP(Table1[[#This Row],[Budget Code Description]],Dimentions!$X$6:$AC$139,2,FALSE)),"")</f>
        <v/>
      </c>
      <c r="G2697" s="143"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Description]],Dimentions!$X$6:$AC$134,4,FALSE)="","",VLOOKUP(Table1[[#This Row],[Budget Code Description]],Dimentions!$X$6:$AC$134,4,FALSE)),"")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5"/>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x14ac:dyDescent="0.35">
      <c r="A2698" s="1"/>
      <c r="B2698" s="88" t="str">
        <f>IF(Table1[[#This Row],[Posting Date]]&lt;&gt;"",IF(Table1[[#This Row],[Reference Number]]=Q2697,B2697+1,1),"")</f>
        <v/>
      </c>
      <c r="C2698" s="61"/>
      <c r="D2698" s="61"/>
      <c r="E2698" s="140"/>
      <c r="F2698" s="143" t="str">
        <f>IFERROR(IF(VLOOKUP(Table1[[#This Row],[Budget Code Description]],Dimentions!$X$6:$AC$139,2,FALSE)="","",VLOOKUP(Table1[[#This Row],[Budget Code Description]],Dimentions!$X$6:$AC$139,2,FALSE)),"")</f>
        <v/>
      </c>
      <c r="G2698" s="143"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Description]],Dimentions!$X$6:$AC$134,4,FALSE)="","",VLOOKUP(Table1[[#This Row],[Budget Code Description]],Dimentions!$X$6:$AC$134,4,FALSE)),"")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5"/>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x14ac:dyDescent="0.35">
      <c r="A2699" s="1"/>
      <c r="B2699" s="88" t="str">
        <f>IF(Table1[[#This Row],[Posting Date]]&lt;&gt;"",IF(Table1[[#This Row],[Reference Number]]=Q2698,B2698+1,1),"")</f>
        <v/>
      </c>
      <c r="C2699" s="61"/>
      <c r="D2699" s="61"/>
      <c r="E2699" s="140"/>
      <c r="F2699" s="143" t="str">
        <f>IFERROR(IF(VLOOKUP(Table1[[#This Row],[Budget Code Description]],Dimentions!$X$6:$AC$139,2,FALSE)="","",VLOOKUP(Table1[[#This Row],[Budget Code Description]],Dimentions!$X$6:$AC$139,2,FALSE)),"")</f>
        <v/>
      </c>
      <c r="G2699" s="143"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Description]],Dimentions!$X$6:$AC$134,4,FALSE)="","",VLOOKUP(Table1[[#This Row],[Budget Code Description]],Dimentions!$X$6:$AC$134,4,FALSE)),"")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5"/>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x14ac:dyDescent="0.35">
      <c r="A2700" s="1"/>
      <c r="B2700" s="88" t="str">
        <f>IF(Table1[[#This Row],[Posting Date]]&lt;&gt;"",IF(Table1[[#This Row],[Reference Number]]=Q2699,B2699+1,1),"")</f>
        <v/>
      </c>
      <c r="C2700" s="61"/>
      <c r="D2700" s="61"/>
      <c r="E2700" s="140"/>
      <c r="F2700" s="143" t="str">
        <f>IFERROR(IF(VLOOKUP(Table1[[#This Row],[Budget Code Description]],Dimentions!$X$6:$AC$139,2,FALSE)="","",VLOOKUP(Table1[[#This Row],[Budget Code Description]],Dimentions!$X$6:$AC$139,2,FALSE)),"")</f>
        <v/>
      </c>
      <c r="G2700" s="143"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Description]],Dimentions!$X$6:$AC$134,4,FALSE)="","",VLOOKUP(Table1[[#This Row],[Budget Code Description]],Dimentions!$X$6:$AC$134,4,FALSE)),"")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5"/>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x14ac:dyDescent="0.35">
      <c r="A2701" s="1"/>
      <c r="B2701" s="88" t="str">
        <f>IF(Table1[[#This Row],[Posting Date]]&lt;&gt;"",IF(Table1[[#This Row],[Reference Number]]=Q2700,B2700+1,1),"")</f>
        <v/>
      </c>
      <c r="C2701" s="61"/>
      <c r="D2701" s="61"/>
      <c r="E2701" s="140"/>
      <c r="F2701" s="143" t="str">
        <f>IFERROR(IF(VLOOKUP(Table1[[#This Row],[Budget Code Description]],Dimentions!$X$6:$AC$139,2,FALSE)="","",VLOOKUP(Table1[[#This Row],[Budget Code Description]],Dimentions!$X$6:$AC$139,2,FALSE)),"")</f>
        <v/>
      </c>
      <c r="G2701" s="143"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Description]],Dimentions!$X$6:$AC$134,4,FALSE)="","",VLOOKUP(Table1[[#This Row],[Budget Code Description]],Dimentions!$X$6:$AC$134,4,FALSE)),"")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5"/>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x14ac:dyDescent="0.35">
      <c r="A2702" s="1"/>
      <c r="B2702" s="88" t="str">
        <f>IF(Table1[[#This Row],[Posting Date]]&lt;&gt;"",IF(Table1[[#This Row],[Reference Number]]=Q2701,B2701+1,1),"")</f>
        <v/>
      </c>
      <c r="C2702" s="61"/>
      <c r="D2702" s="61"/>
      <c r="E2702" s="140"/>
      <c r="F2702" s="143" t="str">
        <f>IFERROR(IF(VLOOKUP(Table1[[#This Row],[Budget Code Description]],Dimentions!$X$6:$AC$139,2,FALSE)="","",VLOOKUP(Table1[[#This Row],[Budget Code Description]],Dimentions!$X$6:$AC$139,2,FALSE)),"")</f>
        <v/>
      </c>
      <c r="G2702" s="143"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Description]],Dimentions!$X$6:$AC$134,4,FALSE)="","",VLOOKUP(Table1[[#This Row],[Budget Code Description]],Dimentions!$X$6:$AC$134,4,FALSE)),"")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5"/>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x14ac:dyDescent="0.35">
      <c r="A2703" s="1"/>
      <c r="B2703" s="88" t="str">
        <f>IF(Table1[[#This Row],[Posting Date]]&lt;&gt;"",IF(Table1[[#This Row],[Reference Number]]=Q2702,B2702+1,1),"")</f>
        <v/>
      </c>
      <c r="C2703" s="61"/>
      <c r="D2703" s="61"/>
      <c r="E2703" s="140"/>
      <c r="F2703" s="143" t="str">
        <f>IFERROR(IF(VLOOKUP(Table1[[#This Row],[Budget Code Description]],Dimentions!$X$6:$AC$139,2,FALSE)="","",VLOOKUP(Table1[[#This Row],[Budget Code Description]],Dimentions!$X$6:$AC$139,2,FALSE)),"")</f>
        <v/>
      </c>
      <c r="G2703" s="143"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Description]],Dimentions!$X$6:$AC$134,4,FALSE)="","",VLOOKUP(Table1[[#This Row],[Budget Code Description]],Dimentions!$X$6:$AC$134,4,FALSE)),"")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5"/>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x14ac:dyDescent="0.35">
      <c r="A2704" s="1"/>
      <c r="B2704" s="88" t="str">
        <f>IF(Table1[[#This Row],[Posting Date]]&lt;&gt;"",IF(Table1[[#This Row],[Reference Number]]=Q2703,B2703+1,1),"")</f>
        <v/>
      </c>
      <c r="C2704" s="61"/>
      <c r="D2704" s="61"/>
      <c r="E2704" s="140"/>
      <c r="F2704" s="143" t="str">
        <f>IFERROR(IF(VLOOKUP(Table1[[#This Row],[Budget Code Description]],Dimentions!$X$6:$AC$139,2,FALSE)="","",VLOOKUP(Table1[[#This Row],[Budget Code Description]],Dimentions!$X$6:$AC$139,2,FALSE)),"")</f>
        <v/>
      </c>
      <c r="G2704" s="143"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Description]],Dimentions!$X$6:$AC$134,4,FALSE)="","",VLOOKUP(Table1[[#This Row],[Budget Code Description]],Dimentions!$X$6:$AC$134,4,FALSE)),"")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si="45"/>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x14ac:dyDescent="0.35">
      <c r="A2705" s="1"/>
      <c r="B2705" s="88" t="str">
        <f>IF(Table1[[#This Row],[Posting Date]]&lt;&gt;"",IF(Table1[[#This Row],[Reference Number]]=Q2704,B2704+1,1),"")</f>
        <v/>
      </c>
      <c r="C2705" s="61"/>
      <c r="D2705" s="61"/>
      <c r="E2705" s="140"/>
      <c r="F2705" s="143" t="str">
        <f>IFERROR(IF(VLOOKUP(Table1[[#This Row],[Budget Code Description]],Dimentions!$X$6:$AC$139,2,FALSE)="","",VLOOKUP(Table1[[#This Row],[Budget Code Description]],Dimentions!$X$6:$AC$139,2,FALSE)),"")</f>
        <v/>
      </c>
      <c r="G2705" s="143"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Description]],Dimentions!$X$6:$AC$134,4,FALSE)="","",VLOOKUP(Table1[[#This Row],[Budget Code Description]],Dimentions!$X$6:$AC$134,4,FALSE)),"")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si="45"/>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x14ac:dyDescent="0.35">
      <c r="A2706" s="1"/>
      <c r="B2706" s="88" t="str">
        <f>IF(Table1[[#This Row],[Posting Date]]&lt;&gt;"",IF(Table1[[#This Row],[Reference Number]]=Q2705,B2705+1,1),"")</f>
        <v/>
      </c>
      <c r="C2706" s="61"/>
      <c r="D2706" s="61"/>
      <c r="E2706" s="140"/>
      <c r="F2706" s="143" t="str">
        <f>IFERROR(IF(VLOOKUP(Table1[[#This Row],[Budget Code Description]],Dimentions!$X$6:$AC$139,2,FALSE)="","",VLOOKUP(Table1[[#This Row],[Budget Code Description]],Dimentions!$X$6:$AC$139,2,FALSE)),"")</f>
        <v/>
      </c>
      <c r="G2706" s="143"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Description]],Dimentions!$X$6:$AC$134,4,FALSE)="","",VLOOKUP(Table1[[#This Row],[Budget Code Description]],Dimentions!$X$6:$AC$134,4,FALSE)),"")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si="45"/>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x14ac:dyDescent="0.35">
      <c r="A2707" s="1"/>
      <c r="B2707" s="88" t="str">
        <f>IF(Table1[[#This Row],[Posting Date]]&lt;&gt;"",IF(Table1[[#This Row],[Reference Number]]=Q2706,B2706+1,1),"")</f>
        <v/>
      </c>
      <c r="C2707" s="61"/>
      <c r="D2707" s="61"/>
      <c r="E2707" s="140"/>
      <c r="F2707" s="143" t="str">
        <f>IFERROR(IF(VLOOKUP(Table1[[#This Row],[Budget Code Description]],Dimentions!$X$6:$AC$139,2,FALSE)="","",VLOOKUP(Table1[[#This Row],[Budget Code Description]],Dimentions!$X$6:$AC$139,2,FALSE)),"")</f>
        <v/>
      </c>
      <c r="G2707" s="143"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Description]],Dimentions!$X$6:$AC$134,4,FALSE)="","",VLOOKUP(Table1[[#This Row],[Budget Code Description]],Dimentions!$X$6:$AC$134,4,FALSE)),"")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5"/>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x14ac:dyDescent="0.35">
      <c r="A2708" s="1"/>
      <c r="B2708" s="88" t="str">
        <f>IF(Table1[[#This Row],[Posting Date]]&lt;&gt;"",IF(Table1[[#This Row],[Reference Number]]=Q2707,B2707+1,1),"")</f>
        <v/>
      </c>
      <c r="C2708" s="61"/>
      <c r="D2708" s="61"/>
      <c r="E2708" s="140"/>
      <c r="F2708" s="143" t="str">
        <f>IFERROR(IF(VLOOKUP(Table1[[#This Row],[Budget Code Description]],Dimentions!$X$6:$AC$139,2,FALSE)="","",VLOOKUP(Table1[[#This Row],[Budget Code Description]],Dimentions!$X$6:$AC$139,2,FALSE)),"")</f>
        <v/>
      </c>
      <c r="G2708" s="143"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Description]],Dimentions!$X$6:$AC$134,4,FALSE)="","",VLOOKUP(Table1[[#This Row],[Budget Code Description]],Dimentions!$X$6:$AC$134,4,FALSE)),"")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5"/>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x14ac:dyDescent="0.35">
      <c r="A2709" s="1"/>
      <c r="B2709" s="88" t="str">
        <f>IF(Table1[[#This Row],[Posting Date]]&lt;&gt;"",IF(Table1[[#This Row],[Reference Number]]=Q2708,B2708+1,1),"")</f>
        <v/>
      </c>
      <c r="C2709" s="61"/>
      <c r="D2709" s="61"/>
      <c r="E2709" s="140"/>
      <c r="F2709" s="143" t="str">
        <f>IFERROR(IF(VLOOKUP(Table1[[#This Row],[Budget Code Description]],Dimentions!$X$6:$AC$139,2,FALSE)="","",VLOOKUP(Table1[[#This Row],[Budget Code Description]],Dimentions!$X$6:$AC$139,2,FALSE)),"")</f>
        <v/>
      </c>
      <c r="G2709" s="143"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Description]],Dimentions!$X$6:$AC$134,4,FALSE)="","",VLOOKUP(Table1[[#This Row],[Budget Code Description]],Dimentions!$X$6:$AC$134,4,FALSE)),"")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5"/>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x14ac:dyDescent="0.35">
      <c r="A2710" s="1"/>
      <c r="B2710" s="88" t="str">
        <f>IF(Table1[[#This Row],[Posting Date]]&lt;&gt;"",IF(Table1[[#This Row],[Reference Number]]=Q2709,B2709+1,1),"")</f>
        <v/>
      </c>
      <c r="C2710" s="61"/>
      <c r="D2710" s="61"/>
      <c r="E2710" s="140"/>
      <c r="F2710" s="143" t="str">
        <f>IFERROR(IF(VLOOKUP(Table1[[#This Row],[Budget Code Description]],Dimentions!$X$6:$AC$139,2,FALSE)="","",VLOOKUP(Table1[[#This Row],[Budget Code Description]],Dimentions!$X$6:$AC$139,2,FALSE)),"")</f>
        <v/>
      </c>
      <c r="G2710" s="143"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Description]],Dimentions!$X$6:$AC$134,4,FALSE)="","",VLOOKUP(Table1[[#This Row],[Budget Code Description]],Dimentions!$X$6:$AC$134,4,FALSE)),"")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5"/>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x14ac:dyDescent="0.35">
      <c r="A2711" s="1"/>
      <c r="B2711" s="88" t="str">
        <f>IF(Table1[[#This Row],[Posting Date]]&lt;&gt;"",IF(Table1[[#This Row],[Reference Number]]=Q2710,B2710+1,1),"")</f>
        <v/>
      </c>
      <c r="C2711" s="61"/>
      <c r="D2711" s="61"/>
      <c r="E2711" s="140"/>
      <c r="F2711" s="143" t="str">
        <f>IFERROR(IF(VLOOKUP(Table1[[#This Row],[Budget Code Description]],Dimentions!$X$6:$AC$139,2,FALSE)="","",VLOOKUP(Table1[[#This Row],[Budget Code Description]],Dimentions!$X$6:$AC$139,2,FALSE)),"")</f>
        <v/>
      </c>
      <c r="G2711" s="143"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Description]],Dimentions!$X$6:$AC$134,4,FALSE)="","",VLOOKUP(Table1[[#This Row],[Budget Code Description]],Dimentions!$X$6:$AC$134,4,FALSE)),"")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5"/>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x14ac:dyDescent="0.35">
      <c r="A2712" s="1"/>
      <c r="B2712" s="88" t="str">
        <f>IF(Table1[[#This Row],[Posting Date]]&lt;&gt;"",IF(Table1[[#This Row],[Reference Number]]=Q2711,B2711+1,1),"")</f>
        <v/>
      </c>
      <c r="C2712" s="61"/>
      <c r="D2712" s="61"/>
      <c r="E2712" s="140"/>
      <c r="F2712" s="143" t="str">
        <f>IFERROR(IF(VLOOKUP(Table1[[#This Row],[Budget Code Description]],Dimentions!$X$6:$AC$139,2,FALSE)="","",VLOOKUP(Table1[[#This Row],[Budget Code Description]],Dimentions!$X$6:$AC$139,2,FALSE)),"")</f>
        <v/>
      </c>
      <c r="G2712" s="143"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Description]],Dimentions!$X$6:$AC$134,4,FALSE)="","",VLOOKUP(Table1[[#This Row],[Budget Code Description]],Dimentions!$X$6:$AC$134,4,FALSE)),"")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5"/>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x14ac:dyDescent="0.35">
      <c r="A2713" s="1"/>
      <c r="B2713" s="88" t="str">
        <f>IF(Table1[[#This Row],[Posting Date]]&lt;&gt;"",IF(Table1[[#This Row],[Reference Number]]=Q2712,B2712+1,1),"")</f>
        <v/>
      </c>
      <c r="C2713" s="61"/>
      <c r="D2713" s="61"/>
      <c r="E2713" s="140"/>
      <c r="F2713" s="143" t="str">
        <f>IFERROR(IF(VLOOKUP(Table1[[#This Row],[Budget Code Description]],Dimentions!$X$6:$AC$139,2,FALSE)="","",VLOOKUP(Table1[[#This Row],[Budget Code Description]],Dimentions!$X$6:$AC$139,2,FALSE)),"")</f>
        <v/>
      </c>
      <c r="G2713" s="143"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Description]],Dimentions!$X$6:$AC$134,4,FALSE)="","",VLOOKUP(Table1[[#This Row],[Budget Code Description]],Dimentions!$X$6:$AC$134,4,FALSE)),"")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5"/>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x14ac:dyDescent="0.35">
      <c r="A2714" s="1"/>
      <c r="B2714" s="88" t="str">
        <f>IF(Table1[[#This Row],[Posting Date]]&lt;&gt;"",IF(Table1[[#This Row],[Reference Number]]=Q2713,B2713+1,1),"")</f>
        <v/>
      </c>
      <c r="C2714" s="61"/>
      <c r="D2714" s="61"/>
      <c r="E2714" s="140"/>
      <c r="F2714" s="143" t="str">
        <f>IFERROR(IF(VLOOKUP(Table1[[#This Row],[Budget Code Description]],Dimentions!$X$6:$AC$139,2,FALSE)="","",VLOOKUP(Table1[[#This Row],[Budget Code Description]],Dimentions!$X$6:$AC$139,2,FALSE)),"")</f>
        <v/>
      </c>
      <c r="G2714" s="143"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Description]],Dimentions!$X$6:$AC$134,4,FALSE)="","",VLOOKUP(Table1[[#This Row],[Budget Code Description]],Dimentions!$X$6:$AC$134,4,FALSE)),"")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5"/>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x14ac:dyDescent="0.35">
      <c r="A2715" s="1"/>
      <c r="B2715" s="88" t="str">
        <f>IF(Table1[[#This Row],[Posting Date]]&lt;&gt;"",IF(Table1[[#This Row],[Reference Number]]=Q2714,B2714+1,1),"")</f>
        <v/>
      </c>
      <c r="C2715" s="61"/>
      <c r="D2715" s="61"/>
      <c r="E2715" s="140"/>
      <c r="F2715" s="143" t="str">
        <f>IFERROR(IF(VLOOKUP(Table1[[#This Row],[Budget Code Description]],Dimentions!$X$6:$AC$139,2,FALSE)="","",VLOOKUP(Table1[[#This Row],[Budget Code Description]],Dimentions!$X$6:$AC$139,2,FALSE)),"")</f>
        <v/>
      </c>
      <c r="G2715" s="143"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Description]],Dimentions!$X$6:$AC$134,4,FALSE)="","",VLOOKUP(Table1[[#This Row],[Budget Code Description]],Dimentions!$X$6:$AC$134,4,FALSE)),"")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5"/>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x14ac:dyDescent="0.35">
      <c r="A2716" s="1"/>
      <c r="B2716" s="88" t="str">
        <f>IF(Table1[[#This Row],[Posting Date]]&lt;&gt;"",IF(Table1[[#This Row],[Reference Number]]=Q2715,B2715+1,1),"")</f>
        <v/>
      </c>
      <c r="C2716" s="61"/>
      <c r="D2716" s="61"/>
      <c r="E2716" s="140"/>
      <c r="F2716" s="143" t="str">
        <f>IFERROR(IF(VLOOKUP(Table1[[#This Row],[Budget Code Description]],Dimentions!$X$6:$AC$139,2,FALSE)="","",VLOOKUP(Table1[[#This Row],[Budget Code Description]],Dimentions!$X$6:$AC$139,2,FALSE)),"")</f>
        <v/>
      </c>
      <c r="G2716" s="143"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Description]],Dimentions!$X$6:$AC$134,4,FALSE)="","",VLOOKUP(Table1[[#This Row],[Budget Code Description]],Dimentions!$X$6:$AC$134,4,FALSE)),"")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5"/>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x14ac:dyDescent="0.35">
      <c r="A2717" s="1"/>
      <c r="B2717" s="88" t="str">
        <f>IF(Table1[[#This Row],[Posting Date]]&lt;&gt;"",IF(Table1[[#This Row],[Reference Number]]=Q2716,B2716+1,1),"")</f>
        <v/>
      </c>
      <c r="C2717" s="61"/>
      <c r="D2717" s="61"/>
      <c r="E2717" s="140"/>
      <c r="F2717" s="143" t="str">
        <f>IFERROR(IF(VLOOKUP(Table1[[#This Row],[Budget Code Description]],Dimentions!$X$6:$AC$139,2,FALSE)="","",VLOOKUP(Table1[[#This Row],[Budget Code Description]],Dimentions!$X$6:$AC$139,2,FALSE)),"")</f>
        <v/>
      </c>
      <c r="G2717" s="143"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Description]],Dimentions!$X$6:$AC$134,4,FALSE)="","",VLOOKUP(Table1[[#This Row],[Budget Code Description]],Dimentions!$X$6:$AC$134,4,FALSE)),"")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5"/>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customHeight="1" x14ac:dyDescent="0.35">
      <c r="A2718" s="1"/>
      <c r="B2718" s="88" t="str">
        <f>IF(Table1[[#This Row],[Posting Date]]&lt;&gt;"",IF(Table1[[#This Row],[Reference Number]]=Q2717,B2717+1,1),"")</f>
        <v/>
      </c>
      <c r="C2718" s="61"/>
      <c r="D2718" s="61"/>
      <c r="E2718" s="140"/>
      <c r="F2718" s="143" t="str">
        <f>IFERROR(IF(VLOOKUP(Table1[[#This Row],[Budget Code Description]],Dimentions!$X$6:$AC$139,2,FALSE)="","",VLOOKUP(Table1[[#This Row],[Budget Code Description]],Dimentions!$X$6:$AC$139,2,FALSE)),"")</f>
        <v/>
      </c>
      <c r="G2718" s="143"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Description]],Dimentions!$X$6:$AC$134,4,FALSE)="","",VLOOKUP(Table1[[#This Row],[Budget Code Description]],Dimentions!$X$6:$AC$134,4,FALSE)),"")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5"/>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customHeight="1" x14ac:dyDescent="0.35">
      <c r="A2719" s="1"/>
      <c r="B2719" s="88" t="str">
        <f>IF(Table1[[#This Row],[Posting Date]]&lt;&gt;"",IF(Table1[[#This Row],[Reference Number]]=Q2718,B2718+1,1),"")</f>
        <v/>
      </c>
      <c r="C2719" s="61"/>
      <c r="D2719" s="61"/>
      <c r="E2719" s="140"/>
      <c r="F2719" s="143" t="str">
        <f>IFERROR(IF(VLOOKUP(Table1[[#This Row],[Budget Code Description]],Dimentions!$X$6:$AC$139,2,FALSE)="","",VLOOKUP(Table1[[#This Row],[Budget Code Description]],Dimentions!$X$6:$AC$139,2,FALSE)),"")</f>
        <v/>
      </c>
      <c r="G2719" s="143"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Description]],Dimentions!$X$6:$AC$134,4,FALSE)="","",VLOOKUP(Table1[[#This Row],[Budget Code Description]],Dimentions!$X$6:$AC$134,4,FALSE)),"")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5"/>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customHeight="1" x14ac:dyDescent="0.35">
      <c r="A2720" s="1"/>
      <c r="B2720" s="88" t="str">
        <f>IF(Table1[[#This Row],[Posting Date]]&lt;&gt;"",IF(Table1[[#This Row],[Reference Number]]=Q2719,B2719+1,1),"")</f>
        <v/>
      </c>
      <c r="C2720" s="61"/>
      <c r="D2720" s="61"/>
      <c r="E2720" s="140"/>
      <c r="F2720" s="143" t="str">
        <f>IFERROR(IF(VLOOKUP(Table1[[#This Row],[Budget Code Description]],Dimentions!$X$6:$AC$139,2,FALSE)="","",VLOOKUP(Table1[[#This Row],[Budget Code Description]],Dimentions!$X$6:$AC$139,2,FALSE)),"")</f>
        <v/>
      </c>
      <c r="G2720" s="143"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Description]],Dimentions!$X$6:$AC$134,4,FALSE)="","",VLOOKUP(Table1[[#This Row],[Budget Code Description]],Dimentions!$X$6:$AC$134,4,FALSE)),"")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5"/>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customHeight="1" x14ac:dyDescent="0.35">
      <c r="A2721" s="1"/>
      <c r="B2721" s="88" t="str">
        <f>IF(Table1[[#This Row],[Posting Date]]&lt;&gt;"",IF(Table1[[#This Row],[Reference Number]]=Q2720,B2720+1,1),"")</f>
        <v/>
      </c>
      <c r="C2721" s="61"/>
      <c r="D2721" s="61"/>
      <c r="E2721" s="140"/>
      <c r="F2721" s="143" t="str">
        <f>IFERROR(IF(VLOOKUP(Table1[[#This Row],[Budget Code Description]],Dimentions!$X$6:$AC$139,2,FALSE)="","",VLOOKUP(Table1[[#This Row],[Budget Code Description]],Dimentions!$X$6:$AC$139,2,FALSE)),"")</f>
        <v/>
      </c>
      <c r="G2721" s="143"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Description]],Dimentions!$X$6:$AC$134,4,FALSE)="","",VLOOKUP(Table1[[#This Row],[Budget Code Description]],Dimentions!$X$6:$AC$134,4,FALSE)),"")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5"/>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customHeight="1" x14ac:dyDescent="0.35">
      <c r="A2722" s="1"/>
      <c r="B2722" s="88" t="str">
        <f>IF(Table1[[#This Row],[Posting Date]]&lt;&gt;"",IF(Table1[[#This Row],[Reference Number]]=Q2721,B2721+1,1),"")</f>
        <v/>
      </c>
      <c r="C2722" s="61"/>
      <c r="D2722" s="61"/>
      <c r="E2722" s="140"/>
      <c r="F2722" s="143" t="str">
        <f>IFERROR(IF(VLOOKUP(Table1[[#This Row],[Budget Code Description]],Dimentions!$X$6:$AC$139,2,FALSE)="","",VLOOKUP(Table1[[#This Row],[Budget Code Description]],Dimentions!$X$6:$AC$139,2,FALSE)),"")</f>
        <v/>
      </c>
      <c r="G2722" s="143"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Description]],Dimentions!$X$6:$AC$134,4,FALSE)="","",VLOOKUP(Table1[[#This Row],[Budget Code Description]],Dimentions!$X$6:$AC$134,4,FALSE)),"")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5"/>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customHeight="1" x14ac:dyDescent="0.35">
      <c r="A2723" s="1"/>
      <c r="B2723" s="88" t="str">
        <f>IF(Table1[[#This Row],[Posting Date]]&lt;&gt;"",IF(Table1[[#This Row],[Reference Number]]=Q2722,B2722+1,1),"")</f>
        <v/>
      </c>
      <c r="C2723" s="61"/>
      <c r="D2723" s="61"/>
      <c r="E2723" s="140"/>
      <c r="F2723" s="143" t="str">
        <f>IFERROR(IF(VLOOKUP(Table1[[#This Row],[Budget Code Description]],Dimentions!$X$6:$AC$139,2,FALSE)="","",VLOOKUP(Table1[[#This Row],[Budget Code Description]],Dimentions!$X$6:$AC$139,2,FALSE)),"")</f>
        <v/>
      </c>
      <c r="G2723" s="143"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Description]],Dimentions!$X$6:$AC$134,4,FALSE)="","",VLOOKUP(Table1[[#This Row],[Budget Code Description]],Dimentions!$X$6:$AC$134,4,FALSE)),"")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si="45"/>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customHeight="1" x14ac:dyDescent="0.35">
      <c r="A2724" s="1"/>
      <c r="B2724" s="88" t="str">
        <f>IF(Table1[[#This Row],[Posting Date]]&lt;&gt;"",IF(Table1[[#This Row],[Reference Number]]=Q2723,B2723+1,1),"")</f>
        <v/>
      </c>
      <c r="C2724" s="61"/>
      <c r="D2724" s="61"/>
      <c r="E2724" s="140"/>
      <c r="F2724" s="143" t="str">
        <f>IFERROR(IF(VLOOKUP(Table1[[#This Row],[Budget Code Description]],Dimentions!$X$6:$AC$139,2,FALSE)="","",VLOOKUP(Table1[[#This Row],[Budget Code Description]],Dimentions!$X$6:$AC$139,2,FALSE)),"")</f>
        <v/>
      </c>
      <c r="G2724" s="143"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Description]],Dimentions!$X$6:$AC$134,4,FALSE)="","",VLOOKUP(Table1[[#This Row],[Budget Code Description]],Dimentions!$X$6:$AC$134,4,FALSE)),"")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5"/>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customHeight="1" x14ac:dyDescent="0.35">
      <c r="A2725" s="1"/>
      <c r="B2725" s="88" t="str">
        <f>IF(Table1[[#This Row],[Posting Date]]&lt;&gt;"",IF(Table1[[#This Row],[Reference Number]]=Q2724,B2724+1,1),"")</f>
        <v/>
      </c>
      <c r="C2725" s="61"/>
      <c r="D2725" s="61"/>
      <c r="E2725" s="140"/>
      <c r="F2725" s="143" t="str">
        <f>IFERROR(IF(VLOOKUP(Table1[[#This Row],[Budget Code Description]],Dimentions!$X$6:$AC$139,2,FALSE)="","",VLOOKUP(Table1[[#This Row],[Budget Code Description]],Dimentions!$X$6:$AC$139,2,FALSE)),"")</f>
        <v/>
      </c>
      <c r="G2725" s="143"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Description]],Dimentions!$X$6:$AC$134,4,FALSE)="","",VLOOKUP(Table1[[#This Row],[Budget Code Description]],Dimentions!$X$6:$AC$134,4,FALSE)),"")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5"/>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customHeight="1" x14ac:dyDescent="0.35">
      <c r="A2726" s="1"/>
      <c r="B2726" s="88" t="str">
        <f>IF(Table1[[#This Row],[Posting Date]]&lt;&gt;"",IF(Table1[[#This Row],[Reference Number]]=Q2725,B2725+1,1),"")</f>
        <v/>
      </c>
      <c r="C2726" s="61"/>
      <c r="D2726" s="61"/>
      <c r="E2726" s="140"/>
      <c r="F2726" s="143" t="str">
        <f>IFERROR(IF(VLOOKUP(Table1[[#This Row],[Budget Code Description]],Dimentions!$X$6:$AC$139,2,FALSE)="","",VLOOKUP(Table1[[#This Row],[Budget Code Description]],Dimentions!$X$6:$AC$139,2,FALSE)),"")</f>
        <v/>
      </c>
      <c r="G2726" s="143"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Description]],Dimentions!$X$6:$AC$134,4,FALSE)="","",VLOOKUP(Table1[[#This Row],[Budget Code Description]],Dimentions!$X$6:$AC$134,4,FALSE)),"")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si="45"/>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customHeight="1" x14ac:dyDescent="0.35">
      <c r="A2727" s="1"/>
      <c r="B2727" s="88" t="str">
        <f>IF(Table1[[#This Row],[Posting Date]]&lt;&gt;"",IF(Table1[[#This Row],[Reference Number]]=Q2726,B2726+1,1),"")</f>
        <v/>
      </c>
      <c r="C2727" s="61"/>
      <c r="D2727" s="61"/>
      <c r="E2727" s="140"/>
      <c r="F2727" s="143" t="str">
        <f>IFERROR(IF(VLOOKUP(Table1[[#This Row],[Budget Code Description]],Dimentions!$X$6:$AC$139,2,FALSE)="","",VLOOKUP(Table1[[#This Row],[Budget Code Description]],Dimentions!$X$6:$AC$139,2,FALSE)),"")</f>
        <v/>
      </c>
      <c r="G2727" s="143"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Description]],Dimentions!$X$6:$AC$134,4,FALSE)="","",VLOOKUP(Table1[[#This Row],[Budget Code Description]],Dimentions!$X$6:$AC$134,4,FALSE)),"")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5"/>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customHeight="1" x14ac:dyDescent="0.35">
      <c r="A2728" s="1"/>
      <c r="B2728" s="88" t="str">
        <f>IF(Table1[[#This Row],[Posting Date]]&lt;&gt;"",IF(Table1[[#This Row],[Reference Number]]=Q2727,B2727+1,1),"")</f>
        <v/>
      </c>
      <c r="C2728" s="61"/>
      <c r="D2728" s="61"/>
      <c r="E2728" s="140"/>
      <c r="F2728" s="143" t="str">
        <f>IFERROR(IF(VLOOKUP(Table1[[#This Row],[Budget Code Description]],Dimentions!$X$6:$AC$139,2,FALSE)="","",VLOOKUP(Table1[[#This Row],[Budget Code Description]],Dimentions!$X$6:$AC$139,2,FALSE)),"")</f>
        <v/>
      </c>
      <c r="G2728" s="143"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Description]],Dimentions!$X$6:$AC$134,4,FALSE)="","",VLOOKUP(Table1[[#This Row],[Budget Code Description]],Dimentions!$X$6:$AC$134,4,FALSE)),"")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5"/>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customHeight="1" x14ac:dyDescent="0.35">
      <c r="A2729" s="1"/>
      <c r="B2729" s="88" t="str">
        <f>IF(Table1[[#This Row],[Posting Date]]&lt;&gt;"",IF(Table1[[#This Row],[Reference Number]]=Q2728,B2728+1,1),"")</f>
        <v/>
      </c>
      <c r="C2729" s="61"/>
      <c r="D2729" s="61"/>
      <c r="E2729" s="140"/>
      <c r="F2729" s="143" t="str">
        <f>IFERROR(IF(VLOOKUP(Table1[[#This Row],[Budget Code Description]],Dimentions!$X$6:$AC$139,2,FALSE)="","",VLOOKUP(Table1[[#This Row],[Budget Code Description]],Dimentions!$X$6:$AC$139,2,FALSE)),"")</f>
        <v/>
      </c>
      <c r="G2729" s="143"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Description]],Dimentions!$X$6:$AC$134,4,FALSE)="","",VLOOKUP(Table1[[#This Row],[Budget Code Description]],Dimentions!$X$6:$AC$134,4,FALSE)),"")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si="45"/>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customHeight="1" x14ac:dyDescent="0.35">
      <c r="A2730" s="1"/>
      <c r="B2730" s="88" t="str">
        <f>IF(Table1[[#This Row],[Posting Date]]&lt;&gt;"",IF(Table1[[#This Row],[Reference Number]]=Q2729,B2729+1,1),"")</f>
        <v/>
      </c>
      <c r="C2730" s="61"/>
      <c r="D2730" s="61"/>
      <c r="E2730" s="140"/>
      <c r="F2730" s="143" t="str">
        <f>IFERROR(IF(VLOOKUP(Table1[[#This Row],[Budget Code Description]],Dimentions!$X$6:$AC$139,2,FALSE)="","",VLOOKUP(Table1[[#This Row],[Budget Code Description]],Dimentions!$X$6:$AC$139,2,FALSE)),"")</f>
        <v/>
      </c>
      <c r="G2730" s="143"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Description]],Dimentions!$X$6:$AC$134,4,FALSE)="","",VLOOKUP(Table1[[#This Row],[Budget Code Description]],Dimentions!$X$6:$AC$134,4,FALSE)),"")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5"/>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ht="11.25" customHeight="1" x14ac:dyDescent="0.35">
      <c r="A2731" s="1"/>
      <c r="B2731" s="88" t="str">
        <f>IF(Table1[[#This Row],[Posting Date]]&lt;&gt;"",IF(Table1[[#This Row],[Reference Number]]=Q2730,B2730+1,1),"")</f>
        <v/>
      </c>
      <c r="C2731" s="61"/>
      <c r="D2731" s="61"/>
      <c r="E2731" s="140"/>
      <c r="F2731" s="143" t="str">
        <f>IFERROR(IF(VLOOKUP(Table1[[#This Row],[Budget Code Description]],Dimentions!$X$6:$AC$139,2,FALSE)="","",VLOOKUP(Table1[[#This Row],[Budget Code Description]],Dimentions!$X$6:$AC$139,2,FALSE)),"")</f>
        <v/>
      </c>
      <c r="G2731" s="143"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Description]],Dimentions!$X$6:$AC$134,4,FALSE)="","",VLOOKUP(Table1[[#This Row],[Budget Code Description]],Dimentions!$X$6:$AC$134,4,FALSE)),"")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ref="W2731:W2794" si="46">IF(E2731="","",(ExchangeRate))</f>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ht="11.25" customHeight="1" x14ac:dyDescent="0.35">
      <c r="A2732" s="1"/>
      <c r="B2732" s="88" t="str">
        <f>IF(Table1[[#This Row],[Posting Date]]&lt;&gt;"",IF(Table1[[#This Row],[Reference Number]]=Q2731,B2731+1,1),"")</f>
        <v/>
      </c>
      <c r="C2732" s="61"/>
      <c r="D2732" s="61"/>
      <c r="E2732" s="140"/>
      <c r="F2732" s="143" t="str">
        <f>IFERROR(IF(VLOOKUP(Table1[[#This Row],[Budget Code Description]],Dimentions!$X$6:$AC$139,2,FALSE)="","",VLOOKUP(Table1[[#This Row],[Budget Code Description]],Dimentions!$X$6:$AC$139,2,FALSE)),"")</f>
        <v/>
      </c>
      <c r="G2732" s="143"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Description]],Dimentions!$X$6:$AC$134,4,FALSE)="","",VLOOKUP(Table1[[#This Row],[Budget Code Description]],Dimentions!$X$6:$AC$134,4,FALSE)),"")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6"/>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ht="11.25" customHeight="1" x14ac:dyDescent="0.35">
      <c r="A2733" s="1"/>
      <c r="B2733" s="88" t="str">
        <f>IF(Table1[[#This Row],[Posting Date]]&lt;&gt;"",IF(Table1[[#This Row],[Reference Number]]=Q2732,B2732+1,1),"")</f>
        <v/>
      </c>
      <c r="C2733" s="61"/>
      <c r="D2733" s="61"/>
      <c r="E2733" s="140"/>
      <c r="F2733" s="143" t="str">
        <f>IFERROR(IF(VLOOKUP(Table1[[#This Row],[Budget Code Description]],Dimentions!$X$6:$AC$139,2,FALSE)="","",VLOOKUP(Table1[[#This Row],[Budget Code Description]],Dimentions!$X$6:$AC$139,2,FALSE)),"")</f>
        <v/>
      </c>
      <c r="G2733" s="143"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Description]],Dimentions!$X$6:$AC$134,4,FALSE)="","",VLOOKUP(Table1[[#This Row],[Budget Code Description]],Dimentions!$X$6:$AC$134,4,FALSE)),"")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si="46"/>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ht="11.25" customHeight="1" x14ac:dyDescent="0.35">
      <c r="A2734" s="1"/>
      <c r="B2734" s="88" t="str">
        <f>IF(Table1[[#This Row],[Posting Date]]&lt;&gt;"",IF(Table1[[#This Row],[Reference Number]]=Q2733,B2733+1,1),"")</f>
        <v/>
      </c>
      <c r="C2734" s="61"/>
      <c r="D2734" s="61"/>
      <c r="E2734" s="140"/>
      <c r="F2734" s="143" t="str">
        <f>IFERROR(IF(VLOOKUP(Table1[[#This Row],[Budget Code Description]],Dimentions!$X$6:$AC$139,2,FALSE)="","",VLOOKUP(Table1[[#This Row],[Budget Code Description]],Dimentions!$X$6:$AC$139,2,FALSE)),"")</f>
        <v/>
      </c>
      <c r="G2734" s="143"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Description]],Dimentions!$X$6:$AC$134,4,FALSE)="","",VLOOKUP(Table1[[#This Row],[Budget Code Description]],Dimentions!$X$6:$AC$134,4,FALSE)),"")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si="46"/>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ht="11.25" customHeight="1" x14ac:dyDescent="0.35">
      <c r="A2735" s="1"/>
      <c r="B2735" s="88" t="str">
        <f>IF(Table1[[#This Row],[Posting Date]]&lt;&gt;"",IF(Table1[[#This Row],[Reference Number]]=Q2734,B2734+1,1),"")</f>
        <v/>
      </c>
      <c r="C2735" s="61"/>
      <c r="D2735" s="61"/>
      <c r="E2735" s="140"/>
      <c r="F2735" s="143" t="str">
        <f>IFERROR(IF(VLOOKUP(Table1[[#This Row],[Budget Code Description]],Dimentions!$X$6:$AC$139,2,FALSE)="","",VLOOKUP(Table1[[#This Row],[Budget Code Description]],Dimentions!$X$6:$AC$139,2,FALSE)),"")</f>
        <v/>
      </c>
      <c r="G2735" s="143"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Description]],Dimentions!$X$6:$AC$134,4,FALSE)="","",VLOOKUP(Table1[[#This Row],[Budget Code Description]],Dimentions!$X$6:$AC$134,4,FALSE)),"")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si="46"/>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ht="11.25" customHeight="1" x14ac:dyDescent="0.35">
      <c r="A2736" s="1"/>
      <c r="B2736" s="88" t="str">
        <f>IF(Table1[[#This Row],[Posting Date]]&lt;&gt;"",IF(Table1[[#This Row],[Reference Number]]=Q2735,B2735+1,1),"")</f>
        <v/>
      </c>
      <c r="C2736" s="61"/>
      <c r="D2736" s="61"/>
      <c r="E2736" s="140"/>
      <c r="F2736" s="143" t="str">
        <f>IFERROR(IF(VLOOKUP(Table1[[#This Row],[Budget Code Description]],Dimentions!$X$6:$AC$139,2,FALSE)="","",VLOOKUP(Table1[[#This Row],[Budget Code Description]],Dimentions!$X$6:$AC$139,2,FALSE)),"")</f>
        <v/>
      </c>
      <c r="G2736" s="143"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Description]],Dimentions!$X$6:$AC$134,4,FALSE)="","",VLOOKUP(Table1[[#This Row],[Budget Code Description]],Dimentions!$X$6:$AC$134,4,FALSE)),"")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6"/>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ht="11.25" customHeight="1" x14ac:dyDescent="0.35">
      <c r="A2737" s="1"/>
      <c r="B2737" s="88" t="str">
        <f>IF(Table1[[#This Row],[Posting Date]]&lt;&gt;"",IF(Table1[[#This Row],[Reference Number]]=Q2736,B2736+1,1),"")</f>
        <v/>
      </c>
      <c r="C2737" s="61"/>
      <c r="D2737" s="61"/>
      <c r="E2737" s="140"/>
      <c r="F2737" s="143" t="str">
        <f>IFERROR(IF(VLOOKUP(Table1[[#This Row],[Budget Code Description]],Dimentions!$X$6:$AC$139,2,FALSE)="","",VLOOKUP(Table1[[#This Row],[Budget Code Description]],Dimentions!$X$6:$AC$139,2,FALSE)),"")</f>
        <v/>
      </c>
      <c r="G2737" s="143"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Description]],Dimentions!$X$6:$AC$134,4,FALSE)="","",VLOOKUP(Table1[[#This Row],[Budget Code Description]],Dimentions!$X$6:$AC$134,4,FALSE)),"")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6"/>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ht="11.25" customHeight="1" x14ac:dyDescent="0.35">
      <c r="A2738" s="1"/>
      <c r="B2738" s="88" t="str">
        <f>IF(Table1[[#This Row],[Posting Date]]&lt;&gt;"",IF(Table1[[#This Row],[Reference Number]]=Q2737,B2737+1,1),"")</f>
        <v/>
      </c>
      <c r="C2738" s="61"/>
      <c r="D2738" s="61"/>
      <c r="E2738" s="140"/>
      <c r="F2738" s="143" t="str">
        <f>IFERROR(IF(VLOOKUP(Table1[[#This Row],[Budget Code Description]],Dimentions!$X$6:$AC$139,2,FALSE)="","",VLOOKUP(Table1[[#This Row],[Budget Code Description]],Dimentions!$X$6:$AC$139,2,FALSE)),"")</f>
        <v/>
      </c>
      <c r="G2738" s="143"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Description]],Dimentions!$X$6:$AC$134,4,FALSE)="","",VLOOKUP(Table1[[#This Row],[Budget Code Description]],Dimentions!$X$6:$AC$134,4,FALSE)),"")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6"/>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ht="11.25" customHeight="1" x14ac:dyDescent="0.35">
      <c r="A2739" s="1"/>
      <c r="B2739" s="88" t="str">
        <f>IF(Table1[[#This Row],[Posting Date]]&lt;&gt;"",IF(Table1[[#This Row],[Reference Number]]=Q2738,B2738+1,1),"")</f>
        <v/>
      </c>
      <c r="C2739" s="61"/>
      <c r="D2739" s="61"/>
      <c r="E2739" s="140"/>
      <c r="F2739" s="143" t="str">
        <f>IFERROR(IF(VLOOKUP(Table1[[#This Row],[Budget Code Description]],Dimentions!$X$6:$AC$139,2,FALSE)="","",VLOOKUP(Table1[[#This Row],[Budget Code Description]],Dimentions!$X$6:$AC$139,2,FALSE)),"")</f>
        <v/>
      </c>
      <c r="G2739" s="143"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Description]],Dimentions!$X$6:$AC$134,4,FALSE)="","",VLOOKUP(Table1[[#This Row],[Budget Code Description]],Dimentions!$X$6:$AC$134,4,FALSE)),"")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6"/>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ht="11.25" customHeight="1" x14ac:dyDescent="0.35">
      <c r="A2740" s="1"/>
      <c r="B2740" s="88" t="str">
        <f>IF(Table1[[#This Row],[Posting Date]]&lt;&gt;"",IF(Table1[[#This Row],[Reference Number]]=Q2739,B2739+1,1),"")</f>
        <v/>
      </c>
      <c r="C2740" s="61"/>
      <c r="D2740" s="61"/>
      <c r="E2740" s="140"/>
      <c r="F2740" s="143" t="str">
        <f>IFERROR(IF(VLOOKUP(Table1[[#This Row],[Budget Code Description]],Dimentions!$X$6:$AC$139,2,FALSE)="","",VLOOKUP(Table1[[#This Row],[Budget Code Description]],Dimentions!$X$6:$AC$139,2,FALSE)),"")</f>
        <v/>
      </c>
      <c r="G2740" s="143"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Description]],Dimentions!$X$6:$AC$134,4,FALSE)="","",VLOOKUP(Table1[[#This Row],[Budget Code Description]],Dimentions!$X$6:$AC$134,4,FALSE)),"")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6"/>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ht="11.25" customHeight="1" x14ac:dyDescent="0.35">
      <c r="A2741" s="1"/>
      <c r="B2741" s="88" t="str">
        <f>IF(Table1[[#This Row],[Posting Date]]&lt;&gt;"",IF(Table1[[#This Row],[Reference Number]]=Q2740,B2740+1,1),"")</f>
        <v/>
      </c>
      <c r="C2741" s="61"/>
      <c r="D2741" s="61"/>
      <c r="E2741" s="140"/>
      <c r="F2741" s="143" t="str">
        <f>IFERROR(IF(VLOOKUP(Table1[[#This Row],[Budget Code Description]],Dimentions!$X$6:$AC$139,2,FALSE)="","",VLOOKUP(Table1[[#This Row],[Budget Code Description]],Dimentions!$X$6:$AC$139,2,FALSE)),"")</f>
        <v/>
      </c>
      <c r="G2741" s="143"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Description]],Dimentions!$X$6:$AC$134,4,FALSE)="","",VLOOKUP(Table1[[#This Row],[Budget Code Description]],Dimentions!$X$6:$AC$134,4,FALSE)),"")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6"/>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ht="11.25" customHeight="1" x14ac:dyDescent="0.35">
      <c r="A2742" s="1"/>
      <c r="B2742" s="88" t="str">
        <f>IF(Table1[[#This Row],[Posting Date]]&lt;&gt;"",IF(Table1[[#This Row],[Reference Number]]=Q2741,B2741+1,1),"")</f>
        <v/>
      </c>
      <c r="C2742" s="61"/>
      <c r="D2742" s="61"/>
      <c r="E2742" s="140"/>
      <c r="F2742" s="143" t="str">
        <f>IFERROR(IF(VLOOKUP(Table1[[#This Row],[Budget Code Description]],Dimentions!$X$6:$AC$139,2,FALSE)="","",VLOOKUP(Table1[[#This Row],[Budget Code Description]],Dimentions!$X$6:$AC$139,2,FALSE)),"")</f>
        <v/>
      </c>
      <c r="G2742" s="143"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Description]],Dimentions!$X$6:$AC$134,4,FALSE)="","",VLOOKUP(Table1[[#This Row],[Budget Code Description]],Dimentions!$X$6:$AC$134,4,FALSE)),"")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6"/>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ht="11.25" customHeight="1" x14ac:dyDescent="0.35">
      <c r="A2743" s="1"/>
      <c r="B2743" s="88" t="str">
        <f>IF(Table1[[#This Row],[Posting Date]]&lt;&gt;"",IF(Table1[[#This Row],[Reference Number]]=Q2742,B2742+1,1),"")</f>
        <v/>
      </c>
      <c r="C2743" s="61"/>
      <c r="D2743" s="61"/>
      <c r="E2743" s="140"/>
      <c r="F2743" s="143" t="str">
        <f>IFERROR(IF(VLOOKUP(Table1[[#This Row],[Budget Code Description]],Dimentions!$X$6:$AC$139,2,FALSE)="","",VLOOKUP(Table1[[#This Row],[Budget Code Description]],Dimentions!$X$6:$AC$139,2,FALSE)),"")</f>
        <v/>
      </c>
      <c r="G2743" s="143"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Description]],Dimentions!$X$6:$AC$134,4,FALSE)="","",VLOOKUP(Table1[[#This Row],[Budget Code Description]],Dimentions!$X$6:$AC$134,4,FALSE)),"")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6"/>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ht="11.25" customHeight="1" x14ac:dyDescent="0.35">
      <c r="A2744" s="1"/>
      <c r="B2744" s="88" t="str">
        <f>IF(Table1[[#This Row],[Posting Date]]&lt;&gt;"",IF(Table1[[#This Row],[Reference Number]]=Q2743,B2743+1,1),"")</f>
        <v/>
      </c>
      <c r="C2744" s="61"/>
      <c r="D2744" s="61"/>
      <c r="E2744" s="140"/>
      <c r="F2744" s="143" t="str">
        <f>IFERROR(IF(VLOOKUP(Table1[[#This Row],[Budget Code Description]],Dimentions!$X$6:$AC$139,2,FALSE)="","",VLOOKUP(Table1[[#This Row],[Budget Code Description]],Dimentions!$X$6:$AC$139,2,FALSE)),"")</f>
        <v/>
      </c>
      <c r="G2744" s="143"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Description]],Dimentions!$X$6:$AC$134,4,FALSE)="","",VLOOKUP(Table1[[#This Row],[Budget Code Description]],Dimentions!$X$6:$AC$134,4,FALSE)),"")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si="46"/>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ht="11.25" customHeight="1" x14ac:dyDescent="0.35">
      <c r="A2745" s="1"/>
      <c r="B2745" s="88" t="str">
        <f>IF(Table1[[#This Row],[Posting Date]]&lt;&gt;"",IF(Table1[[#This Row],[Reference Number]]=Q2744,B2744+1,1),"")</f>
        <v/>
      </c>
      <c r="C2745" s="61"/>
      <c r="D2745" s="61"/>
      <c r="E2745" s="140"/>
      <c r="F2745" s="143" t="str">
        <f>IFERROR(IF(VLOOKUP(Table1[[#This Row],[Budget Code Description]],Dimentions!$X$6:$AC$139,2,FALSE)="","",VLOOKUP(Table1[[#This Row],[Budget Code Description]],Dimentions!$X$6:$AC$139,2,FALSE)),"")</f>
        <v/>
      </c>
      <c r="G2745" s="143"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Description]],Dimentions!$X$6:$AC$134,4,FALSE)="","",VLOOKUP(Table1[[#This Row],[Budget Code Description]],Dimentions!$X$6:$AC$134,4,FALSE)),"")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6"/>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ht="11.25" customHeight="1" x14ac:dyDescent="0.35">
      <c r="A2746" s="1"/>
      <c r="B2746" s="88" t="str">
        <f>IF(Table1[[#This Row],[Posting Date]]&lt;&gt;"",IF(Table1[[#This Row],[Reference Number]]=Q2745,B2745+1,1),"")</f>
        <v/>
      </c>
      <c r="C2746" s="61"/>
      <c r="D2746" s="61"/>
      <c r="E2746" s="140"/>
      <c r="F2746" s="143" t="str">
        <f>IFERROR(IF(VLOOKUP(Table1[[#This Row],[Budget Code Description]],Dimentions!$X$6:$AC$139,2,FALSE)="","",VLOOKUP(Table1[[#This Row],[Budget Code Description]],Dimentions!$X$6:$AC$139,2,FALSE)),"")</f>
        <v/>
      </c>
      <c r="G2746" s="143"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Description]],Dimentions!$X$6:$AC$134,4,FALSE)="","",VLOOKUP(Table1[[#This Row],[Budget Code Description]],Dimentions!$X$6:$AC$134,4,FALSE)),"")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6"/>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ht="11.25" customHeight="1" x14ac:dyDescent="0.35">
      <c r="A2747" s="1"/>
      <c r="B2747" s="88" t="str">
        <f>IF(Table1[[#This Row],[Posting Date]]&lt;&gt;"",IF(Table1[[#This Row],[Reference Number]]=Q2746,B2746+1,1),"")</f>
        <v/>
      </c>
      <c r="C2747" s="61"/>
      <c r="D2747" s="61"/>
      <c r="E2747" s="140"/>
      <c r="F2747" s="143" t="str">
        <f>IFERROR(IF(VLOOKUP(Table1[[#This Row],[Budget Code Description]],Dimentions!$X$6:$AC$139,2,FALSE)="","",VLOOKUP(Table1[[#This Row],[Budget Code Description]],Dimentions!$X$6:$AC$139,2,FALSE)),"")</f>
        <v/>
      </c>
      <c r="G2747" s="143"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Description]],Dimentions!$X$6:$AC$134,4,FALSE)="","",VLOOKUP(Table1[[#This Row],[Budget Code Description]],Dimentions!$X$6:$AC$134,4,FALSE)),"")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6"/>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ht="11.25" customHeight="1" x14ac:dyDescent="0.35">
      <c r="A2748" s="1"/>
      <c r="B2748" s="88" t="str">
        <f>IF(Table1[[#This Row],[Posting Date]]&lt;&gt;"",IF(Table1[[#This Row],[Reference Number]]=Q2747,B2747+1,1),"")</f>
        <v/>
      </c>
      <c r="C2748" s="61"/>
      <c r="D2748" s="61"/>
      <c r="E2748" s="140"/>
      <c r="F2748" s="143" t="str">
        <f>IFERROR(IF(VLOOKUP(Table1[[#This Row],[Budget Code Description]],Dimentions!$X$6:$AC$139,2,FALSE)="","",VLOOKUP(Table1[[#This Row],[Budget Code Description]],Dimentions!$X$6:$AC$139,2,FALSE)),"")</f>
        <v/>
      </c>
      <c r="G2748" s="143"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Description]],Dimentions!$X$6:$AC$134,4,FALSE)="","",VLOOKUP(Table1[[#This Row],[Budget Code Description]],Dimentions!$X$6:$AC$134,4,FALSE)),"")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6"/>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ht="11.25" customHeight="1" x14ac:dyDescent="0.35">
      <c r="A2749" s="1"/>
      <c r="B2749" s="88" t="str">
        <f>IF(Table1[[#This Row],[Posting Date]]&lt;&gt;"",IF(Table1[[#This Row],[Reference Number]]=Q2748,B2748+1,1),"")</f>
        <v/>
      </c>
      <c r="C2749" s="61"/>
      <c r="D2749" s="61"/>
      <c r="E2749" s="140"/>
      <c r="F2749" s="143" t="str">
        <f>IFERROR(IF(VLOOKUP(Table1[[#This Row],[Budget Code Description]],Dimentions!$X$6:$AC$139,2,FALSE)="","",VLOOKUP(Table1[[#This Row],[Budget Code Description]],Dimentions!$X$6:$AC$139,2,FALSE)),"")</f>
        <v/>
      </c>
      <c r="G2749" s="143"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Description]],Dimentions!$X$6:$AC$134,4,FALSE)="","",VLOOKUP(Table1[[#This Row],[Budget Code Description]],Dimentions!$X$6:$AC$134,4,FALSE)),"")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6"/>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ht="11.25" customHeight="1" x14ac:dyDescent="0.35">
      <c r="A2750" s="1"/>
      <c r="B2750" s="88" t="str">
        <f>IF(Table1[[#This Row],[Posting Date]]&lt;&gt;"",IF(Table1[[#This Row],[Reference Number]]=Q2749,B2749+1,1),"")</f>
        <v/>
      </c>
      <c r="C2750" s="61"/>
      <c r="D2750" s="61"/>
      <c r="E2750" s="140"/>
      <c r="F2750" s="143" t="str">
        <f>IFERROR(IF(VLOOKUP(Table1[[#This Row],[Budget Code Description]],Dimentions!$X$6:$AC$139,2,FALSE)="","",VLOOKUP(Table1[[#This Row],[Budget Code Description]],Dimentions!$X$6:$AC$139,2,FALSE)),"")</f>
        <v/>
      </c>
      <c r="G2750" s="143"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Description]],Dimentions!$X$6:$AC$134,4,FALSE)="","",VLOOKUP(Table1[[#This Row],[Budget Code Description]],Dimentions!$X$6:$AC$134,4,FALSE)),"")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6"/>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ht="11.25" customHeight="1" x14ac:dyDescent="0.35">
      <c r="A2751" s="1"/>
      <c r="B2751" s="88" t="str">
        <f>IF(Table1[[#This Row],[Posting Date]]&lt;&gt;"",IF(Table1[[#This Row],[Reference Number]]=Q2750,B2750+1,1),"")</f>
        <v/>
      </c>
      <c r="C2751" s="61"/>
      <c r="D2751" s="61"/>
      <c r="E2751" s="140"/>
      <c r="F2751" s="143" t="str">
        <f>IFERROR(IF(VLOOKUP(Table1[[#This Row],[Budget Code Description]],Dimentions!$X$6:$AC$139,2,FALSE)="","",VLOOKUP(Table1[[#This Row],[Budget Code Description]],Dimentions!$X$6:$AC$139,2,FALSE)),"")</f>
        <v/>
      </c>
      <c r="G2751" s="143"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Description]],Dimentions!$X$6:$AC$134,4,FALSE)="","",VLOOKUP(Table1[[#This Row],[Budget Code Description]],Dimentions!$X$6:$AC$134,4,FALSE)),"")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6"/>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ht="11.25" customHeight="1" x14ac:dyDescent="0.35">
      <c r="A2752" s="1"/>
      <c r="B2752" s="88" t="str">
        <f>IF(Table1[[#This Row],[Posting Date]]&lt;&gt;"",IF(Table1[[#This Row],[Reference Number]]=Q2751,B2751+1,1),"")</f>
        <v/>
      </c>
      <c r="C2752" s="61"/>
      <c r="D2752" s="61"/>
      <c r="E2752" s="140"/>
      <c r="F2752" s="143" t="str">
        <f>IFERROR(IF(VLOOKUP(Table1[[#This Row],[Budget Code Description]],Dimentions!$X$6:$AC$139,2,FALSE)="","",VLOOKUP(Table1[[#This Row],[Budget Code Description]],Dimentions!$X$6:$AC$139,2,FALSE)),"")</f>
        <v/>
      </c>
      <c r="G2752" s="143"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Description]],Dimentions!$X$6:$AC$134,4,FALSE)="","",VLOOKUP(Table1[[#This Row],[Budget Code Description]],Dimentions!$X$6:$AC$134,4,FALSE)),"")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6"/>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ht="11.25" customHeight="1" x14ac:dyDescent="0.35">
      <c r="A2753" s="1"/>
      <c r="B2753" s="88" t="str">
        <f>IF(Table1[[#This Row],[Posting Date]]&lt;&gt;"",IF(Table1[[#This Row],[Reference Number]]=Q2752,B2752+1,1),"")</f>
        <v/>
      </c>
      <c r="C2753" s="61"/>
      <c r="D2753" s="61"/>
      <c r="E2753" s="140"/>
      <c r="F2753" s="143" t="str">
        <f>IFERROR(IF(VLOOKUP(Table1[[#This Row],[Budget Code Description]],Dimentions!$X$6:$AC$139,2,FALSE)="","",VLOOKUP(Table1[[#This Row],[Budget Code Description]],Dimentions!$X$6:$AC$139,2,FALSE)),"")</f>
        <v/>
      </c>
      <c r="G2753" s="143"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Description]],Dimentions!$X$6:$AC$134,4,FALSE)="","",VLOOKUP(Table1[[#This Row],[Budget Code Description]],Dimentions!$X$6:$AC$134,4,FALSE)),"")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6"/>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ht="11.25" customHeight="1" x14ac:dyDescent="0.35">
      <c r="A2754" s="1"/>
      <c r="B2754" s="88" t="str">
        <f>IF(Table1[[#This Row],[Posting Date]]&lt;&gt;"",IF(Table1[[#This Row],[Reference Number]]=Q2753,B2753+1,1),"")</f>
        <v/>
      </c>
      <c r="C2754" s="61"/>
      <c r="D2754" s="61"/>
      <c r="E2754" s="140"/>
      <c r="F2754" s="143" t="str">
        <f>IFERROR(IF(VLOOKUP(Table1[[#This Row],[Budget Code Description]],Dimentions!$X$6:$AC$139,2,FALSE)="","",VLOOKUP(Table1[[#This Row],[Budget Code Description]],Dimentions!$X$6:$AC$139,2,FALSE)),"")</f>
        <v/>
      </c>
      <c r="G2754" s="143"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Description]],Dimentions!$X$6:$AC$134,4,FALSE)="","",VLOOKUP(Table1[[#This Row],[Budget Code Description]],Dimentions!$X$6:$AC$134,4,FALSE)),"")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6"/>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ht="11.25" customHeight="1" x14ac:dyDescent="0.35">
      <c r="A2755" s="1"/>
      <c r="B2755" s="88" t="str">
        <f>IF(Table1[[#This Row],[Posting Date]]&lt;&gt;"",IF(Table1[[#This Row],[Reference Number]]=Q2754,B2754+1,1),"")</f>
        <v/>
      </c>
      <c r="C2755" s="61"/>
      <c r="D2755" s="61"/>
      <c r="E2755" s="140"/>
      <c r="F2755" s="143" t="str">
        <f>IFERROR(IF(VLOOKUP(Table1[[#This Row],[Budget Code Description]],Dimentions!$X$6:$AC$139,2,FALSE)="","",VLOOKUP(Table1[[#This Row],[Budget Code Description]],Dimentions!$X$6:$AC$139,2,FALSE)),"")</f>
        <v/>
      </c>
      <c r="G2755" s="143"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Description]],Dimentions!$X$6:$AC$134,4,FALSE)="","",VLOOKUP(Table1[[#This Row],[Budget Code Description]],Dimentions!$X$6:$AC$134,4,FALSE)),"")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6"/>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ht="11.25" customHeight="1" x14ac:dyDescent="0.35">
      <c r="A2756" s="1"/>
      <c r="B2756" s="88" t="str">
        <f>IF(Table1[[#This Row],[Posting Date]]&lt;&gt;"",IF(Table1[[#This Row],[Reference Number]]=Q2755,B2755+1,1),"")</f>
        <v/>
      </c>
      <c r="C2756" s="61"/>
      <c r="D2756" s="61"/>
      <c r="E2756" s="140"/>
      <c r="F2756" s="143" t="str">
        <f>IFERROR(IF(VLOOKUP(Table1[[#This Row],[Budget Code Description]],Dimentions!$X$6:$AC$139,2,FALSE)="","",VLOOKUP(Table1[[#This Row],[Budget Code Description]],Dimentions!$X$6:$AC$139,2,FALSE)),"")</f>
        <v/>
      </c>
      <c r="G2756" s="143"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Description]],Dimentions!$X$6:$AC$134,4,FALSE)="","",VLOOKUP(Table1[[#This Row],[Budget Code Description]],Dimentions!$X$6:$AC$134,4,FALSE)),"")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6"/>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ht="11.25" customHeight="1" x14ac:dyDescent="0.35">
      <c r="A2757" s="1"/>
      <c r="B2757" s="88" t="str">
        <f>IF(Table1[[#This Row],[Posting Date]]&lt;&gt;"",IF(Table1[[#This Row],[Reference Number]]=Q2756,B2756+1,1),"")</f>
        <v/>
      </c>
      <c r="C2757" s="61"/>
      <c r="D2757" s="61"/>
      <c r="E2757" s="140"/>
      <c r="F2757" s="143" t="str">
        <f>IFERROR(IF(VLOOKUP(Table1[[#This Row],[Budget Code Description]],Dimentions!$X$6:$AC$139,2,FALSE)="","",VLOOKUP(Table1[[#This Row],[Budget Code Description]],Dimentions!$X$6:$AC$139,2,FALSE)),"")</f>
        <v/>
      </c>
      <c r="G2757" s="143"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Description]],Dimentions!$X$6:$AC$134,4,FALSE)="","",VLOOKUP(Table1[[#This Row],[Budget Code Description]],Dimentions!$X$6:$AC$134,4,FALSE)),"")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6"/>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ht="11.25" customHeight="1" x14ac:dyDescent="0.35">
      <c r="A2758" s="1"/>
      <c r="B2758" s="88" t="str">
        <f>IF(Table1[[#This Row],[Posting Date]]&lt;&gt;"",IF(Table1[[#This Row],[Reference Number]]=Q2757,B2757+1,1),"")</f>
        <v/>
      </c>
      <c r="C2758" s="61"/>
      <c r="D2758" s="61"/>
      <c r="E2758" s="140"/>
      <c r="F2758" s="143" t="str">
        <f>IFERROR(IF(VLOOKUP(Table1[[#This Row],[Budget Code Description]],Dimentions!$X$6:$AC$139,2,FALSE)="","",VLOOKUP(Table1[[#This Row],[Budget Code Description]],Dimentions!$X$6:$AC$139,2,FALSE)),"")</f>
        <v/>
      </c>
      <c r="G2758" s="143"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Description]],Dimentions!$X$6:$AC$134,4,FALSE)="","",VLOOKUP(Table1[[#This Row],[Budget Code Description]],Dimentions!$X$6:$AC$134,4,FALSE)),"")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6"/>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ht="11.25" customHeight="1" x14ac:dyDescent="0.35">
      <c r="A2759" s="1"/>
      <c r="B2759" s="88" t="str">
        <f>IF(Table1[[#This Row],[Posting Date]]&lt;&gt;"",IF(Table1[[#This Row],[Reference Number]]=Q2758,B2758+1,1),"")</f>
        <v/>
      </c>
      <c r="C2759" s="61"/>
      <c r="D2759" s="61"/>
      <c r="E2759" s="140"/>
      <c r="F2759" s="143" t="str">
        <f>IFERROR(IF(VLOOKUP(Table1[[#This Row],[Budget Code Description]],Dimentions!$X$6:$AC$139,2,FALSE)="","",VLOOKUP(Table1[[#This Row],[Budget Code Description]],Dimentions!$X$6:$AC$139,2,FALSE)),"")</f>
        <v/>
      </c>
      <c r="G2759" s="143"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Description]],Dimentions!$X$6:$AC$134,4,FALSE)="","",VLOOKUP(Table1[[#This Row],[Budget Code Description]],Dimentions!$X$6:$AC$134,4,FALSE)),"")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6"/>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ht="11.25" customHeight="1" x14ac:dyDescent="0.35">
      <c r="A2760" s="1"/>
      <c r="B2760" s="88" t="str">
        <f>IF(Table1[[#This Row],[Posting Date]]&lt;&gt;"",IF(Table1[[#This Row],[Reference Number]]=Q2759,B2759+1,1),"")</f>
        <v/>
      </c>
      <c r="C2760" s="61"/>
      <c r="D2760" s="61"/>
      <c r="E2760" s="140"/>
      <c r="F2760" s="143" t="str">
        <f>IFERROR(IF(VLOOKUP(Table1[[#This Row],[Budget Code Description]],Dimentions!$X$6:$AC$139,2,FALSE)="","",VLOOKUP(Table1[[#This Row],[Budget Code Description]],Dimentions!$X$6:$AC$139,2,FALSE)),"")</f>
        <v/>
      </c>
      <c r="G2760" s="143"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Description]],Dimentions!$X$6:$AC$134,4,FALSE)="","",VLOOKUP(Table1[[#This Row],[Budget Code Description]],Dimentions!$X$6:$AC$134,4,FALSE)),"")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6"/>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ht="11.25" customHeight="1" x14ac:dyDescent="0.35">
      <c r="A2761" s="1"/>
      <c r="B2761" s="88" t="str">
        <f>IF(Table1[[#This Row],[Posting Date]]&lt;&gt;"",IF(Table1[[#This Row],[Reference Number]]=Q2760,B2760+1,1),"")</f>
        <v/>
      </c>
      <c r="C2761" s="61"/>
      <c r="D2761" s="61"/>
      <c r="E2761" s="140"/>
      <c r="F2761" s="143" t="str">
        <f>IFERROR(IF(VLOOKUP(Table1[[#This Row],[Budget Code Description]],Dimentions!$X$6:$AC$139,2,FALSE)="","",VLOOKUP(Table1[[#This Row],[Budget Code Description]],Dimentions!$X$6:$AC$139,2,FALSE)),"")</f>
        <v/>
      </c>
      <c r="G2761" s="143"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Description]],Dimentions!$X$6:$AC$134,4,FALSE)="","",VLOOKUP(Table1[[#This Row],[Budget Code Description]],Dimentions!$X$6:$AC$134,4,FALSE)),"")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6"/>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ht="11.25" customHeight="1" x14ac:dyDescent="0.35">
      <c r="A2762" s="1"/>
      <c r="B2762" s="88" t="str">
        <f>IF(Table1[[#This Row],[Posting Date]]&lt;&gt;"",IF(Table1[[#This Row],[Reference Number]]=Q2761,B2761+1,1),"")</f>
        <v/>
      </c>
      <c r="C2762" s="61"/>
      <c r="D2762" s="61"/>
      <c r="E2762" s="140"/>
      <c r="F2762" s="143" t="str">
        <f>IFERROR(IF(VLOOKUP(Table1[[#This Row],[Budget Code Description]],Dimentions!$X$6:$AC$139,2,FALSE)="","",VLOOKUP(Table1[[#This Row],[Budget Code Description]],Dimentions!$X$6:$AC$139,2,FALSE)),"")</f>
        <v/>
      </c>
      <c r="G2762" s="143"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Description]],Dimentions!$X$6:$AC$134,4,FALSE)="","",VLOOKUP(Table1[[#This Row],[Budget Code Description]],Dimentions!$X$6:$AC$134,4,FALSE)),"")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6"/>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ht="11.25" customHeight="1" x14ac:dyDescent="0.35">
      <c r="A2763" s="1"/>
      <c r="B2763" s="88" t="str">
        <f>IF(Table1[[#This Row],[Posting Date]]&lt;&gt;"",IF(Table1[[#This Row],[Reference Number]]=Q2762,B2762+1,1),"")</f>
        <v/>
      </c>
      <c r="C2763" s="61"/>
      <c r="D2763" s="61"/>
      <c r="E2763" s="140"/>
      <c r="F2763" s="143" t="str">
        <f>IFERROR(IF(VLOOKUP(Table1[[#This Row],[Budget Code Description]],Dimentions!$X$6:$AC$139,2,FALSE)="","",VLOOKUP(Table1[[#This Row],[Budget Code Description]],Dimentions!$X$6:$AC$139,2,FALSE)),"")</f>
        <v/>
      </c>
      <c r="G2763" s="143"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Description]],Dimentions!$X$6:$AC$134,4,FALSE)="","",VLOOKUP(Table1[[#This Row],[Budget Code Description]],Dimentions!$X$6:$AC$134,4,FALSE)),"")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6"/>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Number]]=Q2762,BC2762,BC2762+1)</f>
        <v>#REF!</v>
      </c>
    </row>
    <row r="2764" spans="1:55" ht="11.25" customHeight="1" x14ac:dyDescent="0.35">
      <c r="A2764" s="1"/>
      <c r="B2764" s="88" t="str">
        <f>IF(Table1[[#This Row],[Posting Date]]&lt;&gt;"",IF(Table1[[#This Row],[Reference Number]]=Q2763,B2763+1,1),"")</f>
        <v/>
      </c>
      <c r="C2764" s="61"/>
      <c r="D2764" s="61"/>
      <c r="E2764" s="140"/>
      <c r="F2764" s="143" t="str">
        <f>IFERROR(IF(VLOOKUP(Table1[[#This Row],[Budget Code Description]],Dimentions!$X$6:$AC$139,2,FALSE)="","",VLOOKUP(Table1[[#This Row],[Budget Code Description]],Dimentions!$X$6:$AC$139,2,FALSE)),"")</f>
        <v/>
      </c>
      <c r="G2764" s="143"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Description]],Dimentions!$X$6:$AC$134,4,FALSE)="","",VLOOKUP(Table1[[#This Row],[Budget Code Description]],Dimentions!$X$6:$AC$134,4,FALSE)),"")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6"/>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Number]]=Q2763,BC2763,BC2763+1)</f>
        <v>#REF!</v>
      </c>
    </row>
    <row r="2765" spans="1:55" ht="11.25" customHeight="1" x14ac:dyDescent="0.35">
      <c r="A2765" s="1"/>
      <c r="B2765" s="88" t="str">
        <f>IF(Table1[[#This Row],[Posting Date]]&lt;&gt;"",IF(Table1[[#This Row],[Reference Number]]=Q2764,B2764+1,1),"")</f>
        <v/>
      </c>
      <c r="C2765" s="61"/>
      <c r="D2765" s="61"/>
      <c r="E2765" s="140"/>
      <c r="F2765" s="143" t="str">
        <f>IFERROR(IF(VLOOKUP(Table1[[#This Row],[Budget Code Description]],Dimentions!$X$6:$AC$139,2,FALSE)="","",VLOOKUP(Table1[[#This Row],[Budget Code Description]],Dimentions!$X$6:$AC$139,2,FALSE)),"")</f>
        <v/>
      </c>
      <c r="G2765" s="143"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Description]],Dimentions!$X$6:$AC$134,4,FALSE)="","",VLOOKUP(Table1[[#This Row],[Budget Code Description]],Dimentions!$X$6:$AC$134,4,FALSE)),"")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6"/>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Number]]=Q2764,BC2764,BC2764+1)</f>
        <v>#REF!</v>
      </c>
    </row>
    <row r="2766" spans="1:55" ht="11.25" customHeight="1" x14ac:dyDescent="0.35">
      <c r="A2766" s="1"/>
      <c r="B2766" s="88" t="str">
        <f>IF(Table1[[#This Row],[Posting Date]]&lt;&gt;"",IF(Table1[[#This Row],[Reference Number]]=Q2765,B2765+1,1),"")</f>
        <v/>
      </c>
      <c r="C2766" s="61"/>
      <c r="D2766" s="61"/>
      <c r="E2766" s="140"/>
      <c r="F2766" s="143" t="str">
        <f>IFERROR(IF(VLOOKUP(Table1[[#This Row],[Budget Code Description]],Dimentions!$X$6:$AC$139,2,FALSE)="","",VLOOKUP(Table1[[#This Row],[Budget Code Description]],Dimentions!$X$6:$AC$139,2,FALSE)),"")</f>
        <v/>
      </c>
      <c r="G2766" s="143"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Description]],Dimentions!$X$6:$AC$134,4,FALSE)="","",VLOOKUP(Table1[[#This Row],[Budget Code Description]],Dimentions!$X$6:$AC$134,4,FALSE)),"")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6"/>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Number]]=Q2765,BC2765,BC2765+1)</f>
        <v>#REF!</v>
      </c>
    </row>
    <row r="2767" spans="1:55" ht="11.25" customHeight="1" x14ac:dyDescent="0.35">
      <c r="A2767" s="1"/>
      <c r="B2767" s="88" t="str">
        <f>IF(Table1[[#This Row],[Posting Date]]&lt;&gt;"",IF(Table1[[#This Row],[Reference Number]]=Q2766,B2766+1,1),"")</f>
        <v/>
      </c>
      <c r="C2767" s="61"/>
      <c r="D2767" s="61"/>
      <c r="E2767" s="140"/>
      <c r="F2767" s="143" t="str">
        <f>IFERROR(IF(VLOOKUP(Table1[[#This Row],[Budget Code Description]],Dimentions!$X$6:$AC$139,2,FALSE)="","",VLOOKUP(Table1[[#This Row],[Budget Code Description]],Dimentions!$X$6:$AC$139,2,FALSE)),"")</f>
        <v/>
      </c>
      <c r="G2767" s="143"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Description]],Dimentions!$X$6:$AC$134,4,FALSE)="","",VLOOKUP(Table1[[#This Row],[Budget Code Description]],Dimentions!$X$6:$AC$134,4,FALSE)),"")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6"/>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Number]]=Q2766,BC2766,BC2766+1)</f>
        <v>#REF!</v>
      </c>
    </row>
    <row r="2768" spans="1:55" ht="11.25" customHeight="1" x14ac:dyDescent="0.35">
      <c r="A2768" s="1"/>
      <c r="B2768" s="88" t="str">
        <f>IF(Table1[[#This Row],[Posting Date]]&lt;&gt;"",IF(Table1[[#This Row],[Reference Number]]=Q2767,B2767+1,1),"")</f>
        <v/>
      </c>
      <c r="C2768" s="61"/>
      <c r="D2768" s="61"/>
      <c r="E2768" s="140"/>
      <c r="F2768" s="143" t="str">
        <f>IFERROR(IF(VLOOKUP(Table1[[#This Row],[Budget Code Description]],Dimentions!$X$6:$AC$139,2,FALSE)="","",VLOOKUP(Table1[[#This Row],[Budget Code Description]],Dimentions!$X$6:$AC$139,2,FALSE)),"")</f>
        <v/>
      </c>
      <c r="G2768" s="143"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Description]],Dimentions!$X$6:$AC$134,4,FALSE)="","",VLOOKUP(Table1[[#This Row],[Budget Code Description]],Dimentions!$X$6:$AC$134,4,FALSE)),"")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si="46"/>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Number]]=Q2767,BC2767,BC2767+1)</f>
        <v>#REF!</v>
      </c>
    </row>
    <row r="2769" spans="1:55" ht="11.25" customHeight="1" x14ac:dyDescent="0.35">
      <c r="A2769" s="1"/>
      <c r="B2769" s="88" t="str">
        <f>IF(Table1[[#This Row],[Posting Date]]&lt;&gt;"",IF(Table1[[#This Row],[Reference Number]]=Q2768,B2768+1,1),"")</f>
        <v/>
      </c>
      <c r="C2769" s="61"/>
      <c r="D2769" s="61"/>
      <c r="E2769" s="140"/>
      <c r="F2769" s="143" t="str">
        <f>IFERROR(IF(VLOOKUP(Table1[[#This Row],[Budget Code Description]],Dimentions!$X$6:$AC$139,2,FALSE)="","",VLOOKUP(Table1[[#This Row],[Budget Code Description]],Dimentions!$X$6:$AC$139,2,FALSE)),"")</f>
        <v/>
      </c>
      <c r="G2769" s="143"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Description]],Dimentions!$X$6:$AC$134,4,FALSE)="","",VLOOKUP(Table1[[#This Row],[Budget Code Description]],Dimentions!$X$6:$AC$134,4,FALSE)),"")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si="46"/>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Number]]=Q2768,BC2768,BC2768+1)</f>
        <v>#REF!</v>
      </c>
    </row>
    <row r="2770" spans="1:55" ht="11.25" customHeight="1" x14ac:dyDescent="0.35">
      <c r="A2770" s="1"/>
      <c r="B2770" s="88" t="str">
        <f>IF(Table1[[#This Row],[Posting Date]]&lt;&gt;"",IF(Table1[[#This Row],[Reference Number]]=Q2769,B2769+1,1),"")</f>
        <v/>
      </c>
      <c r="C2770" s="61"/>
      <c r="D2770" s="61"/>
      <c r="E2770" s="140"/>
      <c r="F2770" s="143" t="str">
        <f>IFERROR(IF(VLOOKUP(Table1[[#This Row],[Budget Code Description]],Dimentions!$X$6:$AC$139,2,FALSE)="","",VLOOKUP(Table1[[#This Row],[Budget Code Description]],Dimentions!$X$6:$AC$139,2,FALSE)),"")</f>
        <v/>
      </c>
      <c r="G2770" s="143"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Description]],Dimentions!$X$6:$AC$134,4,FALSE)="","",VLOOKUP(Table1[[#This Row],[Budget Code Description]],Dimentions!$X$6:$AC$134,4,FALSE)),"")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si="46"/>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Number]]=Q2769,BC2769,BC2769+1)</f>
        <v>#REF!</v>
      </c>
    </row>
    <row r="2771" spans="1:55" ht="11.25" customHeight="1" x14ac:dyDescent="0.35">
      <c r="A2771" s="1"/>
      <c r="B2771" s="88" t="str">
        <f>IF(Table1[[#This Row],[Posting Date]]&lt;&gt;"",IF(Table1[[#This Row],[Reference Number]]=Q2770,B2770+1,1),"")</f>
        <v/>
      </c>
      <c r="C2771" s="61"/>
      <c r="D2771" s="61"/>
      <c r="E2771" s="140"/>
      <c r="F2771" s="143" t="str">
        <f>IFERROR(IF(VLOOKUP(Table1[[#This Row],[Budget Code Description]],Dimentions!$X$6:$AC$139,2,FALSE)="","",VLOOKUP(Table1[[#This Row],[Budget Code Description]],Dimentions!$X$6:$AC$139,2,FALSE)),"")</f>
        <v/>
      </c>
      <c r="G2771" s="143"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Description]],Dimentions!$X$6:$AC$134,4,FALSE)="","",VLOOKUP(Table1[[#This Row],[Budget Code Description]],Dimentions!$X$6:$AC$134,4,FALSE)),"")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6"/>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Number]]=Q2770,BC2770,BC2770+1)</f>
        <v>#REF!</v>
      </c>
    </row>
    <row r="2772" spans="1:55" ht="11.25" customHeight="1" x14ac:dyDescent="0.35">
      <c r="A2772" s="1"/>
      <c r="B2772" s="88" t="str">
        <f>IF(Table1[[#This Row],[Posting Date]]&lt;&gt;"",IF(Table1[[#This Row],[Reference Number]]=Q2771,B2771+1,1),"")</f>
        <v/>
      </c>
      <c r="C2772" s="61"/>
      <c r="D2772" s="61"/>
      <c r="E2772" s="140"/>
      <c r="F2772" s="143" t="str">
        <f>IFERROR(IF(VLOOKUP(Table1[[#This Row],[Budget Code Description]],Dimentions!$X$6:$AC$139,2,FALSE)="","",VLOOKUP(Table1[[#This Row],[Budget Code Description]],Dimentions!$X$6:$AC$139,2,FALSE)),"")</f>
        <v/>
      </c>
      <c r="G2772" s="143"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Description]],Dimentions!$X$6:$AC$134,4,FALSE)="","",VLOOKUP(Table1[[#This Row],[Budget Code Description]],Dimentions!$X$6:$AC$134,4,FALSE)),"")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6"/>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Number]]=Q2771,BC2771,BC2771+1)</f>
        <v>#REF!</v>
      </c>
    </row>
    <row r="2773" spans="1:55" ht="11.25" customHeight="1" x14ac:dyDescent="0.35">
      <c r="A2773" s="1"/>
      <c r="B2773" s="88" t="str">
        <f>IF(Table1[[#This Row],[Posting Date]]&lt;&gt;"",IF(Table1[[#This Row],[Reference Number]]=Q2772,B2772+1,1),"")</f>
        <v/>
      </c>
      <c r="C2773" s="61"/>
      <c r="D2773" s="61"/>
      <c r="E2773" s="140"/>
      <c r="F2773" s="143" t="str">
        <f>IFERROR(IF(VLOOKUP(Table1[[#This Row],[Budget Code Description]],Dimentions!$X$6:$AC$139,2,FALSE)="","",VLOOKUP(Table1[[#This Row],[Budget Code Description]],Dimentions!$X$6:$AC$139,2,FALSE)),"")</f>
        <v/>
      </c>
      <c r="G2773" s="143"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Description]],Dimentions!$X$6:$AC$134,4,FALSE)="","",VLOOKUP(Table1[[#This Row],[Budget Code Description]],Dimentions!$X$6:$AC$134,4,FALSE)),"")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6"/>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Number]]=Q2772,BC2772,BC2772+1)</f>
        <v>#REF!</v>
      </c>
    </row>
    <row r="2774" spans="1:55" ht="11.25" customHeight="1" x14ac:dyDescent="0.35">
      <c r="A2774" s="1"/>
      <c r="B2774" s="88" t="str">
        <f>IF(Table1[[#This Row],[Posting Date]]&lt;&gt;"",IF(Table1[[#This Row],[Reference Number]]=Q2773,B2773+1,1),"")</f>
        <v/>
      </c>
      <c r="C2774" s="61"/>
      <c r="D2774" s="61"/>
      <c r="E2774" s="140"/>
      <c r="F2774" s="143" t="str">
        <f>IFERROR(IF(VLOOKUP(Table1[[#This Row],[Budget Code Description]],Dimentions!$X$6:$AC$139,2,FALSE)="","",VLOOKUP(Table1[[#This Row],[Budget Code Description]],Dimentions!$X$6:$AC$139,2,FALSE)),"")</f>
        <v/>
      </c>
      <c r="G2774" s="143"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Description]],Dimentions!$X$6:$AC$134,4,FALSE)="","",VLOOKUP(Table1[[#This Row],[Budget Code Description]],Dimentions!$X$6:$AC$134,4,FALSE)),"")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6"/>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Number]]=Q2773,BC2773,BC2773+1)</f>
        <v>#REF!</v>
      </c>
    </row>
    <row r="2775" spans="1:55" ht="11.25" customHeight="1" x14ac:dyDescent="0.35">
      <c r="A2775" s="1"/>
      <c r="B2775" s="88" t="str">
        <f>IF(Table1[[#This Row],[Posting Date]]&lt;&gt;"",IF(Table1[[#This Row],[Reference Number]]=Q2774,B2774+1,1),"")</f>
        <v/>
      </c>
      <c r="C2775" s="61"/>
      <c r="D2775" s="61"/>
      <c r="E2775" s="140"/>
      <c r="F2775" s="143" t="str">
        <f>IFERROR(IF(VLOOKUP(Table1[[#This Row],[Budget Code Description]],Dimentions!$X$6:$AC$139,2,FALSE)="","",VLOOKUP(Table1[[#This Row],[Budget Code Description]],Dimentions!$X$6:$AC$139,2,FALSE)),"")</f>
        <v/>
      </c>
      <c r="G2775" s="143"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Description]],Dimentions!$X$6:$AC$134,4,FALSE)="","",VLOOKUP(Table1[[#This Row],[Budget Code Description]],Dimentions!$X$6:$AC$134,4,FALSE)),"")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6"/>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Number]]=Q2774,BC2774,BC2774+1)</f>
        <v>#REF!</v>
      </c>
    </row>
    <row r="2776" spans="1:55" ht="11.25" customHeight="1" x14ac:dyDescent="0.35">
      <c r="A2776" s="1"/>
      <c r="B2776" s="88" t="str">
        <f>IF(Table1[[#This Row],[Posting Date]]&lt;&gt;"",IF(Table1[[#This Row],[Reference Number]]=Q2775,B2775+1,1),"")</f>
        <v/>
      </c>
      <c r="C2776" s="61"/>
      <c r="D2776" s="61"/>
      <c r="E2776" s="140"/>
      <c r="F2776" s="143" t="str">
        <f>IFERROR(IF(VLOOKUP(Table1[[#This Row],[Budget Code Description]],Dimentions!$X$6:$AC$139,2,FALSE)="","",VLOOKUP(Table1[[#This Row],[Budget Code Description]],Dimentions!$X$6:$AC$139,2,FALSE)),"")</f>
        <v/>
      </c>
      <c r="G2776" s="143"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Description]],Dimentions!$X$6:$AC$134,4,FALSE)="","",VLOOKUP(Table1[[#This Row],[Budget Code Description]],Dimentions!$X$6:$AC$134,4,FALSE)),"")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6"/>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Number]]=Q2775,BC2775,BC2775+1)</f>
        <v>#REF!</v>
      </c>
    </row>
    <row r="2777" spans="1:55" ht="11.25" customHeight="1" x14ac:dyDescent="0.35">
      <c r="A2777" s="1"/>
      <c r="B2777" s="88" t="str">
        <f>IF(Table1[[#This Row],[Posting Date]]&lt;&gt;"",IF(Table1[[#This Row],[Reference Number]]=Q2776,B2776+1,1),"")</f>
        <v/>
      </c>
      <c r="C2777" s="61"/>
      <c r="D2777" s="61"/>
      <c r="E2777" s="140"/>
      <c r="F2777" s="143" t="str">
        <f>IFERROR(IF(VLOOKUP(Table1[[#This Row],[Budget Code Description]],Dimentions!$X$6:$AC$139,2,FALSE)="","",VLOOKUP(Table1[[#This Row],[Budget Code Description]],Dimentions!$X$6:$AC$139,2,FALSE)),"")</f>
        <v/>
      </c>
      <c r="G2777" s="143"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Description]],Dimentions!$X$6:$AC$134,4,FALSE)="","",VLOOKUP(Table1[[#This Row],[Budget Code Description]],Dimentions!$X$6:$AC$134,4,FALSE)),"")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6"/>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Number]]=Q2776,BC2776,BC2776+1)</f>
        <v>#REF!</v>
      </c>
    </row>
    <row r="2778" spans="1:55" ht="11.25" customHeight="1" x14ac:dyDescent="0.35">
      <c r="A2778" s="1"/>
      <c r="B2778" s="88" t="str">
        <f>IF(Table1[[#This Row],[Posting Date]]&lt;&gt;"",IF(Table1[[#This Row],[Reference Number]]=Q2777,B2777+1,1),"")</f>
        <v/>
      </c>
      <c r="C2778" s="61"/>
      <c r="D2778" s="61"/>
      <c r="E2778" s="140"/>
      <c r="F2778" s="143" t="str">
        <f>IFERROR(IF(VLOOKUP(Table1[[#This Row],[Budget Code Description]],Dimentions!$X$6:$AC$139,2,FALSE)="","",VLOOKUP(Table1[[#This Row],[Budget Code Description]],Dimentions!$X$6:$AC$139,2,FALSE)),"")</f>
        <v/>
      </c>
      <c r="G2778" s="143"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Description]],Dimentions!$X$6:$AC$134,4,FALSE)="","",VLOOKUP(Table1[[#This Row],[Budget Code Description]],Dimentions!$X$6:$AC$134,4,FALSE)),"")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6"/>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Number]]=Q2777,BC2777,BC2777+1)</f>
        <v>#REF!</v>
      </c>
    </row>
    <row r="2779" spans="1:55" ht="11.25" customHeight="1" x14ac:dyDescent="0.35">
      <c r="A2779" s="1"/>
      <c r="B2779" s="88" t="str">
        <f>IF(Table1[[#This Row],[Posting Date]]&lt;&gt;"",IF(Table1[[#This Row],[Reference Number]]=Q2778,B2778+1,1),"")</f>
        <v/>
      </c>
      <c r="C2779" s="61"/>
      <c r="D2779" s="61"/>
      <c r="E2779" s="140"/>
      <c r="F2779" s="143" t="str">
        <f>IFERROR(IF(VLOOKUP(Table1[[#This Row],[Budget Code Description]],Dimentions!$X$6:$AC$139,2,FALSE)="","",VLOOKUP(Table1[[#This Row],[Budget Code Description]],Dimentions!$X$6:$AC$139,2,FALSE)),"")</f>
        <v/>
      </c>
      <c r="G2779" s="143"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Description]],Dimentions!$X$6:$AC$134,4,FALSE)="","",VLOOKUP(Table1[[#This Row],[Budget Code Description]],Dimentions!$X$6:$AC$134,4,FALSE)),"")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6"/>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Number]]=Q2778,BC2778,BC2778+1)</f>
        <v>#REF!</v>
      </c>
    </row>
    <row r="2780" spans="1:55" ht="11.25" customHeight="1" x14ac:dyDescent="0.35">
      <c r="A2780" s="1"/>
      <c r="B2780" s="88" t="str">
        <f>IF(Table1[[#This Row],[Posting Date]]&lt;&gt;"",IF(Table1[[#This Row],[Reference Number]]=Q2779,B2779+1,1),"")</f>
        <v/>
      </c>
      <c r="C2780" s="61"/>
      <c r="D2780" s="61"/>
      <c r="E2780" s="140"/>
      <c r="F2780" s="143" t="str">
        <f>IFERROR(IF(VLOOKUP(Table1[[#This Row],[Budget Code Description]],Dimentions!$X$6:$AC$139,2,FALSE)="","",VLOOKUP(Table1[[#This Row],[Budget Code Description]],Dimentions!$X$6:$AC$139,2,FALSE)),"")</f>
        <v/>
      </c>
      <c r="G2780" s="143"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Description]],Dimentions!$X$6:$AC$134,4,FALSE)="","",VLOOKUP(Table1[[#This Row],[Budget Code Description]],Dimentions!$X$6:$AC$134,4,FALSE)),"")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6"/>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Number]]=Q2779,BC2779,BC2779+1)</f>
        <v>#REF!</v>
      </c>
    </row>
    <row r="2781" spans="1:55" ht="11.25" customHeight="1" x14ac:dyDescent="0.35">
      <c r="A2781" s="1"/>
      <c r="B2781" s="88" t="str">
        <f>IF(Table1[[#This Row],[Posting Date]]&lt;&gt;"",IF(Table1[[#This Row],[Reference Number]]=Q2780,B2780+1,1),"")</f>
        <v/>
      </c>
      <c r="C2781" s="61"/>
      <c r="D2781" s="61"/>
      <c r="E2781" s="140"/>
      <c r="F2781" s="143" t="str">
        <f>IFERROR(IF(VLOOKUP(Table1[[#This Row],[Budget Code Description]],Dimentions!$X$6:$AC$139,2,FALSE)="","",VLOOKUP(Table1[[#This Row],[Budget Code Description]],Dimentions!$X$6:$AC$139,2,FALSE)),"")</f>
        <v/>
      </c>
      <c r="G2781" s="143"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Description]],Dimentions!$X$6:$AC$134,4,FALSE)="","",VLOOKUP(Table1[[#This Row],[Budget Code Description]],Dimentions!$X$6:$AC$134,4,FALSE)),"")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6"/>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Number]]=Q2780,BC2780,BC2780+1)</f>
        <v>#REF!</v>
      </c>
    </row>
    <row r="2782" spans="1:55" ht="11.25" customHeight="1" x14ac:dyDescent="0.35">
      <c r="A2782" s="1"/>
      <c r="B2782" s="88" t="str">
        <f>IF(Table1[[#This Row],[Posting Date]]&lt;&gt;"",IF(Table1[[#This Row],[Reference Number]]=Q2781,B2781+1,1),"")</f>
        <v/>
      </c>
      <c r="C2782" s="61"/>
      <c r="D2782" s="61"/>
      <c r="E2782" s="140"/>
      <c r="F2782" s="143" t="str">
        <f>IFERROR(IF(VLOOKUP(Table1[[#This Row],[Budget Code Description]],Dimentions!$X$6:$AC$139,2,FALSE)="","",VLOOKUP(Table1[[#This Row],[Budget Code Description]],Dimentions!$X$6:$AC$139,2,FALSE)),"")</f>
        <v/>
      </c>
      <c r="G2782" s="143"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Description]],Dimentions!$X$6:$AC$134,4,FALSE)="","",VLOOKUP(Table1[[#This Row],[Budget Code Description]],Dimentions!$X$6:$AC$134,4,FALSE)),"")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6"/>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Number]]=Q2781,BC2781,BC2781+1)</f>
        <v>#REF!</v>
      </c>
    </row>
    <row r="2783" spans="1:55" ht="11.25" customHeight="1" x14ac:dyDescent="0.35">
      <c r="A2783" s="1"/>
      <c r="B2783" s="88" t="str">
        <f>IF(Table1[[#This Row],[Posting Date]]&lt;&gt;"",IF(Table1[[#This Row],[Reference Number]]=Q2782,B2782+1,1),"")</f>
        <v/>
      </c>
      <c r="C2783" s="61"/>
      <c r="D2783" s="61"/>
      <c r="E2783" s="140"/>
      <c r="F2783" s="143" t="str">
        <f>IFERROR(IF(VLOOKUP(Table1[[#This Row],[Budget Code Description]],Dimentions!$X$6:$AC$139,2,FALSE)="","",VLOOKUP(Table1[[#This Row],[Budget Code Description]],Dimentions!$X$6:$AC$139,2,FALSE)),"")</f>
        <v/>
      </c>
      <c r="G2783" s="143"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Description]],Dimentions!$X$6:$AC$134,4,FALSE)="","",VLOOKUP(Table1[[#This Row],[Budget Code Description]],Dimentions!$X$6:$AC$134,4,FALSE)),"")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6"/>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Number]]=Q2782,BC2782,BC2782+1)</f>
        <v>#REF!</v>
      </c>
    </row>
    <row r="2784" spans="1:55" ht="11.25" customHeight="1" x14ac:dyDescent="0.35">
      <c r="A2784" s="1"/>
      <c r="B2784" s="88" t="str">
        <f>IF(Table1[[#This Row],[Posting Date]]&lt;&gt;"",IF(Table1[[#This Row],[Reference Number]]=Q2783,B2783+1,1),"")</f>
        <v/>
      </c>
      <c r="C2784" s="61"/>
      <c r="D2784" s="61"/>
      <c r="E2784" s="140"/>
      <c r="F2784" s="143" t="str">
        <f>IFERROR(IF(VLOOKUP(Table1[[#This Row],[Budget Code Description]],Dimentions!$X$6:$AC$139,2,FALSE)="","",VLOOKUP(Table1[[#This Row],[Budget Code Description]],Dimentions!$X$6:$AC$139,2,FALSE)),"")</f>
        <v/>
      </c>
      <c r="G2784" s="143"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Description]],Dimentions!$X$6:$AC$134,4,FALSE)="","",VLOOKUP(Table1[[#This Row],[Budget Code Description]],Dimentions!$X$6:$AC$134,4,FALSE)),"")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6"/>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Number]]=Q2783,BC2783,BC2783+1)</f>
        <v>#REF!</v>
      </c>
    </row>
    <row r="2785" spans="1:55" ht="11.25" customHeight="1" x14ac:dyDescent="0.35">
      <c r="A2785" s="1"/>
      <c r="B2785" s="88" t="str">
        <f>IF(Table1[[#This Row],[Posting Date]]&lt;&gt;"",IF(Table1[[#This Row],[Reference Number]]=Q2784,B2784+1,1),"")</f>
        <v/>
      </c>
      <c r="C2785" s="61"/>
      <c r="D2785" s="61"/>
      <c r="E2785" s="140"/>
      <c r="F2785" s="143" t="str">
        <f>IFERROR(IF(VLOOKUP(Table1[[#This Row],[Budget Code Description]],Dimentions!$X$6:$AC$139,2,FALSE)="","",VLOOKUP(Table1[[#This Row],[Budget Code Description]],Dimentions!$X$6:$AC$139,2,FALSE)),"")</f>
        <v/>
      </c>
      <c r="G2785" s="143"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Description]],Dimentions!$X$6:$AC$134,4,FALSE)="","",VLOOKUP(Table1[[#This Row],[Budget Code Description]],Dimentions!$X$6:$AC$134,4,FALSE)),"")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6"/>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Number]]=Q2784,BC2784,BC2784+1)</f>
        <v>#REF!</v>
      </c>
    </row>
    <row r="2786" spans="1:55" ht="11.25" customHeight="1" x14ac:dyDescent="0.35">
      <c r="A2786" s="1"/>
      <c r="B2786" s="88" t="str">
        <f>IF(Table1[[#This Row],[Posting Date]]&lt;&gt;"",IF(Table1[[#This Row],[Reference Number]]=Q2785,B2785+1,1),"")</f>
        <v/>
      </c>
      <c r="C2786" s="61"/>
      <c r="D2786" s="61"/>
      <c r="E2786" s="140"/>
      <c r="F2786" s="143" t="str">
        <f>IFERROR(IF(VLOOKUP(Table1[[#This Row],[Budget Code Description]],Dimentions!$X$6:$AC$139,2,FALSE)="","",VLOOKUP(Table1[[#This Row],[Budget Code Description]],Dimentions!$X$6:$AC$139,2,FALSE)),"")</f>
        <v/>
      </c>
      <c r="G2786" s="143"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Description]],Dimentions!$X$6:$AC$134,4,FALSE)="","",VLOOKUP(Table1[[#This Row],[Budget Code Description]],Dimentions!$X$6:$AC$134,4,FALSE)),"")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6"/>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Number]]=Q2785,BC2785,BC2785+1)</f>
        <v>#REF!</v>
      </c>
    </row>
    <row r="2787" spans="1:55" ht="11.25" customHeight="1" x14ac:dyDescent="0.35">
      <c r="A2787" s="1"/>
      <c r="B2787" s="88" t="str">
        <f>IF(Table1[[#This Row],[Posting Date]]&lt;&gt;"",IF(Table1[[#This Row],[Reference Number]]=Q2786,B2786+1,1),"")</f>
        <v/>
      </c>
      <c r="C2787" s="61"/>
      <c r="D2787" s="61"/>
      <c r="E2787" s="140"/>
      <c r="F2787" s="143" t="str">
        <f>IFERROR(IF(VLOOKUP(Table1[[#This Row],[Budget Code Description]],Dimentions!$X$6:$AC$139,2,FALSE)="","",VLOOKUP(Table1[[#This Row],[Budget Code Description]],Dimentions!$X$6:$AC$139,2,FALSE)),"")</f>
        <v/>
      </c>
      <c r="G2787" s="143"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Description]],Dimentions!$X$6:$AC$134,4,FALSE)="","",VLOOKUP(Table1[[#This Row],[Budget Code Description]],Dimentions!$X$6:$AC$134,4,FALSE)),"")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si="46"/>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Number]]=Q2786,BC2786,BC2786+1)</f>
        <v>#REF!</v>
      </c>
    </row>
    <row r="2788" spans="1:55" ht="11.25" customHeight="1" x14ac:dyDescent="0.35">
      <c r="A2788" s="1"/>
      <c r="B2788" s="88" t="str">
        <f>IF(Table1[[#This Row],[Posting Date]]&lt;&gt;"",IF(Table1[[#This Row],[Reference Number]]=Q2787,B2787+1,1),"")</f>
        <v/>
      </c>
      <c r="C2788" s="61"/>
      <c r="D2788" s="61"/>
      <c r="E2788" s="140"/>
      <c r="F2788" s="143" t="str">
        <f>IFERROR(IF(VLOOKUP(Table1[[#This Row],[Budget Code Description]],Dimentions!$X$6:$AC$139,2,FALSE)="","",VLOOKUP(Table1[[#This Row],[Budget Code Description]],Dimentions!$X$6:$AC$139,2,FALSE)),"")</f>
        <v/>
      </c>
      <c r="G2788" s="143"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Description]],Dimentions!$X$6:$AC$134,4,FALSE)="","",VLOOKUP(Table1[[#This Row],[Budget Code Description]],Dimentions!$X$6:$AC$134,4,FALSE)),"")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6"/>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Number]]=Q2787,BC2787,BC2787+1)</f>
        <v>#REF!</v>
      </c>
    </row>
    <row r="2789" spans="1:55" ht="11.25" customHeight="1" x14ac:dyDescent="0.35">
      <c r="A2789" s="1"/>
      <c r="B2789" s="88" t="str">
        <f>IF(Table1[[#This Row],[Posting Date]]&lt;&gt;"",IF(Table1[[#This Row],[Reference Number]]=Q2788,B2788+1,1),"")</f>
        <v/>
      </c>
      <c r="C2789" s="61"/>
      <c r="D2789" s="61"/>
      <c r="E2789" s="140"/>
      <c r="F2789" s="143" t="str">
        <f>IFERROR(IF(VLOOKUP(Table1[[#This Row],[Budget Code Description]],Dimentions!$X$6:$AC$139,2,FALSE)="","",VLOOKUP(Table1[[#This Row],[Budget Code Description]],Dimentions!$X$6:$AC$139,2,FALSE)),"")</f>
        <v/>
      </c>
      <c r="G2789" s="143"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Description]],Dimentions!$X$6:$AC$134,4,FALSE)="","",VLOOKUP(Table1[[#This Row],[Budget Code Description]],Dimentions!$X$6:$AC$134,4,FALSE)),"")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6"/>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Number]]=Q2788,BC2788,BC2788+1)</f>
        <v>#REF!</v>
      </c>
    </row>
    <row r="2790" spans="1:55" ht="11.25" customHeight="1" x14ac:dyDescent="0.35">
      <c r="A2790" s="1"/>
      <c r="B2790" s="88" t="str">
        <f>IF(Table1[[#This Row],[Posting Date]]&lt;&gt;"",IF(Table1[[#This Row],[Reference Number]]=Q2789,B2789+1,1),"")</f>
        <v/>
      </c>
      <c r="C2790" s="61"/>
      <c r="D2790" s="61"/>
      <c r="E2790" s="140"/>
      <c r="F2790" s="143" t="str">
        <f>IFERROR(IF(VLOOKUP(Table1[[#This Row],[Budget Code Description]],Dimentions!$X$6:$AC$139,2,FALSE)="","",VLOOKUP(Table1[[#This Row],[Budget Code Description]],Dimentions!$X$6:$AC$139,2,FALSE)),"")</f>
        <v/>
      </c>
      <c r="G2790" s="143"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Description]],Dimentions!$X$6:$AC$134,4,FALSE)="","",VLOOKUP(Table1[[#This Row],[Budget Code Description]],Dimentions!$X$6:$AC$134,4,FALSE)),"")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si="46"/>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Number]]=Q2789,BC2789,BC2789+1)</f>
        <v>#REF!</v>
      </c>
    </row>
    <row r="2791" spans="1:55" ht="11.25" customHeight="1" x14ac:dyDescent="0.35">
      <c r="A2791" s="1"/>
      <c r="B2791" s="88" t="str">
        <f>IF(Table1[[#This Row],[Posting Date]]&lt;&gt;"",IF(Table1[[#This Row],[Reference Number]]=Q2790,B2790+1,1),"")</f>
        <v/>
      </c>
      <c r="C2791" s="61"/>
      <c r="D2791" s="61"/>
      <c r="E2791" s="140"/>
      <c r="F2791" s="143" t="str">
        <f>IFERROR(IF(VLOOKUP(Table1[[#This Row],[Budget Code Description]],Dimentions!$X$6:$AC$139,2,FALSE)="","",VLOOKUP(Table1[[#This Row],[Budget Code Description]],Dimentions!$X$6:$AC$139,2,FALSE)),"")</f>
        <v/>
      </c>
      <c r="G2791" s="143"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Description]],Dimentions!$X$6:$AC$134,4,FALSE)="","",VLOOKUP(Table1[[#This Row],[Budget Code Description]],Dimentions!$X$6:$AC$134,4,FALSE)),"")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6"/>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Number]]=Q2790,BC2790,BC2790+1)</f>
        <v>#REF!</v>
      </c>
    </row>
    <row r="2792" spans="1:55" ht="11.25" customHeight="1" x14ac:dyDescent="0.35">
      <c r="A2792" s="1"/>
      <c r="B2792" s="88" t="str">
        <f>IF(Table1[[#This Row],[Posting Date]]&lt;&gt;"",IF(Table1[[#This Row],[Reference Number]]=Q2791,B2791+1,1),"")</f>
        <v/>
      </c>
      <c r="C2792" s="61"/>
      <c r="D2792" s="61"/>
      <c r="E2792" s="140"/>
      <c r="F2792" s="143" t="str">
        <f>IFERROR(IF(VLOOKUP(Table1[[#This Row],[Budget Code Description]],Dimentions!$X$6:$AC$139,2,FALSE)="","",VLOOKUP(Table1[[#This Row],[Budget Code Description]],Dimentions!$X$6:$AC$139,2,FALSE)),"")</f>
        <v/>
      </c>
      <c r="G2792" s="143"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Description]],Dimentions!$X$6:$AC$134,4,FALSE)="","",VLOOKUP(Table1[[#This Row],[Budget Code Description]],Dimentions!$X$6:$AC$134,4,FALSE)),"")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6"/>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Number]]=Q2791,BC2791,BC2791+1)</f>
        <v>#REF!</v>
      </c>
    </row>
    <row r="2793" spans="1:55" ht="11.25" customHeight="1" x14ac:dyDescent="0.35">
      <c r="A2793" s="1"/>
      <c r="B2793" s="88" t="str">
        <f>IF(Table1[[#This Row],[Posting Date]]&lt;&gt;"",IF(Table1[[#This Row],[Reference Number]]=Q2792,B2792+1,1),"")</f>
        <v/>
      </c>
      <c r="C2793" s="61"/>
      <c r="D2793" s="61"/>
      <c r="E2793" s="140"/>
      <c r="F2793" s="143" t="str">
        <f>IFERROR(IF(VLOOKUP(Table1[[#This Row],[Budget Code Description]],Dimentions!$X$6:$AC$139,2,FALSE)="","",VLOOKUP(Table1[[#This Row],[Budget Code Description]],Dimentions!$X$6:$AC$139,2,FALSE)),"")</f>
        <v/>
      </c>
      <c r="G2793" s="143"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Description]],Dimentions!$X$6:$AC$134,4,FALSE)="","",VLOOKUP(Table1[[#This Row],[Budget Code Description]],Dimentions!$X$6:$AC$134,4,FALSE)),"")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si="46"/>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Number]]=Q2792,BC2792,BC2792+1)</f>
        <v>#REF!</v>
      </c>
    </row>
    <row r="2794" spans="1:55" ht="11.25" customHeight="1" x14ac:dyDescent="0.35">
      <c r="A2794" s="1"/>
      <c r="B2794" s="88" t="str">
        <f>IF(Table1[[#This Row],[Posting Date]]&lt;&gt;"",IF(Table1[[#This Row],[Reference Number]]=Q2793,B2793+1,1),"")</f>
        <v/>
      </c>
      <c r="C2794" s="61"/>
      <c r="D2794" s="61"/>
      <c r="E2794" s="140"/>
      <c r="F2794" s="143" t="str">
        <f>IFERROR(IF(VLOOKUP(Table1[[#This Row],[Budget Code Description]],Dimentions!$X$6:$AC$139,2,FALSE)="","",VLOOKUP(Table1[[#This Row],[Budget Code Description]],Dimentions!$X$6:$AC$139,2,FALSE)),"")</f>
        <v/>
      </c>
      <c r="G2794" s="143"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Description]],Dimentions!$X$6:$AC$134,4,FALSE)="","",VLOOKUP(Table1[[#This Row],[Budget Code Description]],Dimentions!$X$6:$AC$134,4,FALSE)),"")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6"/>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Number]]=Q2793,BC2793,BC2793+1)</f>
        <v>#REF!</v>
      </c>
    </row>
    <row r="2795" spans="1:55" ht="11.25" customHeight="1" x14ac:dyDescent="0.35">
      <c r="A2795" s="1"/>
      <c r="B2795" s="88" t="str">
        <f>IF(Table1[[#This Row],[Posting Date]]&lt;&gt;"",IF(Table1[[#This Row],[Reference Number]]=Q2794,B2794+1,1),"")</f>
        <v/>
      </c>
      <c r="C2795" s="61"/>
      <c r="D2795" s="61"/>
      <c r="E2795" s="140"/>
      <c r="F2795" s="143" t="str">
        <f>IFERROR(IF(VLOOKUP(Table1[[#This Row],[Budget Code Description]],Dimentions!$X$6:$AC$139,2,FALSE)="","",VLOOKUP(Table1[[#This Row],[Budget Code Description]],Dimentions!$X$6:$AC$139,2,FALSE)),"")</f>
        <v/>
      </c>
      <c r="G2795" s="143"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Description]],Dimentions!$X$6:$AC$134,4,FALSE)="","",VLOOKUP(Table1[[#This Row],[Budget Code Description]],Dimentions!$X$6:$AC$134,4,FALSE)),"")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ref="W2795:W2858" si="47">IF(E2795="","",(ExchangeRate))</f>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Number]]=Q2794,BC2794,BC2794+1)</f>
        <v>#REF!</v>
      </c>
    </row>
    <row r="2796" spans="1:55" ht="11.25" customHeight="1" x14ac:dyDescent="0.35">
      <c r="A2796" s="1"/>
      <c r="B2796" s="88" t="str">
        <f>IF(Table1[[#This Row],[Posting Date]]&lt;&gt;"",IF(Table1[[#This Row],[Reference Number]]=Q2795,B2795+1,1),"")</f>
        <v/>
      </c>
      <c r="C2796" s="61"/>
      <c r="D2796" s="61"/>
      <c r="E2796" s="140"/>
      <c r="F2796" s="143" t="str">
        <f>IFERROR(IF(VLOOKUP(Table1[[#This Row],[Budget Code Description]],Dimentions!$X$6:$AC$139,2,FALSE)="","",VLOOKUP(Table1[[#This Row],[Budget Code Description]],Dimentions!$X$6:$AC$139,2,FALSE)),"")</f>
        <v/>
      </c>
      <c r="G2796" s="143"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Description]],Dimentions!$X$6:$AC$134,4,FALSE)="","",VLOOKUP(Table1[[#This Row],[Budget Code Description]],Dimentions!$X$6:$AC$134,4,FALSE)),"")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7"/>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Number]]=Q2795,BC2795,BC2795+1)</f>
        <v>#REF!</v>
      </c>
    </row>
    <row r="2797" spans="1:55" ht="11.25" customHeight="1" x14ac:dyDescent="0.35">
      <c r="A2797" s="1"/>
      <c r="B2797" s="88" t="str">
        <f>IF(Table1[[#This Row],[Posting Date]]&lt;&gt;"",IF(Table1[[#This Row],[Reference Number]]=Q2796,B2796+1,1),"")</f>
        <v/>
      </c>
      <c r="C2797" s="61"/>
      <c r="D2797" s="61"/>
      <c r="E2797" s="140"/>
      <c r="F2797" s="143" t="str">
        <f>IFERROR(IF(VLOOKUP(Table1[[#This Row],[Budget Code Description]],Dimentions!$X$6:$AC$139,2,FALSE)="","",VLOOKUP(Table1[[#This Row],[Budget Code Description]],Dimentions!$X$6:$AC$139,2,FALSE)),"")</f>
        <v/>
      </c>
      <c r="G2797" s="143"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Description]],Dimentions!$X$6:$AC$134,4,FALSE)="","",VLOOKUP(Table1[[#This Row],[Budget Code Description]],Dimentions!$X$6:$AC$134,4,FALSE)),"")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si="47"/>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Number]]=Q2796,BC2796,BC2796+1)</f>
        <v>#REF!</v>
      </c>
    </row>
    <row r="2798" spans="1:55" ht="11.25" customHeight="1" x14ac:dyDescent="0.35">
      <c r="A2798" s="1"/>
      <c r="B2798" s="88" t="str">
        <f>IF(Table1[[#This Row],[Posting Date]]&lt;&gt;"",IF(Table1[[#This Row],[Reference Number]]=Q2797,B2797+1,1),"")</f>
        <v/>
      </c>
      <c r="C2798" s="61"/>
      <c r="D2798" s="61"/>
      <c r="E2798" s="140"/>
      <c r="F2798" s="143" t="str">
        <f>IFERROR(IF(VLOOKUP(Table1[[#This Row],[Budget Code Description]],Dimentions!$X$6:$AC$139,2,FALSE)="","",VLOOKUP(Table1[[#This Row],[Budget Code Description]],Dimentions!$X$6:$AC$139,2,FALSE)),"")</f>
        <v/>
      </c>
      <c r="G2798" s="143"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Description]],Dimentions!$X$6:$AC$134,4,FALSE)="","",VLOOKUP(Table1[[#This Row],[Budget Code Description]],Dimentions!$X$6:$AC$134,4,FALSE)),"")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si="47"/>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Number]]=Q2797,BC2797,BC2797+1)</f>
        <v>#REF!</v>
      </c>
    </row>
    <row r="2799" spans="1:55" ht="11.25" customHeight="1" x14ac:dyDescent="0.35">
      <c r="A2799" s="1"/>
      <c r="B2799" s="88" t="str">
        <f>IF(Table1[[#This Row],[Posting Date]]&lt;&gt;"",IF(Table1[[#This Row],[Reference Number]]=Q2798,B2798+1,1),"")</f>
        <v/>
      </c>
      <c r="C2799" s="61"/>
      <c r="D2799" s="61"/>
      <c r="E2799" s="140"/>
      <c r="F2799" s="143" t="str">
        <f>IFERROR(IF(VLOOKUP(Table1[[#This Row],[Budget Code Description]],Dimentions!$X$6:$AC$139,2,FALSE)="","",VLOOKUP(Table1[[#This Row],[Budget Code Description]],Dimentions!$X$6:$AC$139,2,FALSE)),"")</f>
        <v/>
      </c>
      <c r="G2799" s="143"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Description]],Dimentions!$X$6:$AC$134,4,FALSE)="","",VLOOKUP(Table1[[#This Row],[Budget Code Description]],Dimentions!$X$6:$AC$134,4,FALSE)),"")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si="47"/>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Number]]=Q2798,BC2798,BC2798+1)</f>
        <v>#REF!</v>
      </c>
    </row>
    <row r="2800" spans="1:55" ht="11.25" customHeight="1" x14ac:dyDescent="0.35">
      <c r="A2800" s="1"/>
      <c r="B2800" s="88" t="str">
        <f>IF(Table1[[#This Row],[Posting Date]]&lt;&gt;"",IF(Table1[[#This Row],[Reference Number]]=Q2799,B2799+1,1),"")</f>
        <v/>
      </c>
      <c r="C2800" s="61"/>
      <c r="D2800" s="61"/>
      <c r="E2800" s="140"/>
      <c r="F2800" s="143" t="str">
        <f>IFERROR(IF(VLOOKUP(Table1[[#This Row],[Budget Code Description]],Dimentions!$X$6:$AC$139,2,FALSE)="","",VLOOKUP(Table1[[#This Row],[Budget Code Description]],Dimentions!$X$6:$AC$139,2,FALSE)),"")</f>
        <v/>
      </c>
      <c r="G2800" s="143"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Description]],Dimentions!$X$6:$AC$134,4,FALSE)="","",VLOOKUP(Table1[[#This Row],[Budget Code Description]],Dimentions!$X$6:$AC$134,4,FALSE)),"")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7"/>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Number]]=Q2799,BC2799,BC2799+1)</f>
        <v>#REF!</v>
      </c>
    </row>
    <row r="2801" spans="1:55" ht="11.25" customHeight="1" x14ac:dyDescent="0.35">
      <c r="A2801" s="1"/>
      <c r="B2801" s="88" t="str">
        <f>IF(Table1[[#This Row],[Posting Date]]&lt;&gt;"",IF(Table1[[#This Row],[Reference Number]]=Q2800,B2800+1,1),"")</f>
        <v/>
      </c>
      <c r="C2801" s="61"/>
      <c r="D2801" s="61"/>
      <c r="E2801" s="140"/>
      <c r="F2801" s="143" t="str">
        <f>IFERROR(IF(VLOOKUP(Table1[[#This Row],[Budget Code Description]],Dimentions!$X$6:$AC$139,2,FALSE)="","",VLOOKUP(Table1[[#This Row],[Budget Code Description]],Dimentions!$X$6:$AC$139,2,FALSE)),"")</f>
        <v/>
      </c>
      <c r="G2801" s="143"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Description]],Dimentions!$X$6:$AC$134,4,FALSE)="","",VLOOKUP(Table1[[#This Row],[Budget Code Description]],Dimentions!$X$6:$AC$134,4,FALSE)),"")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7"/>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Number]]=Q2800,BC2800,BC2800+1)</f>
        <v>#REF!</v>
      </c>
    </row>
    <row r="2802" spans="1:55" ht="11.25" customHeight="1" x14ac:dyDescent="0.35">
      <c r="A2802" s="1"/>
      <c r="B2802" s="88" t="str">
        <f>IF(Table1[[#This Row],[Posting Date]]&lt;&gt;"",IF(Table1[[#This Row],[Reference Number]]=Q2801,B2801+1,1),"")</f>
        <v/>
      </c>
      <c r="C2802" s="61"/>
      <c r="D2802" s="61"/>
      <c r="E2802" s="140"/>
      <c r="F2802" s="143" t="str">
        <f>IFERROR(IF(VLOOKUP(Table1[[#This Row],[Budget Code Description]],Dimentions!$X$6:$AC$139,2,FALSE)="","",VLOOKUP(Table1[[#This Row],[Budget Code Description]],Dimentions!$X$6:$AC$139,2,FALSE)),"")</f>
        <v/>
      </c>
      <c r="G2802" s="143"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Description]],Dimentions!$X$6:$AC$134,4,FALSE)="","",VLOOKUP(Table1[[#This Row],[Budget Code Description]],Dimentions!$X$6:$AC$134,4,FALSE)),"")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7"/>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Number]]=Q2801,BC2801,BC2801+1)</f>
        <v>#REF!</v>
      </c>
    </row>
    <row r="2803" spans="1:55" ht="11.25" customHeight="1" x14ac:dyDescent="0.35">
      <c r="A2803" s="1"/>
      <c r="B2803" s="88" t="str">
        <f>IF(Table1[[#This Row],[Posting Date]]&lt;&gt;"",IF(Table1[[#This Row],[Reference Number]]=Q2802,B2802+1,1),"")</f>
        <v/>
      </c>
      <c r="C2803" s="61"/>
      <c r="D2803" s="61"/>
      <c r="E2803" s="140"/>
      <c r="F2803" s="143" t="str">
        <f>IFERROR(IF(VLOOKUP(Table1[[#This Row],[Budget Code Description]],Dimentions!$X$6:$AC$139,2,FALSE)="","",VLOOKUP(Table1[[#This Row],[Budget Code Description]],Dimentions!$X$6:$AC$139,2,FALSE)),"")</f>
        <v/>
      </c>
      <c r="G2803" s="143"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Description]],Dimentions!$X$6:$AC$134,4,FALSE)="","",VLOOKUP(Table1[[#This Row],[Budget Code Description]],Dimentions!$X$6:$AC$134,4,FALSE)),"")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7"/>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Number]]=Q2802,BC2802,BC2802+1)</f>
        <v>#REF!</v>
      </c>
    </row>
    <row r="2804" spans="1:55" ht="11.25" customHeight="1" x14ac:dyDescent="0.35">
      <c r="A2804" s="1"/>
      <c r="B2804" s="88" t="str">
        <f>IF(Table1[[#This Row],[Posting Date]]&lt;&gt;"",IF(Table1[[#This Row],[Reference Number]]=Q2803,B2803+1,1),"")</f>
        <v/>
      </c>
      <c r="C2804" s="61"/>
      <c r="D2804" s="61"/>
      <c r="E2804" s="140"/>
      <c r="F2804" s="143" t="str">
        <f>IFERROR(IF(VLOOKUP(Table1[[#This Row],[Budget Code Description]],Dimentions!$X$6:$AC$139,2,FALSE)="","",VLOOKUP(Table1[[#This Row],[Budget Code Description]],Dimentions!$X$6:$AC$139,2,FALSE)),"")</f>
        <v/>
      </c>
      <c r="G2804" s="143"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Description]],Dimentions!$X$6:$AC$134,4,FALSE)="","",VLOOKUP(Table1[[#This Row],[Budget Code Description]],Dimentions!$X$6:$AC$134,4,FALSE)),"")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7"/>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Number]]=Q2803,BC2803,BC2803+1)</f>
        <v>#REF!</v>
      </c>
    </row>
    <row r="2805" spans="1:55" ht="11.25" customHeight="1" x14ac:dyDescent="0.35">
      <c r="A2805" s="1"/>
      <c r="B2805" s="88" t="str">
        <f>IF(Table1[[#This Row],[Posting Date]]&lt;&gt;"",IF(Table1[[#This Row],[Reference Number]]=Q2804,B2804+1,1),"")</f>
        <v/>
      </c>
      <c r="C2805" s="61"/>
      <c r="D2805" s="61"/>
      <c r="E2805" s="140"/>
      <c r="F2805" s="143" t="str">
        <f>IFERROR(IF(VLOOKUP(Table1[[#This Row],[Budget Code Description]],Dimentions!$X$6:$AC$139,2,FALSE)="","",VLOOKUP(Table1[[#This Row],[Budget Code Description]],Dimentions!$X$6:$AC$139,2,FALSE)),"")</f>
        <v/>
      </c>
      <c r="G2805" s="143"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Description]],Dimentions!$X$6:$AC$134,4,FALSE)="","",VLOOKUP(Table1[[#This Row],[Budget Code Description]],Dimentions!$X$6:$AC$134,4,FALSE)),"")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7"/>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Number]]=Q2804,BC2804,BC2804+1)</f>
        <v>#REF!</v>
      </c>
    </row>
    <row r="2806" spans="1:55" ht="11.25" customHeight="1" x14ac:dyDescent="0.35">
      <c r="A2806" s="1"/>
      <c r="B2806" s="88" t="str">
        <f>IF(Table1[[#This Row],[Posting Date]]&lt;&gt;"",IF(Table1[[#This Row],[Reference Number]]=Q2805,B2805+1,1),"")</f>
        <v/>
      </c>
      <c r="C2806" s="61"/>
      <c r="D2806" s="61"/>
      <c r="E2806" s="140"/>
      <c r="F2806" s="143" t="str">
        <f>IFERROR(IF(VLOOKUP(Table1[[#This Row],[Budget Code Description]],Dimentions!$X$6:$AC$139,2,FALSE)="","",VLOOKUP(Table1[[#This Row],[Budget Code Description]],Dimentions!$X$6:$AC$139,2,FALSE)),"")</f>
        <v/>
      </c>
      <c r="G2806" s="143"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Description]],Dimentions!$X$6:$AC$134,4,FALSE)="","",VLOOKUP(Table1[[#This Row],[Budget Code Description]],Dimentions!$X$6:$AC$134,4,FALSE)),"")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7"/>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Number]]=Q2805,BC2805,BC2805+1)</f>
        <v>#REF!</v>
      </c>
    </row>
    <row r="2807" spans="1:55" ht="11.25" customHeight="1" x14ac:dyDescent="0.35">
      <c r="A2807" s="1"/>
      <c r="B2807" s="88" t="str">
        <f>IF(Table1[[#This Row],[Posting Date]]&lt;&gt;"",IF(Table1[[#This Row],[Reference Number]]=Q2806,B2806+1,1),"")</f>
        <v/>
      </c>
      <c r="C2807" s="61"/>
      <c r="D2807" s="61"/>
      <c r="E2807" s="140"/>
      <c r="F2807" s="143" t="str">
        <f>IFERROR(IF(VLOOKUP(Table1[[#This Row],[Budget Code Description]],Dimentions!$X$6:$AC$139,2,FALSE)="","",VLOOKUP(Table1[[#This Row],[Budget Code Description]],Dimentions!$X$6:$AC$139,2,FALSE)),"")</f>
        <v/>
      </c>
      <c r="G2807" s="143"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Description]],Dimentions!$X$6:$AC$134,4,FALSE)="","",VLOOKUP(Table1[[#This Row],[Budget Code Description]],Dimentions!$X$6:$AC$134,4,FALSE)),"")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7"/>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Number]]=Q2806,BC2806,BC2806+1)</f>
        <v>#REF!</v>
      </c>
    </row>
    <row r="2808" spans="1:55" ht="11.25" customHeight="1" x14ac:dyDescent="0.35">
      <c r="A2808" s="1"/>
      <c r="B2808" s="88" t="str">
        <f>IF(Table1[[#This Row],[Posting Date]]&lt;&gt;"",IF(Table1[[#This Row],[Reference Number]]=Q2807,B2807+1,1),"")</f>
        <v/>
      </c>
      <c r="C2808" s="61"/>
      <c r="D2808" s="61"/>
      <c r="E2808" s="140"/>
      <c r="F2808" s="143" t="str">
        <f>IFERROR(IF(VLOOKUP(Table1[[#This Row],[Budget Code Description]],Dimentions!$X$6:$AC$139,2,FALSE)="","",VLOOKUP(Table1[[#This Row],[Budget Code Description]],Dimentions!$X$6:$AC$139,2,FALSE)),"")</f>
        <v/>
      </c>
      <c r="G2808" s="143"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Description]],Dimentions!$X$6:$AC$134,4,FALSE)="","",VLOOKUP(Table1[[#This Row],[Budget Code Description]],Dimentions!$X$6:$AC$134,4,FALSE)),"")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si="47"/>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Number]]=Q2807,BC2807,BC2807+1)</f>
        <v>#REF!</v>
      </c>
    </row>
    <row r="2809" spans="1:55" ht="11.25" customHeight="1" x14ac:dyDescent="0.35">
      <c r="A2809" s="1"/>
      <c r="B2809" s="88" t="str">
        <f>IF(Table1[[#This Row],[Posting Date]]&lt;&gt;"",IF(Table1[[#This Row],[Reference Number]]=Q2808,B2808+1,1),"")</f>
        <v/>
      </c>
      <c r="C2809" s="61"/>
      <c r="D2809" s="61"/>
      <c r="E2809" s="140"/>
      <c r="F2809" s="143" t="str">
        <f>IFERROR(IF(VLOOKUP(Table1[[#This Row],[Budget Code Description]],Dimentions!$X$6:$AC$139,2,FALSE)="","",VLOOKUP(Table1[[#This Row],[Budget Code Description]],Dimentions!$X$6:$AC$139,2,FALSE)),"")</f>
        <v/>
      </c>
      <c r="G2809" s="143"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Description]],Dimentions!$X$6:$AC$134,4,FALSE)="","",VLOOKUP(Table1[[#This Row],[Budget Code Description]],Dimentions!$X$6:$AC$134,4,FALSE)),"")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7"/>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Number]]=Q2808,BC2808,BC2808+1)</f>
        <v>#REF!</v>
      </c>
    </row>
    <row r="2810" spans="1:55" ht="11.25" customHeight="1" x14ac:dyDescent="0.35">
      <c r="A2810" s="1"/>
      <c r="B2810" s="88" t="str">
        <f>IF(Table1[[#This Row],[Posting Date]]&lt;&gt;"",IF(Table1[[#This Row],[Reference Number]]=Q2809,B2809+1,1),"")</f>
        <v/>
      </c>
      <c r="C2810" s="61"/>
      <c r="D2810" s="61"/>
      <c r="E2810" s="140"/>
      <c r="F2810" s="143" t="str">
        <f>IFERROR(IF(VLOOKUP(Table1[[#This Row],[Budget Code Description]],Dimentions!$X$6:$AC$139,2,FALSE)="","",VLOOKUP(Table1[[#This Row],[Budget Code Description]],Dimentions!$X$6:$AC$139,2,FALSE)),"")</f>
        <v/>
      </c>
      <c r="G2810" s="143"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Description]],Dimentions!$X$6:$AC$134,4,FALSE)="","",VLOOKUP(Table1[[#This Row],[Budget Code Description]],Dimentions!$X$6:$AC$134,4,FALSE)),"")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7"/>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Number]]=Q2809,BC2809,BC2809+1)</f>
        <v>#REF!</v>
      </c>
    </row>
    <row r="2811" spans="1:55" ht="11.25" customHeight="1" x14ac:dyDescent="0.35">
      <c r="A2811" s="1"/>
      <c r="B2811" s="88" t="str">
        <f>IF(Table1[[#This Row],[Posting Date]]&lt;&gt;"",IF(Table1[[#This Row],[Reference Number]]=Q2810,B2810+1,1),"")</f>
        <v/>
      </c>
      <c r="C2811" s="61"/>
      <c r="D2811" s="61"/>
      <c r="E2811" s="140"/>
      <c r="F2811" s="143" t="str">
        <f>IFERROR(IF(VLOOKUP(Table1[[#This Row],[Budget Code Description]],Dimentions!$X$6:$AC$139,2,FALSE)="","",VLOOKUP(Table1[[#This Row],[Budget Code Description]],Dimentions!$X$6:$AC$139,2,FALSE)),"")</f>
        <v/>
      </c>
      <c r="G2811" s="143"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Description]],Dimentions!$X$6:$AC$134,4,FALSE)="","",VLOOKUP(Table1[[#This Row],[Budget Code Description]],Dimentions!$X$6:$AC$134,4,FALSE)),"")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7"/>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Number]]=Q2810,BC2810,BC2810+1)</f>
        <v>#REF!</v>
      </c>
    </row>
    <row r="2812" spans="1:55" ht="11.25" customHeight="1" x14ac:dyDescent="0.35">
      <c r="A2812" s="1"/>
      <c r="B2812" s="88" t="str">
        <f>IF(Table1[[#This Row],[Posting Date]]&lt;&gt;"",IF(Table1[[#This Row],[Reference Number]]=Q2811,B2811+1,1),"")</f>
        <v/>
      </c>
      <c r="C2812" s="61"/>
      <c r="D2812" s="61"/>
      <c r="E2812" s="140"/>
      <c r="F2812" s="143" t="str">
        <f>IFERROR(IF(VLOOKUP(Table1[[#This Row],[Budget Code Description]],Dimentions!$X$6:$AC$139,2,FALSE)="","",VLOOKUP(Table1[[#This Row],[Budget Code Description]],Dimentions!$X$6:$AC$139,2,FALSE)),"")</f>
        <v/>
      </c>
      <c r="G2812" s="143"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Description]],Dimentions!$X$6:$AC$134,4,FALSE)="","",VLOOKUP(Table1[[#This Row],[Budget Code Description]],Dimentions!$X$6:$AC$134,4,FALSE)),"")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7"/>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Number]]=Q2811,BC2811,BC2811+1)</f>
        <v>#REF!</v>
      </c>
    </row>
    <row r="2813" spans="1:55" ht="11.25" customHeight="1" x14ac:dyDescent="0.35">
      <c r="A2813" s="1"/>
      <c r="B2813" s="88" t="str">
        <f>IF(Table1[[#This Row],[Posting Date]]&lt;&gt;"",IF(Table1[[#This Row],[Reference Number]]=Q2812,B2812+1,1),"")</f>
        <v/>
      </c>
      <c r="C2813" s="61"/>
      <c r="D2813" s="61"/>
      <c r="E2813" s="140"/>
      <c r="F2813" s="143" t="str">
        <f>IFERROR(IF(VLOOKUP(Table1[[#This Row],[Budget Code Description]],Dimentions!$X$6:$AC$139,2,FALSE)="","",VLOOKUP(Table1[[#This Row],[Budget Code Description]],Dimentions!$X$6:$AC$139,2,FALSE)),"")</f>
        <v/>
      </c>
      <c r="G2813" s="143"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Description]],Dimentions!$X$6:$AC$134,4,FALSE)="","",VLOOKUP(Table1[[#This Row],[Budget Code Description]],Dimentions!$X$6:$AC$134,4,FALSE)),"")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7"/>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Number]]=Q2812,BC2812,BC2812+1)</f>
        <v>#REF!</v>
      </c>
    </row>
    <row r="2814" spans="1:55" ht="11.25" customHeight="1" x14ac:dyDescent="0.35">
      <c r="A2814" s="1"/>
      <c r="B2814" s="88" t="str">
        <f>IF(Table1[[#This Row],[Posting Date]]&lt;&gt;"",IF(Table1[[#This Row],[Reference Number]]=Q2813,B2813+1,1),"")</f>
        <v/>
      </c>
      <c r="C2814" s="61"/>
      <c r="D2814" s="61"/>
      <c r="E2814" s="140"/>
      <c r="F2814" s="143" t="str">
        <f>IFERROR(IF(VLOOKUP(Table1[[#This Row],[Budget Code Description]],Dimentions!$X$6:$AC$139,2,FALSE)="","",VLOOKUP(Table1[[#This Row],[Budget Code Description]],Dimentions!$X$6:$AC$139,2,FALSE)),"")</f>
        <v/>
      </c>
      <c r="G2814" s="143"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Description]],Dimentions!$X$6:$AC$134,4,FALSE)="","",VLOOKUP(Table1[[#This Row],[Budget Code Description]],Dimentions!$X$6:$AC$134,4,FALSE)),"")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7"/>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Number]]=Q2813,BC2813,BC2813+1)</f>
        <v>#REF!</v>
      </c>
    </row>
    <row r="2815" spans="1:55" ht="11.25" customHeight="1" x14ac:dyDescent="0.35">
      <c r="A2815" s="1"/>
      <c r="B2815" s="88" t="str">
        <f>IF(Table1[[#This Row],[Posting Date]]&lt;&gt;"",IF(Table1[[#This Row],[Reference Number]]=Q2814,B2814+1,1),"")</f>
        <v/>
      </c>
      <c r="C2815" s="61"/>
      <c r="D2815" s="61"/>
      <c r="E2815" s="140"/>
      <c r="F2815" s="143" t="str">
        <f>IFERROR(IF(VLOOKUP(Table1[[#This Row],[Budget Code Description]],Dimentions!$X$6:$AC$139,2,FALSE)="","",VLOOKUP(Table1[[#This Row],[Budget Code Description]],Dimentions!$X$6:$AC$139,2,FALSE)),"")</f>
        <v/>
      </c>
      <c r="G2815" s="143"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Description]],Dimentions!$X$6:$AC$134,4,FALSE)="","",VLOOKUP(Table1[[#This Row],[Budget Code Description]],Dimentions!$X$6:$AC$134,4,FALSE)),"")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7"/>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Number]]=Q2814,BC2814,BC2814+1)</f>
        <v>#REF!</v>
      </c>
    </row>
    <row r="2816" spans="1:55" ht="11.25" customHeight="1" x14ac:dyDescent="0.35">
      <c r="A2816" s="1"/>
      <c r="B2816" s="88" t="str">
        <f>IF(Table1[[#This Row],[Posting Date]]&lt;&gt;"",IF(Table1[[#This Row],[Reference Number]]=Q2815,B2815+1,1),"")</f>
        <v/>
      </c>
      <c r="C2816" s="61"/>
      <c r="D2816" s="61"/>
      <c r="E2816" s="140"/>
      <c r="F2816" s="143" t="str">
        <f>IFERROR(IF(VLOOKUP(Table1[[#This Row],[Budget Code Description]],Dimentions!$X$6:$AC$139,2,FALSE)="","",VLOOKUP(Table1[[#This Row],[Budget Code Description]],Dimentions!$X$6:$AC$139,2,FALSE)),"")</f>
        <v/>
      </c>
      <c r="G2816" s="143"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Description]],Dimentions!$X$6:$AC$134,4,FALSE)="","",VLOOKUP(Table1[[#This Row],[Budget Code Description]],Dimentions!$X$6:$AC$134,4,FALSE)),"")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7"/>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Number]]=Q2815,BC2815,BC2815+1)</f>
        <v>#REF!</v>
      </c>
    </row>
    <row r="2817" spans="1:55" ht="11.25" customHeight="1" x14ac:dyDescent="0.35">
      <c r="A2817" s="1"/>
      <c r="B2817" s="88" t="str">
        <f>IF(Table1[[#This Row],[Posting Date]]&lt;&gt;"",IF(Table1[[#This Row],[Reference Number]]=Q2816,B2816+1,1),"")</f>
        <v/>
      </c>
      <c r="C2817" s="61"/>
      <c r="D2817" s="61"/>
      <c r="E2817" s="140"/>
      <c r="F2817" s="143" t="str">
        <f>IFERROR(IF(VLOOKUP(Table1[[#This Row],[Budget Code Description]],Dimentions!$X$6:$AC$139,2,FALSE)="","",VLOOKUP(Table1[[#This Row],[Budget Code Description]],Dimentions!$X$6:$AC$139,2,FALSE)),"")</f>
        <v/>
      </c>
      <c r="G2817" s="143"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Description]],Dimentions!$X$6:$AC$134,4,FALSE)="","",VLOOKUP(Table1[[#This Row],[Budget Code Description]],Dimentions!$X$6:$AC$134,4,FALSE)),"")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7"/>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Number]]=Q2816,BC2816,BC2816+1)</f>
        <v>#REF!</v>
      </c>
    </row>
    <row r="2818" spans="1:55" ht="11.25" customHeight="1" x14ac:dyDescent="0.35">
      <c r="A2818" s="1"/>
      <c r="B2818" s="88" t="str">
        <f>IF(Table1[[#This Row],[Posting Date]]&lt;&gt;"",IF(Table1[[#This Row],[Reference Number]]=Q2817,B2817+1,1),"")</f>
        <v/>
      </c>
      <c r="C2818" s="61"/>
      <c r="D2818" s="61"/>
      <c r="E2818" s="140"/>
      <c r="F2818" s="143" t="str">
        <f>IFERROR(IF(VLOOKUP(Table1[[#This Row],[Budget Code Description]],Dimentions!$X$6:$AC$139,2,FALSE)="","",VLOOKUP(Table1[[#This Row],[Budget Code Description]],Dimentions!$X$6:$AC$139,2,FALSE)),"")</f>
        <v/>
      </c>
      <c r="G2818" s="143"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Description]],Dimentions!$X$6:$AC$134,4,FALSE)="","",VLOOKUP(Table1[[#This Row],[Budget Code Description]],Dimentions!$X$6:$AC$134,4,FALSE)),"")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7"/>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Number]]=Q2817,BC2817,BC2817+1)</f>
        <v>#REF!</v>
      </c>
    </row>
    <row r="2819" spans="1:55" ht="11.25" customHeight="1" x14ac:dyDescent="0.35">
      <c r="A2819" s="1"/>
      <c r="B2819" s="88" t="str">
        <f>IF(Table1[[#This Row],[Posting Date]]&lt;&gt;"",IF(Table1[[#This Row],[Reference Number]]=Q2818,B2818+1,1),"")</f>
        <v/>
      </c>
      <c r="C2819" s="61"/>
      <c r="D2819" s="61"/>
      <c r="E2819" s="140"/>
      <c r="F2819" s="143" t="str">
        <f>IFERROR(IF(VLOOKUP(Table1[[#This Row],[Budget Code Description]],Dimentions!$X$6:$AC$139,2,FALSE)="","",VLOOKUP(Table1[[#This Row],[Budget Code Description]],Dimentions!$X$6:$AC$139,2,FALSE)),"")</f>
        <v/>
      </c>
      <c r="G2819" s="143"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Description]],Dimentions!$X$6:$AC$134,4,FALSE)="","",VLOOKUP(Table1[[#This Row],[Budget Code Description]],Dimentions!$X$6:$AC$134,4,FALSE)),"")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7"/>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Number]]=Q2818,BC2818,BC2818+1)</f>
        <v>#REF!</v>
      </c>
    </row>
    <row r="2820" spans="1:55" ht="11.25" customHeight="1" x14ac:dyDescent="0.35">
      <c r="A2820" s="1"/>
      <c r="B2820" s="88" t="str">
        <f>IF(Table1[[#This Row],[Posting Date]]&lt;&gt;"",IF(Table1[[#This Row],[Reference Number]]=Q2819,B2819+1,1),"")</f>
        <v/>
      </c>
      <c r="C2820" s="61"/>
      <c r="D2820" s="61"/>
      <c r="E2820" s="140"/>
      <c r="F2820" s="143" t="str">
        <f>IFERROR(IF(VLOOKUP(Table1[[#This Row],[Budget Code Description]],Dimentions!$X$6:$AC$139,2,FALSE)="","",VLOOKUP(Table1[[#This Row],[Budget Code Description]],Dimentions!$X$6:$AC$139,2,FALSE)),"")</f>
        <v/>
      </c>
      <c r="G2820" s="143"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Description]],Dimentions!$X$6:$AC$134,4,FALSE)="","",VLOOKUP(Table1[[#This Row],[Budget Code Description]],Dimentions!$X$6:$AC$134,4,FALSE)),"")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7"/>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Number]]=Q2819,BC2819,BC2819+1)</f>
        <v>#REF!</v>
      </c>
    </row>
    <row r="2821" spans="1:55" ht="11.25" customHeight="1" x14ac:dyDescent="0.35">
      <c r="A2821" s="1"/>
      <c r="B2821" s="88" t="str">
        <f>IF(Table1[[#This Row],[Posting Date]]&lt;&gt;"",IF(Table1[[#This Row],[Reference Number]]=Q2820,B2820+1,1),"")</f>
        <v/>
      </c>
      <c r="C2821" s="61"/>
      <c r="D2821" s="61"/>
      <c r="E2821" s="140"/>
      <c r="F2821" s="143" t="str">
        <f>IFERROR(IF(VLOOKUP(Table1[[#This Row],[Budget Code Description]],Dimentions!$X$6:$AC$139,2,FALSE)="","",VLOOKUP(Table1[[#This Row],[Budget Code Description]],Dimentions!$X$6:$AC$139,2,FALSE)),"")</f>
        <v/>
      </c>
      <c r="G2821" s="143"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Description]],Dimentions!$X$6:$AC$134,4,FALSE)="","",VLOOKUP(Table1[[#This Row],[Budget Code Description]],Dimentions!$X$6:$AC$134,4,FALSE)),"")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7"/>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Number]]=Q2820,BC2820,BC2820+1)</f>
        <v>#REF!</v>
      </c>
    </row>
    <row r="2822" spans="1:55" ht="11.25" customHeight="1" x14ac:dyDescent="0.35">
      <c r="A2822" s="1"/>
      <c r="B2822" s="88" t="str">
        <f>IF(Table1[[#This Row],[Posting Date]]&lt;&gt;"",IF(Table1[[#This Row],[Reference Number]]=Q2821,B2821+1,1),"")</f>
        <v/>
      </c>
      <c r="C2822" s="61"/>
      <c r="D2822" s="61"/>
      <c r="E2822" s="140"/>
      <c r="F2822" s="143" t="str">
        <f>IFERROR(IF(VLOOKUP(Table1[[#This Row],[Budget Code Description]],Dimentions!$X$6:$AC$139,2,FALSE)="","",VLOOKUP(Table1[[#This Row],[Budget Code Description]],Dimentions!$X$6:$AC$139,2,FALSE)),"")</f>
        <v/>
      </c>
      <c r="G2822" s="143"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Description]],Dimentions!$X$6:$AC$134,4,FALSE)="","",VLOOKUP(Table1[[#This Row],[Budget Code Description]],Dimentions!$X$6:$AC$134,4,FALSE)),"")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7"/>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Number]]=Q2821,BC2821,BC2821+1)</f>
        <v>#REF!</v>
      </c>
    </row>
    <row r="2823" spans="1:55" ht="11.25" customHeight="1" x14ac:dyDescent="0.35">
      <c r="A2823" s="1"/>
      <c r="B2823" s="88" t="str">
        <f>IF(Table1[[#This Row],[Posting Date]]&lt;&gt;"",IF(Table1[[#This Row],[Reference Number]]=Q2822,B2822+1,1),"")</f>
        <v/>
      </c>
      <c r="C2823" s="61"/>
      <c r="D2823" s="61"/>
      <c r="E2823" s="140"/>
      <c r="F2823" s="143" t="str">
        <f>IFERROR(IF(VLOOKUP(Table1[[#This Row],[Budget Code Description]],Dimentions!$X$6:$AC$139,2,FALSE)="","",VLOOKUP(Table1[[#This Row],[Budget Code Description]],Dimentions!$X$6:$AC$139,2,FALSE)),"")</f>
        <v/>
      </c>
      <c r="G2823" s="143"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Description]],Dimentions!$X$6:$AC$134,4,FALSE)="","",VLOOKUP(Table1[[#This Row],[Budget Code Description]],Dimentions!$X$6:$AC$134,4,FALSE)),"")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7"/>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Number]]=Q2822,BC2822,BC2822+1)</f>
        <v>#REF!</v>
      </c>
    </row>
    <row r="2824" spans="1:55" ht="11.25" customHeight="1" x14ac:dyDescent="0.35">
      <c r="A2824" s="1"/>
      <c r="B2824" s="88" t="str">
        <f>IF(Table1[[#This Row],[Posting Date]]&lt;&gt;"",IF(Table1[[#This Row],[Reference Number]]=Q2823,B2823+1,1),"")</f>
        <v/>
      </c>
      <c r="C2824" s="61"/>
      <c r="D2824" s="61"/>
      <c r="E2824" s="140"/>
      <c r="F2824" s="143" t="str">
        <f>IFERROR(IF(VLOOKUP(Table1[[#This Row],[Budget Code Description]],Dimentions!$X$6:$AC$139,2,FALSE)="","",VLOOKUP(Table1[[#This Row],[Budget Code Description]],Dimentions!$X$6:$AC$139,2,FALSE)),"")</f>
        <v/>
      </c>
      <c r="G2824" s="143"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Description]],Dimentions!$X$6:$AC$134,4,FALSE)="","",VLOOKUP(Table1[[#This Row],[Budget Code Description]],Dimentions!$X$6:$AC$134,4,FALSE)),"")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7"/>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Number]]=Q2823,BC2823,BC2823+1)</f>
        <v>#REF!</v>
      </c>
    </row>
    <row r="2825" spans="1:55" ht="11.25" customHeight="1" x14ac:dyDescent="0.35">
      <c r="A2825" s="1"/>
      <c r="B2825" s="88" t="str">
        <f>IF(Table1[[#This Row],[Posting Date]]&lt;&gt;"",IF(Table1[[#This Row],[Reference Number]]=Q2824,B2824+1,1),"")</f>
        <v/>
      </c>
      <c r="C2825" s="61"/>
      <c r="D2825" s="61"/>
      <c r="E2825" s="140"/>
      <c r="F2825" s="143" t="str">
        <f>IFERROR(IF(VLOOKUP(Table1[[#This Row],[Budget Code Description]],Dimentions!$X$6:$AC$139,2,FALSE)="","",VLOOKUP(Table1[[#This Row],[Budget Code Description]],Dimentions!$X$6:$AC$139,2,FALSE)),"")</f>
        <v/>
      </c>
      <c r="G2825" s="143"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Description]],Dimentions!$X$6:$AC$134,4,FALSE)="","",VLOOKUP(Table1[[#This Row],[Budget Code Description]],Dimentions!$X$6:$AC$134,4,FALSE)),"")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7"/>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Number]]=Q2824,BC2824,BC2824+1)</f>
        <v>#REF!</v>
      </c>
    </row>
    <row r="2826" spans="1:55" ht="11.25" customHeight="1" x14ac:dyDescent="0.35">
      <c r="A2826" s="1"/>
      <c r="B2826" s="88" t="str">
        <f>IF(Table1[[#This Row],[Posting Date]]&lt;&gt;"",IF(Table1[[#This Row],[Reference Number]]=Q2825,B2825+1,1),"")</f>
        <v/>
      </c>
      <c r="C2826" s="61"/>
      <c r="D2826" s="61"/>
      <c r="E2826" s="140"/>
      <c r="F2826" s="143" t="str">
        <f>IFERROR(IF(VLOOKUP(Table1[[#This Row],[Budget Code Description]],Dimentions!$X$6:$AC$139,2,FALSE)="","",VLOOKUP(Table1[[#This Row],[Budget Code Description]],Dimentions!$X$6:$AC$139,2,FALSE)),"")</f>
        <v/>
      </c>
      <c r="G2826" s="143"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Description]],Dimentions!$X$6:$AC$134,4,FALSE)="","",VLOOKUP(Table1[[#This Row],[Budget Code Description]],Dimentions!$X$6:$AC$134,4,FALSE)),"")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7"/>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Number]]=Q2825,BC2825,BC2825+1)</f>
        <v>#REF!</v>
      </c>
    </row>
    <row r="2827" spans="1:55" ht="11.25" customHeight="1" x14ac:dyDescent="0.35">
      <c r="A2827" s="1"/>
      <c r="B2827" s="88" t="str">
        <f>IF(Table1[[#This Row],[Posting Date]]&lt;&gt;"",IF(Table1[[#This Row],[Reference Number]]=Q2826,B2826+1,1),"")</f>
        <v/>
      </c>
      <c r="C2827" s="61"/>
      <c r="D2827" s="61"/>
      <c r="E2827" s="140"/>
      <c r="F2827" s="143" t="str">
        <f>IFERROR(IF(VLOOKUP(Table1[[#This Row],[Budget Code Description]],Dimentions!$X$6:$AC$139,2,FALSE)="","",VLOOKUP(Table1[[#This Row],[Budget Code Description]],Dimentions!$X$6:$AC$139,2,FALSE)),"")</f>
        <v/>
      </c>
      <c r="G2827" s="143"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Description]],Dimentions!$X$6:$AC$134,4,FALSE)="","",VLOOKUP(Table1[[#This Row],[Budget Code Description]],Dimentions!$X$6:$AC$134,4,FALSE)),"")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7"/>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Number]]=Q2826,BC2826,BC2826+1)</f>
        <v>#REF!</v>
      </c>
    </row>
    <row r="2828" spans="1:55" ht="11.25" customHeight="1" x14ac:dyDescent="0.35">
      <c r="A2828" s="1"/>
      <c r="B2828" s="88" t="str">
        <f>IF(Table1[[#This Row],[Posting Date]]&lt;&gt;"",IF(Table1[[#This Row],[Reference Number]]=Q2827,B2827+1,1),"")</f>
        <v/>
      </c>
      <c r="C2828" s="61"/>
      <c r="D2828" s="61"/>
      <c r="E2828" s="140"/>
      <c r="F2828" s="143" t="str">
        <f>IFERROR(IF(VLOOKUP(Table1[[#This Row],[Budget Code Description]],Dimentions!$X$6:$AC$139,2,FALSE)="","",VLOOKUP(Table1[[#This Row],[Budget Code Description]],Dimentions!$X$6:$AC$139,2,FALSE)),"")</f>
        <v/>
      </c>
      <c r="G2828" s="143"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Description]],Dimentions!$X$6:$AC$134,4,FALSE)="","",VLOOKUP(Table1[[#This Row],[Budget Code Description]],Dimentions!$X$6:$AC$134,4,FALSE)),"")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7"/>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Number]]=Q2827,BC2827,BC2827+1)</f>
        <v>#REF!</v>
      </c>
    </row>
    <row r="2829" spans="1:55" ht="11.25" customHeight="1" x14ac:dyDescent="0.35">
      <c r="A2829" s="1"/>
      <c r="B2829" s="88" t="str">
        <f>IF(Table1[[#This Row],[Posting Date]]&lt;&gt;"",IF(Table1[[#This Row],[Reference Number]]=Q2828,B2828+1,1),"")</f>
        <v/>
      </c>
      <c r="C2829" s="61"/>
      <c r="D2829" s="61"/>
      <c r="E2829" s="140"/>
      <c r="F2829" s="143" t="str">
        <f>IFERROR(IF(VLOOKUP(Table1[[#This Row],[Budget Code Description]],Dimentions!$X$6:$AC$139,2,FALSE)="","",VLOOKUP(Table1[[#This Row],[Budget Code Description]],Dimentions!$X$6:$AC$139,2,FALSE)),"")</f>
        <v/>
      </c>
      <c r="G2829" s="143"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Description]],Dimentions!$X$6:$AC$134,4,FALSE)="","",VLOOKUP(Table1[[#This Row],[Budget Code Description]],Dimentions!$X$6:$AC$134,4,FALSE)),"")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7"/>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Number]]=Q2828,BC2828,BC2828+1)</f>
        <v>#REF!</v>
      </c>
    </row>
    <row r="2830" spans="1:55" ht="11.25" customHeight="1" x14ac:dyDescent="0.35">
      <c r="A2830" s="1"/>
      <c r="B2830" s="88" t="str">
        <f>IF(Table1[[#This Row],[Posting Date]]&lt;&gt;"",IF(Table1[[#This Row],[Reference Number]]=Q2829,B2829+1,1),"")</f>
        <v/>
      </c>
      <c r="C2830" s="61"/>
      <c r="D2830" s="61"/>
      <c r="E2830" s="140"/>
      <c r="F2830" s="143" t="str">
        <f>IFERROR(IF(VLOOKUP(Table1[[#This Row],[Budget Code Description]],Dimentions!$X$6:$AC$139,2,FALSE)="","",VLOOKUP(Table1[[#This Row],[Budget Code Description]],Dimentions!$X$6:$AC$139,2,FALSE)),"")</f>
        <v/>
      </c>
      <c r="G2830" s="143"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Description]],Dimentions!$X$6:$AC$134,4,FALSE)="","",VLOOKUP(Table1[[#This Row],[Budget Code Description]],Dimentions!$X$6:$AC$134,4,FALSE)),"")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7"/>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Number]]=Q2829,BC2829,BC2829+1)</f>
        <v>#REF!</v>
      </c>
    </row>
    <row r="2831" spans="1:55" ht="11.25" customHeight="1" x14ac:dyDescent="0.35">
      <c r="A2831" s="1"/>
      <c r="B2831" s="88" t="str">
        <f>IF(Table1[[#This Row],[Posting Date]]&lt;&gt;"",IF(Table1[[#This Row],[Reference Number]]=Q2830,B2830+1,1),"")</f>
        <v/>
      </c>
      <c r="C2831" s="61"/>
      <c r="D2831" s="61"/>
      <c r="E2831" s="140"/>
      <c r="F2831" s="143" t="str">
        <f>IFERROR(IF(VLOOKUP(Table1[[#This Row],[Budget Code Description]],Dimentions!$X$6:$AC$139,2,FALSE)="","",VLOOKUP(Table1[[#This Row],[Budget Code Description]],Dimentions!$X$6:$AC$139,2,FALSE)),"")</f>
        <v/>
      </c>
      <c r="G2831" s="143"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Description]],Dimentions!$X$6:$AC$134,4,FALSE)="","",VLOOKUP(Table1[[#This Row],[Budget Code Description]],Dimentions!$X$6:$AC$134,4,FALSE)),"")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7"/>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Number]]=Q2830,BC2830,BC2830+1)</f>
        <v>#REF!</v>
      </c>
    </row>
    <row r="2832" spans="1:55" ht="11.25" customHeight="1" x14ac:dyDescent="0.35">
      <c r="A2832" s="1"/>
      <c r="B2832" s="88" t="str">
        <f>IF(Table1[[#This Row],[Posting Date]]&lt;&gt;"",IF(Table1[[#This Row],[Reference Number]]=Q2831,B2831+1,1),"")</f>
        <v/>
      </c>
      <c r="C2832" s="61"/>
      <c r="D2832" s="61"/>
      <c r="E2832" s="140"/>
      <c r="F2832" s="143" t="str">
        <f>IFERROR(IF(VLOOKUP(Table1[[#This Row],[Budget Code Description]],Dimentions!$X$6:$AC$139,2,FALSE)="","",VLOOKUP(Table1[[#This Row],[Budget Code Description]],Dimentions!$X$6:$AC$139,2,FALSE)),"")</f>
        <v/>
      </c>
      <c r="G2832" s="143"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Description]],Dimentions!$X$6:$AC$134,4,FALSE)="","",VLOOKUP(Table1[[#This Row],[Budget Code Description]],Dimentions!$X$6:$AC$134,4,FALSE)),"")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si="47"/>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Number]]=Q2831,BC2831,BC2831+1)</f>
        <v>#REF!</v>
      </c>
    </row>
    <row r="2833" spans="1:55" ht="11.25" customHeight="1" x14ac:dyDescent="0.35">
      <c r="A2833" s="1"/>
      <c r="B2833" s="88" t="str">
        <f>IF(Table1[[#This Row],[Posting Date]]&lt;&gt;"",IF(Table1[[#This Row],[Reference Number]]=Q2832,B2832+1,1),"")</f>
        <v/>
      </c>
      <c r="C2833" s="61"/>
      <c r="D2833" s="61"/>
      <c r="E2833" s="140"/>
      <c r="F2833" s="143" t="str">
        <f>IFERROR(IF(VLOOKUP(Table1[[#This Row],[Budget Code Description]],Dimentions!$X$6:$AC$139,2,FALSE)="","",VLOOKUP(Table1[[#This Row],[Budget Code Description]],Dimentions!$X$6:$AC$139,2,FALSE)),"")</f>
        <v/>
      </c>
      <c r="G2833" s="143"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Description]],Dimentions!$X$6:$AC$134,4,FALSE)="","",VLOOKUP(Table1[[#This Row],[Budget Code Description]],Dimentions!$X$6:$AC$134,4,FALSE)),"")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si="47"/>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Number]]=Q2832,BC2832,BC2832+1)</f>
        <v>#REF!</v>
      </c>
    </row>
    <row r="2834" spans="1:55" ht="11.25" customHeight="1" x14ac:dyDescent="0.35">
      <c r="A2834" s="1"/>
      <c r="B2834" s="88" t="str">
        <f>IF(Table1[[#This Row],[Posting Date]]&lt;&gt;"",IF(Table1[[#This Row],[Reference Number]]=Q2833,B2833+1,1),"")</f>
        <v/>
      </c>
      <c r="C2834" s="61"/>
      <c r="D2834" s="61"/>
      <c r="E2834" s="140"/>
      <c r="F2834" s="143" t="str">
        <f>IFERROR(IF(VLOOKUP(Table1[[#This Row],[Budget Code Description]],Dimentions!$X$6:$AC$139,2,FALSE)="","",VLOOKUP(Table1[[#This Row],[Budget Code Description]],Dimentions!$X$6:$AC$139,2,FALSE)),"")</f>
        <v/>
      </c>
      <c r="G2834" s="143"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Description]],Dimentions!$X$6:$AC$134,4,FALSE)="","",VLOOKUP(Table1[[#This Row],[Budget Code Description]],Dimentions!$X$6:$AC$134,4,FALSE)),"")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si="47"/>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Number]]=Q2833,BC2833,BC2833+1)</f>
        <v>#REF!</v>
      </c>
    </row>
    <row r="2835" spans="1:55" ht="11.25" customHeight="1" x14ac:dyDescent="0.35">
      <c r="A2835" s="1"/>
      <c r="B2835" s="88" t="str">
        <f>IF(Table1[[#This Row],[Posting Date]]&lt;&gt;"",IF(Table1[[#This Row],[Reference Number]]=Q2834,B2834+1,1),"")</f>
        <v/>
      </c>
      <c r="C2835" s="61"/>
      <c r="D2835" s="61"/>
      <c r="E2835" s="140"/>
      <c r="F2835" s="143" t="str">
        <f>IFERROR(IF(VLOOKUP(Table1[[#This Row],[Budget Code Description]],Dimentions!$X$6:$AC$139,2,FALSE)="","",VLOOKUP(Table1[[#This Row],[Budget Code Description]],Dimentions!$X$6:$AC$139,2,FALSE)),"")</f>
        <v/>
      </c>
      <c r="G2835" s="143"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Description]],Dimentions!$X$6:$AC$134,4,FALSE)="","",VLOOKUP(Table1[[#This Row],[Budget Code Description]],Dimentions!$X$6:$AC$134,4,FALSE)),"")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7"/>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Number]]=Q2834,BC2834,BC2834+1)</f>
        <v>#REF!</v>
      </c>
    </row>
    <row r="2836" spans="1:55" ht="11.25" customHeight="1" x14ac:dyDescent="0.35">
      <c r="A2836" s="1"/>
      <c r="B2836" s="88" t="str">
        <f>IF(Table1[[#This Row],[Posting Date]]&lt;&gt;"",IF(Table1[[#This Row],[Reference Number]]=Q2835,B2835+1,1),"")</f>
        <v/>
      </c>
      <c r="C2836" s="61"/>
      <c r="D2836" s="61"/>
      <c r="E2836" s="140"/>
      <c r="F2836" s="143" t="str">
        <f>IFERROR(IF(VLOOKUP(Table1[[#This Row],[Budget Code Description]],Dimentions!$X$6:$AC$139,2,FALSE)="","",VLOOKUP(Table1[[#This Row],[Budget Code Description]],Dimentions!$X$6:$AC$139,2,FALSE)),"")</f>
        <v/>
      </c>
      <c r="G2836" s="143"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Description]],Dimentions!$X$6:$AC$134,4,FALSE)="","",VLOOKUP(Table1[[#This Row],[Budget Code Description]],Dimentions!$X$6:$AC$134,4,FALSE)),"")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7"/>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Number]]=Q2835,BC2835,BC2835+1)</f>
        <v>#REF!</v>
      </c>
    </row>
    <row r="2837" spans="1:55" ht="11.25" customHeight="1" x14ac:dyDescent="0.35">
      <c r="A2837" s="1"/>
      <c r="B2837" s="88" t="str">
        <f>IF(Table1[[#This Row],[Posting Date]]&lt;&gt;"",IF(Table1[[#This Row],[Reference Number]]=Q2836,B2836+1,1),"")</f>
        <v/>
      </c>
      <c r="C2837" s="61"/>
      <c r="D2837" s="61"/>
      <c r="E2837" s="140"/>
      <c r="F2837" s="143" t="str">
        <f>IFERROR(IF(VLOOKUP(Table1[[#This Row],[Budget Code Description]],Dimentions!$X$6:$AC$139,2,FALSE)="","",VLOOKUP(Table1[[#This Row],[Budget Code Description]],Dimentions!$X$6:$AC$139,2,FALSE)),"")</f>
        <v/>
      </c>
      <c r="G2837" s="143"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Description]],Dimentions!$X$6:$AC$134,4,FALSE)="","",VLOOKUP(Table1[[#This Row],[Budget Code Description]],Dimentions!$X$6:$AC$134,4,FALSE)),"")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7"/>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Number]]=Q2836,BC2836,BC2836+1)</f>
        <v>#REF!</v>
      </c>
    </row>
    <row r="2838" spans="1:55" ht="11.25" customHeight="1" x14ac:dyDescent="0.35">
      <c r="A2838" s="1"/>
      <c r="B2838" s="88" t="str">
        <f>IF(Table1[[#This Row],[Posting Date]]&lt;&gt;"",IF(Table1[[#This Row],[Reference Number]]=Q2837,B2837+1,1),"")</f>
        <v/>
      </c>
      <c r="C2838" s="61"/>
      <c r="D2838" s="61"/>
      <c r="E2838" s="140"/>
      <c r="F2838" s="143" t="str">
        <f>IFERROR(IF(VLOOKUP(Table1[[#This Row],[Budget Code Description]],Dimentions!$X$6:$AC$139,2,FALSE)="","",VLOOKUP(Table1[[#This Row],[Budget Code Description]],Dimentions!$X$6:$AC$139,2,FALSE)),"")</f>
        <v/>
      </c>
      <c r="G2838" s="143"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Description]],Dimentions!$X$6:$AC$134,4,FALSE)="","",VLOOKUP(Table1[[#This Row],[Budget Code Description]],Dimentions!$X$6:$AC$134,4,FALSE)),"")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7"/>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Number]]=Q2837,BC2837,BC2837+1)</f>
        <v>#REF!</v>
      </c>
    </row>
    <row r="2839" spans="1:55" ht="11.25" customHeight="1" x14ac:dyDescent="0.35">
      <c r="A2839" s="1"/>
      <c r="B2839" s="88" t="str">
        <f>IF(Table1[[#This Row],[Posting Date]]&lt;&gt;"",IF(Table1[[#This Row],[Reference Number]]=Q2838,B2838+1,1),"")</f>
        <v/>
      </c>
      <c r="C2839" s="61"/>
      <c r="D2839" s="61"/>
      <c r="E2839" s="140"/>
      <c r="F2839" s="143" t="str">
        <f>IFERROR(IF(VLOOKUP(Table1[[#This Row],[Budget Code Description]],Dimentions!$X$6:$AC$139,2,FALSE)="","",VLOOKUP(Table1[[#This Row],[Budget Code Description]],Dimentions!$X$6:$AC$139,2,FALSE)),"")</f>
        <v/>
      </c>
      <c r="G2839" s="143"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Description]],Dimentions!$X$6:$AC$134,4,FALSE)="","",VLOOKUP(Table1[[#This Row],[Budget Code Description]],Dimentions!$X$6:$AC$134,4,FALSE)),"")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7"/>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Number]]=Q2838,BC2838,BC2838+1)</f>
        <v>#REF!</v>
      </c>
    </row>
    <row r="2840" spans="1:55" ht="11.25" customHeight="1" x14ac:dyDescent="0.35">
      <c r="A2840" s="1"/>
      <c r="B2840" s="88" t="str">
        <f>IF(Table1[[#This Row],[Posting Date]]&lt;&gt;"",IF(Table1[[#This Row],[Reference Number]]=Q2839,B2839+1,1),"")</f>
        <v/>
      </c>
      <c r="C2840" s="61"/>
      <c r="D2840" s="61"/>
      <c r="E2840" s="140"/>
      <c r="F2840" s="143" t="str">
        <f>IFERROR(IF(VLOOKUP(Table1[[#This Row],[Budget Code Description]],Dimentions!$X$6:$AC$139,2,FALSE)="","",VLOOKUP(Table1[[#This Row],[Budget Code Description]],Dimentions!$X$6:$AC$139,2,FALSE)),"")</f>
        <v/>
      </c>
      <c r="G2840" s="143"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Description]],Dimentions!$X$6:$AC$134,4,FALSE)="","",VLOOKUP(Table1[[#This Row],[Budget Code Description]],Dimentions!$X$6:$AC$134,4,FALSE)),"")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7"/>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Number]]=Q2839,BC2839,BC2839+1)</f>
        <v>#REF!</v>
      </c>
    </row>
    <row r="2841" spans="1:55" ht="11.25" customHeight="1" x14ac:dyDescent="0.35">
      <c r="A2841" s="1"/>
      <c r="B2841" s="88" t="str">
        <f>IF(Table1[[#This Row],[Posting Date]]&lt;&gt;"",IF(Table1[[#This Row],[Reference Number]]=Q2840,B2840+1,1),"")</f>
        <v/>
      </c>
      <c r="C2841" s="61"/>
      <c r="D2841" s="61"/>
      <c r="E2841" s="140"/>
      <c r="F2841" s="143" t="str">
        <f>IFERROR(IF(VLOOKUP(Table1[[#This Row],[Budget Code Description]],Dimentions!$X$6:$AC$139,2,FALSE)="","",VLOOKUP(Table1[[#This Row],[Budget Code Description]],Dimentions!$X$6:$AC$139,2,FALSE)),"")</f>
        <v/>
      </c>
      <c r="G2841" s="143"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Description]],Dimentions!$X$6:$AC$134,4,FALSE)="","",VLOOKUP(Table1[[#This Row],[Budget Code Description]],Dimentions!$X$6:$AC$134,4,FALSE)),"")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7"/>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Number]]=Q2840,BC2840,BC2840+1)</f>
        <v>#REF!</v>
      </c>
    </row>
    <row r="2842" spans="1:55" ht="11.25" customHeight="1" x14ac:dyDescent="0.35">
      <c r="A2842" s="1"/>
      <c r="B2842" s="88" t="str">
        <f>IF(Table1[[#This Row],[Posting Date]]&lt;&gt;"",IF(Table1[[#This Row],[Reference Number]]=Q2841,B2841+1,1),"")</f>
        <v/>
      </c>
      <c r="C2842" s="61"/>
      <c r="D2842" s="61"/>
      <c r="E2842" s="140"/>
      <c r="F2842" s="143" t="str">
        <f>IFERROR(IF(VLOOKUP(Table1[[#This Row],[Budget Code Description]],Dimentions!$X$6:$AC$139,2,FALSE)="","",VLOOKUP(Table1[[#This Row],[Budget Code Description]],Dimentions!$X$6:$AC$139,2,FALSE)),"")</f>
        <v/>
      </c>
      <c r="G2842" s="143"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Description]],Dimentions!$X$6:$AC$134,4,FALSE)="","",VLOOKUP(Table1[[#This Row],[Budget Code Description]],Dimentions!$X$6:$AC$134,4,FALSE)),"")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7"/>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Number]]=Q2841,BC2841,BC2841+1)</f>
        <v>#REF!</v>
      </c>
    </row>
    <row r="2843" spans="1:55" ht="11.25" customHeight="1" x14ac:dyDescent="0.35">
      <c r="A2843" s="1"/>
      <c r="B2843" s="88" t="str">
        <f>IF(Table1[[#This Row],[Posting Date]]&lt;&gt;"",IF(Table1[[#This Row],[Reference Number]]=Q2842,B2842+1,1),"")</f>
        <v/>
      </c>
      <c r="C2843" s="61"/>
      <c r="D2843" s="61"/>
      <c r="E2843" s="140"/>
      <c r="F2843" s="143" t="str">
        <f>IFERROR(IF(VLOOKUP(Table1[[#This Row],[Budget Code Description]],Dimentions!$X$6:$AC$139,2,FALSE)="","",VLOOKUP(Table1[[#This Row],[Budget Code Description]],Dimentions!$X$6:$AC$139,2,FALSE)),"")</f>
        <v/>
      </c>
      <c r="G2843" s="143"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Description]],Dimentions!$X$6:$AC$134,4,FALSE)="","",VLOOKUP(Table1[[#This Row],[Budget Code Description]],Dimentions!$X$6:$AC$134,4,FALSE)),"")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7"/>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Number]]=Q2842,BC2842,BC2842+1)</f>
        <v>#REF!</v>
      </c>
    </row>
    <row r="2844" spans="1:55" ht="11.25" customHeight="1" x14ac:dyDescent="0.35">
      <c r="A2844" s="1"/>
      <c r="B2844" s="88" t="str">
        <f>IF(Table1[[#This Row],[Posting Date]]&lt;&gt;"",IF(Table1[[#This Row],[Reference Number]]=Q2843,B2843+1,1),"")</f>
        <v/>
      </c>
      <c r="C2844" s="61"/>
      <c r="D2844" s="61"/>
      <c r="E2844" s="140"/>
      <c r="F2844" s="143" t="str">
        <f>IFERROR(IF(VLOOKUP(Table1[[#This Row],[Budget Code Description]],Dimentions!$X$6:$AC$139,2,FALSE)="","",VLOOKUP(Table1[[#This Row],[Budget Code Description]],Dimentions!$X$6:$AC$139,2,FALSE)),"")</f>
        <v/>
      </c>
      <c r="G2844" s="143"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Description]],Dimentions!$X$6:$AC$134,4,FALSE)="","",VLOOKUP(Table1[[#This Row],[Budget Code Description]],Dimentions!$X$6:$AC$134,4,FALSE)),"")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7"/>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Number]]=Q2843,BC2843,BC2843+1)</f>
        <v>#REF!</v>
      </c>
    </row>
    <row r="2845" spans="1:55" ht="11.25" customHeight="1" x14ac:dyDescent="0.35">
      <c r="A2845" s="1"/>
      <c r="B2845" s="88" t="str">
        <f>IF(Table1[[#This Row],[Posting Date]]&lt;&gt;"",IF(Table1[[#This Row],[Reference Number]]=Q2844,B2844+1,1),"")</f>
        <v/>
      </c>
      <c r="C2845" s="61"/>
      <c r="D2845" s="61"/>
      <c r="E2845" s="140"/>
      <c r="F2845" s="143" t="str">
        <f>IFERROR(IF(VLOOKUP(Table1[[#This Row],[Budget Code Description]],Dimentions!$X$6:$AC$139,2,FALSE)="","",VLOOKUP(Table1[[#This Row],[Budget Code Description]],Dimentions!$X$6:$AC$139,2,FALSE)),"")</f>
        <v/>
      </c>
      <c r="G2845" s="143"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Description]],Dimentions!$X$6:$AC$134,4,FALSE)="","",VLOOKUP(Table1[[#This Row],[Budget Code Description]],Dimentions!$X$6:$AC$134,4,FALSE)),"")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7"/>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Number]]=Q2844,BC2844,BC2844+1)</f>
        <v>#REF!</v>
      </c>
    </row>
    <row r="2846" spans="1:55" ht="11.25" customHeight="1" x14ac:dyDescent="0.35">
      <c r="A2846" s="1"/>
      <c r="B2846" s="88" t="str">
        <f>IF(Table1[[#This Row],[Posting Date]]&lt;&gt;"",IF(Table1[[#This Row],[Reference Number]]=Q2845,B2845+1,1),"")</f>
        <v/>
      </c>
      <c r="C2846" s="61"/>
      <c r="D2846" s="61"/>
      <c r="E2846" s="140"/>
      <c r="F2846" s="143" t="str">
        <f>IFERROR(IF(VLOOKUP(Table1[[#This Row],[Budget Code Description]],Dimentions!$X$6:$AC$139,2,FALSE)="","",VLOOKUP(Table1[[#This Row],[Budget Code Description]],Dimentions!$X$6:$AC$139,2,FALSE)),"")</f>
        <v/>
      </c>
      <c r="G2846" s="143"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Description]],Dimentions!$X$6:$AC$134,4,FALSE)="","",VLOOKUP(Table1[[#This Row],[Budget Code Description]],Dimentions!$X$6:$AC$134,4,FALSE)),"")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7"/>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Number]]=Q2845,BC2845,BC2845+1)</f>
        <v>#REF!</v>
      </c>
    </row>
    <row r="2847" spans="1:55" ht="11.25" customHeight="1" x14ac:dyDescent="0.35">
      <c r="A2847" s="1"/>
      <c r="B2847" s="88" t="str">
        <f>IF(Table1[[#This Row],[Posting Date]]&lt;&gt;"",IF(Table1[[#This Row],[Reference Number]]=Q2846,B2846+1,1),"")</f>
        <v/>
      </c>
      <c r="C2847" s="61"/>
      <c r="D2847" s="61"/>
      <c r="E2847" s="140"/>
      <c r="F2847" s="143" t="str">
        <f>IFERROR(IF(VLOOKUP(Table1[[#This Row],[Budget Code Description]],Dimentions!$X$6:$AC$139,2,FALSE)="","",VLOOKUP(Table1[[#This Row],[Budget Code Description]],Dimentions!$X$6:$AC$139,2,FALSE)),"")</f>
        <v/>
      </c>
      <c r="G2847" s="143"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Description]],Dimentions!$X$6:$AC$134,4,FALSE)="","",VLOOKUP(Table1[[#This Row],[Budget Code Description]],Dimentions!$X$6:$AC$134,4,FALSE)),"")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7"/>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Number]]=Q2846,BC2846,BC2846+1)</f>
        <v>#REF!</v>
      </c>
    </row>
    <row r="2848" spans="1:55" ht="11.25" customHeight="1" x14ac:dyDescent="0.35">
      <c r="A2848" s="1"/>
      <c r="B2848" s="88" t="str">
        <f>IF(Table1[[#This Row],[Posting Date]]&lt;&gt;"",IF(Table1[[#This Row],[Reference Number]]=Q2847,B2847+1,1),"")</f>
        <v/>
      </c>
      <c r="C2848" s="61"/>
      <c r="D2848" s="61"/>
      <c r="E2848" s="140"/>
      <c r="F2848" s="143" t="str">
        <f>IFERROR(IF(VLOOKUP(Table1[[#This Row],[Budget Code Description]],Dimentions!$X$6:$AC$139,2,FALSE)="","",VLOOKUP(Table1[[#This Row],[Budget Code Description]],Dimentions!$X$6:$AC$139,2,FALSE)),"")</f>
        <v/>
      </c>
      <c r="G2848" s="143"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Description]],Dimentions!$X$6:$AC$134,4,FALSE)="","",VLOOKUP(Table1[[#This Row],[Budget Code Description]],Dimentions!$X$6:$AC$134,4,FALSE)),"")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7"/>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Number]]=Q2847,BC2847,BC2847+1)</f>
        <v>#REF!</v>
      </c>
    </row>
    <row r="2849" spans="1:55" ht="11.25" customHeight="1" x14ac:dyDescent="0.35">
      <c r="A2849" s="1"/>
      <c r="B2849" s="88" t="str">
        <f>IF(Table1[[#This Row],[Posting Date]]&lt;&gt;"",IF(Table1[[#This Row],[Reference Number]]=Q2848,B2848+1,1),"")</f>
        <v/>
      </c>
      <c r="C2849" s="61"/>
      <c r="D2849" s="61"/>
      <c r="E2849" s="140"/>
      <c r="F2849" s="143" t="str">
        <f>IFERROR(IF(VLOOKUP(Table1[[#This Row],[Budget Code Description]],Dimentions!$X$6:$AC$139,2,FALSE)="","",VLOOKUP(Table1[[#This Row],[Budget Code Description]],Dimentions!$X$6:$AC$139,2,FALSE)),"")</f>
        <v/>
      </c>
      <c r="G2849" s="143"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Description]],Dimentions!$X$6:$AC$134,4,FALSE)="","",VLOOKUP(Table1[[#This Row],[Budget Code Description]],Dimentions!$X$6:$AC$134,4,FALSE)),"")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7"/>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Number]]=Q2848,BC2848,BC2848+1)</f>
        <v>#REF!</v>
      </c>
    </row>
    <row r="2850" spans="1:55" ht="11.25" customHeight="1" x14ac:dyDescent="0.35">
      <c r="A2850" s="1"/>
      <c r="B2850" s="88" t="str">
        <f>IF(Table1[[#This Row],[Posting Date]]&lt;&gt;"",IF(Table1[[#This Row],[Reference Number]]=Q2849,B2849+1,1),"")</f>
        <v/>
      </c>
      <c r="C2850" s="61"/>
      <c r="D2850" s="61"/>
      <c r="E2850" s="140"/>
      <c r="F2850" s="143" t="str">
        <f>IFERROR(IF(VLOOKUP(Table1[[#This Row],[Budget Code Description]],Dimentions!$X$6:$AC$139,2,FALSE)="","",VLOOKUP(Table1[[#This Row],[Budget Code Description]],Dimentions!$X$6:$AC$139,2,FALSE)),"")</f>
        <v/>
      </c>
      <c r="G2850" s="143"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Description]],Dimentions!$X$6:$AC$134,4,FALSE)="","",VLOOKUP(Table1[[#This Row],[Budget Code Description]],Dimentions!$X$6:$AC$134,4,FALSE)),"")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7"/>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Number]]=Q2849,BC2849,BC2849+1)</f>
        <v>#REF!</v>
      </c>
    </row>
    <row r="2851" spans="1:55" ht="11.25" customHeight="1" x14ac:dyDescent="0.35">
      <c r="A2851" s="1"/>
      <c r="B2851" s="88" t="str">
        <f>IF(Table1[[#This Row],[Posting Date]]&lt;&gt;"",IF(Table1[[#This Row],[Reference Number]]=Q2850,B2850+1,1),"")</f>
        <v/>
      </c>
      <c r="C2851" s="61"/>
      <c r="D2851" s="61"/>
      <c r="E2851" s="140"/>
      <c r="F2851" s="143" t="str">
        <f>IFERROR(IF(VLOOKUP(Table1[[#This Row],[Budget Code Description]],Dimentions!$X$6:$AC$139,2,FALSE)="","",VLOOKUP(Table1[[#This Row],[Budget Code Description]],Dimentions!$X$6:$AC$139,2,FALSE)),"")</f>
        <v/>
      </c>
      <c r="G2851" s="143"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Description]],Dimentions!$X$6:$AC$134,4,FALSE)="","",VLOOKUP(Table1[[#This Row],[Budget Code Description]],Dimentions!$X$6:$AC$134,4,FALSE)),"")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si="47"/>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Number]]=Q2850,BC2850,BC2850+1)</f>
        <v>#REF!</v>
      </c>
    </row>
    <row r="2852" spans="1:55" ht="11.25" customHeight="1" x14ac:dyDescent="0.35">
      <c r="A2852" s="1"/>
      <c r="B2852" s="88" t="str">
        <f>IF(Table1[[#This Row],[Posting Date]]&lt;&gt;"",IF(Table1[[#This Row],[Reference Number]]=Q2851,B2851+1,1),"")</f>
        <v/>
      </c>
      <c r="C2852" s="61"/>
      <c r="D2852" s="61"/>
      <c r="E2852" s="140"/>
      <c r="F2852" s="143" t="str">
        <f>IFERROR(IF(VLOOKUP(Table1[[#This Row],[Budget Code Description]],Dimentions!$X$6:$AC$139,2,FALSE)="","",VLOOKUP(Table1[[#This Row],[Budget Code Description]],Dimentions!$X$6:$AC$139,2,FALSE)),"")</f>
        <v/>
      </c>
      <c r="G2852" s="143"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Description]],Dimentions!$X$6:$AC$134,4,FALSE)="","",VLOOKUP(Table1[[#This Row],[Budget Code Description]],Dimentions!$X$6:$AC$134,4,FALSE)),"")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7"/>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Number]]=Q2851,BC2851,BC2851+1)</f>
        <v>#REF!</v>
      </c>
    </row>
    <row r="2853" spans="1:55" ht="11.25" customHeight="1" x14ac:dyDescent="0.35">
      <c r="A2853" s="1"/>
      <c r="B2853" s="88" t="str">
        <f>IF(Table1[[#This Row],[Posting Date]]&lt;&gt;"",IF(Table1[[#This Row],[Reference Number]]=Q2852,B2852+1,1),"")</f>
        <v/>
      </c>
      <c r="C2853" s="61"/>
      <c r="D2853" s="61"/>
      <c r="E2853" s="140"/>
      <c r="F2853" s="143" t="str">
        <f>IFERROR(IF(VLOOKUP(Table1[[#This Row],[Budget Code Description]],Dimentions!$X$6:$AC$139,2,FALSE)="","",VLOOKUP(Table1[[#This Row],[Budget Code Description]],Dimentions!$X$6:$AC$139,2,FALSE)),"")</f>
        <v/>
      </c>
      <c r="G2853" s="143"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Description]],Dimentions!$X$6:$AC$134,4,FALSE)="","",VLOOKUP(Table1[[#This Row],[Budget Code Description]],Dimentions!$X$6:$AC$134,4,FALSE)),"")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7"/>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Number]]=Q2852,BC2852,BC2852+1)</f>
        <v>#REF!</v>
      </c>
    </row>
    <row r="2854" spans="1:55" ht="11.25" customHeight="1" x14ac:dyDescent="0.35">
      <c r="A2854" s="1"/>
      <c r="B2854" s="88" t="str">
        <f>IF(Table1[[#This Row],[Posting Date]]&lt;&gt;"",IF(Table1[[#This Row],[Reference Number]]=Q2853,B2853+1,1),"")</f>
        <v/>
      </c>
      <c r="C2854" s="61"/>
      <c r="D2854" s="61"/>
      <c r="E2854" s="140"/>
      <c r="F2854" s="143" t="str">
        <f>IFERROR(IF(VLOOKUP(Table1[[#This Row],[Budget Code Description]],Dimentions!$X$6:$AC$139,2,FALSE)="","",VLOOKUP(Table1[[#This Row],[Budget Code Description]],Dimentions!$X$6:$AC$139,2,FALSE)),"")</f>
        <v/>
      </c>
      <c r="G2854" s="143"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Description]],Dimentions!$X$6:$AC$134,4,FALSE)="","",VLOOKUP(Table1[[#This Row],[Budget Code Description]],Dimentions!$X$6:$AC$134,4,FALSE)),"")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si="47"/>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Number]]=Q2853,BC2853,BC2853+1)</f>
        <v>#REF!</v>
      </c>
    </row>
    <row r="2855" spans="1:55" ht="11.25" customHeight="1" x14ac:dyDescent="0.35">
      <c r="A2855" s="1"/>
      <c r="B2855" s="88" t="str">
        <f>IF(Table1[[#This Row],[Posting Date]]&lt;&gt;"",IF(Table1[[#This Row],[Reference Number]]=Q2854,B2854+1,1),"")</f>
        <v/>
      </c>
      <c r="C2855" s="61"/>
      <c r="D2855" s="61"/>
      <c r="E2855" s="140"/>
      <c r="F2855" s="143" t="str">
        <f>IFERROR(IF(VLOOKUP(Table1[[#This Row],[Budget Code Description]],Dimentions!$X$6:$AC$139,2,FALSE)="","",VLOOKUP(Table1[[#This Row],[Budget Code Description]],Dimentions!$X$6:$AC$139,2,FALSE)),"")</f>
        <v/>
      </c>
      <c r="G2855" s="143"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Description]],Dimentions!$X$6:$AC$134,4,FALSE)="","",VLOOKUP(Table1[[#This Row],[Budget Code Description]],Dimentions!$X$6:$AC$134,4,FALSE)),"")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7"/>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Number]]=Q2854,BC2854,BC2854+1)</f>
        <v>#REF!</v>
      </c>
    </row>
    <row r="2856" spans="1:55" ht="11.25" customHeight="1" x14ac:dyDescent="0.35">
      <c r="A2856" s="1"/>
      <c r="B2856" s="88" t="str">
        <f>IF(Table1[[#This Row],[Posting Date]]&lt;&gt;"",IF(Table1[[#This Row],[Reference Number]]=Q2855,B2855+1,1),"")</f>
        <v/>
      </c>
      <c r="C2856" s="61"/>
      <c r="D2856" s="61"/>
      <c r="E2856" s="140"/>
      <c r="F2856" s="143" t="str">
        <f>IFERROR(IF(VLOOKUP(Table1[[#This Row],[Budget Code Description]],Dimentions!$X$6:$AC$139,2,FALSE)="","",VLOOKUP(Table1[[#This Row],[Budget Code Description]],Dimentions!$X$6:$AC$139,2,FALSE)),"")</f>
        <v/>
      </c>
      <c r="G2856" s="143"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Description]],Dimentions!$X$6:$AC$134,4,FALSE)="","",VLOOKUP(Table1[[#This Row],[Budget Code Description]],Dimentions!$X$6:$AC$134,4,FALSE)),"")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7"/>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Number]]=Q2855,BC2855,BC2855+1)</f>
        <v>#REF!</v>
      </c>
    </row>
    <row r="2857" spans="1:55" ht="11.25" customHeight="1" x14ac:dyDescent="0.35">
      <c r="A2857" s="1"/>
      <c r="B2857" s="88" t="str">
        <f>IF(Table1[[#This Row],[Posting Date]]&lt;&gt;"",IF(Table1[[#This Row],[Reference Number]]=Q2856,B2856+1,1),"")</f>
        <v/>
      </c>
      <c r="C2857" s="61"/>
      <c r="D2857" s="61"/>
      <c r="E2857" s="140"/>
      <c r="F2857" s="143" t="str">
        <f>IFERROR(IF(VLOOKUP(Table1[[#This Row],[Budget Code Description]],Dimentions!$X$6:$AC$139,2,FALSE)="","",VLOOKUP(Table1[[#This Row],[Budget Code Description]],Dimentions!$X$6:$AC$139,2,FALSE)),"")</f>
        <v/>
      </c>
      <c r="G2857" s="143"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Description]],Dimentions!$X$6:$AC$134,4,FALSE)="","",VLOOKUP(Table1[[#This Row],[Budget Code Description]],Dimentions!$X$6:$AC$134,4,FALSE)),"")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si="47"/>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Number]]=Q2856,BC2856,BC2856+1)</f>
        <v>#REF!</v>
      </c>
    </row>
    <row r="2858" spans="1:55" ht="11.25" customHeight="1" x14ac:dyDescent="0.35">
      <c r="A2858" s="1"/>
      <c r="B2858" s="88" t="str">
        <f>IF(Table1[[#This Row],[Posting Date]]&lt;&gt;"",IF(Table1[[#This Row],[Reference Number]]=Q2857,B2857+1,1),"")</f>
        <v/>
      </c>
      <c r="C2858" s="61"/>
      <c r="D2858" s="61"/>
      <c r="E2858" s="140"/>
      <c r="F2858" s="143" t="str">
        <f>IFERROR(IF(VLOOKUP(Table1[[#This Row],[Budget Code Description]],Dimentions!$X$6:$AC$139,2,FALSE)="","",VLOOKUP(Table1[[#This Row],[Budget Code Description]],Dimentions!$X$6:$AC$139,2,FALSE)),"")</f>
        <v/>
      </c>
      <c r="G2858" s="143"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Description]],Dimentions!$X$6:$AC$134,4,FALSE)="","",VLOOKUP(Table1[[#This Row],[Budget Code Description]],Dimentions!$X$6:$AC$134,4,FALSE)),"")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7"/>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Number]]=Q2857,BC2857,BC2857+1)</f>
        <v>#REF!</v>
      </c>
    </row>
    <row r="2859" spans="1:55" ht="11.25" customHeight="1" x14ac:dyDescent="0.35">
      <c r="A2859" s="1"/>
      <c r="B2859" s="88" t="str">
        <f>IF(Table1[[#This Row],[Posting Date]]&lt;&gt;"",IF(Table1[[#This Row],[Reference Number]]=Q2858,B2858+1,1),"")</f>
        <v/>
      </c>
      <c r="C2859" s="61"/>
      <c r="D2859" s="61"/>
      <c r="E2859" s="140"/>
      <c r="F2859" s="143" t="str">
        <f>IFERROR(IF(VLOOKUP(Table1[[#This Row],[Budget Code Description]],Dimentions!$X$6:$AC$139,2,FALSE)="","",VLOOKUP(Table1[[#This Row],[Budget Code Description]],Dimentions!$X$6:$AC$139,2,FALSE)),"")</f>
        <v/>
      </c>
      <c r="G2859" s="143"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Description]],Dimentions!$X$6:$AC$134,4,FALSE)="","",VLOOKUP(Table1[[#This Row],[Budget Code Description]],Dimentions!$X$6:$AC$134,4,FALSE)),"")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ref="W2859:W2922" si="48">IF(E2859="","",(ExchangeRate))</f>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Number]]=Q2858,BC2858,BC2858+1)</f>
        <v>#REF!</v>
      </c>
    </row>
    <row r="2860" spans="1:55" ht="11.25" customHeight="1" x14ac:dyDescent="0.35">
      <c r="A2860" s="1"/>
      <c r="B2860" s="88" t="str">
        <f>IF(Table1[[#This Row],[Posting Date]]&lt;&gt;"",IF(Table1[[#This Row],[Reference Number]]=Q2859,B2859+1,1),"")</f>
        <v/>
      </c>
      <c r="C2860" s="61"/>
      <c r="D2860" s="61"/>
      <c r="E2860" s="140"/>
      <c r="F2860" s="143" t="str">
        <f>IFERROR(IF(VLOOKUP(Table1[[#This Row],[Budget Code Description]],Dimentions!$X$6:$AC$139,2,FALSE)="","",VLOOKUP(Table1[[#This Row],[Budget Code Description]],Dimentions!$X$6:$AC$139,2,FALSE)),"")</f>
        <v/>
      </c>
      <c r="G2860" s="143"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Description]],Dimentions!$X$6:$AC$134,4,FALSE)="","",VLOOKUP(Table1[[#This Row],[Budget Code Description]],Dimentions!$X$6:$AC$134,4,FALSE)),"")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8"/>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Number]]=Q2859,BC2859,BC2859+1)</f>
        <v>#REF!</v>
      </c>
    </row>
    <row r="2861" spans="1:55" ht="11.25" customHeight="1" x14ac:dyDescent="0.35">
      <c r="A2861" s="1"/>
      <c r="B2861" s="88" t="str">
        <f>IF(Table1[[#This Row],[Posting Date]]&lt;&gt;"",IF(Table1[[#This Row],[Reference Number]]=Q2860,B2860+1,1),"")</f>
        <v/>
      </c>
      <c r="C2861" s="61"/>
      <c r="D2861" s="61"/>
      <c r="E2861" s="140"/>
      <c r="F2861" s="143" t="str">
        <f>IFERROR(IF(VLOOKUP(Table1[[#This Row],[Budget Code Description]],Dimentions!$X$6:$AC$139,2,FALSE)="","",VLOOKUP(Table1[[#This Row],[Budget Code Description]],Dimentions!$X$6:$AC$139,2,FALSE)),"")</f>
        <v/>
      </c>
      <c r="G2861" s="143"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Description]],Dimentions!$X$6:$AC$134,4,FALSE)="","",VLOOKUP(Table1[[#This Row],[Budget Code Description]],Dimentions!$X$6:$AC$134,4,FALSE)),"")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si="48"/>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Number]]=Q2860,BC2860,BC2860+1)</f>
        <v>#REF!</v>
      </c>
    </row>
    <row r="2862" spans="1:55" ht="11.25" customHeight="1" x14ac:dyDescent="0.35">
      <c r="A2862" s="1"/>
      <c r="B2862" s="88" t="str">
        <f>IF(Table1[[#This Row],[Posting Date]]&lt;&gt;"",IF(Table1[[#This Row],[Reference Number]]=Q2861,B2861+1,1),"")</f>
        <v/>
      </c>
      <c r="C2862" s="61"/>
      <c r="D2862" s="61"/>
      <c r="E2862" s="140"/>
      <c r="F2862" s="143" t="str">
        <f>IFERROR(IF(VLOOKUP(Table1[[#This Row],[Budget Code Description]],Dimentions!$X$6:$AC$139,2,FALSE)="","",VLOOKUP(Table1[[#This Row],[Budget Code Description]],Dimentions!$X$6:$AC$139,2,FALSE)),"")</f>
        <v/>
      </c>
      <c r="G2862" s="143"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Description]],Dimentions!$X$6:$AC$134,4,FALSE)="","",VLOOKUP(Table1[[#This Row],[Budget Code Description]],Dimentions!$X$6:$AC$134,4,FALSE)),"")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si="48"/>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Number]]=Q2861,BC2861,BC2861+1)</f>
        <v>#REF!</v>
      </c>
    </row>
    <row r="2863" spans="1:55" ht="11.25" customHeight="1" x14ac:dyDescent="0.35">
      <c r="A2863" s="1"/>
      <c r="B2863" s="88" t="str">
        <f>IF(Table1[[#This Row],[Posting Date]]&lt;&gt;"",IF(Table1[[#This Row],[Reference Number]]=Q2862,B2862+1,1),"")</f>
        <v/>
      </c>
      <c r="C2863" s="61"/>
      <c r="D2863" s="61"/>
      <c r="E2863" s="140"/>
      <c r="F2863" s="143" t="str">
        <f>IFERROR(IF(VLOOKUP(Table1[[#This Row],[Budget Code Description]],Dimentions!$X$6:$AC$139,2,FALSE)="","",VLOOKUP(Table1[[#This Row],[Budget Code Description]],Dimentions!$X$6:$AC$139,2,FALSE)),"")</f>
        <v/>
      </c>
      <c r="G2863" s="143"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Description]],Dimentions!$X$6:$AC$134,4,FALSE)="","",VLOOKUP(Table1[[#This Row],[Budget Code Description]],Dimentions!$X$6:$AC$134,4,FALSE)),"")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si="48"/>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Number]]=Q2862,BC2862,BC2862+1)</f>
        <v>#REF!</v>
      </c>
    </row>
    <row r="2864" spans="1:55" ht="11.25" customHeight="1" x14ac:dyDescent="0.35">
      <c r="A2864" s="1"/>
      <c r="B2864" s="88" t="str">
        <f>IF(Table1[[#This Row],[Posting Date]]&lt;&gt;"",IF(Table1[[#This Row],[Reference Number]]=Q2863,B2863+1,1),"")</f>
        <v/>
      </c>
      <c r="C2864" s="61"/>
      <c r="D2864" s="61"/>
      <c r="E2864" s="140"/>
      <c r="F2864" s="143" t="str">
        <f>IFERROR(IF(VLOOKUP(Table1[[#This Row],[Budget Code Description]],Dimentions!$X$6:$AC$139,2,FALSE)="","",VLOOKUP(Table1[[#This Row],[Budget Code Description]],Dimentions!$X$6:$AC$139,2,FALSE)),"")</f>
        <v/>
      </c>
      <c r="G2864" s="143"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Description]],Dimentions!$X$6:$AC$134,4,FALSE)="","",VLOOKUP(Table1[[#This Row],[Budget Code Description]],Dimentions!$X$6:$AC$134,4,FALSE)),"")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8"/>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Number]]=Q2863,BC2863,BC2863+1)</f>
        <v>#REF!</v>
      </c>
    </row>
    <row r="2865" spans="1:55" ht="11.25" customHeight="1" x14ac:dyDescent="0.35">
      <c r="A2865" s="1"/>
      <c r="B2865" s="88" t="str">
        <f>IF(Table1[[#This Row],[Posting Date]]&lt;&gt;"",IF(Table1[[#This Row],[Reference Number]]=Q2864,B2864+1,1),"")</f>
        <v/>
      </c>
      <c r="C2865" s="61"/>
      <c r="D2865" s="61"/>
      <c r="E2865" s="140"/>
      <c r="F2865" s="143" t="str">
        <f>IFERROR(IF(VLOOKUP(Table1[[#This Row],[Budget Code Description]],Dimentions!$X$6:$AC$139,2,FALSE)="","",VLOOKUP(Table1[[#This Row],[Budget Code Description]],Dimentions!$X$6:$AC$139,2,FALSE)),"")</f>
        <v/>
      </c>
      <c r="G2865" s="143"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Description]],Dimentions!$X$6:$AC$134,4,FALSE)="","",VLOOKUP(Table1[[#This Row],[Budget Code Description]],Dimentions!$X$6:$AC$134,4,FALSE)),"")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8"/>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Number]]=Q2864,BC2864,BC2864+1)</f>
        <v>#REF!</v>
      </c>
    </row>
    <row r="2866" spans="1:55" ht="11.25" customHeight="1" x14ac:dyDescent="0.35">
      <c r="A2866" s="1"/>
      <c r="B2866" s="88" t="str">
        <f>IF(Table1[[#This Row],[Posting Date]]&lt;&gt;"",IF(Table1[[#This Row],[Reference Number]]=Q2865,B2865+1,1),"")</f>
        <v/>
      </c>
      <c r="C2866" s="61"/>
      <c r="D2866" s="61"/>
      <c r="E2866" s="140"/>
      <c r="F2866" s="143" t="str">
        <f>IFERROR(IF(VLOOKUP(Table1[[#This Row],[Budget Code Description]],Dimentions!$X$6:$AC$139,2,FALSE)="","",VLOOKUP(Table1[[#This Row],[Budget Code Description]],Dimentions!$X$6:$AC$139,2,FALSE)),"")</f>
        <v/>
      </c>
      <c r="G2866" s="143"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Description]],Dimentions!$X$6:$AC$134,4,FALSE)="","",VLOOKUP(Table1[[#This Row],[Budget Code Description]],Dimentions!$X$6:$AC$134,4,FALSE)),"")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8"/>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Number]]=Q2865,BC2865,BC2865+1)</f>
        <v>#REF!</v>
      </c>
    </row>
    <row r="2867" spans="1:55" ht="11.25" customHeight="1" x14ac:dyDescent="0.35">
      <c r="A2867" s="1"/>
      <c r="B2867" s="88" t="str">
        <f>IF(Table1[[#This Row],[Posting Date]]&lt;&gt;"",IF(Table1[[#This Row],[Reference Number]]=Q2866,B2866+1,1),"")</f>
        <v/>
      </c>
      <c r="C2867" s="61"/>
      <c r="D2867" s="61"/>
      <c r="E2867" s="140"/>
      <c r="F2867" s="143" t="str">
        <f>IFERROR(IF(VLOOKUP(Table1[[#This Row],[Budget Code Description]],Dimentions!$X$6:$AC$139,2,FALSE)="","",VLOOKUP(Table1[[#This Row],[Budget Code Description]],Dimentions!$X$6:$AC$139,2,FALSE)),"")</f>
        <v/>
      </c>
      <c r="G2867" s="143"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Description]],Dimentions!$X$6:$AC$134,4,FALSE)="","",VLOOKUP(Table1[[#This Row],[Budget Code Description]],Dimentions!$X$6:$AC$134,4,FALSE)),"")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8"/>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Number]]=Q2866,BC2866,BC2866+1)</f>
        <v>#REF!</v>
      </c>
    </row>
    <row r="2868" spans="1:55" ht="11.25" customHeight="1" x14ac:dyDescent="0.35">
      <c r="A2868" s="1"/>
      <c r="B2868" s="88" t="str">
        <f>IF(Table1[[#This Row],[Posting Date]]&lt;&gt;"",IF(Table1[[#This Row],[Reference Number]]=Q2867,B2867+1,1),"")</f>
        <v/>
      </c>
      <c r="C2868" s="61"/>
      <c r="D2868" s="61"/>
      <c r="E2868" s="140"/>
      <c r="F2868" s="143" t="str">
        <f>IFERROR(IF(VLOOKUP(Table1[[#This Row],[Budget Code Description]],Dimentions!$X$6:$AC$139,2,FALSE)="","",VLOOKUP(Table1[[#This Row],[Budget Code Description]],Dimentions!$X$6:$AC$139,2,FALSE)),"")</f>
        <v/>
      </c>
      <c r="G2868" s="143"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Description]],Dimentions!$X$6:$AC$134,4,FALSE)="","",VLOOKUP(Table1[[#This Row],[Budget Code Description]],Dimentions!$X$6:$AC$134,4,FALSE)),"")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8"/>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Number]]=Q2867,BC2867,BC2867+1)</f>
        <v>#REF!</v>
      </c>
    </row>
    <row r="2869" spans="1:55" ht="11.25" customHeight="1" x14ac:dyDescent="0.35">
      <c r="A2869" s="1"/>
      <c r="B2869" s="88" t="str">
        <f>IF(Table1[[#This Row],[Posting Date]]&lt;&gt;"",IF(Table1[[#This Row],[Reference Number]]=Q2868,B2868+1,1),"")</f>
        <v/>
      </c>
      <c r="C2869" s="61"/>
      <c r="D2869" s="61"/>
      <c r="E2869" s="140"/>
      <c r="F2869" s="143" t="str">
        <f>IFERROR(IF(VLOOKUP(Table1[[#This Row],[Budget Code Description]],Dimentions!$X$6:$AC$139,2,FALSE)="","",VLOOKUP(Table1[[#This Row],[Budget Code Description]],Dimentions!$X$6:$AC$139,2,FALSE)),"")</f>
        <v/>
      </c>
      <c r="G2869" s="143"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Description]],Dimentions!$X$6:$AC$134,4,FALSE)="","",VLOOKUP(Table1[[#This Row],[Budget Code Description]],Dimentions!$X$6:$AC$134,4,FALSE)),"")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8"/>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Number]]=Q2868,BC2868,BC2868+1)</f>
        <v>#REF!</v>
      </c>
    </row>
    <row r="2870" spans="1:55" ht="11.25" customHeight="1" x14ac:dyDescent="0.35">
      <c r="A2870" s="1"/>
      <c r="B2870" s="88" t="str">
        <f>IF(Table1[[#This Row],[Posting Date]]&lt;&gt;"",IF(Table1[[#This Row],[Reference Number]]=Q2869,B2869+1,1),"")</f>
        <v/>
      </c>
      <c r="C2870" s="61"/>
      <c r="D2870" s="61"/>
      <c r="E2870" s="140"/>
      <c r="F2870" s="143" t="str">
        <f>IFERROR(IF(VLOOKUP(Table1[[#This Row],[Budget Code Description]],Dimentions!$X$6:$AC$139,2,FALSE)="","",VLOOKUP(Table1[[#This Row],[Budget Code Description]],Dimentions!$X$6:$AC$139,2,FALSE)),"")</f>
        <v/>
      </c>
      <c r="G2870" s="143"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Description]],Dimentions!$X$6:$AC$134,4,FALSE)="","",VLOOKUP(Table1[[#This Row],[Budget Code Description]],Dimentions!$X$6:$AC$134,4,FALSE)),"")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8"/>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Number]]=Q2869,BC2869,BC2869+1)</f>
        <v>#REF!</v>
      </c>
    </row>
    <row r="2871" spans="1:55" ht="11.25" customHeight="1" x14ac:dyDescent="0.35">
      <c r="A2871" s="1"/>
      <c r="B2871" s="88" t="str">
        <f>IF(Table1[[#This Row],[Posting Date]]&lt;&gt;"",IF(Table1[[#This Row],[Reference Number]]=Q2870,B2870+1,1),"")</f>
        <v/>
      </c>
      <c r="C2871" s="61"/>
      <c r="D2871" s="61"/>
      <c r="E2871" s="140"/>
      <c r="F2871" s="143" t="str">
        <f>IFERROR(IF(VLOOKUP(Table1[[#This Row],[Budget Code Description]],Dimentions!$X$6:$AC$139,2,FALSE)="","",VLOOKUP(Table1[[#This Row],[Budget Code Description]],Dimentions!$X$6:$AC$139,2,FALSE)),"")</f>
        <v/>
      </c>
      <c r="G2871" s="143"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Description]],Dimentions!$X$6:$AC$134,4,FALSE)="","",VLOOKUP(Table1[[#This Row],[Budget Code Description]],Dimentions!$X$6:$AC$134,4,FALSE)),"")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8"/>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Number]]=Q2870,BC2870,BC2870+1)</f>
        <v>#REF!</v>
      </c>
    </row>
    <row r="2872" spans="1:55" ht="11.25" customHeight="1" x14ac:dyDescent="0.35">
      <c r="A2872" s="1"/>
      <c r="B2872" s="88" t="str">
        <f>IF(Table1[[#This Row],[Posting Date]]&lt;&gt;"",IF(Table1[[#This Row],[Reference Number]]=Q2871,B2871+1,1),"")</f>
        <v/>
      </c>
      <c r="C2872" s="61"/>
      <c r="D2872" s="61"/>
      <c r="E2872" s="140"/>
      <c r="F2872" s="143" t="str">
        <f>IFERROR(IF(VLOOKUP(Table1[[#This Row],[Budget Code Description]],Dimentions!$X$6:$AC$139,2,FALSE)="","",VLOOKUP(Table1[[#This Row],[Budget Code Description]],Dimentions!$X$6:$AC$139,2,FALSE)),"")</f>
        <v/>
      </c>
      <c r="G2872" s="143"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Description]],Dimentions!$X$6:$AC$134,4,FALSE)="","",VLOOKUP(Table1[[#This Row],[Budget Code Description]],Dimentions!$X$6:$AC$134,4,FALSE)),"")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si="48"/>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Number]]=Q2871,BC2871,BC2871+1)</f>
        <v>#REF!</v>
      </c>
    </row>
    <row r="2873" spans="1:55" ht="11.25" customHeight="1" x14ac:dyDescent="0.35">
      <c r="A2873" s="1"/>
      <c r="B2873" s="88" t="str">
        <f>IF(Table1[[#This Row],[Posting Date]]&lt;&gt;"",IF(Table1[[#This Row],[Reference Number]]=Q2872,B2872+1,1),"")</f>
        <v/>
      </c>
      <c r="C2873" s="61"/>
      <c r="D2873" s="61"/>
      <c r="E2873" s="140"/>
      <c r="F2873" s="143" t="str">
        <f>IFERROR(IF(VLOOKUP(Table1[[#This Row],[Budget Code Description]],Dimentions!$X$6:$AC$139,2,FALSE)="","",VLOOKUP(Table1[[#This Row],[Budget Code Description]],Dimentions!$X$6:$AC$139,2,FALSE)),"")</f>
        <v/>
      </c>
      <c r="G2873" s="143"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Description]],Dimentions!$X$6:$AC$134,4,FALSE)="","",VLOOKUP(Table1[[#This Row],[Budget Code Description]],Dimentions!$X$6:$AC$134,4,FALSE)),"")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48"/>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Number]]=Q2872,BC2872,BC2872+1)</f>
        <v>#REF!</v>
      </c>
    </row>
    <row r="2874" spans="1:55" ht="11.25" customHeight="1" x14ac:dyDescent="0.35">
      <c r="A2874" s="1"/>
      <c r="B2874" s="88" t="str">
        <f>IF(Table1[[#This Row],[Posting Date]]&lt;&gt;"",IF(Table1[[#This Row],[Reference Number]]=Q2873,B2873+1,1),"")</f>
        <v/>
      </c>
      <c r="C2874" s="61"/>
      <c r="D2874" s="61"/>
      <c r="E2874" s="140"/>
      <c r="F2874" s="143" t="str">
        <f>IFERROR(IF(VLOOKUP(Table1[[#This Row],[Budget Code Description]],Dimentions!$X$6:$AC$139,2,FALSE)="","",VLOOKUP(Table1[[#This Row],[Budget Code Description]],Dimentions!$X$6:$AC$139,2,FALSE)),"")</f>
        <v/>
      </c>
      <c r="G2874" s="143"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Description]],Dimentions!$X$6:$AC$134,4,FALSE)="","",VLOOKUP(Table1[[#This Row],[Budget Code Description]],Dimentions!$X$6:$AC$134,4,FALSE)),"")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48"/>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Number]]=Q2873,BC2873,BC2873+1)</f>
        <v>#REF!</v>
      </c>
    </row>
    <row r="2875" spans="1:55" ht="11.25" customHeight="1" x14ac:dyDescent="0.35">
      <c r="A2875" s="1"/>
      <c r="B2875" s="88" t="str">
        <f>IF(Table1[[#This Row],[Posting Date]]&lt;&gt;"",IF(Table1[[#This Row],[Reference Number]]=Q2874,B2874+1,1),"")</f>
        <v/>
      </c>
      <c r="C2875" s="61"/>
      <c r="D2875" s="61"/>
      <c r="E2875" s="140"/>
      <c r="F2875" s="143" t="str">
        <f>IFERROR(IF(VLOOKUP(Table1[[#This Row],[Budget Code Description]],Dimentions!$X$6:$AC$139,2,FALSE)="","",VLOOKUP(Table1[[#This Row],[Budget Code Description]],Dimentions!$X$6:$AC$139,2,FALSE)),"")</f>
        <v/>
      </c>
      <c r="G2875" s="143"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Description]],Dimentions!$X$6:$AC$134,4,FALSE)="","",VLOOKUP(Table1[[#This Row],[Budget Code Description]],Dimentions!$X$6:$AC$134,4,FALSE)),"")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48"/>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Number]]=Q2874,BC2874,BC2874+1)</f>
        <v>#REF!</v>
      </c>
    </row>
    <row r="2876" spans="1:55" ht="11.25" customHeight="1" x14ac:dyDescent="0.35">
      <c r="A2876" s="1"/>
      <c r="B2876" s="88" t="str">
        <f>IF(Table1[[#This Row],[Posting Date]]&lt;&gt;"",IF(Table1[[#This Row],[Reference Number]]=Q2875,B2875+1,1),"")</f>
        <v/>
      </c>
      <c r="C2876" s="61"/>
      <c r="D2876" s="61"/>
      <c r="E2876" s="140"/>
      <c r="F2876" s="143" t="str">
        <f>IFERROR(IF(VLOOKUP(Table1[[#This Row],[Budget Code Description]],Dimentions!$X$6:$AC$139,2,FALSE)="","",VLOOKUP(Table1[[#This Row],[Budget Code Description]],Dimentions!$X$6:$AC$139,2,FALSE)),"")</f>
        <v/>
      </c>
      <c r="G2876" s="143"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Description]],Dimentions!$X$6:$AC$134,4,FALSE)="","",VLOOKUP(Table1[[#This Row],[Budget Code Description]],Dimentions!$X$6:$AC$134,4,FALSE)),"")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48"/>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Number]]=Q2875,BC2875,BC2875+1)</f>
        <v>#REF!</v>
      </c>
    </row>
    <row r="2877" spans="1:55" ht="11.25" customHeight="1" x14ac:dyDescent="0.35">
      <c r="A2877" s="1"/>
      <c r="B2877" s="88" t="str">
        <f>IF(Table1[[#This Row],[Posting Date]]&lt;&gt;"",IF(Table1[[#This Row],[Reference Number]]=Q2876,B2876+1,1),"")</f>
        <v/>
      </c>
      <c r="C2877" s="61"/>
      <c r="D2877" s="61"/>
      <c r="E2877" s="140"/>
      <c r="F2877" s="143" t="str">
        <f>IFERROR(IF(VLOOKUP(Table1[[#This Row],[Budget Code Description]],Dimentions!$X$6:$AC$139,2,FALSE)="","",VLOOKUP(Table1[[#This Row],[Budget Code Description]],Dimentions!$X$6:$AC$139,2,FALSE)),"")</f>
        <v/>
      </c>
      <c r="G2877" s="143"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Description]],Dimentions!$X$6:$AC$134,4,FALSE)="","",VLOOKUP(Table1[[#This Row],[Budget Code Description]],Dimentions!$X$6:$AC$134,4,FALSE)),"")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48"/>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Number]]=Q2876,BC2876,BC2876+1)</f>
        <v>#REF!</v>
      </c>
    </row>
    <row r="2878" spans="1:55" ht="11.25" customHeight="1" x14ac:dyDescent="0.35">
      <c r="A2878" s="1"/>
      <c r="B2878" s="88" t="str">
        <f>IF(Table1[[#This Row],[Posting Date]]&lt;&gt;"",IF(Table1[[#This Row],[Reference Number]]=Q2877,B2877+1,1),"")</f>
        <v/>
      </c>
      <c r="C2878" s="61"/>
      <c r="D2878" s="61"/>
      <c r="E2878" s="140"/>
      <c r="F2878" s="143" t="str">
        <f>IFERROR(IF(VLOOKUP(Table1[[#This Row],[Budget Code Description]],Dimentions!$X$6:$AC$139,2,FALSE)="","",VLOOKUP(Table1[[#This Row],[Budget Code Description]],Dimentions!$X$6:$AC$139,2,FALSE)),"")</f>
        <v/>
      </c>
      <c r="G2878" s="143"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Description]],Dimentions!$X$6:$AC$134,4,FALSE)="","",VLOOKUP(Table1[[#This Row],[Budget Code Description]],Dimentions!$X$6:$AC$134,4,FALSE)),"")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48"/>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Number]]=Q2877,BC2877,BC2877+1)</f>
        <v>#REF!</v>
      </c>
    </row>
    <row r="2879" spans="1:55" ht="11.25" customHeight="1" x14ac:dyDescent="0.35">
      <c r="A2879" s="1"/>
      <c r="B2879" s="88" t="str">
        <f>IF(Table1[[#This Row],[Posting Date]]&lt;&gt;"",IF(Table1[[#This Row],[Reference Number]]=Q2878,B2878+1,1),"")</f>
        <v/>
      </c>
      <c r="C2879" s="61"/>
      <c r="D2879" s="61"/>
      <c r="E2879" s="140"/>
      <c r="F2879" s="143" t="str">
        <f>IFERROR(IF(VLOOKUP(Table1[[#This Row],[Budget Code Description]],Dimentions!$X$6:$AC$139,2,FALSE)="","",VLOOKUP(Table1[[#This Row],[Budget Code Description]],Dimentions!$X$6:$AC$139,2,FALSE)),"")</f>
        <v/>
      </c>
      <c r="G2879" s="143"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Description]],Dimentions!$X$6:$AC$134,4,FALSE)="","",VLOOKUP(Table1[[#This Row],[Budget Code Description]],Dimentions!$X$6:$AC$134,4,FALSE)),"")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48"/>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Number]]=Q2878,BC2878,BC2878+1)</f>
        <v>#REF!</v>
      </c>
    </row>
    <row r="2880" spans="1:55" ht="11.25" customHeight="1" x14ac:dyDescent="0.35">
      <c r="A2880" s="1"/>
      <c r="B2880" s="88" t="str">
        <f>IF(Table1[[#This Row],[Posting Date]]&lt;&gt;"",IF(Table1[[#This Row],[Reference Number]]=Q2879,B2879+1,1),"")</f>
        <v/>
      </c>
      <c r="C2880" s="61"/>
      <c r="D2880" s="61"/>
      <c r="E2880" s="140"/>
      <c r="F2880" s="143" t="str">
        <f>IFERROR(IF(VLOOKUP(Table1[[#This Row],[Budget Code Description]],Dimentions!$X$6:$AC$139,2,FALSE)="","",VLOOKUP(Table1[[#This Row],[Budget Code Description]],Dimentions!$X$6:$AC$139,2,FALSE)),"")</f>
        <v/>
      </c>
      <c r="G2880" s="143"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Description]],Dimentions!$X$6:$AC$134,4,FALSE)="","",VLOOKUP(Table1[[#This Row],[Budget Code Description]],Dimentions!$X$6:$AC$134,4,FALSE)),"")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48"/>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Number]]=Q2879,BC2879,BC2879+1)</f>
        <v>#REF!</v>
      </c>
    </row>
    <row r="2881" spans="1:55" ht="11.25" customHeight="1" x14ac:dyDescent="0.35">
      <c r="A2881" s="1"/>
      <c r="B2881" s="88" t="str">
        <f>IF(Table1[[#This Row],[Posting Date]]&lt;&gt;"",IF(Table1[[#This Row],[Reference Number]]=Q2880,B2880+1,1),"")</f>
        <v/>
      </c>
      <c r="C2881" s="61"/>
      <c r="D2881" s="61"/>
      <c r="E2881" s="140"/>
      <c r="F2881" s="143" t="str">
        <f>IFERROR(IF(VLOOKUP(Table1[[#This Row],[Budget Code Description]],Dimentions!$X$6:$AC$139,2,FALSE)="","",VLOOKUP(Table1[[#This Row],[Budget Code Description]],Dimentions!$X$6:$AC$139,2,FALSE)),"")</f>
        <v/>
      </c>
      <c r="G2881" s="143"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Description]],Dimentions!$X$6:$AC$134,4,FALSE)="","",VLOOKUP(Table1[[#This Row],[Budget Code Description]],Dimentions!$X$6:$AC$134,4,FALSE)),"")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48"/>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Number]]=Q2880,BC2880,BC2880+1)</f>
        <v>#REF!</v>
      </c>
    </row>
    <row r="2882" spans="1:55" ht="11.25" customHeight="1" x14ac:dyDescent="0.35">
      <c r="A2882" s="1"/>
      <c r="B2882" s="88" t="str">
        <f>IF(Table1[[#This Row],[Posting Date]]&lt;&gt;"",IF(Table1[[#This Row],[Reference Number]]=Q2881,B2881+1,1),"")</f>
        <v/>
      </c>
      <c r="C2882" s="61"/>
      <c r="D2882" s="61"/>
      <c r="E2882" s="140"/>
      <c r="F2882" s="143" t="str">
        <f>IFERROR(IF(VLOOKUP(Table1[[#This Row],[Budget Code Description]],Dimentions!$X$6:$AC$139,2,FALSE)="","",VLOOKUP(Table1[[#This Row],[Budget Code Description]],Dimentions!$X$6:$AC$139,2,FALSE)),"")</f>
        <v/>
      </c>
      <c r="G2882" s="143"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Description]],Dimentions!$X$6:$AC$134,4,FALSE)="","",VLOOKUP(Table1[[#This Row],[Budget Code Description]],Dimentions!$X$6:$AC$134,4,FALSE)),"")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48"/>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Number]]=Q2881,BC2881,BC2881+1)</f>
        <v>#REF!</v>
      </c>
    </row>
    <row r="2883" spans="1:55" ht="11.25" customHeight="1" x14ac:dyDescent="0.35">
      <c r="A2883" s="1"/>
      <c r="B2883" s="88" t="str">
        <f>IF(Table1[[#This Row],[Posting Date]]&lt;&gt;"",IF(Table1[[#This Row],[Reference Number]]=Q2882,B2882+1,1),"")</f>
        <v/>
      </c>
      <c r="C2883" s="61"/>
      <c r="D2883" s="61"/>
      <c r="E2883" s="140"/>
      <c r="F2883" s="143" t="str">
        <f>IFERROR(IF(VLOOKUP(Table1[[#This Row],[Budget Code Description]],Dimentions!$X$6:$AC$139,2,FALSE)="","",VLOOKUP(Table1[[#This Row],[Budget Code Description]],Dimentions!$X$6:$AC$139,2,FALSE)),"")</f>
        <v/>
      </c>
      <c r="G2883" s="143"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Description]],Dimentions!$X$6:$AC$134,4,FALSE)="","",VLOOKUP(Table1[[#This Row],[Budget Code Description]],Dimentions!$X$6:$AC$134,4,FALSE)),"")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48"/>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Number]]=Q2882,BC2882,BC2882+1)</f>
        <v>#REF!</v>
      </c>
    </row>
    <row r="2884" spans="1:55" ht="11.25" customHeight="1" x14ac:dyDescent="0.35">
      <c r="A2884" s="1"/>
      <c r="B2884" s="88" t="str">
        <f>IF(Table1[[#This Row],[Posting Date]]&lt;&gt;"",IF(Table1[[#This Row],[Reference Number]]=Q2883,B2883+1,1),"")</f>
        <v/>
      </c>
      <c r="C2884" s="61"/>
      <c r="D2884" s="61"/>
      <c r="E2884" s="140"/>
      <c r="F2884" s="143" t="str">
        <f>IFERROR(IF(VLOOKUP(Table1[[#This Row],[Budget Code Description]],Dimentions!$X$6:$AC$139,2,FALSE)="","",VLOOKUP(Table1[[#This Row],[Budget Code Description]],Dimentions!$X$6:$AC$139,2,FALSE)),"")</f>
        <v/>
      </c>
      <c r="G2884" s="143"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Description]],Dimentions!$X$6:$AC$134,4,FALSE)="","",VLOOKUP(Table1[[#This Row],[Budget Code Description]],Dimentions!$X$6:$AC$134,4,FALSE)),"")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48"/>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Number]]=Q2883,BC2883,BC2883+1)</f>
        <v>#REF!</v>
      </c>
    </row>
    <row r="2885" spans="1:55" ht="11.25" customHeight="1" x14ac:dyDescent="0.35">
      <c r="A2885" s="1"/>
      <c r="B2885" s="88" t="str">
        <f>IF(Table1[[#This Row],[Posting Date]]&lt;&gt;"",IF(Table1[[#This Row],[Reference Number]]=Q2884,B2884+1,1),"")</f>
        <v/>
      </c>
      <c r="C2885" s="61"/>
      <c r="D2885" s="61"/>
      <c r="E2885" s="140"/>
      <c r="F2885" s="143" t="str">
        <f>IFERROR(IF(VLOOKUP(Table1[[#This Row],[Budget Code Description]],Dimentions!$X$6:$AC$139,2,FALSE)="","",VLOOKUP(Table1[[#This Row],[Budget Code Description]],Dimentions!$X$6:$AC$139,2,FALSE)),"")</f>
        <v/>
      </c>
      <c r="G2885" s="143"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Description]],Dimentions!$X$6:$AC$134,4,FALSE)="","",VLOOKUP(Table1[[#This Row],[Budget Code Description]],Dimentions!$X$6:$AC$134,4,FALSE)),"")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48"/>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Number]]=Q2884,BC2884,BC2884+1)</f>
        <v>#REF!</v>
      </c>
    </row>
    <row r="2886" spans="1:55" ht="11.25" customHeight="1" x14ac:dyDescent="0.35">
      <c r="A2886" s="1"/>
      <c r="B2886" s="88" t="str">
        <f>IF(Table1[[#This Row],[Posting Date]]&lt;&gt;"",IF(Table1[[#This Row],[Reference Number]]=Q2885,B2885+1,1),"")</f>
        <v/>
      </c>
      <c r="C2886" s="61"/>
      <c r="D2886" s="61"/>
      <c r="E2886" s="140"/>
      <c r="F2886" s="143" t="str">
        <f>IFERROR(IF(VLOOKUP(Table1[[#This Row],[Budget Code Description]],Dimentions!$X$6:$AC$139,2,FALSE)="","",VLOOKUP(Table1[[#This Row],[Budget Code Description]],Dimentions!$X$6:$AC$139,2,FALSE)),"")</f>
        <v/>
      </c>
      <c r="G2886" s="143"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Description]],Dimentions!$X$6:$AC$134,4,FALSE)="","",VLOOKUP(Table1[[#This Row],[Budget Code Description]],Dimentions!$X$6:$AC$134,4,FALSE)),"")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48"/>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Number]]=Q2885,BC2885,BC2885+1)</f>
        <v>#REF!</v>
      </c>
    </row>
    <row r="2887" spans="1:55" ht="11.25" customHeight="1" x14ac:dyDescent="0.35">
      <c r="A2887" s="1"/>
      <c r="B2887" s="88" t="str">
        <f>IF(Table1[[#This Row],[Posting Date]]&lt;&gt;"",IF(Table1[[#This Row],[Reference Number]]=Q2886,B2886+1,1),"")</f>
        <v/>
      </c>
      <c r="C2887" s="61"/>
      <c r="D2887" s="61"/>
      <c r="E2887" s="140"/>
      <c r="F2887" s="143" t="str">
        <f>IFERROR(IF(VLOOKUP(Table1[[#This Row],[Budget Code Description]],Dimentions!$X$6:$AC$139,2,FALSE)="","",VLOOKUP(Table1[[#This Row],[Budget Code Description]],Dimentions!$X$6:$AC$139,2,FALSE)),"")</f>
        <v/>
      </c>
      <c r="G2887" s="143"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Description]],Dimentions!$X$6:$AC$134,4,FALSE)="","",VLOOKUP(Table1[[#This Row],[Budget Code Description]],Dimentions!$X$6:$AC$134,4,FALSE)),"")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48"/>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Number]]=Q2886,BC2886,BC2886+1)</f>
        <v>#REF!</v>
      </c>
    </row>
    <row r="2888" spans="1:55" ht="11.25" customHeight="1" x14ac:dyDescent="0.35">
      <c r="A2888" s="1"/>
      <c r="B2888" s="88" t="str">
        <f>IF(Table1[[#This Row],[Posting Date]]&lt;&gt;"",IF(Table1[[#This Row],[Reference Number]]=Q2887,B2887+1,1),"")</f>
        <v/>
      </c>
      <c r="C2888" s="61"/>
      <c r="D2888" s="61"/>
      <c r="E2888" s="140"/>
      <c r="F2888" s="143" t="str">
        <f>IFERROR(IF(VLOOKUP(Table1[[#This Row],[Budget Code Description]],Dimentions!$X$6:$AC$139,2,FALSE)="","",VLOOKUP(Table1[[#This Row],[Budget Code Description]],Dimentions!$X$6:$AC$139,2,FALSE)),"")</f>
        <v/>
      </c>
      <c r="G2888" s="143"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Description]],Dimentions!$X$6:$AC$134,4,FALSE)="","",VLOOKUP(Table1[[#This Row],[Budget Code Description]],Dimentions!$X$6:$AC$134,4,FALSE)),"")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48"/>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Number]]=Q2887,BC2887,BC2887+1)</f>
        <v>#REF!</v>
      </c>
    </row>
    <row r="2889" spans="1:55" ht="11.25" customHeight="1" x14ac:dyDescent="0.35">
      <c r="A2889" s="1"/>
      <c r="B2889" s="88" t="str">
        <f>IF(Table1[[#This Row],[Posting Date]]&lt;&gt;"",IF(Table1[[#This Row],[Reference Number]]=Q2888,B2888+1,1),"")</f>
        <v/>
      </c>
      <c r="C2889" s="61"/>
      <c r="D2889" s="61"/>
      <c r="E2889" s="140"/>
      <c r="F2889" s="143" t="str">
        <f>IFERROR(IF(VLOOKUP(Table1[[#This Row],[Budget Code Description]],Dimentions!$X$6:$AC$139,2,FALSE)="","",VLOOKUP(Table1[[#This Row],[Budget Code Description]],Dimentions!$X$6:$AC$139,2,FALSE)),"")</f>
        <v/>
      </c>
      <c r="G2889" s="143"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Description]],Dimentions!$X$6:$AC$134,4,FALSE)="","",VLOOKUP(Table1[[#This Row],[Budget Code Description]],Dimentions!$X$6:$AC$134,4,FALSE)),"")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48"/>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Number]]=Q2888,BC2888,BC2888+1)</f>
        <v>#REF!</v>
      </c>
    </row>
    <row r="2890" spans="1:55" ht="11.25" customHeight="1" x14ac:dyDescent="0.35">
      <c r="A2890" s="1"/>
      <c r="B2890" s="88" t="str">
        <f>IF(Table1[[#This Row],[Posting Date]]&lt;&gt;"",IF(Table1[[#This Row],[Reference Number]]=Q2889,B2889+1,1),"")</f>
        <v/>
      </c>
      <c r="C2890" s="61"/>
      <c r="D2890" s="61"/>
      <c r="E2890" s="140"/>
      <c r="F2890" s="143" t="str">
        <f>IFERROR(IF(VLOOKUP(Table1[[#This Row],[Budget Code Description]],Dimentions!$X$6:$AC$139,2,FALSE)="","",VLOOKUP(Table1[[#This Row],[Budget Code Description]],Dimentions!$X$6:$AC$139,2,FALSE)),"")</f>
        <v/>
      </c>
      <c r="G2890" s="143"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Description]],Dimentions!$X$6:$AC$134,4,FALSE)="","",VLOOKUP(Table1[[#This Row],[Budget Code Description]],Dimentions!$X$6:$AC$134,4,FALSE)),"")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48"/>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Number]]=Q2889,BC2889,BC2889+1)</f>
        <v>#REF!</v>
      </c>
    </row>
    <row r="2891" spans="1:55" ht="11.25" customHeight="1" x14ac:dyDescent="0.35">
      <c r="A2891" s="1"/>
      <c r="B2891" s="88" t="str">
        <f>IF(Table1[[#This Row],[Posting Date]]&lt;&gt;"",IF(Table1[[#This Row],[Reference Number]]=Q2890,B2890+1,1),"")</f>
        <v/>
      </c>
      <c r="C2891" s="61"/>
      <c r="D2891" s="61"/>
      <c r="E2891" s="140"/>
      <c r="F2891" s="143" t="str">
        <f>IFERROR(IF(VLOOKUP(Table1[[#This Row],[Budget Code Description]],Dimentions!$X$6:$AC$139,2,FALSE)="","",VLOOKUP(Table1[[#This Row],[Budget Code Description]],Dimentions!$X$6:$AC$139,2,FALSE)),"")</f>
        <v/>
      </c>
      <c r="G2891" s="143"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Description]],Dimentions!$X$6:$AC$134,4,FALSE)="","",VLOOKUP(Table1[[#This Row],[Budget Code Description]],Dimentions!$X$6:$AC$134,4,FALSE)),"")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48"/>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Number]]=Q2890,BC2890,BC2890+1)</f>
        <v>#REF!</v>
      </c>
    </row>
    <row r="2892" spans="1:55" ht="11.25" customHeight="1" x14ac:dyDescent="0.35">
      <c r="A2892" s="1"/>
      <c r="B2892" s="88" t="str">
        <f>IF(Table1[[#This Row],[Posting Date]]&lt;&gt;"",IF(Table1[[#This Row],[Reference Number]]=Q2891,B2891+1,1),"")</f>
        <v/>
      </c>
      <c r="C2892" s="61"/>
      <c r="D2892" s="61"/>
      <c r="E2892" s="140"/>
      <c r="F2892" s="143" t="str">
        <f>IFERROR(IF(VLOOKUP(Table1[[#This Row],[Budget Code Description]],Dimentions!$X$6:$AC$139,2,FALSE)="","",VLOOKUP(Table1[[#This Row],[Budget Code Description]],Dimentions!$X$6:$AC$139,2,FALSE)),"")</f>
        <v/>
      </c>
      <c r="G2892" s="143"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Description]],Dimentions!$X$6:$AC$134,4,FALSE)="","",VLOOKUP(Table1[[#This Row],[Budget Code Description]],Dimentions!$X$6:$AC$134,4,FALSE)),"")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48"/>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Number]]=Q2891,BC2891,BC2891+1)</f>
        <v>#REF!</v>
      </c>
    </row>
    <row r="2893" spans="1:55" ht="11.25" customHeight="1" x14ac:dyDescent="0.35">
      <c r="A2893" s="1"/>
      <c r="B2893" s="88" t="str">
        <f>IF(Table1[[#This Row],[Posting Date]]&lt;&gt;"",IF(Table1[[#This Row],[Reference Number]]=Q2892,B2892+1,1),"")</f>
        <v/>
      </c>
      <c r="C2893" s="61"/>
      <c r="D2893" s="61"/>
      <c r="E2893" s="140"/>
      <c r="F2893" s="143" t="str">
        <f>IFERROR(IF(VLOOKUP(Table1[[#This Row],[Budget Code Description]],Dimentions!$X$6:$AC$139,2,FALSE)="","",VLOOKUP(Table1[[#This Row],[Budget Code Description]],Dimentions!$X$6:$AC$139,2,FALSE)),"")</f>
        <v/>
      </c>
      <c r="G2893" s="143"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Description]],Dimentions!$X$6:$AC$134,4,FALSE)="","",VLOOKUP(Table1[[#This Row],[Budget Code Description]],Dimentions!$X$6:$AC$134,4,FALSE)),"")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48"/>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Number]]=Q2892,BC2892,BC2892+1)</f>
        <v>#REF!</v>
      </c>
    </row>
    <row r="2894" spans="1:55" ht="11.25" customHeight="1" x14ac:dyDescent="0.35">
      <c r="A2894" s="1"/>
      <c r="B2894" s="88" t="str">
        <f>IF(Table1[[#This Row],[Posting Date]]&lt;&gt;"",IF(Table1[[#This Row],[Reference Number]]=Q2893,B2893+1,1),"")</f>
        <v/>
      </c>
      <c r="C2894" s="61"/>
      <c r="D2894" s="61"/>
      <c r="E2894" s="140"/>
      <c r="F2894" s="143" t="str">
        <f>IFERROR(IF(VLOOKUP(Table1[[#This Row],[Budget Code Description]],Dimentions!$X$6:$AC$139,2,FALSE)="","",VLOOKUP(Table1[[#This Row],[Budget Code Description]],Dimentions!$X$6:$AC$139,2,FALSE)),"")</f>
        <v/>
      </c>
      <c r="G2894" s="143"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Description]],Dimentions!$X$6:$AC$134,4,FALSE)="","",VLOOKUP(Table1[[#This Row],[Budget Code Description]],Dimentions!$X$6:$AC$134,4,FALSE)),"")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48"/>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Number]]=Q2893,BC2893,BC2893+1)</f>
        <v>#REF!</v>
      </c>
    </row>
    <row r="2895" spans="1:55" ht="11.25" customHeight="1" x14ac:dyDescent="0.35">
      <c r="A2895" s="1"/>
      <c r="B2895" s="88" t="str">
        <f>IF(Table1[[#This Row],[Posting Date]]&lt;&gt;"",IF(Table1[[#This Row],[Reference Number]]=Q2894,B2894+1,1),"")</f>
        <v/>
      </c>
      <c r="C2895" s="61"/>
      <c r="D2895" s="61"/>
      <c r="E2895" s="140"/>
      <c r="F2895" s="143" t="str">
        <f>IFERROR(IF(VLOOKUP(Table1[[#This Row],[Budget Code Description]],Dimentions!$X$6:$AC$139,2,FALSE)="","",VLOOKUP(Table1[[#This Row],[Budget Code Description]],Dimentions!$X$6:$AC$139,2,FALSE)),"")</f>
        <v/>
      </c>
      <c r="G2895" s="143"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Description]],Dimentions!$X$6:$AC$134,4,FALSE)="","",VLOOKUP(Table1[[#This Row],[Budget Code Description]],Dimentions!$X$6:$AC$134,4,FALSE)),"")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48"/>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Number]]=Q2894,BC2894,BC2894+1)</f>
        <v>#REF!</v>
      </c>
    </row>
    <row r="2896" spans="1:55" ht="11.25" customHeight="1" x14ac:dyDescent="0.35">
      <c r="A2896" s="1"/>
      <c r="B2896" s="88" t="str">
        <f>IF(Table1[[#This Row],[Posting Date]]&lt;&gt;"",IF(Table1[[#This Row],[Reference Number]]=Q2895,B2895+1,1),"")</f>
        <v/>
      </c>
      <c r="C2896" s="61"/>
      <c r="D2896" s="61"/>
      <c r="E2896" s="140"/>
      <c r="F2896" s="143" t="str">
        <f>IFERROR(IF(VLOOKUP(Table1[[#This Row],[Budget Code Description]],Dimentions!$X$6:$AC$139,2,FALSE)="","",VLOOKUP(Table1[[#This Row],[Budget Code Description]],Dimentions!$X$6:$AC$139,2,FALSE)),"")</f>
        <v/>
      </c>
      <c r="G2896" s="143"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Description]],Dimentions!$X$6:$AC$134,4,FALSE)="","",VLOOKUP(Table1[[#This Row],[Budget Code Description]],Dimentions!$X$6:$AC$134,4,FALSE)),"")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si="48"/>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Number]]=Q2895,BC2895,BC2895+1)</f>
        <v>#REF!</v>
      </c>
    </row>
    <row r="2897" spans="1:55" ht="11.25" customHeight="1" x14ac:dyDescent="0.35">
      <c r="A2897" s="1"/>
      <c r="B2897" s="88" t="str">
        <f>IF(Table1[[#This Row],[Posting Date]]&lt;&gt;"",IF(Table1[[#This Row],[Reference Number]]=Q2896,B2896+1,1),"")</f>
        <v/>
      </c>
      <c r="C2897" s="61"/>
      <c r="D2897" s="61"/>
      <c r="E2897" s="140"/>
      <c r="F2897" s="143" t="str">
        <f>IFERROR(IF(VLOOKUP(Table1[[#This Row],[Budget Code Description]],Dimentions!$X$6:$AC$139,2,FALSE)="","",VLOOKUP(Table1[[#This Row],[Budget Code Description]],Dimentions!$X$6:$AC$139,2,FALSE)),"")</f>
        <v/>
      </c>
      <c r="G2897" s="143"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Description]],Dimentions!$X$6:$AC$134,4,FALSE)="","",VLOOKUP(Table1[[#This Row],[Budget Code Description]],Dimentions!$X$6:$AC$134,4,FALSE)),"")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si="48"/>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Number]]=Q2896,BC2896,BC2896+1)</f>
        <v>#REF!</v>
      </c>
    </row>
    <row r="2898" spans="1:55" ht="11.25" customHeight="1" x14ac:dyDescent="0.35">
      <c r="A2898" s="1"/>
      <c r="B2898" s="88" t="str">
        <f>IF(Table1[[#This Row],[Posting Date]]&lt;&gt;"",IF(Table1[[#This Row],[Reference Number]]=Q2897,B2897+1,1),"")</f>
        <v/>
      </c>
      <c r="C2898" s="61"/>
      <c r="D2898" s="61"/>
      <c r="E2898" s="140"/>
      <c r="F2898" s="143" t="str">
        <f>IFERROR(IF(VLOOKUP(Table1[[#This Row],[Budget Code Description]],Dimentions!$X$6:$AC$139,2,FALSE)="","",VLOOKUP(Table1[[#This Row],[Budget Code Description]],Dimentions!$X$6:$AC$139,2,FALSE)),"")</f>
        <v/>
      </c>
      <c r="G2898" s="143"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Description]],Dimentions!$X$6:$AC$134,4,FALSE)="","",VLOOKUP(Table1[[#This Row],[Budget Code Description]],Dimentions!$X$6:$AC$134,4,FALSE)),"")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si="48"/>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Number]]=Q2897,BC2897,BC2897+1)</f>
        <v>#REF!</v>
      </c>
    </row>
    <row r="2899" spans="1:55" ht="11.25" customHeight="1" x14ac:dyDescent="0.35">
      <c r="A2899" s="1"/>
      <c r="B2899" s="88" t="str">
        <f>IF(Table1[[#This Row],[Posting Date]]&lt;&gt;"",IF(Table1[[#This Row],[Reference Number]]=Q2898,B2898+1,1),"")</f>
        <v/>
      </c>
      <c r="C2899" s="61"/>
      <c r="D2899" s="61"/>
      <c r="E2899" s="140"/>
      <c r="F2899" s="143" t="str">
        <f>IFERROR(IF(VLOOKUP(Table1[[#This Row],[Budget Code Description]],Dimentions!$X$6:$AC$139,2,FALSE)="","",VLOOKUP(Table1[[#This Row],[Budget Code Description]],Dimentions!$X$6:$AC$139,2,FALSE)),"")</f>
        <v/>
      </c>
      <c r="G2899" s="143"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Description]],Dimentions!$X$6:$AC$134,4,FALSE)="","",VLOOKUP(Table1[[#This Row],[Budget Code Description]],Dimentions!$X$6:$AC$134,4,FALSE)),"")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48"/>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Number]]=Q2898,BC2898,BC2898+1)</f>
        <v>#REF!</v>
      </c>
    </row>
    <row r="2900" spans="1:55" ht="11.25" customHeight="1" x14ac:dyDescent="0.35">
      <c r="A2900" s="1"/>
      <c r="B2900" s="88" t="str">
        <f>IF(Table1[[#This Row],[Posting Date]]&lt;&gt;"",IF(Table1[[#This Row],[Reference Number]]=Q2899,B2899+1,1),"")</f>
        <v/>
      </c>
      <c r="C2900" s="61"/>
      <c r="D2900" s="61"/>
      <c r="E2900" s="140"/>
      <c r="F2900" s="143" t="str">
        <f>IFERROR(IF(VLOOKUP(Table1[[#This Row],[Budget Code Description]],Dimentions!$X$6:$AC$139,2,FALSE)="","",VLOOKUP(Table1[[#This Row],[Budget Code Description]],Dimentions!$X$6:$AC$139,2,FALSE)),"")</f>
        <v/>
      </c>
      <c r="G2900" s="143"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Description]],Dimentions!$X$6:$AC$134,4,FALSE)="","",VLOOKUP(Table1[[#This Row],[Budget Code Description]],Dimentions!$X$6:$AC$134,4,FALSE)),"")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48"/>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Number]]=Q2899,BC2899,BC2899+1)</f>
        <v>#REF!</v>
      </c>
    </row>
    <row r="2901" spans="1:55" ht="11.25" customHeight="1" x14ac:dyDescent="0.35">
      <c r="A2901" s="1"/>
      <c r="B2901" s="88" t="str">
        <f>IF(Table1[[#This Row],[Posting Date]]&lt;&gt;"",IF(Table1[[#This Row],[Reference Number]]=Q2900,B2900+1,1),"")</f>
        <v/>
      </c>
      <c r="C2901" s="61"/>
      <c r="D2901" s="61"/>
      <c r="E2901" s="140"/>
      <c r="F2901" s="143" t="str">
        <f>IFERROR(IF(VLOOKUP(Table1[[#This Row],[Budget Code Description]],Dimentions!$X$6:$AC$139,2,FALSE)="","",VLOOKUP(Table1[[#This Row],[Budget Code Description]],Dimentions!$X$6:$AC$139,2,FALSE)),"")</f>
        <v/>
      </c>
      <c r="G2901" s="143"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Description]],Dimentions!$X$6:$AC$134,4,FALSE)="","",VLOOKUP(Table1[[#This Row],[Budget Code Description]],Dimentions!$X$6:$AC$134,4,FALSE)),"")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48"/>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Number]]=Q2900,BC2900,BC2900+1)</f>
        <v>#REF!</v>
      </c>
    </row>
    <row r="2902" spans="1:55" ht="11.25" customHeight="1" x14ac:dyDescent="0.35">
      <c r="A2902" s="1"/>
      <c r="B2902" s="88" t="str">
        <f>IF(Table1[[#This Row],[Posting Date]]&lt;&gt;"",IF(Table1[[#This Row],[Reference Number]]=Q2901,B2901+1,1),"")</f>
        <v/>
      </c>
      <c r="C2902" s="61"/>
      <c r="D2902" s="61"/>
      <c r="E2902" s="140"/>
      <c r="F2902" s="143" t="str">
        <f>IFERROR(IF(VLOOKUP(Table1[[#This Row],[Budget Code Description]],Dimentions!$X$6:$AC$139,2,FALSE)="","",VLOOKUP(Table1[[#This Row],[Budget Code Description]],Dimentions!$X$6:$AC$139,2,FALSE)),"")</f>
        <v/>
      </c>
      <c r="G2902" s="143"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Description]],Dimentions!$X$6:$AC$134,4,FALSE)="","",VLOOKUP(Table1[[#This Row],[Budget Code Description]],Dimentions!$X$6:$AC$134,4,FALSE)),"")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48"/>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Number]]=Q2901,BC2901,BC2901+1)</f>
        <v>#REF!</v>
      </c>
    </row>
    <row r="2903" spans="1:55" ht="11.25" customHeight="1" x14ac:dyDescent="0.35">
      <c r="A2903" s="1"/>
      <c r="B2903" s="88" t="str">
        <f>IF(Table1[[#This Row],[Posting Date]]&lt;&gt;"",IF(Table1[[#This Row],[Reference Number]]=Q2902,B2902+1,1),"")</f>
        <v/>
      </c>
      <c r="C2903" s="61"/>
      <c r="D2903" s="61"/>
      <c r="E2903" s="140"/>
      <c r="F2903" s="143" t="str">
        <f>IFERROR(IF(VLOOKUP(Table1[[#This Row],[Budget Code Description]],Dimentions!$X$6:$AC$139,2,FALSE)="","",VLOOKUP(Table1[[#This Row],[Budget Code Description]],Dimentions!$X$6:$AC$139,2,FALSE)),"")</f>
        <v/>
      </c>
      <c r="G2903" s="143"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Description]],Dimentions!$X$6:$AC$134,4,FALSE)="","",VLOOKUP(Table1[[#This Row],[Budget Code Description]],Dimentions!$X$6:$AC$134,4,FALSE)),"")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48"/>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Number]]=Q2902,BC2902,BC2902+1)</f>
        <v>#REF!</v>
      </c>
    </row>
    <row r="2904" spans="1:55" ht="11.25" customHeight="1" x14ac:dyDescent="0.35">
      <c r="A2904" s="1"/>
      <c r="B2904" s="88" t="str">
        <f>IF(Table1[[#This Row],[Posting Date]]&lt;&gt;"",IF(Table1[[#This Row],[Reference Number]]=Q2903,B2903+1,1),"")</f>
        <v/>
      </c>
      <c r="C2904" s="61"/>
      <c r="D2904" s="61"/>
      <c r="E2904" s="140"/>
      <c r="F2904" s="143" t="str">
        <f>IFERROR(IF(VLOOKUP(Table1[[#This Row],[Budget Code Description]],Dimentions!$X$6:$AC$139,2,FALSE)="","",VLOOKUP(Table1[[#This Row],[Budget Code Description]],Dimentions!$X$6:$AC$139,2,FALSE)),"")</f>
        <v/>
      </c>
      <c r="G2904" s="143"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Description]],Dimentions!$X$6:$AC$134,4,FALSE)="","",VLOOKUP(Table1[[#This Row],[Budget Code Description]],Dimentions!$X$6:$AC$134,4,FALSE)),"")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48"/>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Number]]=Q2903,BC2903,BC2903+1)</f>
        <v>#REF!</v>
      </c>
    </row>
    <row r="2905" spans="1:55" ht="11.25" customHeight="1" x14ac:dyDescent="0.35">
      <c r="A2905" s="1"/>
      <c r="B2905" s="88" t="str">
        <f>IF(Table1[[#This Row],[Posting Date]]&lt;&gt;"",IF(Table1[[#This Row],[Reference Number]]=Q2904,B2904+1,1),"")</f>
        <v/>
      </c>
      <c r="C2905" s="61"/>
      <c r="D2905" s="61"/>
      <c r="E2905" s="140"/>
      <c r="F2905" s="143" t="str">
        <f>IFERROR(IF(VLOOKUP(Table1[[#This Row],[Budget Code Description]],Dimentions!$X$6:$AC$139,2,FALSE)="","",VLOOKUP(Table1[[#This Row],[Budget Code Description]],Dimentions!$X$6:$AC$139,2,FALSE)),"")</f>
        <v/>
      </c>
      <c r="G2905" s="143"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Description]],Dimentions!$X$6:$AC$134,4,FALSE)="","",VLOOKUP(Table1[[#This Row],[Budget Code Description]],Dimentions!$X$6:$AC$134,4,FALSE)),"")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48"/>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Number]]=Q2904,BC2904,BC2904+1)</f>
        <v>#REF!</v>
      </c>
    </row>
    <row r="2906" spans="1:55" ht="11.25" customHeight="1" x14ac:dyDescent="0.35">
      <c r="A2906" s="1"/>
      <c r="B2906" s="88" t="str">
        <f>IF(Table1[[#This Row],[Posting Date]]&lt;&gt;"",IF(Table1[[#This Row],[Reference Number]]=Q2905,B2905+1,1),"")</f>
        <v/>
      </c>
      <c r="C2906" s="61"/>
      <c r="D2906" s="61"/>
      <c r="E2906" s="140"/>
      <c r="F2906" s="143" t="str">
        <f>IFERROR(IF(VLOOKUP(Table1[[#This Row],[Budget Code Description]],Dimentions!$X$6:$AC$139,2,FALSE)="","",VLOOKUP(Table1[[#This Row],[Budget Code Description]],Dimentions!$X$6:$AC$139,2,FALSE)),"")</f>
        <v/>
      </c>
      <c r="G2906" s="143"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Description]],Dimentions!$X$6:$AC$134,4,FALSE)="","",VLOOKUP(Table1[[#This Row],[Budget Code Description]],Dimentions!$X$6:$AC$134,4,FALSE)),"")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48"/>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Number]]=Q2905,BC2905,BC2905+1)</f>
        <v>#REF!</v>
      </c>
    </row>
    <row r="2907" spans="1:55" ht="11.25" customHeight="1" x14ac:dyDescent="0.35">
      <c r="A2907" s="1"/>
      <c r="B2907" s="88" t="str">
        <f>IF(Table1[[#This Row],[Posting Date]]&lt;&gt;"",IF(Table1[[#This Row],[Reference Number]]=Q2906,B2906+1,1),"")</f>
        <v/>
      </c>
      <c r="C2907" s="61"/>
      <c r="D2907" s="61"/>
      <c r="E2907" s="140"/>
      <c r="F2907" s="143" t="str">
        <f>IFERROR(IF(VLOOKUP(Table1[[#This Row],[Budget Code Description]],Dimentions!$X$6:$AC$139,2,FALSE)="","",VLOOKUP(Table1[[#This Row],[Budget Code Description]],Dimentions!$X$6:$AC$139,2,FALSE)),"")</f>
        <v/>
      </c>
      <c r="G2907" s="143"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Description]],Dimentions!$X$6:$AC$134,4,FALSE)="","",VLOOKUP(Table1[[#This Row],[Budget Code Description]],Dimentions!$X$6:$AC$134,4,FALSE)),"")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48"/>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Number]]=Q2906,BC2906,BC2906+1)</f>
        <v>#REF!</v>
      </c>
    </row>
    <row r="2908" spans="1:55" ht="11.25" customHeight="1" x14ac:dyDescent="0.35">
      <c r="A2908" s="1"/>
      <c r="B2908" s="88" t="str">
        <f>IF(Table1[[#This Row],[Posting Date]]&lt;&gt;"",IF(Table1[[#This Row],[Reference Number]]=Q2907,B2907+1,1),"")</f>
        <v/>
      </c>
      <c r="C2908" s="61"/>
      <c r="D2908" s="61"/>
      <c r="E2908" s="140"/>
      <c r="F2908" s="143" t="str">
        <f>IFERROR(IF(VLOOKUP(Table1[[#This Row],[Budget Code Description]],Dimentions!$X$6:$AC$139,2,FALSE)="","",VLOOKUP(Table1[[#This Row],[Budget Code Description]],Dimentions!$X$6:$AC$139,2,FALSE)),"")</f>
        <v/>
      </c>
      <c r="G2908" s="143"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Description]],Dimentions!$X$6:$AC$134,4,FALSE)="","",VLOOKUP(Table1[[#This Row],[Budget Code Description]],Dimentions!$X$6:$AC$134,4,FALSE)),"")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48"/>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Number]]=Q2907,BC2907,BC2907+1)</f>
        <v>#REF!</v>
      </c>
    </row>
    <row r="2909" spans="1:55" ht="11.25" customHeight="1" x14ac:dyDescent="0.35">
      <c r="A2909" s="1"/>
      <c r="B2909" s="88" t="str">
        <f>IF(Table1[[#This Row],[Posting Date]]&lt;&gt;"",IF(Table1[[#This Row],[Reference Number]]=Q2908,B2908+1,1),"")</f>
        <v/>
      </c>
      <c r="C2909" s="61"/>
      <c r="D2909" s="61"/>
      <c r="E2909" s="140"/>
      <c r="F2909" s="143" t="str">
        <f>IFERROR(IF(VLOOKUP(Table1[[#This Row],[Budget Code Description]],Dimentions!$X$6:$AC$139,2,FALSE)="","",VLOOKUP(Table1[[#This Row],[Budget Code Description]],Dimentions!$X$6:$AC$139,2,FALSE)),"")</f>
        <v/>
      </c>
      <c r="G2909" s="143"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Description]],Dimentions!$X$6:$AC$134,4,FALSE)="","",VLOOKUP(Table1[[#This Row],[Budget Code Description]],Dimentions!$X$6:$AC$134,4,FALSE)),"")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48"/>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Number]]=Q2908,BC2908,BC2908+1)</f>
        <v>#REF!</v>
      </c>
    </row>
    <row r="2910" spans="1:55" ht="11.25" customHeight="1" x14ac:dyDescent="0.35">
      <c r="A2910" s="1"/>
      <c r="B2910" s="88" t="str">
        <f>IF(Table1[[#This Row],[Posting Date]]&lt;&gt;"",IF(Table1[[#This Row],[Reference Number]]=Q2909,B2909+1,1),"")</f>
        <v/>
      </c>
      <c r="C2910" s="61"/>
      <c r="D2910" s="61"/>
      <c r="E2910" s="140"/>
      <c r="F2910" s="143" t="str">
        <f>IFERROR(IF(VLOOKUP(Table1[[#This Row],[Budget Code Description]],Dimentions!$X$6:$AC$139,2,FALSE)="","",VLOOKUP(Table1[[#This Row],[Budget Code Description]],Dimentions!$X$6:$AC$139,2,FALSE)),"")</f>
        <v/>
      </c>
      <c r="G2910" s="143"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Description]],Dimentions!$X$6:$AC$134,4,FALSE)="","",VLOOKUP(Table1[[#This Row],[Budget Code Description]],Dimentions!$X$6:$AC$134,4,FALSE)),"")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48"/>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Number]]=Q2909,BC2909,BC2909+1)</f>
        <v>#REF!</v>
      </c>
    </row>
    <row r="2911" spans="1:55" ht="11.25" customHeight="1" x14ac:dyDescent="0.35">
      <c r="A2911" s="1"/>
      <c r="B2911" s="88" t="str">
        <f>IF(Table1[[#This Row],[Posting Date]]&lt;&gt;"",IF(Table1[[#This Row],[Reference Number]]=Q2910,B2910+1,1),"")</f>
        <v/>
      </c>
      <c r="C2911" s="61"/>
      <c r="D2911" s="61"/>
      <c r="E2911" s="140"/>
      <c r="F2911" s="143" t="str">
        <f>IFERROR(IF(VLOOKUP(Table1[[#This Row],[Budget Code Description]],Dimentions!$X$6:$AC$139,2,FALSE)="","",VLOOKUP(Table1[[#This Row],[Budget Code Description]],Dimentions!$X$6:$AC$139,2,FALSE)),"")</f>
        <v/>
      </c>
      <c r="G2911" s="143"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Description]],Dimentions!$X$6:$AC$134,4,FALSE)="","",VLOOKUP(Table1[[#This Row],[Budget Code Description]],Dimentions!$X$6:$AC$134,4,FALSE)),"")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48"/>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Number]]=Q2910,BC2910,BC2910+1)</f>
        <v>#REF!</v>
      </c>
    </row>
    <row r="2912" spans="1:55" ht="11.25" customHeight="1" x14ac:dyDescent="0.35">
      <c r="A2912" s="1"/>
      <c r="B2912" s="88" t="str">
        <f>IF(Table1[[#This Row],[Posting Date]]&lt;&gt;"",IF(Table1[[#This Row],[Reference Number]]=Q2911,B2911+1,1),"")</f>
        <v/>
      </c>
      <c r="C2912" s="61"/>
      <c r="D2912" s="61"/>
      <c r="E2912" s="140"/>
      <c r="F2912" s="143" t="str">
        <f>IFERROR(IF(VLOOKUP(Table1[[#This Row],[Budget Code Description]],Dimentions!$X$6:$AC$139,2,FALSE)="","",VLOOKUP(Table1[[#This Row],[Budget Code Description]],Dimentions!$X$6:$AC$139,2,FALSE)),"")</f>
        <v/>
      </c>
      <c r="G2912" s="143"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Description]],Dimentions!$X$6:$AC$134,4,FALSE)="","",VLOOKUP(Table1[[#This Row],[Budget Code Description]],Dimentions!$X$6:$AC$134,4,FALSE)),"")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48"/>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Number]]=Q2911,BC2911,BC2911+1)</f>
        <v>#REF!</v>
      </c>
    </row>
    <row r="2913" spans="1:55" ht="11.25" customHeight="1" x14ac:dyDescent="0.35">
      <c r="A2913" s="1"/>
      <c r="B2913" s="88" t="str">
        <f>IF(Table1[[#This Row],[Posting Date]]&lt;&gt;"",IF(Table1[[#This Row],[Reference Number]]=Q2912,B2912+1,1),"")</f>
        <v/>
      </c>
      <c r="C2913" s="61"/>
      <c r="D2913" s="61"/>
      <c r="E2913" s="140"/>
      <c r="F2913" s="143" t="str">
        <f>IFERROR(IF(VLOOKUP(Table1[[#This Row],[Budget Code Description]],Dimentions!$X$6:$AC$139,2,FALSE)="","",VLOOKUP(Table1[[#This Row],[Budget Code Description]],Dimentions!$X$6:$AC$139,2,FALSE)),"")</f>
        <v/>
      </c>
      <c r="G2913" s="143"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Description]],Dimentions!$X$6:$AC$134,4,FALSE)="","",VLOOKUP(Table1[[#This Row],[Budget Code Description]],Dimentions!$X$6:$AC$134,4,FALSE)),"")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48"/>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Number]]=Q2912,BC2912,BC2912+1)</f>
        <v>#REF!</v>
      </c>
    </row>
    <row r="2914" spans="1:55" ht="11.25" customHeight="1" x14ac:dyDescent="0.35">
      <c r="A2914" s="1"/>
      <c r="B2914" s="88" t="str">
        <f>IF(Table1[[#This Row],[Posting Date]]&lt;&gt;"",IF(Table1[[#This Row],[Reference Number]]=Q2913,B2913+1,1),"")</f>
        <v/>
      </c>
      <c r="C2914" s="61"/>
      <c r="D2914" s="61"/>
      <c r="E2914" s="140"/>
      <c r="F2914" s="143" t="str">
        <f>IFERROR(IF(VLOOKUP(Table1[[#This Row],[Budget Code Description]],Dimentions!$X$6:$AC$139,2,FALSE)="","",VLOOKUP(Table1[[#This Row],[Budget Code Description]],Dimentions!$X$6:$AC$139,2,FALSE)),"")</f>
        <v/>
      </c>
      <c r="G2914" s="143"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Description]],Dimentions!$X$6:$AC$134,4,FALSE)="","",VLOOKUP(Table1[[#This Row],[Budget Code Description]],Dimentions!$X$6:$AC$134,4,FALSE)),"")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48"/>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Number]]=Q2913,BC2913,BC2913+1)</f>
        <v>#REF!</v>
      </c>
    </row>
    <row r="2915" spans="1:55" ht="11.25" customHeight="1" x14ac:dyDescent="0.35">
      <c r="A2915" s="1"/>
      <c r="B2915" s="88" t="str">
        <f>IF(Table1[[#This Row],[Posting Date]]&lt;&gt;"",IF(Table1[[#This Row],[Reference Number]]=Q2914,B2914+1,1),"")</f>
        <v/>
      </c>
      <c r="C2915" s="61"/>
      <c r="D2915" s="61"/>
      <c r="E2915" s="140"/>
      <c r="F2915" s="143" t="str">
        <f>IFERROR(IF(VLOOKUP(Table1[[#This Row],[Budget Code Description]],Dimentions!$X$6:$AC$139,2,FALSE)="","",VLOOKUP(Table1[[#This Row],[Budget Code Description]],Dimentions!$X$6:$AC$139,2,FALSE)),"")</f>
        <v/>
      </c>
      <c r="G2915" s="143"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Description]],Dimentions!$X$6:$AC$134,4,FALSE)="","",VLOOKUP(Table1[[#This Row],[Budget Code Description]],Dimentions!$X$6:$AC$134,4,FALSE)),"")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si="48"/>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Number]]=Q2914,BC2914,BC2914+1)</f>
        <v>#REF!</v>
      </c>
    </row>
    <row r="2916" spans="1:55" ht="11.25" customHeight="1" x14ac:dyDescent="0.35">
      <c r="A2916" s="1"/>
      <c r="B2916" s="88" t="str">
        <f>IF(Table1[[#This Row],[Posting Date]]&lt;&gt;"",IF(Table1[[#This Row],[Reference Number]]=Q2915,B2915+1,1),"")</f>
        <v/>
      </c>
      <c r="C2916" s="61"/>
      <c r="D2916" s="61"/>
      <c r="E2916" s="140"/>
      <c r="F2916" s="143" t="str">
        <f>IFERROR(IF(VLOOKUP(Table1[[#This Row],[Budget Code Description]],Dimentions!$X$6:$AC$139,2,FALSE)="","",VLOOKUP(Table1[[#This Row],[Budget Code Description]],Dimentions!$X$6:$AC$139,2,FALSE)),"")</f>
        <v/>
      </c>
      <c r="G2916" s="143"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Description]],Dimentions!$X$6:$AC$134,4,FALSE)="","",VLOOKUP(Table1[[#This Row],[Budget Code Description]],Dimentions!$X$6:$AC$134,4,FALSE)),"")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48"/>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Number]]=Q2915,BC2915,BC2915+1)</f>
        <v>#REF!</v>
      </c>
    </row>
    <row r="2917" spans="1:55" ht="11.25" customHeight="1" x14ac:dyDescent="0.35">
      <c r="A2917" s="1"/>
      <c r="B2917" s="88" t="str">
        <f>IF(Table1[[#This Row],[Posting Date]]&lt;&gt;"",IF(Table1[[#This Row],[Reference Number]]=Q2916,B2916+1,1),"")</f>
        <v/>
      </c>
      <c r="C2917" s="61"/>
      <c r="D2917" s="61"/>
      <c r="E2917" s="140"/>
      <c r="F2917" s="143" t="str">
        <f>IFERROR(IF(VLOOKUP(Table1[[#This Row],[Budget Code Description]],Dimentions!$X$6:$AC$139,2,FALSE)="","",VLOOKUP(Table1[[#This Row],[Budget Code Description]],Dimentions!$X$6:$AC$139,2,FALSE)),"")</f>
        <v/>
      </c>
      <c r="G2917" s="143"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Description]],Dimentions!$X$6:$AC$134,4,FALSE)="","",VLOOKUP(Table1[[#This Row],[Budget Code Description]],Dimentions!$X$6:$AC$134,4,FALSE)),"")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48"/>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Number]]=Q2916,BC2916,BC2916+1)</f>
        <v>#REF!</v>
      </c>
    </row>
    <row r="2918" spans="1:55" ht="11.25" customHeight="1" x14ac:dyDescent="0.35">
      <c r="A2918" s="1"/>
      <c r="B2918" s="88" t="str">
        <f>IF(Table1[[#This Row],[Posting Date]]&lt;&gt;"",IF(Table1[[#This Row],[Reference Number]]=Q2917,B2917+1,1),"")</f>
        <v/>
      </c>
      <c r="C2918" s="61"/>
      <c r="D2918" s="61"/>
      <c r="E2918" s="140"/>
      <c r="F2918" s="143" t="str">
        <f>IFERROR(IF(VLOOKUP(Table1[[#This Row],[Budget Code Description]],Dimentions!$X$6:$AC$139,2,FALSE)="","",VLOOKUP(Table1[[#This Row],[Budget Code Description]],Dimentions!$X$6:$AC$139,2,FALSE)),"")</f>
        <v/>
      </c>
      <c r="G2918" s="143"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Description]],Dimentions!$X$6:$AC$134,4,FALSE)="","",VLOOKUP(Table1[[#This Row],[Budget Code Description]],Dimentions!$X$6:$AC$134,4,FALSE)),"")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si="48"/>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Number]]=Q2917,BC2917,BC2917+1)</f>
        <v>#REF!</v>
      </c>
    </row>
    <row r="2919" spans="1:55" ht="11.25" customHeight="1" x14ac:dyDescent="0.35">
      <c r="A2919" s="1"/>
      <c r="B2919" s="88" t="str">
        <f>IF(Table1[[#This Row],[Posting Date]]&lt;&gt;"",IF(Table1[[#This Row],[Reference Number]]=Q2918,B2918+1,1),"")</f>
        <v/>
      </c>
      <c r="C2919" s="61"/>
      <c r="D2919" s="61"/>
      <c r="E2919" s="140"/>
      <c r="F2919" s="143" t="str">
        <f>IFERROR(IF(VLOOKUP(Table1[[#This Row],[Budget Code Description]],Dimentions!$X$6:$AC$139,2,FALSE)="","",VLOOKUP(Table1[[#This Row],[Budget Code Description]],Dimentions!$X$6:$AC$139,2,FALSE)),"")</f>
        <v/>
      </c>
      <c r="G2919" s="143"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Description]],Dimentions!$X$6:$AC$134,4,FALSE)="","",VLOOKUP(Table1[[#This Row],[Budget Code Description]],Dimentions!$X$6:$AC$134,4,FALSE)),"")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48"/>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Number]]=Q2918,BC2918,BC2918+1)</f>
        <v>#REF!</v>
      </c>
    </row>
    <row r="2920" spans="1:55" ht="11.25" customHeight="1" x14ac:dyDescent="0.35">
      <c r="A2920" s="1"/>
      <c r="B2920" s="88" t="str">
        <f>IF(Table1[[#This Row],[Posting Date]]&lt;&gt;"",IF(Table1[[#This Row],[Reference Number]]=Q2919,B2919+1,1),"")</f>
        <v/>
      </c>
      <c r="C2920" s="61"/>
      <c r="D2920" s="61"/>
      <c r="E2920" s="140"/>
      <c r="F2920" s="143" t="str">
        <f>IFERROR(IF(VLOOKUP(Table1[[#This Row],[Budget Code Description]],Dimentions!$X$6:$AC$139,2,FALSE)="","",VLOOKUP(Table1[[#This Row],[Budget Code Description]],Dimentions!$X$6:$AC$139,2,FALSE)),"")</f>
        <v/>
      </c>
      <c r="G2920" s="143"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Description]],Dimentions!$X$6:$AC$134,4,FALSE)="","",VLOOKUP(Table1[[#This Row],[Budget Code Description]],Dimentions!$X$6:$AC$134,4,FALSE)),"")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48"/>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Number]]=Q2919,BC2919,BC2919+1)</f>
        <v>#REF!</v>
      </c>
    </row>
    <row r="2921" spans="1:55" ht="11.25" customHeight="1" x14ac:dyDescent="0.35">
      <c r="A2921" s="1"/>
      <c r="B2921" s="88" t="str">
        <f>IF(Table1[[#This Row],[Posting Date]]&lt;&gt;"",IF(Table1[[#This Row],[Reference Number]]=Q2920,B2920+1,1),"")</f>
        <v/>
      </c>
      <c r="C2921" s="61"/>
      <c r="D2921" s="61"/>
      <c r="E2921" s="140"/>
      <c r="F2921" s="143" t="str">
        <f>IFERROR(IF(VLOOKUP(Table1[[#This Row],[Budget Code Description]],Dimentions!$X$6:$AC$139,2,FALSE)="","",VLOOKUP(Table1[[#This Row],[Budget Code Description]],Dimentions!$X$6:$AC$139,2,FALSE)),"")</f>
        <v/>
      </c>
      <c r="G2921" s="143"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Description]],Dimentions!$X$6:$AC$134,4,FALSE)="","",VLOOKUP(Table1[[#This Row],[Budget Code Description]],Dimentions!$X$6:$AC$134,4,FALSE)),"")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si="48"/>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Number]]=Q2920,BC2920,BC2920+1)</f>
        <v>#REF!</v>
      </c>
    </row>
    <row r="2922" spans="1:55" ht="11.25" customHeight="1" x14ac:dyDescent="0.35">
      <c r="A2922" s="1"/>
      <c r="B2922" s="88" t="str">
        <f>IF(Table1[[#This Row],[Posting Date]]&lt;&gt;"",IF(Table1[[#This Row],[Reference Number]]=Q2921,B2921+1,1),"")</f>
        <v/>
      </c>
      <c r="C2922" s="61"/>
      <c r="D2922" s="61"/>
      <c r="E2922" s="140"/>
      <c r="F2922" s="143" t="str">
        <f>IFERROR(IF(VLOOKUP(Table1[[#This Row],[Budget Code Description]],Dimentions!$X$6:$AC$139,2,FALSE)="","",VLOOKUP(Table1[[#This Row],[Budget Code Description]],Dimentions!$X$6:$AC$139,2,FALSE)),"")</f>
        <v/>
      </c>
      <c r="G2922" s="143"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Description]],Dimentions!$X$6:$AC$134,4,FALSE)="","",VLOOKUP(Table1[[#This Row],[Budget Code Description]],Dimentions!$X$6:$AC$134,4,FALSE)),"")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48"/>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Number]]=Q2921,BC2921,BC2921+1)</f>
        <v>#REF!</v>
      </c>
    </row>
    <row r="2923" spans="1:55" ht="11.25" customHeight="1" x14ac:dyDescent="0.35">
      <c r="A2923" s="1"/>
      <c r="B2923" s="88" t="str">
        <f>IF(Table1[[#This Row],[Posting Date]]&lt;&gt;"",IF(Table1[[#This Row],[Reference Number]]=Q2922,B2922+1,1),"")</f>
        <v/>
      </c>
      <c r="C2923" s="61"/>
      <c r="D2923" s="61"/>
      <c r="E2923" s="140"/>
      <c r="F2923" s="143" t="str">
        <f>IFERROR(IF(VLOOKUP(Table1[[#This Row],[Budget Code Description]],Dimentions!$X$6:$AC$139,2,FALSE)="","",VLOOKUP(Table1[[#This Row],[Budget Code Description]],Dimentions!$X$6:$AC$139,2,FALSE)),"")</f>
        <v/>
      </c>
      <c r="G2923" s="143"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Description]],Dimentions!$X$6:$AC$134,4,FALSE)="","",VLOOKUP(Table1[[#This Row],[Budget Code Description]],Dimentions!$X$6:$AC$134,4,FALSE)),"")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ref="W2923:W2986" si="49">IF(E2923="","",(ExchangeRate))</f>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Number]]=Q2922,BC2922,BC2922+1)</f>
        <v>#REF!</v>
      </c>
    </row>
    <row r="2924" spans="1:55" ht="11.25" customHeight="1" x14ac:dyDescent="0.35">
      <c r="A2924" s="1"/>
      <c r="B2924" s="88" t="str">
        <f>IF(Table1[[#This Row],[Posting Date]]&lt;&gt;"",IF(Table1[[#This Row],[Reference Number]]=Q2923,B2923+1,1),"")</f>
        <v/>
      </c>
      <c r="C2924" s="61"/>
      <c r="D2924" s="61"/>
      <c r="E2924" s="140"/>
      <c r="F2924" s="143" t="str">
        <f>IFERROR(IF(VLOOKUP(Table1[[#This Row],[Budget Code Description]],Dimentions!$X$6:$AC$139,2,FALSE)="","",VLOOKUP(Table1[[#This Row],[Budget Code Description]],Dimentions!$X$6:$AC$139,2,FALSE)),"")</f>
        <v/>
      </c>
      <c r="G2924" s="143"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Description]],Dimentions!$X$6:$AC$134,4,FALSE)="","",VLOOKUP(Table1[[#This Row],[Budget Code Description]],Dimentions!$X$6:$AC$134,4,FALSE)),"")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49"/>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Number]]=Q2923,BC2923,BC2923+1)</f>
        <v>#REF!</v>
      </c>
    </row>
    <row r="2925" spans="1:55" ht="11.25" customHeight="1" x14ac:dyDescent="0.35">
      <c r="A2925" s="1"/>
      <c r="B2925" s="88" t="str">
        <f>IF(Table1[[#This Row],[Posting Date]]&lt;&gt;"",IF(Table1[[#This Row],[Reference Number]]=Q2924,B2924+1,1),"")</f>
        <v/>
      </c>
      <c r="C2925" s="61"/>
      <c r="D2925" s="61"/>
      <c r="E2925" s="140"/>
      <c r="F2925" s="143" t="str">
        <f>IFERROR(IF(VLOOKUP(Table1[[#This Row],[Budget Code Description]],Dimentions!$X$6:$AC$139,2,FALSE)="","",VLOOKUP(Table1[[#This Row],[Budget Code Description]],Dimentions!$X$6:$AC$139,2,FALSE)),"")</f>
        <v/>
      </c>
      <c r="G2925" s="143"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Description]],Dimentions!$X$6:$AC$134,4,FALSE)="","",VLOOKUP(Table1[[#This Row],[Budget Code Description]],Dimentions!$X$6:$AC$134,4,FALSE)),"")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si="49"/>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Number]]=Q2924,BC2924,BC2924+1)</f>
        <v>#REF!</v>
      </c>
    </row>
    <row r="2926" spans="1:55" ht="11.25" customHeight="1" x14ac:dyDescent="0.35">
      <c r="A2926" s="1"/>
      <c r="B2926" s="88" t="str">
        <f>IF(Table1[[#This Row],[Posting Date]]&lt;&gt;"",IF(Table1[[#This Row],[Reference Number]]=Q2925,B2925+1,1),"")</f>
        <v/>
      </c>
      <c r="C2926" s="61"/>
      <c r="D2926" s="61"/>
      <c r="E2926" s="140"/>
      <c r="F2926" s="143" t="str">
        <f>IFERROR(IF(VLOOKUP(Table1[[#This Row],[Budget Code Description]],Dimentions!$X$6:$AC$139,2,FALSE)="","",VLOOKUP(Table1[[#This Row],[Budget Code Description]],Dimentions!$X$6:$AC$139,2,FALSE)),"")</f>
        <v/>
      </c>
      <c r="G2926" s="143"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Description]],Dimentions!$X$6:$AC$134,4,FALSE)="","",VLOOKUP(Table1[[#This Row],[Budget Code Description]],Dimentions!$X$6:$AC$134,4,FALSE)),"")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si="49"/>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Number]]=Q2925,BC2925,BC2925+1)</f>
        <v>#REF!</v>
      </c>
    </row>
    <row r="2927" spans="1:55" ht="11.25" customHeight="1" x14ac:dyDescent="0.35">
      <c r="A2927" s="1"/>
      <c r="B2927" s="88" t="str">
        <f>IF(Table1[[#This Row],[Posting Date]]&lt;&gt;"",IF(Table1[[#This Row],[Reference Number]]=Q2926,B2926+1,1),"")</f>
        <v/>
      </c>
      <c r="C2927" s="61"/>
      <c r="D2927" s="61"/>
      <c r="E2927" s="140"/>
      <c r="F2927" s="143" t="str">
        <f>IFERROR(IF(VLOOKUP(Table1[[#This Row],[Budget Code Description]],Dimentions!$X$6:$AC$139,2,FALSE)="","",VLOOKUP(Table1[[#This Row],[Budget Code Description]],Dimentions!$X$6:$AC$139,2,FALSE)),"")</f>
        <v/>
      </c>
      <c r="G2927" s="143"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Description]],Dimentions!$X$6:$AC$134,4,FALSE)="","",VLOOKUP(Table1[[#This Row],[Budget Code Description]],Dimentions!$X$6:$AC$134,4,FALSE)),"")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si="49"/>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Number]]=Q2926,BC2926,BC2926+1)</f>
        <v>#REF!</v>
      </c>
    </row>
    <row r="2928" spans="1:55" ht="11.25" customHeight="1" x14ac:dyDescent="0.35">
      <c r="A2928" s="1"/>
      <c r="B2928" s="88" t="str">
        <f>IF(Table1[[#This Row],[Posting Date]]&lt;&gt;"",IF(Table1[[#This Row],[Reference Number]]=Q2927,B2927+1,1),"")</f>
        <v/>
      </c>
      <c r="C2928" s="61"/>
      <c r="D2928" s="61"/>
      <c r="E2928" s="140"/>
      <c r="F2928" s="143" t="str">
        <f>IFERROR(IF(VLOOKUP(Table1[[#This Row],[Budget Code Description]],Dimentions!$X$6:$AC$139,2,FALSE)="","",VLOOKUP(Table1[[#This Row],[Budget Code Description]],Dimentions!$X$6:$AC$139,2,FALSE)),"")</f>
        <v/>
      </c>
      <c r="G2928" s="143"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Description]],Dimentions!$X$6:$AC$134,4,FALSE)="","",VLOOKUP(Table1[[#This Row],[Budget Code Description]],Dimentions!$X$6:$AC$134,4,FALSE)),"")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49"/>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Number]]=Q2927,BC2927,BC2927+1)</f>
        <v>#REF!</v>
      </c>
    </row>
    <row r="2929" spans="1:55" ht="11.25" customHeight="1" x14ac:dyDescent="0.35">
      <c r="A2929" s="1"/>
      <c r="B2929" s="88" t="str">
        <f>IF(Table1[[#This Row],[Posting Date]]&lt;&gt;"",IF(Table1[[#This Row],[Reference Number]]=Q2928,B2928+1,1),"")</f>
        <v/>
      </c>
      <c r="C2929" s="61"/>
      <c r="D2929" s="61"/>
      <c r="E2929" s="140"/>
      <c r="F2929" s="143" t="str">
        <f>IFERROR(IF(VLOOKUP(Table1[[#This Row],[Budget Code Description]],Dimentions!$X$6:$AC$139,2,FALSE)="","",VLOOKUP(Table1[[#This Row],[Budget Code Description]],Dimentions!$X$6:$AC$139,2,FALSE)),"")</f>
        <v/>
      </c>
      <c r="G2929" s="143"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Description]],Dimentions!$X$6:$AC$134,4,FALSE)="","",VLOOKUP(Table1[[#This Row],[Budget Code Description]],Dimentions!$X$6:$AC$134,4,FALSE)),"")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49"/>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Number]]=Q2928,BC2928,BC2928+1)</f>
        <v>#REF!</v>
      </c>
    </row>
    <row r="2930" spans="1:55" ht="11.25" customHeight="1" x14ac:dyDescent="0.35">
      <c r="A2930" s="1"/>
      <c r="B2930" s="88" t="str">
        <f>IF(Table1[[#This Row],[Posting Date]]&lt;&gt;"",IF(Table1[[#This Row],[Reference Number]]=Q2929,B2929+1,1),"")</f>
        <v/>
      </c>
      <c r="C2930" s="61"/>
      <c r="D2930" s="61"/>
      <c r="E2930" s="140"/>
      <c r="F2930" s="143" t="str">
        <f>IFERROR(IF(VLOOKUP(Table1[[#This Row],[Budget Code Description]],Dimentions!$X$6:$AC$139,2,FALSE)="","",VLOOKUP(Table1[[#This Row],[Budget Code Description]],Dimentions!$X$6:$AC$139,2,FALSE)),"")</f>
        <v/>
      </c>
      <c r="G2930" s="143"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Description]],Dimentions!$X$6:$AC$134,4,FALSE)="","",VLOOKUP(Table1[[#This Row],[Budget Code Description]],Dimentions!$X$6:$AC$134,4,FALSE)),"")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49"/>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Number]]=Q2929,BC2929,BC2929+1)</f>
        <v>#REF!</v>
      </c>
    </row>
    <row r="2931" spans="1:55" ht="11.25" customHeight="1" x14ac:dyDescent="0.35">
      <c r="A2931" s="1"/>
      <c r="B2931" s="88" t="str">
        <f>IF(Table1[[#This Row],[Posting Date]]&lt;&gt;"",IF(Table1[[#This Row],[Reference Number]]=Q2930,B2930+1,1),"")</f>
        <v/>
      </c>
      <c r="C2931" s="61"/>
      <c r="D2931" s="61"/>
      <c r="E2931" s="140"/>
      <c r="F2931" s="143" t="str">
        <f>IFERROR(IF(VLOOKUP(Table1[[#This Row],[Budget Code Description]],Dimentions!$X$6:$AC$139,2,FALSE)="","",VLOOKUP(Table1[[#This Row],[Budget Code Description]],Dimentions!$X$6:$AC$139,2,FALSE)),"")</f>
        <v/>
      </c>
      <c r="G2931" s="143"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Description]],Dimentions!$X$6:$AC$134,4,FALSE)="","",VLOOKUP(Table1[[#This Row],[Budget Code Description]],Dimentions!$X$6:$AC$134,4,FALSE)),"")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49"/>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Number]]=Q2930,BC2930,BC2930+1)</f>
        <v>#REF!</v>
      </c>
    </row>
    <row r="2932" spans="1:55" ht="11.25" customHeight="1" x14ac:dyDescent="0.35">
      <c r="A2932" s="1"/>
      <c r="B2932" s="88" t="str">
        <f>IF(Table1[[#This Row],[Posting Date]]&lt;&gt;"",IF(Table1[[#This Row],[Reference Number]]=Q2931,B2931+1,1),"")</f>
        <v/>
      </c>
      <c r="C2932" s="61"/>
      <c r="D2932" s="61"/>
      <c r="E2932" s="140"/>
      <c r="F2932" s="143" t="str">
        <f>IFERROR(IF(VLOOKUP(Table1[[#This Row],[Budget Code Description]],Dimentions!$X$6:$AC$139,2,FALSE)="","",VLOOKUP(Table1[[#This Row],[Budget Code Description]],Dimentions!$X$6:$AC$139,2,FALSE)),"")</f>
        <v/>
      </c>
      <c r="G2932" s="143"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Description]],Dimentions!$X$6:$AC$134,4,FALSE)="","",VLOOKUP(Table1[[#This Row],[Budget Code Description]],Dimentions!$X$6:$AC$134,4,FALSE)),"")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49"/>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Number]]=Q2931,BC2931,BC2931+1)</f>
        <v>#REF!</v>
      </c>
    </row>
    <row r="2933" spans="1:55" ht="11.25" customHeight="1" x14ac:dyDescent="0.35">
      <c r="A2933" s="1"/>
      <c r="B2933" s="88" t="str">
        <f>IF(Table1[[#This Row],[Posting Date]]&lt;&gt;"",IF(Table1[[#This Row],[Reference Number]]=Q2932,B2932+1,1),"")</f>
        <v/>
      </c>
      <c r="C2933" s="61"/>
      <c r="D2933" s="61"/>
      <c r="E2933" s="140"/>
      <c r="F2933" s="143" t="str">
        <f>IFERROR(IF(VLOOKUP(Table1[[#This Row],[Budget Code Description]],Dimentions!$X$6:$AC$139,2,FALSE)="","",VLOOKUP(Table1[[#This Row],[Budget Code Description]],Dimentions!$X$6:$AC$139,2,FALSE)),"")</f>
        <v/>
      </c>
      <c r="G2933" s="143"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Description]],Dimentions!$X$6:$AC$134,4,FALSE)="","",VLOOKUP(Table1[[#This Row],[Budget Code Description]],Dimentions!$X$6:$AC$134,4,FALSE)),"")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49"/>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Number]]=Q2932,BC2932,BC2932+1)</f>
        <v>#REF!</v>
      </c>
    </row>
    <row r="2934" spans="1:55" ht="11.25" customHeight="1" x14ac:dyDescent="0.35">
      <c r="A2934" s="1"/>
      <c r="B2934" s="88" t="str">
        <f>IF(Table1[[#This Row],[Posting Date]]&lt;&gt;"",IF(Table1[[#This Row],[Reference Number]]=Q2933,B2933+1,1),"")</f>
        <v/>
      </c>
      <c r="C2934" s="61"/>
      <c r="D2934" s="61"/>
      <c r="E2934" s="140"/>
      <c r="F2934" s="143" t="str">
        <f>IFERROR(IF(VLOOKUP(Table1[[#This Row],[Budget Code Description]],Dimentions!$X$6:$AC$139,2,FALSE)="","",VLOOKUP(Table1[[#This Row],[Budget Code Description]],Dimentions!$X$6:$AC$139,2,FALSE)),"")</f>
        <v/>
      </c>
      <c r="G2934" s="143"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Description]],Dimentions!$X$6:$AC$134,4,FALSE)="","",VLOOKUP(Table1[[#This Row],[Budget Code Description]],Dimentions!$X$6:$AC$134,4,FALSE)),"")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49"/>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Number]]=Q2933,BC2933,BC2933+1)</f>
        <v>#REF!</v>
      </c>
    </row>
    <row r="2935" spans="1:55" ht="11.25" customHeight="1" x14ac:dyDescent="0.35">
      <c r="A2935" s="1"/>
      <c r="B2935" s="88" t="str">
        <f>IF(Table1[[#This Row],[Posting Date]]&lt;&gt;"",IF(Table1[[#This Row],[Reference Number]]=Q2934,B2934+1,1),"")</f>
        <v/>
      </c>
      <c r="C2935" s="61"/>
      <c r="D2935" s="61"/>
      <c r="E2935" s="140"/>
      <c r="F2935" s="143" t="str">
        <f>IFERROR(IF(VLOOKUP(Table1[[#This Row],[Budget Code Description]],Dimentions!$X$6:$AC$139,2,FALSE)="","",VLOOKUP(Table1[[#This Row],[Budget Code Description]],Dimentions!$X$6:$AC$139,2,FALSE)),"")</f>
        <v/>
      </c>
      <c r="G2935" s="143"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Description]],Dimentions!$X$6:$AC$134,4,FALSE)="","",VLOOKUP(Table1[[#This Row],[Budget Code Description]],Dimentions!$X$6:$AC$134,4,FALSE)),"")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49"/>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Number]]=Q2934,BC2934,BC2934+1)</f>
        <v>#REF!</v>
      </c>
    </row>
    <row r="2936" spans="1:55" ht="11.25" customHeight="1" x14ac:dyDescent="0.35">
      <c r="A2936" s="1"/>
      <c r="B2936" s="88" t="str">
        <f>IF(Table1[[#This Row],[Posting Date]]&lt;&gt;"",IF(Table1[[#This Row],[Reference Number]]=Q2935,B2935+1,1),"")</f>
        <v/>
      </c>
      <c r="C2936" s="61"/>
      <c r="D2936" s="61"/>
      <c r="E2936" s="140"/>
      <c r="F2936" s="143" t="str">
        <f>IFERROR(IF(VLOOKUP(Table1[[#This Row],[Budget Code Description]],Dimentions!$X$6:$AC$139,2,FALSE)="","",VLOOKUP(Table1[[#This Row],[Budget Code Description]],Dimentions!$X$6:$AC$139,2,FALSE)),"")</f>
        <v/>
      </c>
      <c r="G2936" s="143"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Description]],Dimentions!$X$6:$AC$134,4,FALSE)="","",VLOOKUP(Table1[[#This Row],[Budget Code Description]],Dimentions!$X$6:$AC$134,4,FALSE)),"")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si="49"/>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Number]]=Q2935,BC2935,BC2935+1)</f>
        <v>#REF!</v>
      </c>
    </row>
    <row r="2937" spans="1:55" ht="11.25" customHeight="1" x14ac:dyDescent="0.35">
      <c r="A2937" s="1"/>
      <c r="B2937" s="88" t="str">
        <f>IF(Table1[[#This Row],[Posting Date]]&lt;&gt;"",IF(Table1[[#This Row],[Reference Number]]=Q2936,B2936+1,1),"")</f>
        <v/>
      </c>
      <c r="C2937" s="61"/>
      <c r="D2937" s="61"/>
      <c r="E2937" s="140"/>
      <c r="F2937" s="143" t="str">
        <f>IFERROR(IF(VLOOKUP(Table1[[#This Row],[Budget Code Description]],Dimentions!$X$6:$AC$139,2,FALSE)="","",VLOOKUP(Table1[[#This Row],[Budget Code Description]],Dimentions!$X$6:$AC$139,2,FALSE)),"")</f>
        <v/>
      </c>
      <c r="G2937" s="143"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Description]],Dimentions!$X$6:$AC$134,4,FALSE)="","",VLOOKUP(Table1[[#This Row],[Budget Code Description]],Dimentions!$X$6:$AC$134,4,FALSE)),"")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49"/>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Number]]=Q2936,BC2936,BC2936+1)</f>
        <v>#REF!</v>
      </c>
    </row>
    <row r="2938" spans="1:55" ht="11.25" customHeight="1" x14ac:dyDescent="0.35">
      <c r="A2938" s="1"/>
      <c r="B2938" s="88" t="str">
        <f>IF(Table1[[#This Row],[Posting Date]]&lt;&gt;"",IF(Table1[[#This Row],[Reference Number]]=Q2937,B2937+1,1),"")</f>
        <v/>
      </c>
      <c r="C2938" s="61"/>
      <c r="D2938" s="61"/>
      <c r="E2938" s="140"/>
      <c r="F2938" s="143" t="str">
        <f>IFERROR(IF(VLOOKUP(Table1[[#This Row],[Budget Code Description]],Dimentions!$X$6:$AC$139,2,FALSE)="","",VLOOKUP(Table1[[#This Row],[Budget Code Description]],Dimentions!$X$6:$AC$139,2,FALSE)),"")</f>
        <v/>
      </c>
      <c r="G2938" s="143"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Description]],Dimentions!$X$6:$AC$134,4,FALSE)="","",VLOOKUP(Table1[[#This Row],[Budget Code Description]],Dimentions!$X$6:$AC$134,4,FALSE)),"")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49"/>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Number]]=Q2937,BC2937,BC2937+1)</f>
        <v>#REF!</v>
      </c>
    </row>
    <row r="2939" spans="1:55" ht="11.25" customHeight="1" x14ac:dyDescent="0.35">
      <c r="A2939" s="1"/>
      <c r="B2939" s="88" t="str">
        <f>IF(Table1[[#This Row],[Posting Date]]&lt;&gt;"",IF(Table1[[#This Row],[Reference Number]]=Q2938,B2938+1,1),"")</f>
        <v/>
      </c>
      <c r="C2939" s="61"/>
      <c r="D2939" s="61"/>
      <c r="E2939" s="140"/>
      <c r="F2939" s="143" t="str">
        <f>IFERROR(IF(VLOOKUP(Table1[[#This Row],[Budget Code Description]],Dimentions!$X$6:$AC$139,2,FALSE)="","",VLOOKUP(Table1[[#This Row],[Budget Code Description]],Dimentions!$X$6:$AC$139,2,FALSE)),"")</f>
        <v/>
      </c>
      <c r="G2939" s="143"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Description]],Dimentions!$X$6:$AC$134,4,FALSE)="","",VLOOKUP(Table1[[#This Row],[Budget Code Description]],Dimentions!$X$6:$AC$134,4,FALSE)),"")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49"/>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Number]]=Q2938,BC2938,BC2938+1)</f>
        <v>#REF!</v>
      </c>
    </row>
    <row r="2940" spans="1:55" ht="11.25" customHeight="1" x14ac:dyDescent="0.35">
      <c r="A2940" s="1"/>
      <c r="B2940" s="88" t="str">
        <f>IF(Table1[[#This Row],[Posting Date]]&lt;&gt;"",IF(Table1[[#This Row],[Reference Number]]=Q2939,B2939+1,1),"")</f>
        <v/>
      </c>
      <c r="C2940" s="61"/>
      <c r="D2940" s="61"/>
      <c r="E2940" s="140"/>
      <c r="F2940" s="143" t="str">
        <f>IFERROR(IF(VLOOKUP(Table1[[#This Row],[Budget Code Description]],Dimentions!$X$6:$AC$139,2,FALSE)="","",VLOOKUP(Table1[[#This Row],[Budget Code Description]],Dimentions!$X$6:$AC$139,2,FALSE)),"")</f>
        <v/>
      </c>
      <c r="G2940" s="143"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Description]],Dimentions!$X$6:$AC$134,4,FALSE)="","",VLOOKUP(Table1[[#This Row],[Budget Code Description]],Dimentions!$X$6:$AC$134,4,FALSE)),"")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49"/>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Number]]=Q2939,BC2939,BC2939+1)</f>
        <v>#REF!</v>
      </c>
    </row>
    <row r="2941" spans="1:55" ht="11.25" customHeight="1" x14ac:dyDescent="0.35">
      <c r="A2941" s="1"/>
      <c r="B2941" s="88" t="str">
        <f>IF(Table1[[#This Row],[Posting Date]]&lt;&gt;"",IF(Table1[[#This Row],[Reference Number]]=Q2940,B2940+1,1),"")</f>
        <v/>
      </c>
      <c r="C2941" s="61"/>
      <c r="D2941" s="61"/>
      <c r="E2941" s="140"/>
      <c r="F2941" s="143" t="str">
        <f>IFERROR(IF(VLOOKUP(Table1[[#This Row],[Budget Code Description]],Dimentions!$X$6:$AC$139,2,FALSE)="","",VLOOKUP(Table1[[#This Row],[Budget Code Description]],Dimentions!$X$6:$AC$139,2,FALSE)),"")</f>
        <v/>
      </c>
      <c r="G2941" s="143"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Description]],Dimentions!$X$6:$AC$134,4,FALSE)="","",VLOOKUP(Table1[[#This Row],[Budget Code Description]],Dimentions!$X$6:$AC$134,4,FALSE)),"")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49"/>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Number]]=Q2940,BC2940,BC2940+1)</f>
        <v>#REF!</v>
      </c>
    </row>
    <row r="2942" spans="1:55" ht="11.25" customHeight="1" x14ac:dyDescent="0.35">
      <c r="A2942" s="1"/>
      <c r="B2942" s="88" t="str">
        <f>IF(Table1[[#This Row],[Posting Date]]&lt;&gt;"",IF(Table1[[#This Row],[Reference Number]]=Q2941,B2941+1,1),"")</f>
        <v/>
      </c>
      <c r="C2942" s="61"/>
      <c r="D2942" s="61"/>
      <c r="E2942" s="140"/>
      <c r="F2942" s="143" t="str">
        <f>IFERROR(IF(VLOOKUP(Table1[[#This Row],[Budget Code Description]],Dimentions!$X$6:$AC$139,2,FALSE)="","",VLOOKUP(Table1[[#This Row],[Budget Code Description]],Dimentions!$X$6:$AC$139,2,FALSE)),"")</f>
        <v/>
      </c>
      <c r="G2942" s="143"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Description]],Dimentions!$X$6:$AC$134,4,FALSE)="","",VLOOKUP(Table1[[#This Row],[Budget Code Description]],Dimentions!$X$6:$AC$134,4,FALSE)),"")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49"/>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Number]]=Q2941,BC2941,BC2941+1)</f>
        <v>#REF!</v>
      </c>
    </row>
    <row r="2943" spans="1:55" ht="11.25" customHeight="1" x14ac:dyDescent="0.35">
      <c r="A2943" s="1"/>
      <c r="B2943" s="88" t="str">
        <f>IF(Table1[[#This Row],[Posting Date]]&lt;&gt;"",IF(Table1[[#This Row],[Reference Number]]=Q2942,B2942+1,1),"")</f>
        <v/>
      </c>
      <c r="C2943" s="61"/>
      <c r="D2943" s="61"/>
      <c r="E2943" s="140"/>
      <c r="F2943" s="143" t="str">
        <f>IFERROR(IF(VLOOKUP(Table1[[#This Row],[Budget Code Description]],Dimentions!$X$6:$AC$139,2,FALSE)="","",VLOOKUP(Table1[[#This Row],[Budget Code Description]],Dimentions!$X$6:$AC$139,2,FALSE)),"")</f>
        <v/>
      </c>
      <c r="G2943" s="143"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Description]],Dimentions!$X$6:$AC$134,4,FALSE)="","",VLOOKUP(Table1[[#This Row],[Budget Code Description]],Dimentions!$X$6:$AC$134,4,FALSE)),"")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49"/>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Number]]=Q2942,BC2942,BC2942+1)</f>
        <v>#REF!</v>
      </c>
    </row>
    <row r="2944" spans="1:55" ht="11.25" customHeight="1" x14ac:dyDescent="0.35">
      <c r="A2944" s="1"/>
      <c r="B2944" s="88" t="str">
        <f>IF(Table1[[#This Row],[Posting Date]]&lt;&gt;"",IF(Table1[[#This Row],[Reference Number]]=Q2943,B2943+1,1),"")</f>
        <v/>
      </c>
      <c r="C2944" s="61"/>
      <c r="D2944" s="61"/>
      <c r="E2944" s="140"/>
      <c r="F2944" s="143" t="str">
        <f>IFERROR(IF(VLOOKUP(Table1[[#This Row],[Budget Code Description]],Dimentions!$X$6:$AC$139,2,FALSE)="","",VLOOKUP(Table1[[#This Row],[Budget Code Description]],Dimentions!$X$6:$AC$139,2,FALSE)),"")</f>
        <v/>
      </c>
      <c r="G2944" s="143"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Description]],Dimentions!$X$6:$AC$134,4,FALSE)="","",VLOOKUP(Table1[[#This Row],[Budget Code Description]],Dimentions!$X$6:$AC$134,4,FALSE)),"")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49"/>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Number]]=Q2943,BC2943,BC2943+1)</f>
        <v>#REF!</v>
      </c>
    </row>
    <row r="2945" spans="1:55" ht="11.25" customHeight="1" x14ac:dyDescent="0.35">
      <c r="A2945" s="1"/>
      <c r="B2945" s="88" t="str">
        <f>IF(Table1[[#This Row],[Posting Date]]&lt;&gt;"",IF(Table1[[#This Row],[Reference Number]]=Q2944,B2944+1,1),"")</f>
        <v/>
      </c>
      <c r="C2945" s="61"/>
      <c r="D2945" s="61"/>
      <c r="E2945" s="140"/>
      <c r="F2945" s="143" t="str">
        <f>IFERROR(IF(VLOOKUP(Table1[[#This Row],[Budget Code Description]],Dimentions!$X$6:$AC$139,2,FALSE)="","",VLOOKUP(Table1[[#This Row],[Budget Code Description]],Dimentions!$X$6:$AC$139,2,FALSE)),"")</f>
        <v/>
      </c>
      <c r="G2945" s="143"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Description]],Dimentions!$X$6:$AC$134,4,FALSE)="","",VLOOKUP(Table1[[#This Row],[Budget Code Description]],Dimentions!$X$6:$AC$134,4,FALSE)),"")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49"/>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Number]]=Q2944,BC2944,BC2944+1)</f>
        <v>#REF!</v>
      </c>
    </row>
    <row r="2946" spans="1:55" ht="11.25" customHeight="1" x14ac:dyDescent="0.35">
      <c r="A2946" s="1"/>
      <c r="B2946" s="88" t="str">
        <f>IF(Table1[[#This Row],[Posting Date]]&lt;&gt;"",IF(Table1[[#This Row],[Reference Number]]=Q2945,B2945+1,1),"")</f>
        <v/>
      </c>
      <c r="C2946" s="61"/>
      <c r="D2946" s="61"/>
      <c r="E2946" s="140"/>
      <c r="F2946" s="143" t="str">
        <f>IFERROR(IF(VLOOKUP(Table1[[#This Row],[Budget Code Description]],Dimentions!$X$6:$AC$139,2,FALSE)="","",VLOOKUP(Table1[[#This Row],[Budget Code Description]],Dimentions!$X$6:$AC$139,2,FALSE)),"")</f>
        <v/>
      </c>
      <c r="G2946" s="143"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Description]],Dimentions!$X$6:$AC$134,4,FALSE)="","",VLOOKUP(Table1[[#This Row],[Budget Code Description]],Dimentions!$X$6:$AC$134,4,FALSE)),"")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49"/>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Number]]=Q2945,BC2945,BC2945+1)</f>
        <v>#REF!</v>
      </c>
    </row>
    <row r="2947" spans="1:55" ht="11.25" customHeight="1" x14ac:dyDescent="0.35">
      <c r="A2947" s="1"/>
      <c r="B2947" s="88" t="str">
        <f>IF(Table1[[#This Row],[Posting Date]]&lt;&gt;"",IF(Table1[[#This Row],[Reference Number]]=Q2946,B2946+1,1),"")</f>
        <v/>
      </c>
      <c r="C2947" s="61"/>
      <c r="D2947" s="61"/>
      <c r="E2947" s="140"/>
      <c r="F2947" s="143" t="str">
        <f>IFERROR(IF(VLOOKUP(Table1[[#This Row],[Budget Code Description]],Dimentions!$X$6:$AC$139,2,FALSE)="","",VLOOKUP(Table1[[#This Row],[Budget Code Description]],Dimentions!$X$6:$AC$139,2,FALSE)),"")</f>
        <v/>
      </c>
      <c r="G2947" s="143"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Description]],Dimentions!$X$6:$AC$134,4,FALSE)="","",VLOOKUP(Table1[[#This Row],[Budget Code Description]],Dimentions!$X$6:$AC$134,4,FALSE)),"")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49"/>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Number]]=Q2946,BC2946,BC2946+1)</f>
        <v>#REF!</v>
      </c>
    </row>
    <row r="2948" spans="1:55" ht="11.25" customHeight="1" x14ac:dyDescent="0.35">
      <c r="A2948" s="1"/>
      <c r="B2948" s="88" t="str">
        <f>IF(Table1[[#This Row],[Posting Date]]&lt;&gt;"",IF(Table1[[#This Row],[Reference Number]]=Q2947,B2947+1,1),"")</f>
        <v/>
      </c>
      <c r="C2948" s="61"/>
      <c r="D2948" s="61"/>
      <c r="E2948" s="140"/>
      <c r="F2948" s="143" t="str">
        <f>IFERROR(IF(VLOOKUP(Table1[[#This Row],[Budget Code Description]],Dimentions!$X$6:$AC$139,2,FALSE)="","",VLOOKUP(Table1[[#This Row],[Budget Code Description]],Dimentions!$X$6:$AC$139,2,FALSE)),"")</f>
        <v/>
      </c>
      <c r="G2948" s="143"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Description]],Dimentions!$X$6:$AC$134,4,FALSE)="","",VLOOKUP(Table1[[#This Row],[Budget Code Description]],Dimentions!$X$6:$AC$134,4,FALSE)),"")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49"/>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Number]]=Q2947,BC2947,BC2947+1)</f>
        <v>#REF!</v>
      </c>
    </row>
    <row r="2949" spans="1:55" ht="11.25" customHeight="1" x14ac:dyDescent="0.35">
      <c r="A2949" s="1"/>
      <c r="B2949" s="88" t="str">
        <f>IF(Table1[[#This Row],[Posting Date]]&lt;&gt;"",IF(Table1[[#This Row],[Reference Number]]=Q2948,B2948+1,1),"")</f>
        <v/>
      </c>
      <c r="C2949" s="61"/>
      <c r="D2949" s="61"/>
      <c r="E2949" s="140"/>
      <c r="F2949" s="143" t="str">
        <f>IFERROR(IF(VLOOKUP(Table1[[#This Row],[Budget Code Description]],Dimentions!$X$6:$AC$139,2,FALSE)="","",VLOOKUP(Table1[[#This Row],[Budget Code Description]],Dimentions!$X$6:$AC$139,2,FALSE)),"")</f>
        <v/>
      </c>
      <c r="G2949" s="143"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Description]],Dimentions!$X$6:$AC$134,4,FALSE)="","",VLOOKUP(Table1[[#This Row],[Budget Code Description]],Dimentions!$X$6:$AC$134,4,FALSE)),"")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49"/>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Number]]=Q2948,BC2948,BC2948+1)</f>
        <v>#REF!</v>
      </c>
    </row>
    <row r="2950" spans="1:55" ht="11.25" customHeight="1" x14ac:dyDescent="0.35">
      <c r="A2950" s="1"/>
      <c r="B2950" s="88" t="str">
        <f>IF(Table1[[#This Row],[Posting Date]]&lt;&gt;"",IF(Table1[[#This Row],[Reference Number]]=Q2949,B2949+1,1),"")</f>
        <v/>
      </c>
      <c r="C2950" s="61"/>
      <c r="D2950" s="61"/>
      <c r="E2950" s="140"/>
      <c r="F2950" s="143" t="str">
        <f>IFERROR(IF(VLOOKUP(Table1[[#This Row],[Budget Code Description]],Dimentions!$X$6:$AC$139,2,FALSE)="","",VLOOKUP(Table1[[#This Row],[Budget Code Description]],Dimentions!$X$6:$AC$139,2,FALSE)),"")</f>
        <v/>
      </c>
      <c r="G2950" s="143"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Description]],Dimentions!$X$6:$AC$134,4,FALSE)="","",VLOOKUP(Table1[[#This Row],[Budget Code Description]],Dimentions!$X$6:$AC$134,4,FALSE)),"")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49"/>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Number]]=Q2949,BC2949,BC2949+1)</f>
        <v>#REF!</v>
      </c>
    </row>
    <row r="2951" spans="1:55" ht="11.25" customHeight="1" x14ac:dyDescent="0.35">
      <c r="A2951" s="1"/>
      <c r="B2951" s="88" t="str">
        <f>IF(Table1[[#This Row],[Posting Date]]&lt;&gt;"",IF(Table1[[#This Row],[Reference Number]]=Q2950,B2950+1,1),"")</f>
        <v/>
      </c>
      <c r="C2951" s="61"/>
      <c r="D2951" s="61"/>
      <c r="E2951" s="140"/>
      <c r="F2951" s="143" t="str">
        <f>IFERROR(IF(VLOOKUP(Table1[[#This Row],[Budget Code Description]],Dimentions!$X$6:$AC$139,2,FALSE)="","",VLOOKUP(Table1[[#This Row],[Budget Code Description]],Dimentions!$X$6:$AC$139,2,FALSE)),"")</f>
        <v/>
      </c>
      <c r="G2951" s="143"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Description]],Dimentions!$X$6:$AC$134,4,FALSE)="","",VLOOKUP(Table1[[#This Row],[Budget Code Description]],Dimentions!$X$6:$AC$134,4,FALSE)),"")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49"/>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Number]]=Q2950,BC2950,BC2950+1)</f>
        <v>#REF!</v>
      </c>
    </row>
    <row r="2952" spans="1:55" ht="11.25" customHeight="1" x14ac:dyDescent="0.35">
      <c r="A2952" s="1"/>
      <c r="B2952" s="88" t="str">
        <f>IF(Table1[[#This Row],[Posting Date]]&lt;&gt;"",IF(Table1[[#This Row],[Reference Number]]=Q2951,B2951+1,1),"")</f>
        <v/>
      </c>
      <c r="C2952" s="61"/>
      <c r="D2952" s="61"/>
      <c r="E2952" s="140"/>
      <c r="F2952" s="143" t="str">
        <f>IFERROR(IF(VLOOKUP(Table1[[#This Row],[Budget Code Description]],Dimentions!$X$6:$AC$139,2,FALSE)="","",VLOOKUP(Table1[[#This Row],[Budget Code Description]],Dimentions!$X$6:$AC$139,2,FALSE)),"")</f>
        <v/>
      </c>
      <c r="G2952" s="143"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Description]],Dimentions!$X$6:$AC$134,4,FALSE)="","",VLOOKUP(Table1[[#This Row],[Budget Code Description]],Dimentions!$X$6:$AC$134,4,FALSE)),"")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49"/>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Number]]=Q2951,BC2951,BC2951+1)</f>
        <v>#REF!</v>
      </c>
    </row>
    <row r="2953" spans="1:55" ht="11.25" customHeight="1" x14ac:dyDescent="0.35">
      <c r="A2953" s="1"/>
      <c r="B2953" s="88" t="str">
        <f>IF(Table1[[#This Row],[Posting Date]]&lt;&gt;"",IF(Table1[[#This Row],[Reference Number]]=Q2952,B2952+1,1),"")</f>
        <v/>
      </c>
      <c r="C2953" s="61"/>
      <c r="D2953" s="61"/>
      <c r="E2953" s="140"/>
      <c r="F2953" s="143" t="str">
        <f>IFERROR(IF(VLOOKUP(Table1[[#This Row],[Budget Code Description]],Dimentions!$X$6:$AC$139,2,FALSE)="","",VLOOKUP(Table1[[#This Row],[Budget Code Description]],Dimentions!$X$6:$AC$139,2,FALSE)),"")</f>
        <v/>
      </c>
      <c r="G2953" s="143"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Description]],Dimentions!$X$6:$AC$134,4,FALSE)="","",VLOOKUP(Table1[[#This Row],[Budget Code Description]],Dimentions!$X$6:$AC$134,4,FALSE)),"")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49"/>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Number]]=Q2952,BC2952,BC2952+1)</f>
        <v>#REF!</v>
      </c>
    </row>
    <row r="2954" spans="1:55" ht="11.25" customHeight="1" x14ac:dyDescent="0.35">
      <c r="A2954" s="1"/>
      <c r="B2954" s="88" t="str">
        <f>IF(Table1[[#This Row],[Posting Date]]&lt;&gt;"",IF(Table1[[#This Row],[Reference Number]]=Q2953,B2953+1,1),"")</f>
        <v/>
      </c>
      <c r="C2954" s="61"/>
      <c r="D2954" s="61"/>
      <c r="E2954" s="140"/>
      <c r="F2954" s="143" t="str">
        <f>IFERROR(IF(VLOOKUP(Table1[[#This Row],[Budget Code Description]],Dimentions!$X$6:$AC$139,2,FALSE)="","",VLOOKUP(Table1[[#This Row],[Budget Code Description]],Dimentions!$X$6:$AC$139,2,FALSE)),"")</f>
        <v/>
      </c>
      <c r="G2954" s="143"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Description]],Dimentions!$X$6:$AC$134,4,FALSE)="","",VLOOKUP(Table1[[#This Row],[Budget Code Description]],Dimentions!$X$6:$AC$134,4,FALSE)),"")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49"/>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Number]]=Q2953,BC2953,BC2953+1)</f>
        <v>#REF!</v>
      </c>
    </row>
    <row r="2955" spans="1:55" ht="11.25" customHeight="1" x14ac:dyDescent="0.35">
      <c r="A2955" s="1"/>
      <c r="B2955" s="88" t="str">
        <f>IF(Table1[[#This Row],[Posting Date]]&lt;&gt;"",IF(Table1[[#This Row],[Reference Number]]=Q2954,B2954+1,1),"")</f>
        <v/>
      </c>
      <c r="C2955" s="61"/>
      <c r="D2955" s="61"/>
      <c r="E2955" s="140"/>
      <c r="F2955" s="143" t="str">
        <f>IFERROR(IF(VLOOKUP(Table1[[#This Row],[Budget Code Description]],Dimentions!$X$6:$AC$139,2,FALSE)="","",VLOOKUP(Table1[[#This Row],[Budget Code Description]],Dimentions!$X$6:$AC$139,2,FALSE)),"")</f>
        <v/>
      </c>
      <c r="G2955" s="143"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Description]],Dimentions!$X$6:$AC$134,4,FALSE)="","",VLOOKUP(Table1[[#This Row],[Budget Code Description]],Dimentions!$X$6:$AC$134,4,FALSE)),"")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49"/>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Number]]=Q2954,BC2954,BC2954+1)</f>
        <v>#REF!</v>
      </c>
    </row>
    <row r="2956" spans="1:55" ht="11.25" customHeight="1" x14ac:dyDescent="0.35">
      <c r="A2956" s="1"/>
      <c r="B2956" s="88" t="str">
        <f>IF(Table1[[#This Row],[Posting Date]]&lt;&gt;"",IF(Table1[[#This Row],[Reference Number]]=Q2955,B2955+1,1),"")</f>
        <v/>
      </c>
      <c r="C2956" s="61"/>
      <c r="D2956" s="61"/>
      <c r="E2956" s="140"/>
      <c r="F2956" s="143" t="str">
        <f>IFERROR(IF(VLOOKUP(Table1[[#This Row],[Budget Code Description]],Dimentions!$X$6:$AC$139,2,FALSE)="","",VLOOKUP(Table1[[#This Row],[Budget Code Description]],Dimentions!$X$6:$AC$139,2,FALSE)),"")</f>
        <v/>
      </c>
      <c r="G2956" s="143"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Description]],Dimentions!$X$6:$AC$134,4,FALSE)="","",VLOOKUP(Table1[[#This Row],[Budget Code Description]],Dimentions!$X$6:$AC$134,4,FALSE)),"")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49"/>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Number]]=Q2955,BC2955,BC2955+1)</f>
        <v>#REF!</v>
      </c>
    </row>
    <row r="2957" spans="1:55" ht="11.25" customHeight="1" x14ac:dyDescent="0.35">
      <c r="A2957" s="1"/>
      <c r="B2957" s="88" t="str">
        <f>IF(Table1[[#This Row],[Posting Date]]&lt;&gt;"",IF(Table1[[#This Row],[Reference Number]]=Q2956,B2956+1,1),"")</f>
        <v/>
      </c>
      <c r="C2957" s="61"/>
      <c r="D2957" s="61"/>
      <c r="E2957" s="140"/>
      <c r="F2957" s="143" t="str">
        <f>IFERROR(IF(VLOOKUP(Table1[[#This Row],[Budget Code Description]],Dimentions!$X$6:$AC$139,2,FALSE)="","",VLOOKUP(Table1[[#This Row],[Budget Code Description]],Dimentions!$X$6:$AC$139,2,FALSE)),"")</f>
        <v/>
      </c>
      <c r="G2957" s="143"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Description]],Dimentions!$X$6:$AC$134,4,FALSE)="","",VLOOKUP(Table1[[#This Row],[Budget Code Description]],Dimentions!$X$6:$AC$134,4,FALSE)),"")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49"/>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Number]]=Q2956,BC2956,BC2956+1)</f>
        <v>#REF!</v>
      </c>
    </row>
    <row r="2958" spans="1:55" ht="11.25" customHeight="1" x14ac:dyDescent="0.35">
      <c r="A2958" s="1"/>
      <c r="B2958" s="88" t="str">
        <f>IF(Table1[[#This Row],[Posting Date]]&lt;&gt;"",IF(Table1[[#This Row],[Reference Number]]=Q2957,B2957+1,1),"")</f>
        <v/>
      </c>
      <c r="C2958" s="61"/>
      <c r="D2958" s="61"/>
      <c r="E2958" s="140"/>
      <c r="F2958" s="143" t="str">
        <f>IFERROR(IF(VLOOKUP(Table1[[#This Row],[Budget Code Description]],Dimentions!$X$6:$AC$139,2,FALSE)="","",VLOOKUP(Table1[[#This Row],[Budget Code Description]],Dimentions!$X$6:$AC$139,2,FALSE)),"")</f>
        <v/>
      </c>
      <c r="G2958" s="143"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Description]],Dimentions!$X$6:$AC$134,4,FALSE)="","",VLOOKUP(Table1[[#This Row],[Budget Code Description]],Dimentions!$X$6:$AC$134,4,FALSE)),"")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49"/>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Number]]=Q2957,BC2957,BC2957+1)</f>
        <v>#REF!</v>
      </c>
    </row>
    <row r="2959" spans="1:55" ht="11.25" customHeight="1" x14ac:dyDescent="0.35">
      <c r="A2959" s="1"/>
      <c r="B2959" s="88" t="str">
        <f>IF(Table1[[#This Row],[Posting Date]]&lt;&gt;"",IF(Table1[[#This Row],[Reference Number]]=Q2958,B2958+1,1),"")</f>
        <v/>
      </c>
      <c r="C2959" s="61"/>
      <c r="D2959" s="61"/>
      <c r="E2959" s="140"/>
      <c r="F2959" s="143" t="str">
        <f>IFERROR(IF(VLOOKUP(Table1[[#This Row],[Budget Code Description]],Dimentions!$X$6:$AC$139,2,FALSE)="","",VLOOKUP(Table1[[#This Row],[Budget Code Description]],Dimentions!$X$6:$AC$139,2,FALSE)),"")</f>
        <v/>
      </c>
      <c r="G2959" s="143"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Description]],Dimentions!$X$6:$AC$134,4,FALSE)="","",VLOOKUP(Table1[[#This Row],[Budget Code Description]],Dimentions!$X$6:$AC$134,4,FALSE)),"")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49"/>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Number]]=Q2958,BC2958,BC2958+1)</f>
        <v>#REF!</v>
      </c>
    </row>
    <row r="2960" spans="1:55" ht="11.25" customHeight="1" x14ac:dyDescent="0.35">
      <c r="A2960" s="1"/>
      <c r="B2960" s="88" t="str">
        <f>IF(Table1[[#This Row],[Posting Date]]&lt;&gt;"",IF(Table1[[#This Row],[Reference Number]]=Q2959,B2959+1,1),"")</f>
        <v/>
      </c>
      <c r="C2960" s="61"/>
      <c r="D2960" s="61"/>
      <c r="E2960" s="140"/>
      <c r="F2960" s="143" t="str">
        <f>IFERROR(IF(VLOOKUP(Table1[[#This Row],[Budget Code Description]],Dimentions!$X$6:$AC$139,2,FALSE)="","",VLOOKUP(Table1[[#This Row],[Budget Code Description]],Dimentions!$X$6:$AC$139,2,FALSE)),"")</f>
        <v/>
      </c>
      <c r="G2960" s="143"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Description]],Dimentions!$X$6:$AC$134,4,FALSE)="","",VLOOKUP(Table1[[#This Row],[Budget Code Description]],Dimentions!$X$6:$AC$134,4,FALSE)),"")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si="49"/>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Number]]=Q2959,BC2959,BC2959+1)</f>
        <v>#REF!</v>
      </c>
    </row>
    <row r="2961" spans="1:55" ht="11.25" customHeight="1" x14ac:dyDescent="0.35">
      <c r="A2961" s="1"/>
      <c r="B2961" s="88" t="str">
        <f>IF(Table1[[#This Row],[Posting Date]]&lt;&gt;"",IF(Table1[[#This Row],[Reference Number]]=Q2960,B2960+1,1),"")</f>
        <v/>
      </c>
      <c r="C2961" s="61"/>
      <c r="D2961" s="61"/>
      <c r="E2961" s="140"/>
      <c r="F2961" s="143" t="str">
        <f>IFERROR(IF(VLOOKUP(Table1[[#This Row],[Budget Code Description]],Dimentions!$X$6:$AC$139,2,FALSE)="","",VLOOKUP(Table1[[#This Row],[Budget Code Description]],Dimentions!$X$6:$AC$139,2,FALSE)),"")</f>
        <v/>
      </c>
      <c r="G2961" s="143"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Description]],Dimentions!$X$6:$AC$134,4,FALSE)="","",VLOOKUP(Table1[[#This Row],[Budget Code Description]],Dimentions!$X$6:$AC$134,4,FALSE)),"")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si="49"/>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Number]]=Q2960,BC2960,BC2960+1)</f>
        <v>#REF!</v>
      </c>
    </row>
    <row r="2962" spans="1:55" ht="11.25" customHeight="1" x14ac:dyDescent="0.35">
      <c r="A2962" s="1"/>
      <c r="B2962" s="88" t="str">
        <f>IF(Table1[[#This Row],[Posting Date]]&lt;&gt;"",IF(Table1[[#This Row],[Reference Number]]=Q2961,B2961+1,1),"")</f>
        <v/>
      </c>
      <c r="C2962" s="61"/>
      <c r="D2962" s="61"/>
      <c r="E2962" s="140"/>
      <c r="F2962" s="143" t="str">
        <f>IFERROR(IF(VLOOKUP(Table1[[#This Row],[Budget Code Description]],Dimentions!$X$6:$AC$139,2,FALSE)="","",VLOOKUP(Table1[[#This Row],[Budget Code Description]],Dimentions!$X$6:$AC$139,2,FALSE)),"")</f>
        <v/>
      </c>
      <c r="G2962" s="143"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Description]],Dimentions!$X$6:$AC$134,4,FALSE)="","",VLOOKUP(Table1[[#This Row],[Budget Code Description]],Dimentions!$X$6:$AC$134,4,FALSE)),"")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si="49"/>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Number]]=Q2961,BC2961,BC2961+1)</f>
        <v>#REF!</v>
      </c>
    </row>
    <row r="2963" spans="1:55" ht="11.25" customHeight="1" x14ac:dyDescent="0.35">
      <c r="A2963" s="1"/>
      <c r="B2963" s="88" t="str">
        <f>IF(Table1[[#This Row],[Posting Date]]&lt;&gt;"",IF(Table1[[#This Row],[Reference Number]]=Q2962,B2962+1,1),"")</f>
        <v/>
      </c>
      <c r="C2963" s="61"/>
      <c r="D2963" s="61"/>
      <c r="E2963" s="140"/>
      <c r="F2963" s="143" t="str">
        <f>IFERROR(IF(VLOOKUP(Table1[[#This Row],[Budget Code Description]],Dimentions!$X$6:$AC$139,2,FALSE)="","",VLOOKUP(Table1[[#This Row],[Budget Code Description]],Dimentions!$X$6:$AC$139,2,FALSE)),"")</f>
        <v/>
      </c>
      <c r="G2963" s="143"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Description]],Dimentions!$X$6:$AC$134,4,FALSE)="","",VLOOKUP(Table1[[#This Row],[Budget Code Description]],Dimentions!$X$6:$AC$134,4,FALSE)),"")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49"/>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Number]]=Q2962,BC2962,BC2962+1)</f>
        <v>#REF!</v>
      </c>
    </row>
    <row r="2964" spans="1:55" ht="11.25" customHeight="1" x14ac:dyDescent="0.35">
      <c r="A2964" s="1"/>
      <c r="B2964" s="88" t="str">
        <f>IF(Table1[[#This Row],[Posting Date]]&lt;&gt;"",IF(Table1[[#This Row],[Reference Number]]=Q2963,B2963+1,1),"")</f>
        <v/>
      </c>
      <c r="C2964" s="61"/>
      <c r="D2964" s="61"/>
      <c r="E2964" s="140"/>
      <c r="F2964" s="143" t="str">
        <f>IFERROR(IF(VLOOKUP(Table1[[#This Row],[Budget Code Description]],Dimentions!$X$6:$AC$139,2,FALSE)="","",VLOOKUP(Table1[[#This Row],[Budget Code Description]],Dimentions!$X$6:$AC$139,2,FALSE)),"")</f>
        <v/>
      </c>
      <c r="G2964" s="143"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Description]],Dimentions!$X$6:$AC$134,4,FALSE)="","",VLOOKUP(Table1[[#This Row],[Budget Code Description]],Dimentions!$X$6:$AC$134,4,FALSE)),"")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49"/>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Number]]=Q2963,BC2963,BC2963+1)</f>
        <v>#REF!</v>
      </c>
    </row>
    <row r="2965" spans="1:55" ht="11.25" customHeight="1" x14ac:dyDescent="0.35">
      <c r="A2965" s="1"/>
      <c r="B2965" s="88" t="str">
        <f>IF(Table1[[#This Row],[Posting Date]]&lt;&gt;"",IF(Table1[[#This Row],[Reference Number]]=Q2964,B2964+1,1),"")</f>
        <v/>
      </c>
      <c r="C2965" s="61"/>
      <c r="D2965" s="61"/>
      <c r="E2965" s="140"/>
      <c r="F2965" s="143" t="str">
        <f>IFERROR(IF(VLOOKUP(Table1[[#This Row],[Budget Code Description]],Dimentions!$X$6:$AC$139,2,FALSE)="","",VLOOKUP(Table1[[#This Row],[Budget Code Description]],Dimentions!$X$6:$AC$139,2,FALSE)),"")</f>
        <v/>
      </c>
      <c r="G2965" s="143"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Description]],Dimentions!$X$6:$AC$134,4,FALSE)="","",VLOOKUP(Table1[[#This Row],[Budget Code Description]],Dimentions!$X$6:$AC$134,4,FALSE)),"")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49"/>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Number]]=Q2964,BC2964,BC2964+1)</f>
        <v>#REF!</v>
      </c>
    </row>
    <row r="2966" spans="1:55" ht="11.25" customHeight="1" x14ac:dyDescent="0.35">
      <c r="A2966" s="1"/>
      <c r="B2966" s="88" t="str">
        <f>IF(Table1[[#This Row],[Posting Date]]&lt;&gt;"",IF(Table1[[#This Row],[Reference Number]]=Q2965,B2965+1,1),"")</f>
        <v/>
      </c>
      <c r="C2966" s="61"/>
      <c r="D2966" s="61"/>
      <c r="E2966" s="140"/>
      <c r="F2966" s="143" t="str">
        <f>IFERROR(IF(VLOOKUP(Table1[[#This Row],[Budget Code Description]],Dimentions!$X$6:$AC$139,2,FALSE)="","",VLOOKUP(Table1[[#This Row],[Budget Code Description]],Dimentions!$X$6:$AC$139,2,FALSE)),"")</f>
        <v/>
      </c>
      <c r="G2966" s="143"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Description]],Dimentions!$X$6:$AC$134,4,FALSE)="","",VLOOKUP(Table1[[#This Row],[Budget Code Description]],Dimentions!$X$6:$AC$134,4,FALSE)),"")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49"/>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Number]]=Q2965,BC2965,BC2965+1)</f>
        <v>#REF!</v>
      </c>
    </row>
    <row r="2967" spans="1:55" ht="11.25" customHeight="1" x14ac:dyDescent="0.35">
      <c r="A2967" s="1"/>
      <c r="B2967" s="88" t="str">
        <f>IF(Table1[[#This Row],[Posting Date]]&lt;&gt;"",IF(Table1[[#This Row],[Reference Number]]=Q2966,B2966+1,1),"")</f>
        <v/>
      </c>
      <c r="C2967" s="61"/>
      <c r="D2967" s="61"/>
      <c r="E2967" s="140"/>
      <c r="F2967" s="143" t="str">
        <f>IFERROR(IF(VLOOKUP(Table1[[#This Row],[Budget Code Description]],Dimentions!$X$6:$AC$139,2,FALSE)="","",VLOOKUP(Table1[[#This Row],[Budget Code Description]],Dimentions!$X$6:$AC$139,2,FALSE)),"")</f>
        <v/>
      </c>
      <c r="G2967" s="143"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Description]],Dimentions!$X$6:$AC$134,4,FALSE)="","",VLOOKUP(Table1[[#This Row],[Budget Code Description]],Dimentions!$X$6:$AC$134,4,FALSE)),"")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49"/>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Number]]=Q2966,BC2966,BC2966+1)</f>
        <v>#REF!</v>
      </c>
    </row>
    <row r="2968" spans="1:55" ht="11.25" customHeight="1" x14ac:dyDescent="0.35">
      <c r="A2968" s="1"/>
      <c r="B2968" s="88" t="str">
        <f>IF(Table1[[#This Row],[Posting Date]]&lt;&gt;"",IF(Table1[[#This Row],[Reference Number]]=Q2967,B2967+1,1),"")</f>
        <v/>
      </c>
      <c r="C2968" s="61"/>
      <c r="D2968" s="61"/>
      <c r="E2968" s="140"/>
      <c r="F2968" s="143" t="str">
        <f>IFERROR(IF(VLOOKUP(Table1[[#This Row],[Budget Code Description]],Dimentions!$X$6:$AC$139,2,FALSE)="","",VLOOKUP(Table1[[#This Row],[Budget Code Description]],Dimentions!$X$6:$AC$139,2,FALSE)),"")</f>
        <v/>
      </c>
      <c r="G2968" s="143"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Description]],Dimentions!$X$6:$AC$134,4,FALSE)="","",VLOOKUP(Table1[[#This Row],[Budget Code Description]],Dimentions!$X$6:$AC$134,4,FALSE)),"")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49"/>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Number]]=Q2967,BC2967,BC2967+1)</f>
        <v>#REF!</v>
      </c>
    </row>
    <row r="2969" spans="1:55" ht="11.25" customHeight="1" x14ac:dyDescent="0.35">
      <c r="A2969" s="1"/>
      <c r="B2969" s="88" t="str">
        <f>IF(Table1[[#This Row],[Posting Date]]&lt;&gt;"",IF(Table1[[#This Row],[Reference Number]]=Q2968,B2968+1,1),"")</f>
        <v/>
      </c>
      <c r="C2969" s="61"/>
      <c r="D2969" s="61"/>
      <c r="E2969" s="140"/>
      <c r="F2969" s="143" t="str">
        <f>IFERROR(IF(VLOOKUP(Table1[[#This Row],[Budget Code Description]],Dimentions!$X$6:$AC$139,2,FALSE)="","",VLOOKUP(Table1[[#This Row],[Budget Code Description]],Dimentions!$X$6:$AC$139,2,FALSE)),"")</f>
        <v/>
      </c>
      <c r="G2969" s="143"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Description]],Dimentions!$X$6:$AC$134,4,FALSE)="","",VLOOKUP(Table1[[#This Row],[Budget Code Description]],Dimentions!$X$6:$AC$134,4,FALSE)),"")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49"/>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Number]]=Q2968,BC2968,BC2968+1)</f>
        <v>#REF!</v>
      </c>
    </row>
    <row r="2970" spans="1:55" ht="11.25" customHeight="1" x14ac:dyDescent="0.35">
      <c r="A2970" s="1"/>
      <c r="B2970" s="88" t="str">
        <f>IF(Table1[[#This Row],[Posting Date]]&lt;&gt;"",IF(Table1[[#This Row],[Reference Number]]=Q2969,B2969+1,1),"")</f>
        <v/>
      </c>
      <c r="C2970" s="61"/>
      <c r="D2970" s="61"/>
      <c r="E2970" s="140"/>
      <c r="F2970" s="143" t="str">
        <f>IFERROR(IF(VLOOKUP(Table1[[#This Row],[Budget Code Description]],Dimentions!$X$6:$AC$139,2,FALSE)="","",VLOOKUP(Table1[[#This Row],[Budget Code Description]],Dimentions!$X$6:$AC$139,2,FALSE)),"")</f>
        <v/>
      </c>
      <c r="G2970" s="143"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Description]],Dimentions!$X$6:$AC$134,4,FALSE)="","",VLOOKUP(Table1[[#This Row],[Budget Code Description]],Dimentions!$X$6:$AC$134,4,FALSE)),"")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49"/>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Number]]=Q2969,BC2969,BC2969+1)</f>
        <v>#REF!</v>
      </c>
    </row>
    <row r="2971" spans="1:55" ht="11.25" customHeight="1" x14ac:dyDescent="0.35">
      <c r="A2971" s="1"/>
      <c r="B2971" s="88" t="str">
        <f>IF(Table1[[#This Row],[Posting Date]]&lt;&gt;"",IF(Table1[[#This Row],[Reference Number]]=Q2970,B2970+1,1),"")</f>
        <v/>
      </c>
      <c r="C2971" s="61"/>
      <c r="D2971" s="61"/>
      <c r="E2971" s="140"/>
      <c r="F2971" s="143" t="str">
        <f>IFERROR(IF(VLOOKUP(Table1[[#This Row],[Budget Code Description]],Dimentions!$X$6:$AC$139,2,FALSE)="","",VLOOKUP(Table1[[#This Row],[Budget Code Description]],Dimentions!$X$6:$AC$139,2,FALSE)),"")</f>
        <v/>
      </c>
      <c r="G2971" s="143"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Description]],Dimentions!$X$6:$AC$134,4,FALSE)="","",VLOOKUP(Table1[[#This Row],[Budget Code Description]],Dimentions!$X$6:$AC$134,4,FALSE)),"")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49"/>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Number]]=Q2970,BC2970,BC2970+1)</f>
        <v>#REF!</v>
      </c>
    </row>
    <row r="2972" spans="1:55" ht="11.25" customHeight="1" x14ac:dyDescent="0.35">
      <c r="A2972" s="1"/>
      <c r="B2972" s="88" t="str">
        <f>IF(Table1[[#This Row],[Posting Date]]&lt;&gt;"",IF(Table1[[#This Row],[Reference Number]]=Q2971,B2971+1,1),"")</f>
        <v/>
      </c>
      <c r="C2972" s="61"/>
      <c r="D2972" s="61"/>
      <c r="E2972" s="140"/>
      <c r="F2972" s="143" t="str">
        <f>IFERROR(IF(VLOOKUP(Table1[[#This Row],[Budget Code Description]],Dimentions!$X$6:$AC$139,2,FALSE)="","",VLOOKUP(Table1[[#This Row],[Budget Code Description]],Dimentions!$X$6:$AC$139,2,FALSE)),"")</f>
        <v/>
      </c>
      <c r="G2972" s="143"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Description]],Dimentions!$X$6:$AC$134,4,FALSE)="","",VLOOKUP(Table1[[#This Row],[Budget Code Description]],Dimentions!$X$6:$AC$134,4,FALSE)),"")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49"/>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Number]]=Q2971,BC2971,BC2971+1)</f>
        <v>#REF!</v>
      </c>
    </row>
    <row r="2973" spans="1:55" ht="11.25" customHeight="1" x14ac:dyDescent="0.35">
      <c r="A2973" s="1"/>
      <c r="B2973" s="88" t="str">
        <f>IF(Table1[[#This Row],[Posting Date]]&lt;&gt;"",IF(Table1[[#This Row],[Reference Number]]=Q2972,B2972+1,1),"")</f>
        <v/>
      </c>
      <c r="C2973" s="61"/>
      <c r="D2973" s="61"/>
      <c r="E2973" s="140"/>
      <c r="F2973" s="143" t="str">
        <f>IFERROR(IF(VLOOKUP(Table1[[#This Row],[Budget Code Description]],Dimentions!$X$6:$AC$139,2,FALSE)="","",VLOOKUP(Table1[[#This Row],[Budget Code Description]],Dimentions!$X$6:$AC$139,2,FALSE)),"")</f>
        <v/>
      </c>
      <c r="G2973" s="143"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Description]],Dimentions!$X$6:$AC$134,4,FALSE)="","",VLOOKUP(Table1[[#This Row],[Budget Code Description]],Dimentions!$X$6:$AC$134,4,FALSE)),"")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49"/>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Number]]=Q2972,BC2972,BC2972+1)</f>
        <v>#REF!</v>
      </c>
    </row>
    <row r="2974" spans="1:55" ht="11.25" customHeight="1" x14ac:dyDescent="0.35">
      <c r="A2974" s="1"/>
      <c r="B2974" s="88" t="str">
        <f>IF(Table1[[#This Row],[Posting Date]]&lt;&gt;"",IF(Table1[[#This Row],[Reference Number]]=Q2973,B2973+1,1),"")</f>
        <v/>
      </c>
      <c r="C2974" s="61"/>
      <c r="D2974" s="61"/>
      <c r="E2974" s="140"/>
      <c r="F2974" s="143" t="str">
        <f>IFERROR(IF(VLOOKUP(Table1[[#This Row],[Budget Code Description]],Dimentions!$X$6:$AC$139,2,FALSE)="","",VLOOKUP(Table1[[#This Row],[Budget Code Description]],Dimentions!$X$6:$AC$139,2,FALSE)),"")</f>
        <v/>
      </c>
      <c r="G2974" s="143"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Description]],Dimentions!$X$6:$AC$134,4,FALSE)="","",VLOOKUP(Table1[[#This Row],[Budget Code Description]],Dimentions!$X$6:$AC$134,4,FALSE)),"")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49"/>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Number]]=Q2973,BC2973,BC2973+1)</f>
        <v>#REF!</v>
      </c>
    </row>
    <row r="2975" spans="1:55" ht="11.25" customHeight="1" x14ac:dyDescent="0.35">
      <c r="A2975" s="1"/>
      <c r="B2975" s="88" t="str">
        <f>IF(Table1[[#This Row],[Posting Date]]&lt;&gt;"",IF(Table1[[#This Row],[Reference Number]]=Q2974,B2974+1,1),"")</f>
        <v/>
      </c>
      <c r="C2975" s="61"/>
      <c r="D2975" s="61"/>
      <c r="E2975" s="140"/>
      <c r="F2975" s="143" t="str">
        <f>IFERROR(IF(VLOOKUP(Table1[[#This Row],[Budget Code Description]],Dimentions!$X$6:$AC$139,2,FALSE)="","",VLOOKUP(Table1[[#This Row],[Budget Code Description]],Dimentions!$X$6:$AC$139,2,FALSE)),"")</f>
        <v/>
      </c>
      <c r="G2975" s="143"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Description]],Dimentions!$X$6:$AC$134,4,FALSE)="","",VLOOKUP(Table1[[#This Row],[Budget Code Description]],Dimentions!$X$6:$AC$134,4,FALSE)),"")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49"/>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Number]]=Q2974,BC2974,BC2974+1)</f>
        <v>#REF!</v>
      </c>
    </row>
    <row r="2976" spans="1:55" ht="11.25" customHeight="1" x14ac:dyDescent="0.35">
      <c r="A2976" s="1"/>
      <c r="B2976" s="88" t="str">
        <f>IF(Table1[[#This Row],[Posting Date]]&lt;&gt;"",IF(Table1[[#This Row],[Reference Number]]=Q2975,B2975+1,1),"")</f>
        <v/>
      </c>
      <c r="C2976" s="61"/>
      <c r="D2976" s="61"/>
      <c r="E2976" s="140"/>
      <c r="F2976" s="143" t="str">
        <f>IFERROR(IF(VLOOKUP(Table1[[#This Row],[Budget Code Description]],Dimentions!$X$6:$AC$139,2,FALSE)="","",VLOOKUP(Table1[[#This Row],[Budget Code Description]],Dimentions!$X$6:$AC$139,2,FALSE)),"")</f>
        <v/>
      </c>
      <c r="G2976" s="143"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Description]],Dimentions!$X$6:$AC$134,4,FALSE)="","",VLOOKUP(Table1[[#This Row],[Budget Code Description]],Dimentions!$X$6:$AC$134,4,FALSE)),"")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49"/>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Number]]=Q2975,BC2975,BC2975+1)</f>
        <v>#REF!</v>
      </c>
    </row>
    <row r="2977" spans="1:55" ht="11.25" customHeight="1" x14ac:dyDescent="0.35">
      <c r="A2977" s="1"/>
      <c r="B2977" s="88" t="str">
        <f>IF(Table1[[#This Row],[Posting Date]]&lt;&gt;"",IF(Table1[[#This Row],[Reference Number]]=Q2976,B2976+1,1),"")</f>
        <v/>
      </c>
      <c r="C2977" s="61"/>
      <c r="D2977" s="61"/>
      <c r="E2977" s="140"/>
      <c r="F2977" s="143" t="str">
        <f>IFERROR(IF(VLOOKUP(Table1[[#This Row],[Budget Code Description]],Dimentions!$X$6:$AC$139,2,FALSE)="","",VLOOKUP(Table1[[#This Row],[Budget Code Description]],Dimentions!$X$6:$AC$139,2,FALSE)),"")</f>
        <v/>
      </c>
      <c r="G2977" s="143"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Description]],Dimentions!$X$6:$AC$134,4,FALSE)="","",VLOOKUP(Table1[[#This Row],[Budget Code Description]],Dimentions!$X$6:$AC$134,4,FALSE)),"")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49"/>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Number]]=Q2976,BC2976,BC2976+1)</f>
        <v>#REF!</v>
      </c>
    </row>
    <row r="2978" spans="1:55" ht="11.25" customHeight="1" x14ac:dyDescent="0.35">
      <c r="A2978" s="1"/>
      <c r="B2978" s="88" t="str">
        <f>IF(Table1[[#This Row],[Posting Date]]&lt;&gt;"",IF(Table1[[#This Row],[Reference Number]]=Q2977,B2977+1,1),"")</f>
        <v/>
      </c>
      <c r="C2978" s="61"/>
      <c r="D2978" s="61"/>
      <c r="E2978" s="140"/>
      <c r="F2978" s="143" t="str">
        <f>IFERROR(IF(VLOOKUP(Table1[[#This Row],[Budget Code Description]],Dimentions!$X$6:$AC$139,2,FALSE)="","",VLOOKUP(Table1[[#This Row],[Budget Code Description]],Dimentions!$X$6:$AC$139,2,FALSE)),"")</f>
        <v/>
      </c>
      <c r="G2978" s="143"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Description]],Dimentions!$X$6:$AC$134,4,FALSE)="","",VLOOKUP(Table1[[#This Row],[Budget Code Description]],Dimentions!$X$6:$AC$134,4,FALSE)),"")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49"/>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Number]]=Q2977,BC2977,BC2977+1)</f>
        <v>#REF!</v>
      </c>
    </row>
    <row r="2979" spans="1:55" ht="11.25" customHeight="1" x14ac:dyDescent="0.35">
      <c r="A2979" s="1"/>
      <c r="B2979" s="88" t="str">
        <f>IF(Table1[[#This Row],[Posting Date]]&lt;&gt;"",IF(Table1[[#This Row],[Reference Number]]=Q2978,B2978+1,1),"")</f>
        <v/>
      </c>
      <c r="C2979" s="61"/>
      <c r="D2979" s="61"/>
      <c r="E2979" s="140"/>
      <c r="F2979" s="143" t="str">
        <f>IFERROR(IF(VLOOKUP(Table1[[#This Row],[Budget Code Description]],Dimentions!$X$6:$AC$139,2,FALSE)="","",VLOOKUP(Table1[[#This Row],[Budget Code Description]],Dimentions!$X$6:$AC$139,2,FALSE)),"")</f>
        <v/>
      </c>
      <c r="G2979" s="143"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Description]],Dimentions!$X$6:$AC$134,4,FALSE)="","",VLOOKUP(Table1[[#This Row],[Budget Code Description]],Dimentions!$X$6:$AC$134,4,FALSE)),"")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si="49"/>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Number]]=Q2978,BC2978,BC2978+1)</f>
        <v>#REF!</v>
      </c>
    </row>
    <row r="2980" spans="1:55" ht="11.25" customHeight="1" x14ac:dyDescent="0.35">
      <c r="A2980" s="1"/>
      <c r="B2980" s="88" t="str">
        <f>IF(Table1[[#This Row],[Posting Date]]&lt;&gt;"",IF(Table1[[#This Row],[Reference Number]]=Q2979,B2979+1,1),"")</f>
        <v/>
      </c>
      <c r="C2980" s="61"/>
      <c r="D2980" s="61"/>
      <c r="E2980" s="140"/>
      <c r="F2980" s="143" t="str">
        <f>IFERROR(IF(VLOOKUP(Table1[[#This Row],[Budget Code Description]],Dimentions!$X$6:$AC$139,2,FALSE)="","",VLOOKUP(Table1[[#This Row],[Budget Code Description]],Dimentions!$X$6:$AC$139,2,FALSE)),"")</f>
        <v/>
      </c>
      <c r="G2980" s="143"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Description]],Dimentions!$X$6:$AC$134,4,FALSE)="","",VLOOKUP(Table1[[#This Row],[Budget Code Description]],Dimentions!$X$6:$AC$134,4,FALSE)),"")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49"/>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Number]]=Q2979,BC2979,BC2979+1)</f>
        <v>#REF!</v>
      </c>
    </row>
    <row r="2981" spans="1:55" ht="11.25" customHeight="1" x14ac:dyDescent="0.35">
      <c r="A2981" s="1"/>
      <c r="B2981" s="88" t="str">
        <f>IF(Table1[[#This Row],[Posting Date]]&lt;&gt;"",IF(Table1[[#This Row],[Reference Number]]=Q2980,B2980+1,1),"")</f>
        <v/>
      </c>
      <c r="C2981" s="61"/>
      <c r="D2981" s="61"/>
      <c r="E2981" s="140"/>
      <c r="F2981" s="143" t="str">
        <f>IFERROR(IF(VLOOKUP(Table1[[#This Row],[Budget Code Description]],Dimentions!$X$6:$AC$139,2,FALSE)="","",VLOOKUP(Table1[[#This Row],[Budget Code Description]],Dimentions!$X$6:$AC$139,2,FALSE)),"")</f>
        <v/>
      </c>
      <c r="G2981" s="143"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Description]],Dimentions!$X$6:$AC$134,4,FALSE)="","",VLOOKUP(Table1[[#This Row],[Budget Code Description]],Dimentions!$X$6:$AC$134,4,FALSE)),"")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49"/>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Number]]=Q2980,BC2980,BC2980+1)</f>
        <v>#REF!</v>
      </c>
    </row>
    <row r="2982" spans="1:55" ht="11.25" customHeight="1" x14ac:dyDescent="0.35">
      <c r="A2982" s="1"/>
      <c r="B2982" s="88" t="str">
        <f>IF(Table1[[#This Row],[Posting Date]]&lt;&gt;"",IF(Table1[[#This Row],[Reference Number]]=Q2981,B2981+1,1),"")</f>
        <v/>
      </c>
      <c r="C2982" s="61"/>
      <c r="D2982" s="61"/>
      <c r="E2982" s="140"/>
      <c r="F2982" s="143" t="str">
        <f>IFERROR(IF(VLOOKUP(Table1[[#This Row],[Budget Code Description]],Dimentions!$X$6:$AC$139,2,FALSE)="","",VLOOKUP(Table1[[#This Row],[Budget Code Description]],Dimentions!$X$6:$AC$139,2,FALSE)),"")</f>
        <v/>
      </c>
      <c r="G2982" s="143"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Description]],Dimentions!$X$6:$AC$134,4,FALSE)="","",VLOOKUP(Table1[[#This Row],[Budget Code Description]],Dimentions!$X$6:$AC$134,4,FALSE)),"")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si="49"/>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Number]]=Q2981,BC2981,BC2981+1)</f>
        <v>#REF!</v>
      </c>
    </row>
    <row r="2983" spans="1:55" ht="11.25" customHeight="1" x14ac:dyDescent="0.35">
      <c r="A2983" s="1"/>
      <c r="B2983" s="88" t="str">
        <f>IF(Table1[[#This Row],[Posting Date]]&lt;&gt;"",IF(Table1[[#This Row],[Reference Number]]=Q2982,B2982+1,1),"")</f>
        <v/>
      </c>
      <c r="C2983" s="61"/>
      <c r="D2983" s="61"/>
      <c r="E2983" s="140"/>
      <c r="F2983" s="143" t="str">
        <f>IFERROR(IF(VLOOKUP(Table1[[#This Row],[Budget Code Description]],Dimentions!$X$6:$AC$139,2,FALSE)="","",VLOOKUP(Table1[[#This Row],[Budget Code Description]],Dimentions!$X$6:$AC$139,2,FALSE)),"")</f>
        <v/>
      </c>
      <c r="G2983" s="143"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Description]],Dimentions!$X$6:$AC$134,4,FALSE)="","",VLOOKUP(Table1[[#This Row],[Budget Code Description]],Dimentions!$X$6:$AC$134,4,FALSE)),"")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49"/>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Number]]=Q2982,BC2982,BC2982+1)</f>
        <v>#REF!</v>
      </c>
    </row>
    <row r="2984" spans="1:55" ht="11.25" customHeight="1" x14ac:dyDescent="0.35">
      <c r="A2984" s="1"/>
      <c r="B2984" s="88" t="str">
        <f>IF(Table1[[#This Row],[Posting Date]]&lt;&gt;"",IF(Table1[[#This Row],[Reference Number]]=Q2983,B2983+1,1),"")</f>
        <v/>
      </c>
      <c r="C2984" s="61"/>
      <c r="D2984" s="61"/>
      <c r="E2984" s="140"/>
      <c r="F2984" s="143" t="str">
        <f>IFERROR(IF(VLOOKUP(Table1[[#This Row],[Budget Code Description]],Dimentions!$X$6:$AC$139,2,FALSE)="","",VLOOKUP(Table1[[#This Row],[Budget Code Description]],Dimentions!$X$6:$AC$139,2,FALSE)),"")</f>
        <v/>
      </c>
      <c r="G2984" s="143"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Description]],Dimentions!$X$6:$AC$134,4,FALSE)="","",VLOOKUP(Table1[[#This Row],[Budget Code Description]],Dimentions!$X$6:$AC$134,4,FALSE)),"")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49"/>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Number]]=Q2983,BC2983,BC2983+1)</f>
        <v>#REF!</v>
      </c>
    </row>
    <row r="2985" spans="1:55" ht="11.25" customHeight="1" x14ac:dyDescent="0.35">
      <c r="A2985" s="1"/>
      <c r="B2985" s="88" t="str">
        <f>IF(Table1[[#This Row],[Posting Date]]&lt;&gt;"",IF(Table1[[#This Row],[Reference Number]]=Q2984,B2984+1,1),"")</f>
        <v/>
      </c>
      <c r="C2985" s="61"/>
      <c r="D2985" s="61"/>
      <c r="E2985" s="140"/>
      <c r="F2985" s="143" t="str">
        <f>IFERROR(IF(VLOOKUP(Table1[[#This Row],[Budget Code Description]],Dimentions!$X$6:$AC$139,2,FALSE)="","",VLOOKUP(Table1[[#This Row],[Budget Code Description]],Dimentions!$X$6:$AC$139,2,FALSE)),"")</f>
        <v/>
      </c>
      <c r="G2985" s="143"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Description]],Dimentions!$X$6:$AC$134,4,FALSE)="","",VLOOKUP(Table1[[#This Row],[Budget Code Description]],Dimentions!$X$6:$AC$134,4,FALSE)),"")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si="49"/>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Number]]=Q2984,BC2984,BC2984+1)</f>
        <v>#REF!</v>
      </c>
    </row>
    <row r="2986" spans="1:55" ht="11.25" customHeight="1" x14ac:dyDescent="0.35">
      <c r="A2986" s="1"/>
      <c r="B2986" s="88" t="str">
        <f>IF(Table1[[#This Row],[Posting Date]]&lt;&gt;"",IF(Table1[[#This Row],[Reference Number]]=Q2985,B2985+1,1),"")</f>
        <v/>
      </c>
      <c r="C2986" s="61"/>
      <c r="D2986" s="61"/>
      <c r="E2986" s="140"/>
      <c r="F2986" s="143" t="str">
        <f>IFERROR(IF(VLOOKUP(Table1[[#This Row],[Budget Code Description]],Dimentions!$X$6:$AC$139,2,FALSE)="","",VLOOKUP(Table1[[#This Row],[Budget Code Description]],Dimentions!$X$6:$AC$139,2,FALSE)),"")</f>
        <v/>
      </c>
      <c r="G2986" s="143"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Description]],Dimentions!$X$6:$AC$134,4,FALSE)="","",VLOOKUP(Table1[[#This Row],[Budget Code Description]],Dimentions!$X$6:$AC$134,4,FALSE)),"")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49"/>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Number]]=Q2985,BC2985,BC2985+1)</f>
        <v>#REF!</v>
      </c>
    </row>
    <row r="2987" spans="1:55" ht="11.25" customHeight="1" x14ac:dyDescent="0.35">
      <c r="A2987" s="1"/>
      <c r="B2987" s="88" t="str">
        <f>IF(Table1[[#This Row],[Posting Date]]&lt;&gt;"",IF(Table1[[#This Row],[Reference Number]]=Q2986,B2986+1,1),"")</f>
        <v/>
      </c>
      <c r="C2987" s="61"/>
      <c r="D2987" s="61"/>
      <c r="E2987" s="140"/>
      <c r="F2987" s="143" t="str">
        <f>IFERROR(IF(VLOOKUP(Table1[[#This Row],[Budget Code Description]],Dimentions!$X$6:$AC$139,2,FALSE)="","",VLOOKUP(Table1[[#This Row],[Budget Code Description]],Dimentions!$X$6:$AC$139,2,FALSE)),"")</f>
        <v/>
      </c>
      <c r="G2987" s="143"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Description]],Dimentions!$X$6:$AC$134,4,FALSE)="","",VLOOKUP(Table1[[#This Row],[Budget Code Description]],Dimentions!$X$6:$AC$134,4,FALSE)),"")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ref="W2987:W3050" si="50">IF(E2987="","",(ExchangeRate))</f>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Number]]=Q2986,BC2986,BC2986+1)</f>
        <v>#REF!</v>
      </c>
    </row>
    <row r="2988" spans="1:55" ht="11.25" customHeight="1" x14ac:dyDescent="0.35">
      <c r="A2988" s="1"/>
      <c r="B2988" s="88" t="str">
        <f>IF(Table1[[#This Row],[Posting Date]]&lt;&gt;"",IF(Table1[[#This Row],[Reference Number]]=Q2987,B2987+1,1),"")</f>
        <v/>
      </c>
      <c r="C2988" s="61"/>
      <c r="D2988" s="61"/>
      <c r="E2988" s="140"/>
      <c r="F2988" s="143" t="str">
        <f>IFERROR(IF(VLOOKUP(Table1[[#This Row],[Budget Code Description]],Dimentions!$X$6:$AC$139,2,FALSE)="","",VLOOKUP(Table1[[#This Row],[Budget Code Description]],Dimentions!$X$6:$AC$139,2,FALSE)),"")</f>
        <v/>
      </c>
      <c r="G2988" s="143"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Description]],Dimentions!$X$6:$AC$134,4,FALSE)="","",VLOOKUP(Table1[[#This Row],[Budget Code Description]],Dimentions!$X$6:$AC$134,4,FALSE)),"")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50"/>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Number]]=Q2987,BC2987,BC2987+1)</f>
        <v>#REF!</v>
      </c>
    </row>
    <row r="2989" spans="1:55" ht="11.25" customHeight="1" x14ac:dyDescent="0.35">
      <c r="A2989" s="1"/>
      <c r="B2989" s="88" t="str">
        <f>IF(Table1[[#This Row],[Posting Date]]&lt;&gt;"",IF(Table1[[#This Row],[Reference Number]]=Q2988,B2988+1,1),"")</f>
        <v/>
      </c>
      <c r="C2989" s="61"/>
      <c r="D2989" s="61"/>
      <c r="E2989" s="140"/>
      <c r="F2989" s="143" t="str">
        <f>IFERROR(IF(VLOOKUP(Table1[[#This Row],[Budget Code Description]],Dimentions!$X$6:$AC$139,2,FALSE)="","",VLOOKUP(Table1[[#This Row],[Budget Code Description]],Dimentions!$X$6:$AC$139,2,FALSE)),"")</f>
        <v/>
      </c>
      <c r="G2989" s="143"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Description]],Dimentions!$X$6:$AC$134,4,FALSE)="","",VLOOKUP(Table1[[#This Row],[Budget Code Description]],Dimentions!$X$6:$AC$134,4,FALSE)),"")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si="50"/>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Number]]=Q2988,BC2988,BC2988+1)</f>
        <v>#REF!</v>
      </c>
    </row>
    <row r="2990" spans="1:55" ht="11.25" customHeight="1" x14ac:dyDescent="0.35">
      <c r="A2990" s="1"/>
      <c r="B2990" s="88" t="str">
        <f>IF(Table1[[#This Row],[Posting Date]]&lt;&gt;"",IF(Table1[[#This Row],[Reference Number]]=Q2989,B2989+1,1),"")</f>
        <v/>
      </c>
      <c r="C2990" s="61"/>
      <c r="D2990" s="61"/>
      <c r="E2990" s="140"/>
      <c r="F2990" s="143" t="str">
        <f>IFERROR(IF(VLOOKUP(Table1[[#This Row],[Budget Code Description]],Dimentions!$X$6:$AC$139,2,FALSE)="","",VLOOKUP(Table1[[#This Row],[Budget Code Description]],Dimentions!$X$6:$AC$139,2,FALSE)),"")</f>
        <v/>
      </c>
      <c r="G2990" s="143"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Description]],Dimentions!$X$6:$AC$134,4,FALSE)="","",VLOOKUP(Table1[[#This Row],[Budget Code Description]],Dimentions!$X$6:$AC$134,4,FALSE)),"")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si="50"/>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Number]]=Q2989,BC2989,BC2989+1)</f>
        <v>#REF!</v>
      </c>
    </row>
    <row r="2991" spans="1:55" ht="11.25" customHeight="1" x14ac:dyDescent="0.35">
      <c r="A2991" s="1"/>
      <c r="B2991" s="88" t="str">
        <f>IF(Table1[[#This Row],[Posting Date]]&lt;&gt;"",IF(Table1[[#This Row],[Reference Number]]=Q2990,B2990+1,1),"")</f>
        <v/>
      </c>
      <c r="C2991" s="61"/>
      <c r="D2991" s="61"/>
      <c r="E2991" s="140"/>
      <c r="F2991" s="143" t="str">
        <f>IFERROR(IF(VLOOKUP(Table1[[#This Row],[Budget Code Description]],Dimentions!$X$6:$AC$139,2,FALSE)="","",VLOOKUP(Table1[[#This Row],[Budget Code Description]],Dimentions!$X$6:$AC$139,2,FALSE)),"")</f>
        <v/>
      </c>
      <c r="G2991" s="143"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Description]],Dimentions!$X$6:$AC$134,4,FALSE)="","",VLOOKUP(Table1[[#This Row],[Budget Code Description]],Dimentions!$X$6:$AC$134,4,FALSE)),"")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si="50"/>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Number]]=Q2990,BC2990,BC2990+1)</f>
        <v>#REF!</v>
      </c>
    </row>
    <row r="2992" spans="1:55" ht="11.25" customHeight="1" x14ac:dyDescent="0.35">
      <c r="A2992" s="1"/>
      <c r="B2992" s="88" t="str">
        <f>IF(Table1[[#This Row],[Posting Date]]&lt;&gt;"",IF(Table1[[#This Row],[Reference Number]]=Q2991,B2991+1,1),"")</f>
        <v/>
      </c>
      <c r="C2992" s="61"/>
      <c r="D2992" s="61"/>
      <c r="E2992" s="140"/>
      <c r="F2992" s="143" t="str">
        <f>IFERROR(IF(VLOOKUP(Table1[[#This Row],[Budget Code Description]],Dimentions!$X$6:$AC$139,2,FALSE)="","",VLOOKUP(Table1[[#This Row],[Budget Code Description]],Dimentions!$X$6:$AC$139,2,FALSE)),"")</f>
        <v/>
      </c>
      <c r="G2992" s="143"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Description]],Dimentions!$X$6:$AC$134,4,FALSE)="","",VLOOKUP(Table1[[#This Row],[Budget Code Description]],Dimentions!$X$6:$AC$134,4,FALSE)),"")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50"/>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Number]]=Q2991,BC2991,BC2991+1)</f>
        <v>#REF!</v>
      </c>
    </row>
    <row r="2993" spans="1:55" ht="11.25" customHeight="1" x14ac:dyDescent="0.35">
      <c r="A2993" s="1"/>
      <c r="B2993" s="88" t="str">
        <f>IF(Table1[[#This Row],[Posting Date]]&lt;&gt;"",IF(Table1[[#This Row],[Reference Number]]=Q2992,B2992+1,1),"")</f>
        <v/>
      </c>
      <c r="C2993" s="61"/>
      <c r="D2993" s="61"/>
      <c r="E2993" s="140"/>
      <c r="F2993" s="143" t="str">
        <f>IFERROR(IF(VLOOKUP(Table1[[#This Row],[Budget Code Description]],Dimentions!$X$6:$AC$139,2,FALSE)="","",VLOOKUP(Table1[[#This Row],[Budget Code Description]],Dimentions!$X$6:$AC$139,2,FALSE)),"")</f>
        <v/>
      </c>
      <c r="G2993" s="143"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Description]],Dimentions!$X$6:$AC$134,4,FALSE)="","",VLOOKUP(Table1[[#This Row],[Budget Code Description]],Dimentions!$X$6:$AC$134,4,FALSE)),"")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50"/>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Number]]=Q2992,BC2992,BC2992+1)</f>
        <v>#REF!</v>
      </c>
    </row>
    <row r="2994" spans="1:55" ht="11.25" customHeight="1" x14ac:dyDescent="0.35">
      <c r="A2994" s="1"/>
      <c r="B2994" s="88" t="str">
        <f>IF(Table1[[#This Row],[Posting Date]]&lt;&gt;"",IF(Table1[[#This Row],[Reference Number]]=Q2993,B2993+1,1),"")</f>
        <v/>
      </c>
      <c r="C2994" s="61"/>
      <c r="D2994" s="61"/>
      <c r="E2994" s="140"/>
      <c r="F2994" s="143" t="str">
        <f>IFERROR(IF(VLOOKUP(Table1[[#This Row],[Budget Code Description]],Dimentions!$X$6:$AC$139,2,FALSE)="","",VLOOKUP(Table1[[#This Row],[Budget Code Description]],Dimentions!$X$6:$AC$139,2,FALSE)),"")</f>
        <v/>
      </c>
      <c r="G2994" s="143"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Description]],Dimentions!$X$6:$AC$134,4,FALSE)="","",VLOOKUP(Table1[[#This Row],[Budget Code Description]],Dimentions!$X$6:$AC$134,4,FALSE)),"")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50"/>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Number]]=Q2993,BC2993,BC2993+1)</f>
        <v>#REF!</v>
      </c>
    </row>
    <row r="2995" spans="1:55" ht="11.25" customHeight="1" x14ac:dyDescent="0.35">
      <c r="A2995" s="1"/>
      <c r="B2995" s="88" t="str">
        <f>IF(Table1[[#This Row],[Posting Date]]&lt;&gt;"",IF(Table1[[#This Row],[Reference Number]]=Q2994,B2994+1,1),"")</f>
        <v/>
      </c>
      <c r="C2995" s="61"/>
      <c r="D2995" s="61"/>
      <c r="E2995" s="140"/>
      <c r="F2995" s="143" t="str">
        <f>IFERROR(IF(VLOOKUP(Table1[[#This Row],[Budget Code Description]],Dimentions!$X$6:$AC$139,2,FALSE)="","",VLOOKUP(Table1[[#This Row],[Budget Code Description]],Dimentions!$X$6:$AC$139,2,FALSE)),"")</f>
        <v/>
      </c>
      <c r="G2995" s="143"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Description]],Dimentions!$X$6:$AC$134,4,FALSE)="","",VLOOKUP(Table1[[#This Row],[Budget Code Description]],Dimentions!$X$6:$AC$134,4,FALSE)),"")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50"/>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Number]]=Q2994,BC2994,BC2994+1)</f>
        <v>#REF!</v>
      </c>
    </row>
    <row r="2996" spans="1:55" ht="11.25" customHeight="1" x14ac:dyDescent="0.35">
      <c r="A2996" s="1"/>
      <c r="B2996" s="88" t="str">
        <f>IF(Table1[[#This Row],[Posting Date]]&lt;&gt;"",IF(Table1[[#This Row],[Reference Number]]=Q2995,B2995+1,1),"")</f>
        <v/>
      </c>
      <c r="C2996" s="61"/>
      <c r="D2996" s="61"/>
      <c r="E2996" s="140"/>
      <c r="F2996" s="143" t="str">
        <f>IFERROR(IF(VLOOKUP(Table1[[#This Row],[Budget Code Description]],Dimentions!$X$6:$AC$139,2,FALSE)="","",VLOOKUP(Table1[[#This Row],[Budget Code Description]],Dimentions!$X$6:$AC$139,2,FALSE)),"")</f>
        <v/>
      </c>
      <c r="G2996" s="143"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Description]],Dimentions!$X$6:$AC$134,4,FALSE)="","",VLOOKUP(Table1[[#This Row],[Budget Code Description]],Dimentions!$X$6:$AC$134,4,FALSE)),"")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50"/>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Number]]=Q2995,BC2995,BC2995+1)</f>
        <v>#REF!</v>
      </c>
    </row>
    <row r="2997" spans="1:55" ht="11.25" customHeight="1" x14ac:dyDescent="0.35">
      <c r="A2997" s="1"/>
      <c r="B2997" s="88" t="str">
        <f>IF(Table1[[#This Row],[Posting Date]]&lt;&gt;"",IF(Table1[[#This Row],[Reference Number]]=Q2996,B2996+1,1),"")</f>
        <v/>
      </c>
      <c r="C2997" s="61"/>
      <c r="D2997" s="61"/>
      <c r="E2997" s="140"/>
      <c r="F2997" s="143" t="str">
        <f>IFERROR(IF(VLOOKUP(Table1[[#This Row],[Budget Code Description]],Dimentions!$X$6:$AC$139,2,FALSE)="","",VLOOKUP(Table1[[#This Row],[Budget Code Description]],Dimentions!$X$6:$AC$139,2,FALSE)),"")</f>
        <v/>
      </c>
      <c r="G2997" s="143"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Description]],Dimentions!$X$6:$AC$134,4,FALSE)="","",VLOOKUP(Table1[[#This Row],[Budget Code Description]],Dimentions!$X$6:$AC$134,4,FALSE)),"")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50"/>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Number]]=Q2996,BC2996,BC2996+1)</f>
        <v>#REF!</v>
      </c>
    </row>
    <row r="2998" spans="1:55" ht="11.25" customHeight="1" x14ac:dyDescent="0.35">
      <c r="A2998" s="1"/>
      <c r="B2998" s="88" t="str">
        <f>IF(Table1[[#This Row],[Posting Date]]&lt;&gt;"",IF(Table1[[#This Row],[Reference Number]]=Q2997,B2997+1,1),"")</f>
        <v/>
      </c>
      <c r="C2998" s="61"/>
      <c r="D2998" s="61"/>
      <c r="E2998" s="140"/>
      <c r="F2998" s="143" t="str">
        <f>IFERROR(IF(VLOOKUP(Table1[[#This Row],[Budget Code Description]],Dimentions!$X$6:$AC$139,2,FALSE)="","",VLOOKUP(Table1[[#This Row],[Budget Code Description]],Dimentions!$X$6:$AC$139,2,FALSE)),"")</f>
        <v/>
      </c>
      <c r="G2998" s="143"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Description]],Dimentions!$X$6:$AC$134,4,FALSE)="","",VLOOKUP(Table1[[#This Row],[Budget Code Description]],Dimentions!$X$6:$AC$134,4,FALSE)),"")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50"/>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Number]]=Q2997,BC2997,BC2997+1)</f>
        <v>#REF!</v>
      </c>
    </row>
    <row r="2999" spans="1:55" ht="11.25" customHeight="1" x14ac:dyDescent="0.35">
      <c r="A2999" s="1"/>
      <c r="B2999" s="88" t="str">
        <f>IF(Table1[[#This Row],[Posting Date]]&lt;&gt;"",IF(Table1[[#This Row],[Reference Number]]=Q2998,B2998+1,1),"")</f>
        <v/>
      </c>
      <c r="C2999" s="61"/>
      <c r="D2999" s="61"/>
      <c r="E2999" s="140"/>
      <c r="F2999" s="143" t="str">
        <f>IFERROR(IF(VLOOKUP(Table1[[#This Row],[Budget Code Description]],Dimentions!$X$6:$AC$139,2,FALSE)="","",VLOOKUP(Table1[[#This Row],[Budget Code Description]],Dimentions!$X$6:$AC$139,2,FALSE)),"")</f>
        <v/>
      </c>
      <c r="G2999" s="143"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Description]],Dimentions!$X$6:$AC$134,4,FALSE)="","",VLOOKUP(Table1[[#This Row],[Budget Code Description]],Dimentions!$X$6:$AC$134,4,FALSE)),"")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50"/>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Number]]=Q2998,BC2998,BC2998+1)</f>
        <v>#REF!</v>
      </c>
    </row>
    <row r="3000" spans="1:55" ht="11.25" customHeight="1" x14ac:dyDescent="0.35">
      <c r="A3000" s="1"/>
      <c r="B3000" s="88" t="str">
        <f>IF(Table1[[#This Row],[Posting Date]]&lt;&gt;"",IF(Table1[[#This Row],[Reference Number]]=Q2999,B2999+1,1),"")</f>
        <v/>
      </c>
      <c r="C3000" s="61"/>
      <c r="D3000" s="61"/>
      <c r="E3000" s="140"/>
      <c r="F3000" s="143" t="str">
        <f>IFERROR(IF(VLOOKUP(Table1[[#This Row],[Budget Code Description]],Dimentions!$X$6:$AC$139,2,FALSE)="","",VLOOKUP(Table1[[#This Row],[Budget Code Description]],Dimentions!$X$6:$AC$139,2,FALSE)),"")</f>
        <v/>
      </c>
      <c r="G3000" s="143"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Description]],Dimentions!$X$6:$AC$134,4,FALSE)="","",VLOOKUP(Table1[[#This Row],[Budget Code Description]],Dimentions!$X$6:$AC$134,4,FALSE)),"")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si="50"/>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Number]]=Q2999,BC2999,BC2999+1)</f>
        <v>#REF!</v>
      </c>
    </row>
    <row r="3001" spans="1:55" ht="11.25" customHeight="1" x14ac:dyDescent="0.35">
      <c r="A3001" s="1"/>
      <c r="B3001" s="88" t="str">
        <f>IF(Table1[[#This Row],[Posting Date]]&lt;&gt;"",IF(Table1[[#This Row],[Reference Number]]=Q3000,B3000+1,1),"")</f>
        <v/>
      </c>
      <c r="C3001" s="61"/>
      <c r="D3001" s="61"/>
      <c r="E3001" s="140"/>
      <c r="F3001" s="143" t="str">
        <f>IFERROR(IF(VLOOKUP(Table1[[#This Row],[Budget Code Description]],Dimentions!$X$6:$AC$139,2,FALSE)="","",VLOOKUP(Table1[[#This Row],[Budget Code Description]],Dimentions!$X$6:$AC$139,2,FALSE)),"")</f>
        <v/>
      </c>
      <c r="G3001" s="143"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Description]],Dimentions!$X$6:$AC$134,4,FALSE)="","",VLOOKUP(Table1[[#This Row],[Budget Code Description]],Dimentions!$X$6:$AC$134,4,FALSE)),"")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50"/>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Number]]=Q3000,BC3000,BC3000+1)</f>
        <v>#REF!</v>
      </c>
    </row>
    <row r="3002" spans="1:55" ht="11.25" customHeight="1" x14ac:dyDescent="0.35">
      <c r="A3002" s="1"/>
      <c r="B3002" s="88" t="str">
        <f>IF(Table1[[#This Row],[Posting Date]]&lt;&gt;"",IF(Table1[[#This Row],[Reference Number]]=Q3001,B3001+1,1),"")</f>
        <v/>
      </c>
      <c r="C3002" s="61"/>
      <c r="D3002" s="61"/>
      <c r="E3002" s="140"/>
      <c r="F3002" s="143" t="str">
        <f>IFERROR(IF(VLOOKUP(Table1[[#This Row],[Budget Code Description]],Dimentions!$X$6:$AC$139,2,FALSE)="","",VLOOKUP(Table1[[#This Row],[Budget Code Description]],Dimentions!$X$6:$AC$139,2,FALSE)),"")</f>
        <v/>
      </c>
      <c r="G3002" s="143"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Description]],Dimentions!$X$6:$AC$134,4,FALSE)="","",VLOOKUP(Table1[[#This Row],[Budget Code Description]],Dimentions!$X$6:$AC$134,4,FALSE)),"")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50"/>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Number]]=Q3001,BC3001,BC3001+1)</f>
        <v>#REF!</v>
      </c>
    </row>
    <row r="3003" spans="1:55" ht="11.25" customHeight="1" x14ac:dyDescent="0.35">
      <c r="A3003" s="1"/>
      <c r="B3003" s="88" t="str">
        <f>IF(Table1[[#This Row],[Posting Date]]&lt;&gt;"",IF(Table1[[#This Row],[Reference Number]]=Q3002,B3002+1,1),"")</f>
        <v/>
      </c>
      <c r="C3003" s="61"/>
      <c r="D3003" s="61"/>
      <c r="E3003" s="140"/>
      <c r="F3003" s="143" t="str">
        <f>IFERROR(IF(VLOOKUP(Table1[[#This Row],[Budget Code Description]],Dimentions!$X$6:$AC$139,2,FALSE)="","",VLOOKUP(Table1[[#This Row],[Budget Code Description]],Dimentions!$X$6:$AC$139,2,FALSE)),"")</f>
        <v/>
      </c>
      <c r="G3003" s="143"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Description]],Dimentions!$X$6:$AC$134,4,FALSE)="","",VLOOKUP(Table1[[#This Row],[Budget Code Description]],Dimentions!$X$6:$AC$134,4,FALSE)),"")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50"/>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Number]]=Q3002,BC3002,BC3002+1)</f>
        <v>#REF!</v>
      </c>
    </row>
    <row r="3004" spans="1:55" ht="11.25" customHeight="1" x14ac:dyDescent="0.35">
      <c r="A3004" s="1"/>
      <c r="B3004" s="88" t="str">
        <f>IF(Table1[[#This Row],[Posting Date]]&lt;&gt;"",IF(Table1[[#This Row],[Reference Number]]=Q3003,B3003+1,1),"")</f>
        <v/>
      </c>
      <c r="C3004" s="61"/>
      <c r="D3004" s="61"/>
      <c r="E3004" s="140"/>
      <c r="F3004" s="143" t="str">
        <f>IFERROR(IF(VLOOKUP(Table1[[#This Row],[Budget Code Description]],Dimentions!$X$6:$AC$139,2,FALSE)="","",VLOOKUP(Table1[[#This Row],[Budget Code Description]],Dimentions!$X$6:$AC$139,2,FALSE)),"")</f>
        <v/>
      </c>
      <c r="G3004" s="143"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Description]],Dimentions!$X$6:$AC$134,4,FALSE)="","",VLOOKUP(Table1[[#This Row],[Budget Code Description]],Dimentions!$X$6:$AC$134,4,FALSE)),"")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50"/>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Number]]=Q3003,BC3003,BC3003+1)</f>
        <v>#REF!</v>
      </c>
    </row>
    <row r="3005" spans="1:55" ht="11.25" customHeight="1" x14ac:dyDescent="0.35">
      <c r="A3005" s="1"/>
      <c r="B3005" s="88" t="str">
        <f>IF(Table1[[#This Row],[Posting Date]]&lt;&gt;"",IF(Table1[[#This Row],[Reference Number]]=Q3004,B3004+1,1),"")</f>
        <v/>
      </c>
      <c r="C3005" s="61"/>
      <c r="D3005" s="61"/>
      <c r="E3005" s="140"/>
      <c r="F3005" s="143" t="str">
        <f>IFERROR(IF(VLOOKUP(Table1[[#This Row],[Budget Code Description]],Dimentions!$X$6:$AC$139,2,FALSE)="","",VLOOKUP(Table1[[#This Row],[Budget Code Description]],Dimentions!$X$6:$AC$139,2,FALSE)),"")</f>
        <v/>
      </c>
      <c r="G3005" s="143"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Description]],Dimentions!$X$6:$AC$134,4,FALSE)="","",VLOOKUP(Table1[[#This Row],[Budget Code Description]],Dimentions!$X$6:$AC$134,4,FALSE)),"")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50"/>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Number]]=Q3004,BC3004,BC3004+1)</f>
        <v>#REF!</v>
      </c>
    </row>
    <row r="3006" spans="1:55" ht="11.25" customHeight="1" x14ac:dyDescent="0.35">
      <c r="A3006" s="1"/>
      <c r="B3006" s="88" t="str">
        <f>IF(Table1[[#This Row],[Posting Date]]&lt;&gt;"",IF(Table1[[#This Row],[Reference Number]]=Q3005,B3005+1,1),"")</f>
        <v/>
      </c>
      <c r="C3006" s="61"/>
      <c r="D3006" s="61"/>
      <c r="E3006" s="140"/>
      <c r="F3006" s="143" t="str">
        <f>IFERROR(IF(VLOOKUP(Table1[[#This Row],[Budget Code Description]],Dimentions!$X$6:$AC$139,2,FALSE)="","",VLOOKUP(Table1[[#This Row],[Budget Code Description]],Dimentions!$X$6:$AC$139,2,FALSE)),"")</f>
        <v/>
      </c>
      <c r="G3006" s="143"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Description]],Dimentions!$X$6:$AC$134,4,FALSE)="","",VLOOKUP(Table1[[#This Row],[Budget Code Description]],Dimentions!$X$6:$AC$134,4,FALSE)),"")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50"/>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Number]]=Q3005,BC3005,BC3005+1)</f>
        <v>#REF!</v>
      </c>
    </row>
    <row r="3007" spans="1:55" ht="11.25" customHeight="1" x14ac:dyDescent="0.35">
      <c r="A3007" s="1"/>
      <c r="B3007" s="88" t="str">
        <f>IF(Table1[[#This Row],[Posting Date]]&lt;&gt;"",IF(Table1[[#This Row],[Reference Number]]=Q3006,B3006+1,1),"")</f>
        <v/>
      </c>
      <c r="C3007" s="61"/>
      <c r="D3007" s="61"/>
      <c r="E3007" s="140"/>
      <c r="F3007" s="143" t="str">
        <f>IFERROR(IF(VLOOKUP(Table1[[#This Row],[Budget Code Description]],Dimentions!$X$6:$AC$139,2,FALSE)="","",VLOOKUP(Table1[[#This Row],[Budget Code Description]],Dimentions!$X$6:$AC$139,2,FALSE)),"")</f>
        <v/>
      </c>
      <c r="G3007" s="143"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Description]],Dimentions!$X$6:$AC$134,4,FALSE)="","",VLOOKUP(Table1[[#This Row],[Budget Code Description]],Dimentions!$X$6:$AC$134,4,FALSE)),"")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50"/>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Number]]=Q3006,BC3006,BC3006+1)</f>
        <v>#REF!</v>
      </c>
    </row>
    <row r="3008" spans="1:55" ht="11.25" customHeight="1" x14ac:dyDescent="0.35">
      <c r="A3008" s="1"/>
      <c r="B3008" s="88" t="str">
        <f>IF(Table1[[#This Row],[Posting Date]]&lt;&gt;"",IF(Table1[[#This Row],[Reference Number]]=Q3007,B3007+1,1),"")</f>
        <v/>
      </c>
      <c r="C3008" s="61"/>
      <c r="D3008" s="61"/>
      <c r="E3008" s="140"/>
      <c r="F3008" s="143" t="str">
        <f>IFERROR(IF(VLOOKUP(Table1[[#This Row],[Budget Code Description]],Dimentions!$X$6:$AC$139,2,FALSE)="","",VLOOKUP(Table1[[#This Row],[Budget Code Description]],Dimentions!$X$6:$AC$139,2,FALSE)),"")</f>
        <v/>
      </c>
      <c r="G3008" s="143"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Description]],Dimentions!$X$6:$AC$134,4,FALSE)="","",VLOOKUP(Table1[[#This Row],[Budget Code Description]],Dimentions!$X$6:$AC$134,4,FALSE)),"")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50"/>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Number]]=Q3007,BC3007,BC3007+1)</f>
        <v>#REF!</v>
      </c>
    </row>
    <row r="3009" spans="1:55" ht="11.25" customHeight="1" x14ac:dyDescent="0.35">
      <c r="A3009" s="1"/>
      <c r="B3009" s="88" t="str">
        <f>IF(Table1[[#This Row],[Posting Date]]&lt;&gt;"",IF(Table1[[#This Row],[Reference Number]]=Q3008,B3008+1,1),"")</f>
        <v/>
      </c>
      <c r="C3009" s="61"/>
      <c r="D3009" s="61"/>
      <c r="E3009" s="140"/>
      <c r="F3009" s="143" t="str">
        <f>IFERROR(IF(VLOOKUP(Table1[[#This Row],[Budget Code Description]],Dimentions!$X$6:$AC$139,2,FALSE)="","",VLOOKUP(Table1[[#This Row],[Budget Code Description]],Dimentions!$X$6:$AC$139,2,FALSE)),"")</f>
        <v/>
      </c>
      <c r="G3009" s="143"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Description]],Dimentions!$X$6:$AC$134,4,FALSE)="","",VLOOKUP(Table1[[#This Row],[Budget Code Description]],Dimentions!$X$6:$AC$134,4,FALSE)),"")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50"/>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Number]]=Q3008,BC3008,BC3008+1)</f>
        <v>#REF!</v>
      </c>
    </row>
    <row r="3010" spans="1:55" ht="11.25" customHeight="1" x14ac:dyDescent="0.35">
      <c r="A3010" s="1"/>
      <c r="B3010" s="88" t="str">
        <f>IF(Table1[[#This Row],[Posting Date]]&lt;&gt;"",IF(Table1[[#This Row],[Reference Number]]=Q3009,B3009+1,1),"")</f>
        <v/>
      </c>
      <c r="C3010" s="61"/>
      <c r="D3010" s="61"/>
      <c r="E3010" s="140"/>
      <c r="F3010" s="143" t="str">
        <f>IFERROR(IF(VLOOKUP(Table1[[#This Row],[Budget Code Description]],Dimentions!$X$6:$AC$139,2,FALSE)="","",VLOOKUP(Table1[[#This Row],[Budget Code Description]],Dimentions!$X$6:$AC$139,2,FALSE)),"")</f>
        <v/>
      </c>
      <c r="G3010" s="143"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Description]],Dimentions!$X$6:$AC$134,4,FALSE)="","",VLOOKUP(Table1[[#This Row],[Budget Code Description]],Dimentions!$X$6:$AC$134,4,FALSE)),"")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50"/>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Number]]=Q3009,BC3009,BC3009+1)</f>
        <v>#REF!</v>
      </c>
    </row>
    <row r="3011" spans="1:55" ht="11.25" customHeight="1" x14ac:dyDescent="0.35">
      <c r="A3011" s="1"/>
      <c r="B3011" s="88" t="str">
        <f>IF(Table1[[#This Row],[Posting Date]]&lt;&gt;"",IF(Table1[[#This Row],[Reference Number]]=Q3010,B3010+1,1),"")</f>
        <v/>
      </c>
      <c r="C3011" s="61"/>
      <c r="D3011" s="61"/>
      <c r="E3011" s="140"/>
      <c r="F3011" s="143" t="str">
        <f>IFERROR(IF(VLOOKUP(Table1[[#This Row],[Budget Code Description]],Dimentions!$X$6:$AC$139,2,FALSE)="","",VLOOKUP(Table1[[#This Row],[Budget Code Description]],Dimentions!$X$6:$AC$139,2,FALSE)),"")</f>
        <v/>
      </c>
      <c r="G3011" s="143"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Description]],Dimentions!$X$6:$AC$134,4,FALSE)="","",VLOOKUP(Table1[[#This Row],[Budget Code Description]],Dimentions!$X$6:$AC$134,4,FALSE)),"")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50"/>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Number]]=Q3010,BC3010,BC3010+1)</f>
        <v>#REF!</v>
      </c>
    </row>
    <row r="3012" spans="1:55" ht="11.25" customHeight="1" x14ac:dyDescent="0.35">
      <c r="A3012" s="1"/>
      <c r="B3012" s="88" t="str">
        <f>IF(Table1[[#This Row],[Posting Date]]&lt;&gt;"",IF(Table1[[#This Row],[Reference Number]]=Q3011,B3011+1,1),"")</f>
        <v/>
      </c>
      <c r="C3012" s="61"/>
      <c r="D3012" s="61"/>
      <c r="E3012" s="140"/>
      <c r="F3012" s="143" t="str">
        <f>IFERROR(IF(VLOOKUP(Table1[[#This Row],[Budget Code Description]],Dimentions!$X$6:$AC$139,2,FALSE)="","",VLOOKUP(Table1[[#This Row],[Budget Code Description]],Dimentions!$X$6:$AC$139,2,FALSE)),"")</f>
        <v/>
      </c>
      <c r="G3012" s="143"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Description]],Dimentions!$X$6:$AC$134,4,FALSE)="","",VLOOKUP(Table1[[#This Row],[Budget Code Description]],Dimentions!$X$6:$AC$134,4,FALSE)),"")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50"/>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Number]]=Q3011,BC3011,BC3011+1)</f>
        <v>#REF!</v>
      </c>
    </row>
    <row r="3013" spans="1:55" ht="11.25" customHeight="1" x14ac:dyDescent="0.35">
      <c r="A3013" s="1"/>
      <c r="B3013" s="88" t="str">
        <f>IF(Table1[[#This Row],[Posting Date]]&lt;&gt;"",IF(Table1[[#This Row],[Reference Number]]=Q3012,B3012+1,1),"")</f>
        <v/>
      </c>
      <c r="C3013" s="61"/>
      <c r="D3013" s="61"/>
      <c r="E3013" s="140"/>
      <c r="F3013" s="143" t="str">
        <f>IFERROR(IF(VLOOKUP(Table1[[#This Row],[Budget Code Description]],Dimentions!$X$6:$AC$139,2,FALSE)="","",VLOOKUP(Table1[[#This Row],[Budget Code Description]],Dimentions!$X$6:$AC$139,2,FALSE)),"")</f>
        <v/>
      </c>
      <c r="G3013" s="143"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Description]],Dimentions!$X$6:$AC$134,4,FALSE)="","",VLOOKUP(Table1[[#This Row],[Budget Code Description]],Dimentions!$X$6:$AC$134,4,FALSE)),"")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50"/>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Number]]=Q3012,BC3012,BC3012+1)</f>
        <v>#REF!</v>
      </c>
    </row>
    <row r="3014" spans="1:55" ht="11.25" customHeight="1" x14ac:dyDescent="0.35">
      <c r="A3014" s="1"/>
      <c r="B3014" s="88" t="str">
        <f>IF(Table1[[#This Row],[Posting Date]]&lt;&gt;"",IF(Table1[[#This Row],[Reference Number]]=Q3013,B3013+1,1),"")</f>
        <v/>
      </c>
      <c r="C3014" s="61"/>
      <c r="D3014" s="61"/>
      <c r="E3014" s="140"/>
      <c r="F3014" s="143" t="str">
        <f>IFERROR(IF(VLOOKUP(Table1[[#This Row],[Budget Code Description]],Dimentions!$X$6:$AC$139,2,FALSE)="","",VLOOKUP(Table1[[#This Row],[Budget Code Description]],Dimentions!$X$6:$AC$139,2,FALSE)),"")</f>
        <v/>
      </c>
      <c r="G3014" s="143"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Description]],Dimentions!$X$6:$AC$134,4,FALSE)="","",VLOOKUP(Table1[[#This Row],[Budget Code Description]],Dimentions!$X$6:$AC$134,4,FALSE)),"")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50"/>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Number]]=Q3013,BC3013,BC3013+1)</f>
        <v>#REF!</v>
      </c>
    </row>
    <row r="3015" spans="1:55" ht="11.25" customHeight="1" x14ac:dyDescent="0.35">
      <c r="A3015" s="1"/>
      <c r="B3015" s="88" t="str">
        <f>IF(Table1[[#This Row],[Posting Date]]&lt;&gt;"",IF(Table1[[#This Row],[Reference Number]]=Q3014,B3014+1,1),"")</f>
        <v/>
      </c>
      <c r="C3015" s="61"/>
      <c r="D3015" s="61"/>
      <c r="E3015" s="140"/>
      <c r="F3015" s="143" t="str">
        <f>IFERROR(IF(VLOOKUP(Table1[[#This Row],[Budget Code Description]],Dimentions!$X$6:$AC$139,2,FALSE)="","",VLOOKUP(Table1[[#This Row],[Budget Code Description]],Dimentions!$X$6:$AC$139,2,FALSE)),"")</f>
        <v/>
      </c>
      <c r="G3015" s="143"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Description]],Dimentions!$X$6:$AC$134,4,FALSE)="","",VLOOKUP(Table1[[#This Row],[Budget Code Description]],Dimentions!$X$6:$AC$134,4,FALSE)),"")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50"/>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Number]]=Q3014,BC3014,BC3014+1)</f>
        <v>#REF!</v>
      </c>
    </row>
    <row r="3016" spans="1:55" ht="11.25" customHeight="1" x14ac:dyDescent="0.35">
      <c r="A3016" s="1"/>
      <c r="B3016" s="88" t="str">
        <f>IF(Table1[[#This Row],[Posting Date]]&lt;&gt;"",IF(Table1[[#This Row],[Reference Number]]=Q3015,B3015+1,1),"")</f>
        <v/>
      </c>
      <c r="C3016" s="61"/>
      <c r="D3016" s="61"/>
      <c r="E3016" s="140"/>
      <c r="F3016" s="143" t="str">
        <f>IFERROR(IF(VLOOKUP(Table1[[#This Row],[Budget Code Description]],Dimentions!$X$6:$AC$139,2,FALSE)="","",VLOOKUP(Table1[[#This Row],[Budget Code Description]],Dimentions!$X$6:$AC$139,2,FALSE)),"")</f>
        <v/>
      </c>
      <c r="G3016" s="143"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Description]],Dimentions!$X$6:$AC$134,4,FALSE)="","",VLOOKUP(Table1[[#This Row],[Budget Code Description]],Dimentions!$X$6:$AC$134,4,FALSE)),"")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50"/>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Number]]=Q3015,BC3015,BC3015+1)</f>
        <v>#REF!</v>
      </c>
    </row>
    <row r="3017" spans="1:55" ht="11.25" customHeight="1" x14ac:dyDescent="0.35">
      <c r="A3017" s="1"/>
      <c r="B3017" s="88" t="str">
        <f>IF(Table1[[#This Row],[Posting Date]]&lt;&gt;"",IF(Table1[[#This Row],[Reference Number]]=Q3016,B3016+1,1),"")</f>
        <v/>
      </c>
      <c r="C3017" s="61"/>
      <c r="D3017" s="61"/>
      <c r="E3017" s="140"/>
      <c r="F3017" s="143" t="str">
        <f>IFERROR(IF(VLOOKUP(Table1[[#This Row],[Budget Code Description]],Dimentions!$X$6:$AC$139,2,FALSE)="","",VLOOKUP(Table1[[#This Row],[Budget Code Description]],Dimentions!$X$6:$AC$139,2,FALSE)),"")</f>
        <v/>
      </c>
      <c r="G3017" s="143"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Description]],Dimentions!$X$6:$AC$134,4,FALSE)="","",VLOOKUP(Table1[[#This Row],[Budget Code Description]],Dimentions!$X$6:$AC$134,4,FALSE)),"")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50"/>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Number]]=Q3016,BC3016,BC3016+1)</f>
        <v>#REF!</v>
      </c>
    </row>
    <row r="3018" spans="1:55" ht="11.25" customHeight="1" x14ac:dyDescent="0.35">
      <c r="A3018" s="1"/>
      <c r="B3018" s="88" t="str">
        <f>IF(Table1[[#This Row],[Posting Date]]&lt;&gt;"",IF(Table1[[#This Row],[Reference Number]]=Q3017,B3017+1,1),"")</f>
        <v/>
      </c>
      <c r="C3018" s="61"/>
      <c r="D3018" s="61"/>
      <c r="E3018" s="140"/>
      <c r="F3018" s="143" t="str">
        <f>IFERROR(IF(VLOOKUP(Table1[[#This Row],[Budget Code Description]],Dimentions!$X$6:$AC$139,2,FALSE)="","",VLOOKUP(Table1[[#This Row],[Budget Code Description]],Dimentions!$X$6:$AC$139,2,FALSE)),"")</f>
        <v/>
      </c>
      <c r="G3018" s="143"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Description]],Dimentions!$X$6:$AC$134,4,FALSE)="","",VLOOKUP(Table1[[#This Row],[Budget Code Description]],Dimentions!$X$6:$AC$134,4,FALSE)),"")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50"/>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Number]]=Q3017,BC3017,BC3017+1)</f>
        <v>#REF!</v>
      </c>
    </row>
    <row r="3019" spans="1:55" ht="11.25" customHeight="1" x14ac:dyDescent="0.35">
      <c r="A3019" s="1"/>
      <c r="B3019" s="88" t="str">
        <f>IF(Table1[[#This Row],[Posting Date]]&lt;&gt;"",IF(Table1[[#This Row],[Reference Number]]=Q3018,B3018+1,1),"")</f>
        <v/>
      </c>
      <c r="C3019" s="61"/>
      <c r="D3019" s="61"/>
      <c r="E3019" s="140"/>
      <c r="F3019" s="143" t="str">
        <f>IFERROR(IF(VLOOKUP(Table1[[#This Row],[Budget Code Description]],Dimentions!$X$6:$AC$139,2,FALSE)="","",VLOOKUP(Table1[[#This Row],[Budget Code Description]],Dimentions!$X$6:$AC$139,2,FALSE)),"")</f>
        <v/>
      </c>
      <c r="G3019" s="143"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Description]],Dimentions!$X$6:$AC$134,4,FALSE)="","",VLOOKUP(Table1[[#This Row],[Budget Code Description]],Dimentions!$X$6:$AC$134,4,FALSE)),"")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50"/>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Number]]=Q3018,BC3018,BC3018+1)</f>
        <v>#REF!</v>
      </c>
    </row>
    <row r="3020" spans="1:55" ht="11.25" customHeight="1" x14ac:dyDescent="0.35">
      <c r="A3020" s="1"/>
      <c r="B3020" s="88" t="str">
        <f>IF(Table1[[#This Row],[Posting Date]]&lt;&gt;"",IF(Table1[[#This Row],[Reference Number]]=Q3019,B3019+1,1),"")</f>
        <v/>
      </c>
      <c r="C3020" s="61"/>
      <c r="D3020" s="61"/>
      <c r="E3020" s="140"/>
      <c r="F3020" s="143" t="str">
        <f>IFERROR(IF(VLOOKUP(Table1[[#This Row],[Budget Code Description]],Dimentions!$X$6:$AC$139,2,FALSE)="","",VLOOKUP(Table1[[#This Row],[Budget Code Description]],Dimentions!$X$6:$AC$139,2,FALSE)),"")</f>
        <v/>
      </c>
      <c r="G3020" s="143"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Description]],Dimentions!$X$6:$AC$134,4,FALSE)="","",VLOOKUP(Table1[[#This Row],[Budget Code Description]],Dimentions!$X$6:$AC$134,4,FALSE)),"")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50"/>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Number]]=Q3019,BC3019,BC3019+1)</f>
        <v>#REF!</v>
      </c>
    </row>
    <row r="3021" spans="1:55" ht="11.25" customHeight="1" x14ac:dyDescent="0.35">
      <c r="A3021" s="1"/>
      <c r="B3021" s="88" t="str">
        <f>IF(Table1[[#This Row],[Posting Date]]&lt;&gt;"",IF(Table1[[#This Row],[Reference Number]]=Q3020,B3020+1,1),"")</f>
        <v/>
      </c>
      <c r="C3021" s="61"/>
      <c r="D3021" s="61"/>
      <c r="E3021" s="140"/>
      <c r="F3021" s="143" t="str">
        <f>IFERROR(IF(VLOOKUP(Table1[[#This Row],[Budget Code Description]],Dimentions!$X$6:$AC$139,2,FALSE)="","",VLOOKUP(Table1[[#This Row],[Budget Code Description]],Dimentions!$X$6:$AC$139,2,FALSE)),"")</f>
        <v/>
      </c>
      <c r="G3021" s="143"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Description]],Dimentions!$X$6:$AC$134,4,FALSE)="","",VLOOKUP(Table1[[#This Row],[Budget Code Description]],Dimentions!$X$6:$AC$134,4,FALSE)),"")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50"/>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Number]]=Q3020,BC3020,BC3020+1)</f>
        <v>#REF!</v>
      </c>
    </row>
    <row r="3022" spans="1:55" ht="11.25" customHeight="1" x14ac:dyDescent="0.35">
      <c r="A3022" s="1"/>
      <c r="B3022" s="88" t="str">
        <f>IF(Table1[[#This Row],[Posting Date]]&lt;&gt;"",IF(Table1[[#This Row],[Reference Number]]=Q3021,B3021+1,1),"")</f>
        <v/>
      </c>
      <c r="C3022" s="61"/>
      <c r="D3022" s="61"/>
      <c r="E3022" s="140"/>
      <c r="F3022" s="143" t="str">
        <f>IFERROR(IF(VLOOKUP(Table1[[#This Row],[Budget Code Description]],Dimentions!$X$6:$AC$139,2,FALSE)="","",VLOOKUP(Table1[[#This Row],[Budget Code Description]],Dimentions!$X$6:$AC$139,2,FALSE)),"")</f>
        <v/>
      </c>
      <c r="G3022" s="143"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Description]],Dimentions!$X$6:$AC$134,4,FALSE)="","",VLOOKUP(Table1[[#This Row],[Budget Code Description]],Dimentions!$X$6:$AC$134,4,FALSE)),"")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50"/>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Number]]=Q3021,BC3021,BC3021+1)</f>
        <v>#REF!</v>
      </c>
    </row>
    <row r="3023" spans="1:55" ht="11.25" customHeight="1" x14ac:dyDescent="0.35">
      <c r="A3023" s="1"/>
      <c r="B3023" s="88" t="str">
        <f>IF(Table1[[#This Row],[Posting Date]]&lt;&gt;"",IF(Table1[[#This Row],[Reference Number]]=Q3022,B3022+1,1),"")</f>
        <v/>
      </c>
      <c r="C3023" s="61"/>
      <c r="D3023" s="61"/>
      <c r="E3023" s="140"/>
      <c r="F3023" s="143" t="str">
        <f>IFERROR(IF(VLOOKUP(Table1[[#This Row],[Budget Code Description]],Dimentions!$X$6:$AC$139,2,FALSE)="","",VLOOKUP(Table1[[#This Row],[Budget Code Description]],Dimentions!$X$6:$AC$139,2,FALSE)),"")</f>
        <v/>
      </c>
      <c r="G3023" s="143"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Description]],Dimentions!$X$6:$AC$134,4,FALSE)="","",VLOOKUP(Table1[[#This Row],[Budget Code Description]],Dimentions!$X$6:$AC$134,4,FALSE)),"")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50"/>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Number]]=Q3022,BC3022,BC3022+1)</f>
        <v>#REF!</v>
      </c>
    </row>
    <row r="3024" spans="1:55" ht="11.25" customHeight="1" x14ac:dyDescent="0.35">
      <c r="A3024" s="1"/>
      <c r="B3024" s="88" t="str">
        <f>IF(Table1[[#This Row],[Posting Date]]&lt;&gt;"",IF(Table1[[#This Row],[Reference Number]]=Q3023,B3023+1,1),"")</f>
        <v/>
      </c>
      <c r="C3024" s="61"/>
      <c r="D3024" s="61"/>
      <c r="E3024" s="140"/>
      <c r="F3024" s="143" t="str">
        <f>IFERROR(IF(VLOOKUP(Table1[[#This Row],[Budget Code Description]],Dimentions!$X$6:$AC$139,2,FALSE)="","",VLOOKUP(Table1[[#This Row],[Budget Code Description]],Dimentions!$X$6:$AC$139,2,FALSE)),"")</f>
        <v/>
      </c>
      <c r="G3024" s="143"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Description]],Dimentions!$X$6:$AC$134,4,FALSE)="","",VLOOKUP(Table1[[#This Row],[Budget Code Description]],Dimentions!$X$6:$AC$134,4,FALSE)),"")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si="50"/>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Number]]=Q3023,BC3023,BC3023+1)</f>
        <v>#REF!</v>
      </c>
    </row>
    <row r="3025" spans="1:55" ht="11.25" customHeight="1" x14ac:dyDescent="0.35">
      <c r="A3025" s="1"/>
      <c r="B3025" s="88" t="str">
        <f>IF(Table1[[#This Row],[Posting Date]]&lt;&gt;"",IF(Table1[[#This Row],[Reference Number]]=Q3024,B3024+1,1),"")</f>
        <v/>
      </c>
      <c r="C3025" s="61"/>
      <c r="D3025" s="61"/>
      <c r="E3025" s="140"/>
      <c r="F3025" s="143" t="str">
        <f>IFERROR(IF(VLOOKUP(Table1[[#This Row],[Budget Code Description]],Dimentions!$X$6:$AC$139,2,FALSE)="","",VLOOKUP(Table1[[#This Row],[Budget Code Description]],Dimentions!$X$6:$AC$139,2,FALSE)),"")</f>
        <v/>
      </c>
      <c r="G3025" s="143"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Description]],Dimentions!$X$6:$AC$134,4,FALSE)="","",VLOOKUP(Table1[[#This Row],[Budget Code Description]],Dimentions!$X$6:$AC$134,4,FALSE)),"")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si="50"/>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Number]]=Q3024,BC3024,BC3024+1)</f>
        <v>#REF!</v>
      </c>
    </row>
    <row r="3026" spans="1:55" ht="11.25" customHeight="1" x14ac:dyDescent="0.35">
      <c r="A3026" s="1"/>
      <c r="B3026" s="88" t="str">
        <f>IF(Table1[[#This Row],[Posting Date]]&lt;&gt;"",IF(Table1[[#This Row],[Reference Number]]=Q3025,B3025+1,1),"")</f>
        <v/>
      </c>
      <c r="C3026" s="61"/>
      <c r="D3026" s="61"/>
      <c r="E3026" s="140"/>
      <c r="F3026" s="143" t="str">
        <f>IFERROR(IF(VLOOKUP(Table1[[#This Row],[Budget Code Description]],Dimentions!$X$6:$AC$139,2,FALSE)="","",VLOOKUP(Table1[[#This Row],[Budget Code Description]],Dimentions!$X$6:$AC$139,2,FALSE)),"")</f>
        <v/>
      </c>
      <c r="G3026" s="143"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Description]],Dimentions!$X$6:$AC$134,4,FALSE)="","",VLOOKUP(Table1[[#This Row],[Budget Code Description]],Dimentions!$X$6:$AC$134,4,FALSE)),"")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si="50"/>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Number]]=Q3025,BC3025,BC3025+1)</f>
        <v>#REF!</v>
      </c>
    </row>
    <row r="3027" spans="1:55" ht="11.25" customHeight="1" x14ac:dyDescent="0.35">
      <c r="A3027" s="1"/>
      <c r="B3027" s="88" t="str">
        <f>IF(Table1[[#This Row],[Posting Date]]&lt;&gt;"",IF(Table1[[#This Row],[Reference Number]]=Q3026,B3026+1,1),"")</f>
        <v/>
      </c>
      <c r="C3027" s="61"/>
      <c r="D3027" s="61"/>
      <c r="E3027" s="140"/>
      <c r="F3027" s="143" t="str">
        <f>IFERROR(IF(VLOOKUP(Table1[[#This Row],[Budget Code Description]],Dimentions!$X$6:$AC$139,2,FALSE)="","",VLOOKUP(Table1[[#This Row],[Budget Code Description]],Dimentions!$X$6:$AC$139,2,FALSE)),"")</f>
        <v/>
      </c>
      <c r="G3027" s="143"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Description]],Dimentions!$X$6:$AC$134,4,FALSE)="","",VLOOKUP(Table1[[#This Row],[Budget Code Description]],Dimentions!$X$6:$AC$134,4,FALSE)),"")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50"/>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Number]]=Q3026,BC3026,BC3026+1)</f>
        <v>#REF!</v>
      </c>
    </row>
    <row r="3028" spans="1:55" ht="11.25" customHeight="1" x14ac:dyDescent="0.35">
      <c r="A3028" s="1"/>
      <c r="B3028" s="88" t="str">
        <f>IF(Table1[[#This Row],[Posting Date]]&lt;&gt;"",IF(Table1[[#This Row],[Reference Number]]=Q3027,B3027+1,1),"")</f>
        <v/>
      </c>
      <c r="C3028" s="61"/>
      <c r="D3028" s="61"/>
      <c r="E3028" s="140"/>
      <c r="F3028" s="143" t="str">
        <f>IFERROR(IF(VLOOKUP(Table1[[#This Row],[Budget Code Description]],Dimentions!$X$6:$AC$139,2,FALSE)="","",VLOOKUP(Table1[[#This Row],[Budget Code Description]],Dimentions!$X$6:$AC$139,2,FALSE)),"")</f>
        <v/>
      </c>
      <c r="G3028" s="143"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Description]],Dimentions!$X$6:$AC$134,4,FALSE)="","",VLOOKUP(Table1[[#This Row],[Budget Code Description]],Dimentions!$X$6:$AC$134,4,FALSE)),"")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50"/>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Number]]=Q3027,BC3027,BC3027+1)</f>
        <v>#REF!</v>
      </c>
    </row>
    <row r="3029" spans="1:55" ht="11.25" customHeight="1" x14ac:dyDescent="0.35">
      <c r="A3029" s="1"/>
      <c r="B3029" s="88" t="str">
        <f>IF(Table1[[#This Row],[Posting Date]]&lt;&gt;"",IF(Table1[[#This Row],[Reference Number]]=Q3028,B3028+1,1),"")</f>
        <v/>
      </c>
      <c r="C3029" s="61"/>
      <c r="D3029" s="61"/>
      <c r="E3029" s="140"/>
      <c r="F3029" s="143" t="str">
        <f>IFERROR(IF(VLOOKUP(Table1[[#This Row],[Budget Code Description]],Dimentions!$X$6:$AC$139,2,FALSE)="","",VLOOKUP(Table1[[#This Row],[Budget Code Description]],Dimentions!$X$6:$AC$139,2,FALSE)),"")</f>
        <v/>
      </c>
      <c r="G3029" s="143"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Description]],Dimentions!$X$6:$AC$134,4,FALSE)="","",VLOOKUP(Table1[[#This Row],[Budget Code Description]],Dimentions!$X$6:$AC$134,4,FALSE)),"")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50"/>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Number]]=Q3028,BC3028,BC3028+1)</f>
        <v>#REF!</v>
      </c>
    </row>
    <row r="3030" spans="1:55" ht="11.25" customHeight="1" x14ac:dyDescent="0.35">
      <c r="A3030" s="1"/>
      <c r="B3030" s="88" t="str">
        <f>IF(Table1[[#This Row],[Posting Date]]&lt;&gt;"",IF(Table1[[#This Row],[Reference Number]]=Q3029,B3029+1,1),"")</f>
        <v/>
      </c>
      <c r="C3030" s="61"/>
      <c r="D3030" s="61"/>
      <c r="E3030" s="140"/>
      <c r="F3030" s="143" t="str">
        <f>IFERROR(IF(VLOOKUP(Table1[[#This Row],[Budget Code Description]],Dimentions!$X$6:$AC$139,2,FALSE)="","",VLOOKUP(Table1[[#This Row],[Budget Code Description]],Dimentions!$X$6:$AC$139,2,FALSE)),"")</f>
        <v/>
      </c>
      <c r="G3030" s="143"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Description]],Dimentions!$X$6:$AC$134,4,FALSE)="","",VLOOKUP(Table1[[#This Row],[Budget Code Description]],Dimentions!$X$6:$AC$134,4,FALSE)),"")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50"/>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Number]]=Q3029,BC3029,BC3029+1)</f>
        <v>#REF!</v>
      </c>
    </row>
    <row r="3031" spans="1:55" ht="11.25" customHeight="1" x14ac:dyDescent="0.35">
      <c r="A3031" s="1"/>
      <c r="B3031" s="88" t="str">
        <f>IF(Table1[[#This Row],[Posting Date]]&lt;&gt;"",IF(Table1[[#This Row],[Reference Number]]=Q3030,B3030+1,1),"")</f>
        <v/>
      </c>
      <c r="C3031" s="61"/>
      <c r="D3031" s="61"/>
      <c r="E3031" s="140"/>
      <c r="F3031" s="143" t="str">
        <f>IFERROR(IF(VLOOKUP(Table1[[#This Row],[Budget Code Description]],Dimentions!$X$6:$AC$139,2,FALSE)="","",VLOOKUP(Table1[[#This Row],[Budget Code Description]],Dimentions!$X$6:$AC$139,2,FALSE)),"")</f>
        <v/>
      </c>
      <c r="G3031" s="143"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Description]],Dimentions!$X$6:$AC$134,4,FALSE)="","",VLOOKUP(Table1[[#This Row],[Budget Code Description]],Dimentions!$X$6:$AC$134,4,FALSE)),"")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50"/>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Number]]=Q3030,BC3030,BC3030+1)</f>
        <v>#REF!</v>
      </c>
    </row>
    <row r="3032" spans="1:55" ht="11.25" customHeight="1" x14ac:dyDescent="0.35">
      <c r="A3032" s="1"/>
      <c r="B3032" s="88" t="str">
        <f>IF(Table1[[#This Row],[Posting Date]]&lt;&gt;"",IF(Table1[[#This Row],[Reference Number]]=Q3031,B3031+1,1),"")</f>
        <v/>
      </c>
      <c r="C3032" s="61"/>
      <c r="D3032" s="61"/>
      <c r="E3032" s="140"/>
      <c r="F3032" s="143" t="str">
        <f>IFERROR(IF(VLOOKUP(Table1[[#This Row],[Budget Code Description]],Dimentions!$X$6:$AC$139,2,FALSE)="","",VLOOKUP(Table1[[#This Row],[Budget Code Description]],Dimentions!$X$6:$AC$139,2,FALSE)),"")</f>
        <v/>
      </c>
      <c r="G3032" s="143"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Description]],Dimentions!$X$6:$AC$134,4,FALSE)="","",VLOOKUP(Table1[[#This Row],[Budget Code Description]],Dimentions!$X$6:$AC$134,4,FALSE)),"")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50"/>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Number]]=Q3031,BC3031,BC3031+1)</f>
        <v>#REF!</v>
      </c>
    </row>
    <row r="3033" spans="1:55" ht="11.25" customHeight="1" x14ac:dyDescent="0.35">
      <c r="A3033" s="1"/>
      <c r="B3033" s="88" t="str">
        <f>IF(Table1[[#This Row],[Posting Date]]&lt;&gt;"",IF(Table1[[#This Row],[Reference Number]]=Q3032,B3032+1,1),"")</f>
        <v/>
      </c>
      <c r="C3033" s="61"/>
      <c r="D3033" s="61"/>
      <c r="E3033" s="140"/>
      <c r="F3033" s="143" t="str">
        <f>IFERROR(IF(VLOOKUP(Table1[[#This Row],[Budget Code Description]],Dimentions!$X$6:$AC$139,2,FALSE)="","",VLOOKUP(Table1[[#This Row],[Budget Code Description]],Dimentions!$X$6:$AC$139,2,FALSE)),"")</f>
        <v/>
      </c>
      <c r="G3033" s="143"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Description]],Dimentions!$X$6:$AC$134,4,FALSE)="","",VLOOKUP(Table1[[#This Row],[Budget Code Description]],Dimentions!$X$6:$AC$134,4,FALSE)),"")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50"/>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Number]]=Q3032,BC3032,BC3032+1)</f>
        <v>#REF!</v>
      </c>
    </row>
    <row r="3034" spans="1:55" ht="11.25" customHeight="1" x14ac:dyDescent="0.35">
      <c r="A3034" s="1"/>
      <c r="B3034" s="88" t="str">
        <f>IF(Table1[[#This Row],[Posting Date]]&lt;&gt;"",IF(Table1[[#This Row],[Reference Number]]=Q3033,B3033+1,1),"")</f>
        <v/>
      </c>
      <c r="C3034" s="61"/>
      <c r="D3034" s="61"/>
      <c r="E3034" s="140"/>
      <c r="F3034" s="143" t="str">
        <f>IFERROR(IF(VLOOKUP(Table1[[#This Row],[Budget Code Description]],Dimentions!$X$6:$AC$139,2,FALSE)="","",VLOOKUP(Table1[[#This Row],[Budget Code Description]],Dimentions!$X$6:$AC$139,2,FALSE)),"")</f>
        <v/>
      </c>
      <c r="G3034" s="143"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Description]],Dimentions!$X$6:$AC$134,4,FALSE)="","",VLOOKUP(Table1[[#This Row],[Budget Code Description]],Dimentions!$X$6:$AC$134,4,FALSE)),"")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50"/>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Number]]=Q3033,BC3033,BC3033+1)</f>
        <v>#REF!</v>
      </c>
    </row>
    <row r="3035" spans="1:55" ht="11.25" customHeight="1" x14ac:dyDescent="0.35">
      <c r="A3035" s="1"/>
      <c r="B3035" s="88" t="str">
        <f>IF(Table1[[#This Row],[Posting Date]]&lt;&gt;"",IF(Table1[[#This Row],[Reference Number]]=Q3034,B3034+1,1),"")</f>
        <v/>
      </c>
      <c r="C3035" s="61"/>
      <c r="D3035" s="61"/>
      <c r="E3035" s="140"/>
      <c r="F3035" s="143" t="str">
        <f>IFERROR(IF(VLOOKUP(Table1[[#This Row],[Budget Code Description]],Dimentions!$X$6:$AC$139,2,FALSE)="","",VLOOKUP(Table1[[#This Row],[Budget Code Description]],Dimentions!$X$6:$AC$139,2,FALSE)),"")</f>
        <v/>
      </c>
      <c r="G3035" s="143"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Description]],Dimentions!$X$6:$AC$134,4,FALSE)="","",VLOOKUP(Table1[[#This Row],[Budget Code Description]],Dimentions!$X$6:$AC$134,4,FALSE)),"")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50"/>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Number]]=Q3034,BC3034,BC3034+1)</f>
        <v>#REF!</v>
      </c>
    </row>
    <row r="3036" spans="1:55" ht="11.25" customHeight="1" x14ac:dyDescent="0.35">
      <c r="A3036" s="1"/>
      <c r="B3036" s="88" t="str">
        <f>IF(Table1[[#This Row],[Posting Date]]&lt;&gt;"",IF(Table1[[#This Row],[Reference Number]]=Q3035,B3035+1,1),"")</f>
        <v/>
      </c>
      <c r="C3036" s="61"/>
      <c r="D3036" s="61"/>
      <c r="E3036" s="140"/>
      <c r="F3036" s="143" t="str">
        <f>IFERROR(IF(VLOOKUP(Table1[[#This Row],[Budget Code Description]],Dimentions!$X$6:$AC$139,2,FALSE)="","",VLOOKUP(Table1[[#This Row],[Budget Code Description]],Dimentions!$X$6:$AC$139,2,FALSE)),"")</f>
        <v/>
      </c>
      <c r="G3036" s="143"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Description]],Dimentions!$X$6:$AC$134,4,FALSE)="","",VLOOKUP(Table1[[#This Row],[Budget Code Description]],Dimentions!$X$6:$AC$134,4,FALSE)),"")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50"/>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Number]]=Q3035,BC3035,BC3035+1)</f>
        <v>#REF!</v>
      </c>
    </row>
    <row r="3037" spans="1:55" ht="11.25" customHeight="1" x14ac:dyDescent="0.35">
      <c r="A3037" s="1"/>
      <c r="B3037" s="88" t="str">
        <f>IF(Table1[[#This Row],[Posting Date]]&lt;&gt;"",IF(Table1[[#This Row],[Reference Number]]=Q3036,B3036+1,1),"")</f>
        <v/>
      </c>
      <c r="C3037" s="61"/>
      <c r="D3037" s="61"/>
      <c r="E3037" s="140"/>
      <c r="F3037" s="143" t="str">
        <f>IFERROR(IF(VLOOKUP(Table1[[#This Row],[Budget Code Description]],Dimentions!$X$6:$AC$139,2,FALSE)="","",VLOOKUP(Table1[[#This Row],[Budget Code Description]],Dimentions!$X$6:$AC$139,2,FALSE)),"")</f>
        <v/>
      </c>
      <c r="G3037" s="143"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Description]],Dimentions!$X$6:$AC$134,4,FALSE)="","",VLOOKUP(Table1[[#This Row],[Budget Code Description]],Dimentions!$X$6:$AC$134,4,FALSE)),"")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50"/>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Number]]=Q3036,BC3036,BC3036+1)</f>
        <v>#REF!</v>
      </c>
    </row>
    <row r="3038" spans="1:55" ht="11.25" customHeight="1" x14ac:dyDescent="0.35">
      <c r="A3038" s="1"/>
      <c r="B3038" s="88" t="str">
        <f>IF(Table1[[#This Row],[Posting Date]]&lt;&gt;"",IF(Table1[[#This Row],[Reference Number]]=Q3037,B3037+1,1),"")</f>
        <v/>
      </c>
      <c r="C3038" s="61"/>
      <c r="D3038" s="61"/>
      <c r="E3038" s="140"/>
      <c r="F3038" s="143" t="str">
        <f>IFERROR(IF(VLOOKUP(Table1[[#This Row],[Budget Code Description]],Dimentions!$X$6:$AC$139,2,FALSE)="","",VLOOKUP(Table1[[#This Row],[Budget Code Description]],Dimentions!$X$6:$AC$139,2,FALSE)),"")</f>
        <v/>
      </c>
      <c r="G3038" s="143"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Description]],Dimentions!$X$6:$AC$134,4,FALSE)="","",VLOOKUP(Table1[[#This Row],[Budget Code Description]],Dimentions!$X$6:$AC$134,4,FALSE)),"")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50"/>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Number]]=Q3037,BC3037,BC3037+1)</f>
        <v>#REF!</v>
      </c>
    </row>
    <row r="3039" spans="1:55" ht="11.25" customHeight="1" x14ac:dyDescent="0.35">
      <c r="A3039" s="1"/>
      <c r="B3039" s="88" t="str">
        <f>IF(Table1[[#This Row],[Posting Date]]&lt;&gt;"",IF(Table1[[#This Row],[Reference Number]]=Q3038,B3038+1,1),"")</f>
        <v/>
      </c>
      <c r="C3039" s="61"/>
      <c r="D3039" s="61"/>
      <c r="E3039" s="140"/>
      <c r="F3039" s="143" t="str">
        <f>IFERROR(IF(VLOOKUP(Table1[[#This Row],[Budget Code Description]],Dimentions!$X$6:$AC$139,2,FALSE)="","",VLOOKUP(Table1[[#This Row],[Budget Code Description]],Dimentions!$X$6:$AC$139,2,FALSE)),"")</f>
        <v/>
      </c>
      <c r="G3039" s="143"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Description]],Dimentions!$X$6:$AC$134,4,FALSE)="","",VLOOKUP(Table1[[#This Row],[Budget Code Description]],Dimentions!$X$6:$AC$134,4,FALSE)),"")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50"/>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Number]]=Q3038,BC3038,BC3038+1)</f>
        <v>#REF!</v>
      </c>
    </row>
    <row r="3040" spans="1:55" ht="11.25" customHeight="1" x14ac:dyDescent="0.35">
      <c r="A3040" s="1"/>
      <c r="B3040" s="88" t="str">
        <f>IF(Table1[[#This Row],[Posting Date]]&lt;&gt;"",IF(Table1[[#This Row],[Reference Number]]=Q3039,B3039+1,1),"")</f>
        <v/>
      </c>
      <c r="C3040" s="61"/>
      <c r="D3040" s="61"/>
      <c r="E3040" s="140"/>
      <c r="F3040" s="143" t="str">
        <f>IFERROR(IF(VLOOKUP(Table1[[#This Row],[Budget Code Description]],Dimentions!$X$6:$AC$139,2,FALSE)="","",VLOOKUP(Table1[[#This Row],[Budget Code Description]],Dimentions!$X$6:$AC$139,2,FALSE)),"")</f>
        <v/>
      </c>
      <c r="G3040" s="143"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Description]],Dimentions!$X$6:$AC$134,4,FALSE)="","",VLOOKUP(Table1[[#This Row],[Budget Code Description]],Dimentions!$X$6:$AC$134,4,FALSE)),"")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50"/>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Number]]=Q3039,BC3039,BC3039+1)</f>
        <v>#REF!</v>
      </c>
    </row>
    <row r="3041" spans="1:55" ht="11.25" customHeight="1" x14ac:dyDescent="0.35">
      <c r="A3041" s="1"/>
      <c r="B3041" s="88" t="str">
        <f>IF(Table1[[#This Row],[Posting Date]]&lt;&gt;"",IF(Table1[[#This Row],[Reference Number]]=Q3040,B3040+1,1),"")</f>
        <v/>
      </c>
      <c r="C3041" s="61"/>
      <c r="D3041" s="61"/>
      <c r="E3041" s="140"/>
      <c r="F3041" s="143" t="str">
        <f>IFERROR(IF(VLOOKUP(Table1[[#This Row],[Budget Code Description]],Dimentions!$X$6:$AC$139,2,FALSE)="","",VLOOKUP(Table1[[#This Row],[Budget Code Description]],Dimentions!$X$6:$AC$139,2,FALSE)),"")</f>
        <v/>
      </c>
      <c r="G3041" s="143"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Description]],Dimentions!$X$6:$AC$134,4,FALSE)="","",VLOOKUP(Table1[[#This Row],[Budget Code Description]],Dimentions!$X$6:$AC$134,4,FALSE)),"")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50"/>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Number]]=Q3040,BC3040,BC3040+1)</f>
        <v>#REF!</v>
      </c>
    </row>
    <row r="3042" spans="1:55" ht="11.25" customHeight="1" x14ac:dyDescent="0.35">
      <c r="A3042" s="1"/>
      <c r="B3042" s="88" t="str">
        <f>IF(Table1[[#This Row],[Posting Date]]&lt;&gt;"",IF(Table1[[#This Row],[Reference Number]]=Q3041,B3041+1,1),"")</f>
        <v/>
      </c>
      <c r="C3042" s="61"/>
      <c r="D3042" s="61"/>
      <c r="E3042" s="140"/>
      <c r="F3042" s="143" t="str">
        <f>IFERROR(IF(VLOOKUP(Table1[[#This Row],[Budget Code Description]],Dimentions!$X$6:$AC$139,2,FALSE)="","",VLOOKUP(Table1[[#This Row],[Budget Code Description]],Dimentions!$X$6:$AC$139,2,FALSE)),"")</f>
        <v/>
      </c>
      <c r="G3042" s="143"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Description]],Dimentions!$X$6:$AC$134,4,FALSE)="","",VLOOKUP(Table1[[#This Row],[Budget Code Description]],Dimentions!$X$6:$AC$134,4,FALSE)),"")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50"/>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Number]]=Q3041,BC3041,BC3041+1)</f>
        <v>#REF!</v>
      </c>
    </row>
    <row r="3043" spans="1:55" ht="11.25" customHeight="1" x14ac:dyDescent="0.35">
      <c r="A3043" s="1"/>
      <c r="B3043" s="88" t="str">
        <f>IF(Table1[[#This Row],[Posting Date]]&lt;&gt;"",IF(Table1[[#This Row],[Reference Number]]=Q3042,B3042+1,1),"")</f>
        <v/>
      </c>
      <c r="C3043" s="61"/>
      <c r="D3043" s="61"/>
      <c r="E3043" s="140"/>
      <c r="F3043" s="143" t="str">
        <f>IFERROR(IF(VLOOKUP(Table1[[#This Row],[Budget Code Description]],Dimentions!$X$6:$AC$139,2,FALSE)="","",VLOOKUP(Table1[[#This Row],[Budget Code Description]],Dimentions!$X$6:$AC$139,2,FALSE)),"")</f>
        <v/>
      </c>
      <c r="G3043" s="143"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Description]],Dimentions!$X$6:$AC$134,4,FALSE)="","",VLOOKUP(Table1[[#This Row],[Budget Code Description]],Dimentions!$X$6:$AC$134,4,FALSE)),"")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si="50"/>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Number]]=Q3042,BC3042,BC3042+1)</f>
        <v>#REF!</v>
      </c>
    </row>
    <row r="3044" spans="1:55" ht="11.25" customHeight="1" x14ac:dyDescent="0.35">
      <c r="A3044" s="1"/>
      <c r="B3044" s="88" t="str">
        <f>IF(Table1[[#This Row],[Posting Date]]&lt;&gt;"",IF(Table1[[#This Row],[Reference Number]]=Q3043,B3043+1,1),"")</f>
        <v/>
      </c>
      <c r="C3044" s="61"/>
      <c r="D3044" s="61"/>
      <c r="E3044" s="140"/>
      <c r="F3044" s="143" t="str">
        <f>IFERROR(IF(VLOOKUP(Table1[[#This Row],[Budget Code Description]],Dimentions!$X$6:$AC$139,2,FALSE)="","",VLOOKUP(Table1[[#This Row],[Budget Code Description]],Dimentions!$X$6:$AC$139,2,FALSE)),"")</f>
        <v/>
      </c>
      <c r="G3044" s="143"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Description]],Dimentions!$X$6:$AC$134,4,FALSE)="","",VLOOKUP(Table1[[#This Row],[Budget Code Description]],Dimentions!$X$6:$AC$134,4,FALSE)),"")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50"/>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Number]]=Q3043,BC3043,BC3043+1)</f>
        <v>#REF!</v>
      </c>
    </row>
    <row r="3045" spans="1:55" ht="11.25" customHeight="1" x14ac:dyDescent="0.35">
      <c r="A3045" s="1"/>
      <c r="B3045" s="88" t="str">
        <f>IF(Table1[[#This Row],[Posting Date]]&lt;&gt;"",IF(Table1[[#This Row],[Reference Number]]=Q3044,B3044+1,1),"")</f>
        <v/>
      </c>
      <c r="C3045" s="61"/>
      <c r="D3045" s="61"/>
      <c r="E3045" s="140"/>
      <c r="F3045" s="143" t="str">
        <f>IFERROR(IF(VLOOKUP(Table1[[#This Row],[Budget Code Description]],Dimentions!$X$6:$AC$139,2,FALSE)="","",VLOOKUP(Table1[[#This Row],[Budget Code Description]],Dimentions!$X$6:$AC$139,2,FALSE)),"")</f>
        <v/>
      </c>
      <c r="G3045" s="143"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Description]],Dimentions!$X$6:$AC$134,4,FALSE)="","",VLOOKUP(Table1[[#This Row],[Budget Code Description]],Dimentions!$X$6:$AC$134,4,FALSE)),"")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50"/>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Number]]=Q3044,BC3044,BC3044+1)</f>
        <v>#REF!</v>
      </c>
    </row>
    <row r="3046" spans="1:55" ht="11.25" customHeight="1" x14ac:dyDescent="0.35">
      <c r="A3046" s="1"/>
      <c r="B3046" s="88" t="str">
        <f>IF(Table1[[#This Row],[Posting Date]]&lt;&gt;"",IF(Table1[[#This Row],[Reference Number]]=Q3045,B3045+1,1),"")</f>
        <v/>
      </c>
      <c r="C3046" s="61"/>
      <c r="D3046" s="61"/>
      <c r="E3046" s="140"/>
      <c r="F3046" s="143" t="str">
        <f>IFERROR(IF(VLOOKUP(Table1[[#This Row],[Budget Code Description]],Dimentions!$X$6:$AC$139,2,FALSE)="","",VLOOKUP(Table1[[#This Row],[Budget Code Description]],Dimentions!$X$6:$AC$139,2,FALSE)),"")</f>
        <v/>
      </c>
      <c r="G3046" s="143"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Description]],Dimentions!$X$6:$AC$134,4,FALSE)="","",VLOOKUP(Table1[[#This Row],[Budget Code Description]],Dimentions!$X$6:$AC$134,4,FALSE)),"")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si="50"/>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Number]]=Q3045,BC3045,BC3045+1)</f>
        <v>#REF!</v>
      </c>
    </row>
    <row r="3047" spans="1:55" ht="11.25" customHeight="1" x14ac:dyDescent="0.35">
      <c r="A3047" s="1"/>
      <c r="B3047" s="88" t="str">
        <f>IF(Table1[[#This Row],[Posting Date]]&lt;&gt;"",IF(Table1[[#This Row],[Reference Number]]=Q3046,B3046+1,1),"")</f>
        <v/>
      </c>
      <c r="C3047" s="61"/>
      <c r="D3047" s="61"/>
      <c r="E3047" s="140"/>
      <c r="F3047" s="143" t="str">
        <f>IFERROR(IF(VLOOKUP(Table1[[#This Row],[Budget Code Description]],Dimentions!$X$6:$AC$139,2,FALSE)="","",VLOOKUP(Table1[[#This Row],[Budget Code Description]],Dimentions!$X$6:$AC$139,2,FALSE)),"")</f>
        <v/>
      </c>
      <c r="G3047" s="143"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Description]],Dimentions!$X$6:$AC$134,4,FALSE)="","",VLOOKUP(Table1[[#This Row],[Budget Code Description]],Dimentions!$X$6:$AC$134,4,FALSE)),"")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50"/>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Number]]=Q3046,BC3046,BC3046+1)</f>
        <v>#REF!</v>
      </c>
    </row>
    <row r="3048" spans="1:55" ht="11.25" customHeight="1" x14ac:dyDescent="0.35">
      <c r="A3048" s="1"/>
      <c r="B3048" s="88" t="str">
        <f>IF(Table1[[#This Row],[Posting Date]]&lt;&gt;"",IF(Table1[[#This Row],[Reference Number]]=Q3047,B3047+1,1),"")</f>
        <v/>
      </c>
      <c r="C3048" s="61"/>
      <c r="D3048" s="61"/>
      <c r="E3048" s="140"/>
      <c r="F3048" s="143" t="str">
        <f>IFERROR(IF(VLOOKUP(Table1[[#This Row],[Budget Code Description]],Dimentions!$X$6:$AC$139,2,FALSE)="","",VLOOKUP(Table1[[#This Row],[Budget Code Description]],Dimentions!$X$6:$AC$139,2,FALSE)),"")</f>
        <v/>
      </c>
      <c r="G3048" s="143"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Description]],Dimentions!$X$6:$AC$134,4,FALSE)="","",VLOOKUP(Table1[[#This Row],[Budget Code Description]],Dimentions!$X$6:$AC$134,4,FALSE)),"")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50"/>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Number]]=Q3047,BC3047,BC3047+1)</f>
        <v>#REF!</v>
      </c>
    </row>
    <row r="3049" spans="1:55" ht="11.25" customHeight="1" x14ac:dyDescent="0.35">
      <c r="A3049" s="1"/>
      <c r="B3049" s="88" t="str">
        <f>IF(Table1[[#This Row],[Posting Date]]&lt;&gt;"",IF(Table1[[#This Row],[Reference Number]]=Q3048,B3048+1,1),"")</f>
        <v/>
      </c>
      <c r="C3049" s="61"/>
      <c r="D3049" s="61"/>
      <c r="E3049" s="140"/>
      <c r="F3049" s="143" t="str">
        <f>IFERROR(IF(VLOOKUP(Table1[[#This Row],[Budget Code Description]],Dimentions!$X$6:$AC$139,2,FALSE)="","",VLOOKUP(Table1[[#This Row],[Budget Code Description]],Dimentions!$X$6:$AC$139,2,FALSE)),"")</f>
        <v/>
      </c>
      <c r="G3049" s="143"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Description]],Dimentions!$X$6:$AC$134,4,FALSE)="","",VLOOKUP(Table1[[#This Row],[Budget Code Description]],Dimentions!$X$6:$AC$134,4,FALSE)),"")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si="50"/>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Number]]=Q3048,BC3048,BC3048+1)</f>
        <v>#REF!</v>
      </c>
    </row>
    <row r="3050" spans="1:55" ht="11.25" customHeight="1" x14ac:dyDescent="0.35">
      <c r="A3050" s="1"/>
      <c r="B3050" s="88" t="str">
        <f>IF(Table1[[#This Row],[Posting Date]]&lt;&gt;"",IF(Table1[[#This Row],[Reference Number]]=Q3049,B3049+1,1),"")</f>
        <v/>
      </c>
      <c r="C3050" s="61"/>
      <c r="D3050" s="61"/>
      <c r="E3050" s="140"/>
      <c r="F3050" s="143" t="str">
        <f>IFERROR(IF(VLOOKUP(Table1[[#This Row],[Budget Code Description]],Dimentions!$X$6:$AC$139,2,FALSE)="","",VLOOKUP(Table1[[#This Row],[Budget Code Description]],Dimentions!$X$6:$AC$139,2,FALSE)),"")</f>
        <v/>
      </c>
      <c r="G3050" s="143"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Description]],Dimentions!$X$6:$AC$134,4,FALSE)="","",VLOOKUP(Table1[[#This Row],[Budget Code Description]],Dimentions!$X$6:$AC$134,4,FALSE)),"")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50"/>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Number]]=Q3049,BC3049,BC3049+1)</f>
        <v>#REF!</v>
      </c>
    </row>
    <row r="3051" spans="1:55" ht="11.25" customHeight="1" x14ac:dyDescent="0.35">
      <c r="A3051" s="1"/>
      <c r="B3051" s="88" t="str">
        <f>IF(Table1[[#This Row],[Posting Date]]&lt;&gt;"",IF(Table1[[#This Row],[Reference Number]]=Q3050,B3050+1,1),"")</f>
        <v/>
      </c>
      <c r="C3051" s="61"/>
      <c r="D3051" s="61"/>
      <c r="E3051" s="140"/>
      <c r="F3051" s="143" t="str">
        <f>IFERROR(IF(VLOOKUP(Table1[[#This Row],[Budget Code Description]],Dimentions!$X$6:$AC$139,2,FALSE)="","",VLOOKUP(Table1[[#This Row],[Budget Code Description]],Dimentions!$X$6:$AC$139,2,FALSE)),"")</f>
        <v/>
      </c>
      <c r="G3051" s="143"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Description]],Dimentions!$X$6:$AC$134,4,FALSE)="","",VLOOKUP(Table1[[#This Row],[Budget Code Description]],Dimentions!$X$6:$AC$134,4,FALSE)),"")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ref="W3051:W3114" si="51">IF(E3051="","",(ExchangeRate))</f>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Number]]=Q3050,BC3050,BC3050+1)</f>
        <v>#REF!</v>
      </c>
    </row>
    <row r="3052" spans="1:55" ht="11.25" customHeight="1" x14ac:dyDescent="0.35">
      <c r="A3052" s="1"/>
      <c r="B3052" s="88" t="str">
        <f>IF(Table1[[#This Row],[Posting Date]]&lt;&gt;"",IF(Table1[[#This Row],[Reference Number]]=Q3051,B3051+1,1),"")</f>
        <v/>
      </c>
      <c r="C3052" s="61"/>
      <c r="D3052" s="61"/>
      <c r="E3052" s="140"/>
      <c r="F3052" s="143" t="str">
        <f>IFERROR(IF(VLOOKUP(Table1[[#This Row],[Budget Code Description]],Dimentions!$X$6:$AC$139,2,FALSE)="","",VLOOKUP(Table1[[#This Row],[Budget Code Description]],Dimentions!$X$6:$AC$139,2,FALSE)),"")</f>
        <v/>
      </c>
      <c r="G3052" s="143"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Description]],Dimentions!$X$6:$AC$134,4,FALSE)="","",VLOOKUP(Table1[[#This Row],[Budget Code Description]],Dimentions!$X$6:$AC$134,4,FALSE)),"")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51"/>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Number]]=Q3051,BC3051,BC3051+1)</f>
        <v>#REF!</v>
      </c>
    </row>
    <row r="3053" spans="1:55" ht="11.25" customHeight="1" x14ac:dyDescent="0.35">
      <c r="A3053" s="1"/>
      <c r="B3053" s="88" t="str">
        <f>IF(Table1[[#This Row],[Posting Date]]&lt;&gt;"",IF(Table1[[#This Row],[Reference Number]]=Q3052,B3052+1,1),"")</f>
        <v/>
      </c>
      <c r="C3053" s="61"/>
      <c r="D3053" s="61"/>
      <c r="E3053" s="140"/>
      <c r="F3053" s="143" t="str">
        <f>IFERROR(IF(VLOOKUP(Table1[[#This Row],[Budget Code Description]],Dimentions!$X$6:$AC$139,2,FALSE)="","",VLOOKUP(Table1[[#This Row],[Budget Code Description]],Dimentions!$X$6:$AC$139,2,FALSE)),"")</f>
        <v/>
      </c>
      <c r="G3053" s="143"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Description]],Dimentions!$X$6:$AC$134,4,FALSE)="","",VLOOKUP(Table1[[#This Row],[Budget Code Description]],Dimentions!$X$6:$AC$134,4,FALSE)),"")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si="51"/>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Number]]=Q3052,BC3052,BC3052+1)</f>
        <v>#REF!</v>
      </c>
    </row>
    <row r="3054" spans="1:55" ht="11.25" customHeight="1" x14ac:dyDescent="0.35">
      <c r="A3054" s="1"/>
      <c r="B3054" s="88" t="str">
        <f>IF(Table1[[#This Row],[Posting Date]]&lt;&gt;"",IF(Table1[[#This Row],[Reference Number]]=Q3053,B3053+1,1),"")</f>
        <v/>
      </c>
      <c r="C3054" s="61"/>
      <c r="D3054" s="61"/>
      <c r="E3054" s="140"/>
      <c r="F3054" s="143" t="str">
        <f>IFERROR(IF(VLOOKUP(Table1[[#This Row],[Budget Code Description]],Dimentions!$X$6:$AC$139,2,FALSE)="","",VLOOKUP(Table1[[#This Row],[Budget Code Description]],Dimentions!$X$6:$AC$139,2,FALSE)),"")</f>
        <v/>
      </c>
      <c r="G3054" s="143"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Description]],Dimentions!$X$6:$AC$134,4,FALSE)="","",VLOOKUP(Table1[[#This Row],[Budget Code Description]],Dimentions!$X$6:$AC$134,4,FALSE)),"")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si="51"/>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Number]]=Q3053,BC3053,BC3053+1)</f>
        <v>#REF!</v>
      </c>
    </row>
    <row r="3055" spans="1:55" ht="11.25" customHeight="1" x14ac:dyDescent="0.35">
      <c r="A3055" s="1"/>
      <c r="B3055" s="88" t="str">
        <f>IF(Table1[[#This Row],[Posting Date]]&lt;&gt;"",IF(Table1[[#This Row],[Reference Number]]=Q3054,B3054+1,1),"")</f>
        <v/>
      </c>
      <c r="C3055" s="61"/>
      <c r="D3055" s="61"/>
      <c r="E3055" s="140"/>
      <c r="F3055" s="143" t="str">
        <f>IFERROR(IF(VLOOKUP(Table1[[#This Row],[Budget Code Description]],Dimentions!$X$6:$AC$139,2,FALSE)="","",VLOOKUP(Table1[[#This Row],[Budget Code Description]],Dimentions!$X$6:$AC$139,2,FALSE)),"")</f>
        <v/>
      </c>
      <c r="G3055" s="143"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Description]],Dimentions!$X$6:$AC$134,4,FALSE)="","",VLOOKUP(Table1[[#This Row],[Budget Code Description]],Dimentions!$X$6:$AC$134,4,FALSE)),"")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si="51"/>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Number]]=Q3054,BC3054,BC3054+1)</f>
        <v>#REF!</v>
      </c>
    </row>
    <row r="3056" spans="1:55" ht="11.25" customHeight="1" x14ac:dyDescent="0.35">
      <c r="A3056" s="1"/>
      <c r="B3056" s="88" t="str">
        <f>IF(Table1[[#This Row],[Posting Date]]&lt;&gt;"",IF(Table1[[#This Row],[Reference Number]]=Q3055,B3055+1,1),"")</f>
        <v/>
      </c>
      <c r="C3056" s="61"/>
      <c r="D3056" s="61"/>
      <c r="E3056" s="140"/>
      <c r="F3056" s="143" t="str">
        <f>IFERROR(IF(VLOOKUP(Table1[[#This Row],[Budget Code Description]],Dimentions!$X$6:$AC$139,2,FALSE)="","",VLOOKUP(Table1[[#This Row],[Budget Code Description]],Dimentions!$X$6:$AC$139,2,FALSE)),"")</f>
        <v/>
      </c>
      <c r="G3056" s="143"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Description]],Dimentions!$X$6:$AC$134,4,FALSE)="","",VLOOKUP(Table1[[#This Row],[Budget Code Description]],Dimentions!$X$6:$AC$134,4,FALSE)),"")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51"/>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Number]]=Q3055,BC3055,BC3055+1)</f>
        <v>#REF!</v>
      </c>
    </row>
    <row r="3057" spans="1:55" ht="11.25" customHeight="1" x14ac:dyDescent="0.35">
      <c r="A3057" s="1"/>
      <c r="B3057" s="88" t="str">
        <f>IF(Table1[[#This Row],[Posting Date]]&lt;&gt;"",IF(Table1[[#This Row],[Reference Number]]=Q3056,B3056+1,1),"")</f>
        <v/>
      </c>
      <c r="C3057" s="61"/>
      <c r="D3057" s="61"/>
      <c r="E3057" s="140"/>
      <c r="F3057" s="143" t="str">
        <f>IFERROR(IF(VLOOKUP(Table1[[#This Row],[Budget Code Description]],Dimentions!$X$6:$AC$139,2,FALSE)="","",VLOOKUP(Table1[[#This Row],[Budget Code Description]],Dimentions!$X$6:$AC$139,2,FALSE)),"")</f>
        <v/>
      </c>
      <c r="G3057" s="143"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Description]],Dimentions!$X$6:$AC$134,4,FALSE)="","",VLOOKUP(Table1[[#This Row],[Budget Code Description]],Dimentions!$X$6:$AC$134,4,FALSE)),"")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51"/>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Number]]=Q3056,BC3056,BC3056+1)</f>
        <v>#REF!</v>
      </c>
    </row>
    <row r="3058" spans="1:55" ht="11.25" customHeight="1" x14ac:dyDescent="0.35">
      <c r="A3058" s="1"/>
      <c r="B3058" s="88" t="str">
        <f>IF(Table1[[#This Row],[Posting Date]]&lt;&gt;"",IF(Table1[[#This Row],[Reference Number]]=Q3057,B3057+1,1),"")</f>
        <v/>
      </c>
      <c r="C3058" s="61"/>
      <c r="D3058" s="61"/>
      <c r="E3058" s="140"/>
      <c r="F3058" s="143" t="str">
        <f>IFERROR(IF(VLOOKUP(Table1[[#This Row],[Budget Code Description]],Dimentions!$X$6:$AC$139,2,FALSE)="","",VLOOKUP(Table1[[#This Row],[Budget Code Description]],Dimentions!$X$6:$AC$139,2,FALSE)),"")</f>
        <v/>
      </c>
      <c r="G3058" s="143"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Description]],Dimentions!$X$6:$AC$134,4,FALSE)="","",VLOOKUP(Table1[[#This Row],[Budget Code Description]],Dimentions!$X$6:$AC$134,4,FALSE)),"")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51"/>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Number]]=Q3057,BC3057,BC3057+1)</f>
        <v>#REF!</v>
      </c>
    </row>
    <row r="3059" spans="1:55" ht="11.25" customHeight="1" x14ac:dyDescent="0.35">
      <c r="A3059" s="1"/>
      <c r="B3059" s="88" t="str">
        <f>IF(Table1[[#This Row],[Posting Date]]&lt;&gt;"",IF(Table1[[#This Row],[Reference Number]]=Q3058,B3058+1,1),"")</f>
        <v/>
      </c>
      <c r="C3059" s="61"/>
      <c r="D3059" s="61"/>
      <c r="E3059" s="140"/>
      <c r="F3059" s="143" t="str">
        <f>IFERROR(IF(VLOOKUP(Table1[[#This Row],[Budget Code Description]],Dimentions!$X$6:$AC$139,2,FALSE)="","",VLOOKUP(Table1[[#This Row],[Budget Code Description]],Dimentions!$X$6:$AC$139,2,FALSE)),"")</f>
        <v/>
      </c>
      <c r="G3059" s="143"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Description]],Dimentions!$X$6:$AC$134,4,FALSE)="","",VLOOKUP(Table1[[#This Row],[Budget Code Description]],Dimentions!$X$6:$AC$134,4,FALSE)),"")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51"/>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Number]]=Q3058,BC3058,BC3058+1)</f>
        <v>#REF!</v>
      </c>
    </row>
    <row r="3060" spans="1:55" ht="11.25" customHeight="1" x14ac:dyDescent="0.35">
      <c r="A3060" s="1"/>
      <c r="B3060" s="88" t="str">
        <f>IF(Table1[[#This Row],[Posting Date]]&lt;&gt;"",IF(Table1[[#This Row],[Reference Number]]=Q3059,B3059+1,1),"")</f>
        <v/>
      </c>
      <c r="C3060" s="61"/>
      <c r="D3060" s="61"/>
      <c r="E3060" s="140"/>
      <c r="F3060" s="143" t="str">
        <f>IFERROR(IF(VLOOKUP(Table1[[#This Row],[Budget Code Description]],Dimentions!$X$6:$AC$139,2,FALSE)="","",VLOOKUP(Table1[[#This Row],[Budget Code Description]],Dimentions!$X$6:$AC$139,2,FALSE)),"")</f>
        <v/>
      </c>
      <c r="G3060" s="143"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Description]],Dimentions!$X$6:$AC$134,4,FALSE)="","",VLOOKUP(Table1[[#This Row],[Budget Code Description]],Dimentions!$X$6:$AC$134,4,FALSE)),"")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51"/>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Number]]=Q3059,BC3059,BC3059+1)</f>
        <v>#REF!</v>
      </c>
    </row>
    <row r="3061" spans="1:55" ht="11.25" customHeight="1" x14ac:dyDescent="0.35">
      <c r="A3061" s="1"/>
      <c r="B3061" s="88" t="str">
        <f>IF(Table1[[#This Row],[Posting Date]]&lt;&gt;"",IF(Table1[[#This Row],[Reference Number]]=Q3060,B3060+1,1),"")</f>
        <v/>
      </c>
      <c r="C3061" s="61"/>
      <c r="D3061" s="61"/>
      <c r="E3061" s="140"/>
      <c r="F3061" s="143" t="str">
        <f>IFERROR(IF(VLOOKUP(Table1[[#This Row],[Budget Code Description]],Dimentions!$X$6:$AC$139,2,FALSE)="","",VLOOKUP(Table1[[#This Row],[Budget Code Description]],Dimentions!$X$6:$AC$139,2,FALSE)),"")</f>
        <v/>
      </c>
      <c r="G3061" s="143"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Description]],Dimentions!$X$6:$AC$134,4,FALSE)="","",VLOOKUP(Table1[[#This Row],[Budget Code Description]],Dimentions!$X$6:$AC$134,4,FALSE)),"")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51"/>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Number]]=Q3060,BC3060,BC3060+1)</f>
        <v>#REF!</v>
      </c>
    </row>
    <row r="3062" spans="1:55" ht="11.25" customHeight="1" x14ac:dyDescent="0.35">
      <c r="A3062" s="1"/>
      <c r="B3062" s="88" t="str">
        <f>IF(Table1[[#This Row],[Posting Date]]&lt;&gt;"",IF(Table1[[#This Row],[Reference Number]]=Q3061,B3061+1,1),"")</f>
        <v/>
      </c>
      <c r="C3062" s="61"/>
      <c r="D3062" s="61"/>
      <c r="E3062" s="140"/>
      <c r="F3062" s="143" t="str">
        <f>IFERROR(IF(VLOOKUP(Table1[[#This Row],[Budget Code Description]],Dimentions!$X$6:$AC$139,2,FALSE)="","",VLOOKUP(Table1[[#This Row],[Budget Code Description]],Dimentions!$X$6:$AC$139,2,FALSE)),"")</f>
        <v/>
      </c>
      <c r="G3062" s="143"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Description]],Dimentions!$X$6:$AC$134,4,FALSE)="","",VLOOKUP(Table1[[#This Row],[Budget Code Description]],Dimentions!$X$6:$AC$134,4,FALSE)),"")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51"/>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Number]]=Q3061,BC3061,BC3061+1)</f>
        <v>#REF!</v>
      </c>
    </row>
    <row r="3063" spans="1:55" ht="11.25" customHeight="1" x14ac:dyDescent="0.35">
      <c r="A3063" s="1"/>
      <c r="B3063" s="88" t="str">
        <f>IF(Table1[[#This Row],[Posting Date]]&lt;&gt;"",IF(Table1[[#This Row],[Reference Number]]=Q3062,B3062+1,1),"")</f>
        <v/>
      </c>
      <c r="C3063" s="61"/>
      <c r="D3063" s="61"/>
      <c r="E3063" s="140"/>
      <c r="F3063" s="143" t="str">
        <f>IFERROR(IF(VLOOKUP(Table1[[#This Row],[Budget Code Description]],Dimentions!$X$6:$AC$139,2,FALSE)="","",VLOOKUP(Table1[[#This Row],[Budget Code Description]],Dimentions!$X$6:$AC$139,2,FALSE)),"")</f>
        <v/>
      </c>
      <c r="G3063" s="143"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Description]],Dimentions!$X$6:$AC$134,4,FALSE)="","",VLOOKUP(Table1[[#This Row],[Budget Code Description]],Dimentions!$X$6:$AC$134,4,FALSE)),"")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51"/>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Number]]=Q3062,BC3062,BC3062+1)</f>
        <v>#REF!</v>
      </c>
    </row>
    <row r="3064" spans="1:55" ht="11.25" customHeight="1" x14ac:dyDescent="0.35">
      <c r="A3064" s="1"/>
      <c r="B3064" s="88" t="str">
        <f>IF(Table1[[#This Row],[Posting Date]]&lt;&gt;"",IF(Table1[[#This Row],[Reference Number]]=Q3063,B3063+1,1),"")</f>
        <v/>
      </c>
      <c r="C3064" s="61"/>
      <c r="D3064" s="61"/>
      <c r="E3064" s="140"/>
      <c r="F3064" s="143" t="str">
        <f>IFERROR(IF(VLOOKUP(Table1[[#This Row],[Budget Code Description]],Dimentions!$X$6:$AC$139,2,FALSE)="","",VLOOKUP(Table1[[#This Row],[Budget Code Description]],Dimentions!$X$6:$AC$139,2,FALSE)),"")</f>
        <v/>
      </c>
      <c r="G3064" s="143"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Description]],Dimentions!$X$6:$AC$134,4,FALSE)="","",VLOOKUP(Table1[[#This Row],[Budget Code Description]],Dimentions!$X$6:$AC$134,4,FALSE)),"")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si="51"/>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Number]]=Q3063,BC3063,BC3063+1)</f>
        <v>#REF!</v>
      </c>
    </row>
    <row r="3065" spans="1:55" ht="11.25" customHeight="1" x14ac:dyDescent="0.35">
      <c r="A3065" s="1"/>
      <c r="B3065" s="88" t="str">
        <f>IF(Table1[[#This Row],[Posting Date]]&lt;&gt;"",IF(Table1[[#This Row],[Reference Number]]=Q3064,B3064+1,1),"")</f>
        <v/>
      </c>
      <c r="C3065" s="61"/>
      <c r="D3065" s="61"/>
      <c r="E3065" s="140"/>
      <c r="F3065" s="143" t="str">
        <f>IFERROR(IF(VLOOKUP(Table1[[#This Row],[Budget Code Description]],Dimentions!$X$6:$AC$139,2,FALSE)="","",VLOOKUP(Table1[[#This Row],[Budget Code Description]],Dimentions!$X$6:$AC$139,2,FALSE)),"")</f>
        <v/>
      </c>
      <c r="G3065" s="143"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Description]],Dimentions!$X$6:$AC$134,4,FALSE)="","",VLOOKUP(Table1[[#This Row],[Budget Code Description]],Dimentions!$X$6:$AC$134,4,FALSE)),"")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51"/>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Number]]=Q3064,BC3064,BC3064+1)</f>
        <v>#REF!</v>
      </c>
    </row>
    <row r="3066" spans="1:55" ht="11.25" customHeight="1" x14ac:dyDescent="0.35">
      <c r="A3066" s="1"/>
      <c r="B3066" s="88" t="str">
        <f>IF(Table1[[#This Row],[Posting Date]]&lt;&gt;"",IF(Table1[[#This Row],[Reference Number]]=Q3065,B3065+1,1),"")</f>
        <v/>
      </c>
      <c r="C3066" s="61"/>
      <c r="D3066" s="61"/>
      <c r="E3066" s="140"/>
      <c r="F3066" s="143" t="str">
        <f>IFERROR(IF(VLOOKUP(Table1[[#This Row],[Budget Code Description]],Dimentions!$X$6:$AC$139,2,FALSE)="","",VLOOKUP(Table1[[#This Row],[Budget Code Description]],Dimentions!$X$6:$AC$139,2,FALSE)),"")</f>
        <v/>
      </c>
      <c r="G3066" s="143"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Description]],Dimentions!$X$6:$AC$134,4,FALSE)="","",VLOOKUP(Table1[[#This Row],[Budget Code Description]],Dimentions!$X$6:$AC$134,4,FALSE)),"")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51"/>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Number]]=Q3065,BC3065,BC3065+1)</f>
        <v>#REF!</v>
      </c>
    </row>
    <row r="3067" spans="1:55" ht="11.25" customHeight="1" x14ac:dyDescent="0.35">
      <c r="A3067" s="1"/>
      <c r="B3067" s="88" t="str">
        <f>IF(Table1[[#This Row],[Posting Date]]&lt;&gt;"",IF(Table1[[#This Row],[Reference Number]]=Q3066,B3066+1,1),"")</f>
        <v/>
      </c>
      <c r="C3067" s="61"/>
      <c r="D3067" s="61"/>
      <c r="E3067" s="140"/>
      <c r="F3067" s="143" t="str">
        <f>IFERROR(IF(VLOOKUP(Table1[[#This Row],[Budget Code Description]],Dimentions!$X$6:$AC$139,2,FALSE)="","",VLOOKUP(Table1[[#This Row],[Budget Code Description]],Dimentions!$X$6:$AC$139,2,FALSE)),"")</f>
        <v/>
      </c>
      <c r="G3067" s="143"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Description]],Dimentions!$X$6:$AC$134,4,FALSE)="","",VLOOKUP(Table1[[#This Row],[Budget Code Description]],Dimentions!$X$6:$AC$134,4,FALSE)),"")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51"/>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Number]]=Q3066,BC3066,BC3066+1)</f>
        <v>#REF!</v>
      </c>
    </row>
    <row r="3068" spans="1:55" ht="11.25" customHeight="1" x14ac:dyDescent="0.35">
      <c r="A3068" s="1"/>
      <c r="B3068" s="88" t="str">
        <f>IF(Table1[[#This Row],[Posting Date]]&lt;&gt;"",IF(Table1[[#This Row],[Reference Number]]=Q3067,B3067+1,1),"")</f>
        <v/>
      </c>
      <c r="C3068" s="61"/>
      <c r="D3068" s="61"/>
      <c r="E3068" s="140"/>
      <c r="F3068" s="143" t="str">
        <f>IFERROR(IF(VLOOKUP(Table1[[#This Row],[Budget Code Description]],Dimentions!$X$6:$AC$139,2,FALSE)="","",VLOOKUP(Table1[[#This Row],[Budget Code Description]],Dimentions!$X$6:$AC$139,2,FALSE)),"")</f>
        <v/>
      </c>
      <c r="G3068" s="143"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Description]],Dimentions!$X$6:$AC$134,4,FALSE)="","",VLOOKUP(Table1[[#This Row],[Budget Code Description]],Dimentions!$X$6:$AC$134,4,FALSE)),"")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51"/>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Number]]=Q3067,BC3067,BC3067+1)</f>
        <v>#REF!</v>
      </c>
    </row>
    <row r="3069" spans="1:55" ht="11.25" customHeight="1" x14ac:dyDescent="0.35">
      <c r="A3069" s="1"/>
      <c r="B3069" s="88" t="str">
        <f>IF(Table1[[#This Row],[Posting Date]]&lt;&gt;"",IF(Table1[[#This Row],[Reference Number]]=Q3068,B3068+1,1),"")</f>
        <v/>
      </c>
      <c r="C3069" s="61"/>
      <c r="D3069" s="61"/>
      <c r="E3069" s="140"/>
      <c r="F3069" s="143" t="str">
        <f>IFERROR(IF(VLOOKUP(Table1[[#This Row],[Budget Code Description]],Dimentions!$X$6:$AC$139,2,FALSE)="","",VLOOKUP(Table1[[#This Row],[Budget Code Description]],Dimentions!$X$6:$AC$139,2,FALSE)),"")</f>
        <v/>
      </c>
      <c r="G3069" s="143"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Description]],Dimentions!$X$6:$AC$134,4,FALSE)="","",VLOOKUP(Table1[[#This Row],[Budget Code Description]],Dimentions!$X$6:$AC$134,4,FALSE)),"")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51"/>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Number]]=Q3068,BC3068,BC3068+1)</f>
        <v>#REF!</v>
      </c>
    </row>
    <row r="3070" spans="1:55" ht="11.25" customHeight="1" x14ac:dyDescent="0.35">
      <c r="A3070" s="1"/>
      <c r="B3070" s="88" t="str">
        <f>IF(Table1[[#This Row],[Posting Date]]&lt;&gt;"",IF(Table1[[#This Row],[Reference Number]]=Q3069,B3069+1,1),"")</f>
        <v/>
      </c>
      <c r="C3070" s="61"/>
      <c r="D3070" s="61"/>
      <c r="E3070" s="140"/>
      <c r="F3070" s="143" t="str">
        <f>IFERROR(IF(VLOOKUP(Table1[[#This Row],[Budget Code Description]],Dimentions!$X$6:$AC$139,2,FALSE)="","",VLOOKUP(Table1[[#This Row],[Budget Code Description]],Dimentions!$X$6:$AC$139,2,FALSE)),"")</f>
        <v/>
      </c>
      <c r="G3070" s="143"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Description]],Dimentions!$X$6:$AC$134,4,FALSE)="","",VLOOKUP(Table1[[#This Row],[Budget Code Description]],Dimentions!$X$6:$AC$134,4,FALSE)),"")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51"/>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Number]]=Q3069,BC3069,BC3069+1)</f>
        <v>#REF!</v>
      </c>
    </row>
    <row r="3071" spans="1:55" ht="11.25" customHeight="1" x14ac:dyDescent="0.35">
      <c r="A3071" s="1"/>
      <c r="B3071" s="88" t="str">
        <f>IF(Table1[[#This Row],[Posting Date]]&lt;&gt;"",IF(Table1[[#This Row],[Reference Number]]=Q3070,B3070+1,1),"")</f>
        <v/>
      </c>
      <c r="C3071" s="61"/>
      <c r="D3071" s="61"/>
      <c r="E3071" s="140"/>
      <c r="F3071" s="143" t="str">
        <f>IFERROR(IF(VLOOKUP(Table1[[#This Row],[Budget Code Description]],Dimentions!$X$6:$AC$139,2,FALSE)="","",VLOOKUP(Table1[[#This Row],[Budget Code Description]],Dimentions!$X$6:$AC$139,2,FALSE)),"")</f>
        <v/>
      </c>
      <c r="G3071" s="143"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Description]],Dimentions!$X$6:$AC$134,4,FALSE)="","",VLOOKUP(Table1[[#This Row],[Budget Code Description]],Dimentions!$X$6:$AC$134,4,FALSE)),"")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51"/>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Number]]=Q3070,BC3070,BC3070+1)</f>
        <v>#REF!</v>
      </c>
    </row>
    <row r="3072" spans="1:55" ht="11.25" customHeight="1" x14ac:dyDescent="0.35">
      <c r="A3072" s="1"/>
      <c r="B3072" s="88" t="str">
        <f>IF(Table1[[#This Row],[Posting Date]]&lt;&gt;"",IF(Table1[[#This Row],[Reference Number]]=Q3071,B3071+1,1),"")</f>
        <v/>
      </c>
      <c r="C3072" s="61"/>
      <c r="D3072" s="61"/>
      <c r="E3072" s="140"/>
      <c r="F3072" s="143" t="str">
        <f>IFERROR(IF(VLOOKUP(Table1[[#This Row],[Budget Code Description]],Dimentions!$X$6:$AC$139,2,FALSE)="","",VLOOKUP(Table1[[#This Row],[Budget Code Description]],Dimentions!$X$6:$AC$139,2,FALSE)),"")</f>
        <v/>
      </c>
      <c r="G3072" s="143"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Description]],Dimentions!$X$6:$AC$134,4,FALSE)="","",VLOOKUP(Table1[[#This Row],[Budget Code Description]],Dimentions!$X$6:$AC$134,4,FALSE)),"")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51"/>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Number]]=Q3071,BC3071,BC3071+1)</f>
        <v>#REF!</v>
      </c>
    </row>
    <row r="3073" spans="1:55" ht="11.25" customHeight="1" x14ac:dyDescent="0.35">
      <c r="A3073" s="1"/>
      <c r="B3073" s="88" t="str">
        <f>IF(Table1[[#This Row],[Posting Date]]&lt;&gt;"",IF(Table1[[#This Row],[Reference Number]]=Q3072,B3072+1,1),"")</f>
        <v/>
      </c>
      <c r="C3073" s="61"/>
      <c r="D3073" s="61"/>
      <c r="E3073" s="140"/>
      <c r="F3073" s="143" t="str">
        <f>IFERROR(IF(VLOOKUP(Table1[[#This Row],[Budget Code Description]],Dimentions!$X$6:$AC$139,2,FALSE)="","",VLOOKUP(Table1[[#This Row],[Budget Code Description]],Dimentions!$X$6:$AC$139,2,FALSE)),"")</f>
        <v/>
      </c>
      <c r="G3073" s="143"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Description]],Dimentions!$X$6:$AC$134,4,FALSE)="","",VLOOKUP(Table1[[#This Row],[Budget Code Description]],Dimentions!$X$6:$AC$134,4,FALSE)),"")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51"/>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Number]]=Q3072,BC3072,BC3072+1)</f>
        <v>#REF!</v>
      </c>
    </row>
    <row r="3074" spans="1:55" ht="11.25" customHeight="1" x14ac:dyDescent="0.35">
      <c r="A3074" s="1"/>
      <c r="B3074" s="88" t="str">
        <f>IF(Table1[[#This Row],[Posting Date]]&lt;&gt;"",IF(Table1[[#This Row],[Reference Number]]=Q3073,B3073+1,1),"")</f>
        <v/>
      </c>
      <c r="C3074" s="61"/>
      <c r="D3074" s="61"/>
      <c r="E3074" s="140"/>
      <c r="F3074" s="143" t="str">
        <f>IFERROR(IF(VLOOKUP(Table1[[#This Row],[Budget Code Description]],Dimentions!$X$6:$AC$139,2,FALSE)="","",VLOOKUP(Table1[[#This Row],[Budget Code Description]],Dimentions!$X$6:$AC$139,2,FALSE)),"")</f>
        <v/>
      </c>
      <c r="G3074" s="143"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Description]],Dimentions!$X$6:$AC$134,4,FALSE)="","",VLOOKUP(Table1[[#This Row],[Budget Code Description]],Dimentions!$X$6:$AC$134,4,FALSE)),"")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51"/>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Number]]=Q3073,BC3073,BC3073+1)</f>
        <v>#REF!</v>
      </c>
    </row>
    <row r="3075" spans="1:55" ht="11.25" customHeight="1" x14ac:dyDescent="0.35">
      <c r="A3075" s="1"/>
      <c r="B3075" s="88" t="str">
        <f>IF(Table1[[#This Row],[Posting Date]]&lt;&gt;"",IF(Table1[[#This Row],[Reference Number]]=Q3074,B3074+1,1),"")</f>
        <v/>
      </c>
      <c r="C3075" s="61"/>
      <c r="D3075" s="61"/>
      <c r="E3075" s="140"/>
      <c r="F3075" s="143" t="str">
        <f>IFERROR(IF(VLOOKUP(Table1[[#This Row],[Budget Code Description]],Dimentions!$X$6:$AC$139,2,FALSE)="","",VLOOKUP(Table1[[#This Row],[Budget Code Description]],Dimentions!$X$6:$AC$139,2,FALSE)),"")</f>
        <v/>
      </c>
      <c r="G3075" s="143"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Description]],Dimentions!$X$6:$AC$134,4,FALSE)="","",VLOOKUP(Table1[[#This Row],[Budget Code Description]],Dimentions!$X$6:$AC$134,4,FALSE)),"")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51"/>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Number]]=Q3074,BC3074,BC3074+1)</f>
        <v>#REF!</v>
      </c>
    </row>
    <row r="3076" spans="1:55" ht="11.25" customHeight="1" x14ac:dyDescent="0.35">
      <c r="A3076" s="1"/>
      <c r="B3076" s="88" t="str">
        <f>IF(Table1[[#This Row],[Posting Date]]&lt;&gt;"",IF(Table1[[#This Row],[Reference Number]]=Q3075,B3075+1,1),"")</f>
        <v/>
      </c>
      <c r="C3076" s="61"/>
      <c r="D3076" s="61"/>
      <c r="E3076" s="140"/>
      <c r="F3076" s="143" t="str">
        <f>IFERROR(IF(VLOOKUP(Table1[[#This Row],[Budget Code Description]],Dimentions!$X$6:$AC$139,2,FALSE)="","",VLOOKUP(Table1[[#This Row],[Budget Code Description]],Dimentions!$X$6:$AC$139,2,FALSE)),"")</f>
        <v/>
      </c>
      <c r="G3076" s="143"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Description]],Dimentions!$X$6:$AC$134,4,FALSE)="","",VLOOKUP(Table1[[#This Row],[Budget Code Description]],Dimentions!$X$6:$AC$134,4,FALSE)),"")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51"/>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Number]]=Q3075,BC3075,BC3075+1)</f>
        <v>#REF!</v>
      </c>
    </row>
    <row r="3077" spans="1:55" ht="11.25" customHeight="1" x14ac:dyDescent="0.35">
      <c r="A3077" s="1"/>
      <c r="B3077" s="88" t="str">
        <f>IF(Table1[[#This Row],[Posting Date]]&lt;&gt;"",IF(Table1[[#This Row],[Reference Number]]=Q3076,B3076+1,1),"")</f>
        <v/>
      </c>
      <c r="C3077" s="61"/>
      <c r="D3077" s="61"/>
      <c r="E3077" s="140"/>
      <c r="F3077" s="143" t="str">
        <f>IFERROR(IF(VLOOKUP(Table1[[#This Row],[Budget Code Description]],Dimentions!$X$6:$AC$139,2,FALSE)="","",VLOOKUP(Table1[[#This Row],[Budget Code Description]],Dimentions!$X$6:$AC$139,2,FALSE)),"")</f>
        <v/>
      </c>
      <c r="G3077" s="143"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Description]],Dimentions!$X$6:$AC$134,4,FALSE)="","",VLOOKUP(Table1[[#This Row],[Budget Code Description]],Dimentions!$X$6:$AC$134,4,FALSE)),"")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51"/>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Number]]=Q3076,BC3076,BC3076+1)</f>
        <v>#REF!</v>
      </c>
    </row>
    <row r="3078" spans="1:55" ht="11.25" customHeight="1" x14ac:dyDescent="0.35">
      <c r="A3078" s="1"/>
      <c r="B3078" s="88" t="str">
        <f>IF(Table1[[#This Row],[Posting Date]]&lt;&gt;"",IF(Table1[[#This Row],[Reference Number]]=Q3077,B3077+1,1),"")</f>
        <v/>
      </c>
      <c r="C3078" s="61"/>
      <c r="D3078" s="61"/>
      <c r="E3078" s="140"/>
      <c r="F3078" s="143" t="str">
        <f>IFERROR(IF(VLOOKUP(Table1[[#This Row],[Budget Code Description]],Dimentions!$X$6:$AC$139,2,FALSE)="","",VLOOKUP(Table1[[#This Row],[Budget Code Description]],Dimentions!$X$6:$AC$139,2,FALSE)),"")</f>
        <v/>
      </c>
      <c r="G3078" s="143"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Description]],Dimentions!$X$6:$AC$134,4,FALSE)="","",VLOOKUP(Table1[[#This Row],[Budget Code Description]],Dimentions!$X$6:$AC$134,4,FALSE)),"")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51"/>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Number]]=Q3077,BC3077,BC3077+1)</f>
        <v>#REF!</v>
      </c>
    </row>
    <row r="3079" spans="1:55" ht="11.25" customHeight="1" x14ac:dyDescent="0.35">
      <c r="A3079" s="1"/>
      <c r="B3079" s="88" t="str">
        <f>IF(Table1[[#This Row],[Posting Date]]&lt;&gt;"",IF(Table1[[#This Row],[Reference Number]]=Q3078,B3078+1,1),"")</f>
        <v/>
      </c>
      <c r="C3079" s="61"/>
      <c r="D3079" s="61"/>
      <c r="E3079" s="140"/>
      <c r="F3079" s="143" t="str">
        <f>IFERROR(IF(VLOOKUP(Table1[[#This Row],[Budget Code Description]],Dimentions!$X$6:$AC$139,2,FALSE)="","",VLOOKUP(Table1[[#This Row],[Budget Code Description]],Dimentions!$X$6:$AC$139,2,FALSE)),"")</f>
        <v/>
      </c>
      <c r="G3079" s="143"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Description]],Dimentions!$X$6:$AC$134,4,FALSE)="","",VLOOKUP(Table1[[#This Row],[Budget Code Description]],Dimentions!$X$6:$AC$134,4,FALSE)),"")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51"/>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Number]]=Q3078,BC3078,BC3078+1)</f>
        <v>#REF!</v>
      </c>
    </row>
    <row r="3080" spans="1:55" ht="11.25" customHeight="1" x14ac:dyDescent="0.35">
      <c r="A3080" s="1"/>
      <c r="B3080" s="88" t="str">
        <f>IF(Table1[[#This Row],[Posting Date]]&lt;&gt;"",IF(Table1[[#This Row],[Reference Number]]=Q3079,B3079+1,1),"")</f>
        <v/>
      </c>
      <c r="C3080" s="61"/>
      <c r="D3080" s="61"/>
      <c r="E3080" s="140"/>
      <c r="F3080" s="143" t="str">
        <f>IFERROR(IF(VLOOKUP(Table1[[#This Row],[Budget Code Description]],Dimentions!$X$6:$AC$139,2,FALSE)="","",VLOOKUP(Table1[[#This Row],[Budget Code Description]],Dimentions!$X$6:$AC$139,2,FALSE)),"")</f>
        <v/>
      </c>
      <c r="G3080" s="143"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Description]],Dimentions!$X$6:$AC$134,4,FALSE)="","",VLOOKUP(Table1[[#This Row],[Budget Code Description]],Dimentions!$X$6:$AC$134,4,FALSE)),"")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51"/>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Number]]=Q3079,BC3079,BC3079+1)</f>
        <v>#REF!</v>
      </c>
    </row>
    <row r="3081" spans="1:55" ht="11.25" customHeight="1" x14ac:dyDescent="0.35">
      <c r="A3081" s="1"/>
      <c r="B3081" s="88" t="str">
        <f>IF(Table1[[#This Row],[Posting Date]]&lt;&gt;"",IF(Table1[[#This Row],[Reference Number]]=Q3080,B3080+1,1),"")</f>
        <v/>
      </c>
      <c r="C3081" s="61"/>
      <c r="D3081" s="61"/>
      <c r="E3081" s="140"/>
      <c r="F3081" s="143" t="str">
        <f>IFERROR(IF(VLOOKUP(Table1[[#This Row],[Budget Code Description]],Dimentions!$X$6:$AC$139,2,FALSE)="","",VLOOKUP(Table1[[#This Row],[Budget Code Description]],Dimentions!$X$6:$AC$139,2,FALSE)),"")</f>
        <v/>
      </c>
      <c r="G3081" s="143"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Description]],Dimentions!$X$6:$AC$134,4,FALSE)="","",VLOOKUP(Table1[[#This Row],[Budget Code Description]],Dimentions!$X$6:$AC$134,4,FALSE)),"")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51"/>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Number]]=Q3080,BC3080,BC3080+1)</f>
        <v>#REF!</v>
      </c>
    </row>
    <row r="3082" spans="1:55" ht="11.25" customHeight="1" x14ac:dyDescent="0.35">
      <c r="A3082" s="1"/>
      <c r="B3082" s="88" t="str">
        <f>IF(Table1[[#This Row],[Posting Date]]&lt;&gt;"",IF(Table1[[#This Row],[Reference Number]]=Q3081,B3081+1,1),"")</f>
        <v/>
      </c>
      <c r="C3082" s="61"/>
      <c r="D3082" s="61"/>
      <c r="E3082" s="140"/>
      <c r="F3082" s="143" t="str">
        <f>IFERROR(IF(VLOOKUP(Table1[[#This Row],[Budget Code Description]],Dimentions!$X$6:$AC$139,2,FALSE)="","",VLOOKUP(Table1[[#This Row],[Budget Code Description]],Dimentions!$X$6:$AC$139,2,FALSE)),"")</f>
        <v/>
      </c>
      <c r="G3082" s="143"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Description]],Dimentions!$X$6:$AC$134,4,FALSE)="","",VLOOKUP(Table1[[#This Row],[Budget Code Description]],Dimentions!$X$6:$AC$134,4,FALSE)),"")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51"/>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Number]]=Q3081,BC3081,BC3081+1)</f>
        <v>#REF!</v>
      </c>
    </row>
    <row r="3083" spans="1:55" ht="11.25" customHeight="1" x14ac:dyDescent="0.35">
      <c r="A3083" s="1"/>
      <c r="B3083" s="88" t="str">
        <f>IF(Table1[[#This Row],[Posting Date]]&lt;&gt;"",IF(Table1[[#This Row],[Reference Number]]=Q3082,B3082+1,1),"")</f>
        <v/>
      </c>
      <c r="C3083" s="61"/>
      <c r="D3083" s="61"/>
      <c r="E3083" s="140"/>
      <c r="F3083" s="143" t="str">
        <f>IFERROR(IF(VLOOKUP(Table1[[#This Row],[Budget Code Description]],Dimentions!$X$6:$AC$139,2,FALSE)="","",VLOOKUP(Table1[[#This Row],[Budget Code Description]],Dimentions!$X$6:$AC$139,2,FALSE)),"")</f>
        <v/>
      </c>
      <c r="G3083" s="143"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Description]],Dimentions!$X$6:$AC$134,4,FALSE)="","",VLOOKUP(Table1[[#This Row],[Budget Code Description]],Dimentions!$X$6:$AC$134,4,FALSE)),"")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51"/>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Number]]=Q3082,BC3082,BC3082+1)</f>
        <v>#REF!</v>
      </c>
    </row>
    <row r="3084" spans="1:55" ht="11.25" customHeight="1" x14ac:dyDescent="0.35">
      <c r="A3084" s="1"/>
      <c r="B3084" s="88" t="str">
        <f>IF(Table1[[#This Row],[Posting Date]]&lt;&gt;"",IF(Table1[[#This Row],[Reference Number]]=Q3083,B3083+1,1),"")</f>
        <v/>
      </c>
      <c r="C3084" s="61"/>
      <c r="D3084" s="61"/>
      <c r="E3084" s="140"/>
      <c r="F3084" s="143" t="str">
        <f>IFERROR(IF(VLOOKUP(Table1[[#This Row],[Budget Code Description]],Dimentions!$X$6:$AC$139,2,FALSE)="","",VLOOKUP(Table1[[#This Row],[Budget Code Description]],Dimentions!$X$6:$AC$139,2,FALSE)),"")</f>
        <v/>
      </c>
      <c r="G3084" s="143"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Description]],Dimentions!$X$6:$AC$134,4,FALSE)="","",VLOOKUP(Table1[[#This Row],[Budget Code Description]],Dimentions!$X$6:$AC$134,4,FALSE)),"")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51"/>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Number]]=Q3083,BC3083,BC3083+1)</f>
        <v>#REF!</v>
      </c>
    </row>
    <row r="3085" spans="1:55" ht="11.25" customHeight="1" x14ac:dyDescent="0.35">
      <c r="A3085" s="1"/>
      <c r="B3085" s="88" t="str">
        <f>IF(Table1[[#This Row],[Posting Date]]&lt;&gt;"",IF(Table1[[#This Row],[Reference Number]]=Q3084,B3084+1,1),"")</f>
        <v/>
      </c>
      <c r="C3085" s="61"/>
      <c r="D3085" s="61"/>
      <c r="E3085" s="140"/>
      <c r="F3085" s="143" t="str">
        <f>IFERROR(IF(VLOOKUP(Table1[[#This Row],[Budget Code Description]],Dimentions!$X$6:$AC$139,2,FALSE)="","",VLOOKUP(Table1[[#This Row],[Budget Code Description]],Dimentions!$X$6:$AC$139,2,FALSE)),"")</f>
        <v/>
      </c>
      <c r="G3085" s="143"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Description]],Dimentions!$X$6:$AC$134,4,FALSE)="","",VLOOKUP(Table1[[#This Row],[Budget Code Description]],Dimentions!$X$6:$AC$134,4,FALSE)),"")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51"/>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Number]]=Q3084,BC3084,BC3084+1)</f>
        <v>#REF!</v>
      </c>
    </row>
    <row r="3086" spans="1:55" ht="11.25" customHeight="1" x14ac:dyDescent="0.35">
      <c r="A3086" s="1"/>
      <c r="B3086" s="88" t="str">
        <f>IF(Table1[[#This Row],[Posting Date]]&lt;&gt;"",IF(Table1[[#This Row],[Reference Number]]=Q3085,B3085+1,1),"")</f>
        <v/>
      </c>
      <c r="C3086" s="61"/>
      <c r="D3086" s="61"/>
      <c r="E3086" s="140"/>
      <c r="F3086" s="143" t="str">
        <f>IFERROR(IF(VLOOKUP(Table1[[#This Row],[Budget Code Description]],Dimentions!$X$6:$AC$139,2,FALSE)="","",VLOOKUP(Table1[[#This Row],[Budget Code Description]],Dimentions!$X$6:$AC$139,2,FALSE)),"")</f>
        <v/>
      </c>
      <c r="G3086" s="143"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Description]],Dimentions!$X$6:$AC$134,4,FALSE)="","",VLOOKUP(Table1[[#This Row],[Budget Code Description]],Dimentions!$X$6:$AC$134,4,FALSE)),"")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51"/>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Number]]=Q3085,BC3085,BC3085+1)</f>
        <v>#REF!</v>
      </c>
    </row>
    <row r="3087" spans="1:55" ht="11.25" customHeight="1" x14ac:dyDescent="0.35">
      <c r="A3087" s="1"/>
      <c r="B3087" s="88" t="str">
        <f>IF(Table1[[#This Row],[Posting Date]]&lt;&gt;"",IF(Table1[[#This Row],[Reference Number]]=Q3086,B3086+1,1),"")</f>
        <v/>
      </c>
      <c r="C3087" s="61"/>
      <c r="D3087" s="61"/>
      <c r="E3087" s="140"/>
      <c r="F3087" s="143" t="str">
        <f>IFERROR(IF(VLOOKUP(Table1[[#This Row],[Budget Code Description]],Dimentions!$X$6:$AC$139,2,FALSE)="","",VLOOKUP(Table1[[#This Row],[Budget Code Description]],Dimentions!$X$6:$AC$139,2,FALSE)),"")</f>
        <v/>
      </c>
      <c r="G3087" s="143"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Description]],Dimentions!$X$6:$AC$134,4,FALSE)="","",VLOOKUP(Table1[[#This Row],[Budget Code Description]],Dimentions!$X$6:$AC$134,4,FALSE)),"")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51"/>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Number]]=Q3086,BC3086,BC3086+1)</f>
        <v>#REF!</v>
      </c>
    </row>
    <row r="3088" spans="1:55" ht="11.25" customHeight="1" x14ac:dyDescent="0.35">
      <c r="A3088" s="1"/>
      <c r="B3088" s="88" t="str">
        <f>IF(Table1[[#This Row],[Posting Date]]&lt;&gt;"",IF(Table1[[#This Row],[Reference Number]]=Q3087,B3087+1,1),"")</f>
        <v/>
      </c>
      <c r="C3088" s="61"/>
      <c r="D3088" s="61"/>
      <c r="E3088" s="140"/>
      <c r="F3088" s="143" t="str">
        <f>IFERROR(IF(VLOOKUP(Table1[[#This Row],[Budget Code Description]],Dimentions!$X$6:$AC$139,2,FALSE)="","",VLOOKUP(Table1[[#This Row],[Budget Code Description]],Dimentions!$X$6:$AC$139,2,FALSE)),"")</f>
        <v/>
      </c>
      <c r="G3088" s="143"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Description]],Dimentions!$X$6:$AC$134,4,FALSE)="","",VLOOKUP(Table1[[#This Row],[Budget Code Description]],Dimentions!$X$6:$AC$134,4,FALSE)),"")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si="51"/>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Number]]=Q3087,BC3087,BC3087+1)</f>
        <v>#REF!</v>
      </c>
    </row>
    <row r="3089" spans="1:55" ht="11.25" customHeight="1" x14ac:dyDescent="0.35">
      <c r="A3089" s="1"/>
      <c r="B3089" s="88" t="str">
        <f>IF(Table1[[#This Row],[Posting Date]]&lt;&gt;"",IF(Table1[[#This Row],[Reference Number]]=Q3088,B3088+1,1),"")</f>
        <v/>
      </c>
      <c r="C3089" s="61"/>
      <c r="D3089" s="61"/>
      <c r="E3089" s="140"/>
      <c r="F3089" s="143" t="str">
        <f>IFERROR(IF(VLOOKUP(Table1[[#This Row],[Budget Code Description]],Dimentions!$X$6:$AC$139,2,FALSE)="","",VLOOKUP(Table1[[#This Row],[Budget Code Description]],Dimentions!$X$6:$AC$139,2,FALSE)),"")</f>
        <v/>
      </c>
      <c r="G3089" s="143"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Description]],Dimentions!$X$6:$AC$134,4,FALSE)="","",VLOOKUP(Table1[[#This Row],[Budget Code Description]],Dimentions!$X$6:$AC$134,4,FALSE)),"")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si="51"/>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Number]]=Q3088,BC3088,BC3088+1)</f>
        <v>#REF!</v>
      </c>
    </row>
    <row r="3090" spans="1:55" ht="11.25" customHeight="1" x14ac:dyDescent="0.35">
      <c r="A3090" s="1"/>
      <c r="B3090" s="88" t="str">
        <f>IF(Table1[[#This Row],[Posting Date]]&lt;&gt;"",IF(Table1[[#This Row],[Reference Number]]=Q3089,B3089+1,1),"")</f>
        <v/>
      </c>
      <c r="C3090" s="61"/>
      <c r="D3090" s="61"/>
      <c r="E3090" s="140"/>
      <c r="F3090" s="143" t="str">
        <f>IFERROR(IF(VLOOKUP(Table1[[#This Row],[Budget Code Description]],Dimentions!$X$6:$AC$139,2,FALSE)="","",VLOOKUP(Table1[[#This Row],[Budget Code Description]],Dimentions!$X$6:$AC$139,2,FALSE)),"")</f>
        <v/>
      </c>
      <c r="G3090" s="143"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Description]],Dimentions!$X$6:$AC$134,4,FALSE)="","",VLOOKUP(Table1[[#This Row],[Budget Code Description]],Dimentions!$X$6:$AC$134,4,FALSE)),"")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si="51"/>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Number]]=Q3089,BC3089,BC3089+1)</f>
        <v>#REF!</v>
      </c>
    </row>
    <row r="3091" spans="1:55" ht="11.25" customHeight="1" x14ac:dyDescent="0.35">
      <c r="A3091" s="1"/>
      <c r="B3091" s="88" t="str">
        <f>IF(Table1[[#This Row],[Posting Date]]&lt;&gt;"",IF(Table1[[#This Row],[Reference Number]]=Q3090,B3090+1,1),"")</f>
        <v/>
      </c>
      <c r="C3091" s="61"/>
      <c r="D3091" s="61"/>
      <c r="E3091" s="140"/>
      <c r="F3091" s="143" t="str">
        <f>IFERROR(IF(VLOOKUP(Table1[[#This Row],[Budget Code Description]],Dimentions!$X$6:$AC$139,2,FALSE)="","",VLOOKUP(Table1[[#This Row],[Budget Code Description]],Dimentions!$X$6:$AC$139,2,FALSE)),"")</f>
        <v/>
      </c>
      <c r="G3091" s="143"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Description]],Dimentions!$X$6:$AC$134,4,FALSE)="","",VLOOKUP(Table1[[#This Row],[Budget Code Description]],Dimentions!$X$6:$AC$134,4,FALSE)),"")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51"/>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Number]]=Q3090,BC3090,BC3090+1)</f>
        <v>#REF!</v>
      </c>
    </row>
    <row r="3092" spans="1:55" ht="11.25" customHeight="1" x14ac:dyDescent="0.35">
      <c r="A3092" s="1"/>
      <c r="B3092" s="88" t="str">
        <f>IF(Table1[[#This Row],[Posting Date]]&lt;&gt;"",IF(Table1[[#This Row],[Reference Number]]=Q3091,B3091+1,1),"")</f>
        <v/>
      </c>
      <c r="C3092" s="61"/>
      <c r="D3092" s="61"/>
      <c r="E3092" s="140"/>
      <c r="F3092" s="143" t="str">
        <f>IFERROR(IF(VLOOKUP(Table1[[#This Row],[Budget Code Description]],Dimentions!$X$6:$AC$139,2,FALSE)="","",VLOOKUP(Table1[[#This Row],[Budget Code Description]],Dimentions!$X$6:$AC$139,2,FALSE)),"")</f>
        <v/>
      </c>
      <c r="G3092" s="143"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Description]],Dimentions!$X$6:$AC$134,4,FALSE)="","",VLOOKUP(Table1[[#This Row],[Budget Code Description]],Dimentions!$X$6:$AC$134,4,FALSE)),"")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51"/>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Number]]=Q3091,BC3091,BC3091+1)</f>
        <v>#REF!</v>
      </c>
    </row>
    <row r="3093" spans="1:55" ht="11.25" customHeight="1" x14ac:dyDescent="0.35">
      <c r="A3093" s="1"/>
      <c r="B3093" s="88" t="str">
        <f>IF(Table1[[#This Row],[Posting Date]]&lt;&gt;"",IF(Table1[[#This Row],[Reference Number]]=Q3092,B3092+1,1),"")</f>
        <v/>
      </c>
      <c r="C3093" s="61"/>
      <c r="D3093" s="61"/>
      <c r="E3093" s="140"/>
      <c r="F3093" s="143" t="str">
        <f>IFERROR(IF(VLOOKUP(Table1[[#This Row],[Budget Code Description]],Dimentions!$X$6:$AC$139,2,FALSE)="","",VLOOKUP(Table1[[#This Row],[Budget Code Description]],Dimentions!$X$6:$AC$139,2,FALSE)),"")</f>
        <v/>
      </c>
      <c r="G3093" s="143"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Description]],Dimentions!$X$6:$AC$134,4,FALSE)="","",VLOOKUP(Table1[[#This Row],[Budget Code Description]],Dimentions!$X$6:$AC$134,4,FALSE)),"")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51"/>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Number]]=Q3092,BC3092,BC3092+1)</f>
        <v>#REF!</v>
      </c>
    </row>
    <row r="3094" spans="1:55" ht="11.25" customHeight="1" x14ac:dyDescent="0.35">
      <c r="A3094" s="1"/>
      <c r="B3094" s="88" t="str">
        <f>IF(Table1[[#This Row],[Posting Date]]&lt;&gt;"",IF(Table1[[#This Row],[Reference Number]]=Q3093,B3093+1,1),"")</f>
        <v/>
      </c>
      <c r="C3094" s="61"/>
      <c r="D3094" s="61"/>
      <c r="E3094" s="140"/>
      <c r="F3094" s="143" t="str">
        <f>IFERROR(IF(VLOOKUP(Table1[[#This Row],[Budget Code Description]],Dimentions!$X$6:$AC$139,2,FALSE)="","",VLOOKUP(Table1[[#This Row],[Budget Code Description]],Dimentions!$X$6:$AC$139,2,FALSE)),"")</f>
        <v/>
      </c>
      <c r="G3094" s="143"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Description]],Dimentions!$X$6:$AC$134,4,FALSE)="","",VLOOKUP(Table1[[#This Row],[Budget Code Description]],Dimentions!$X$6:$AC$134,4,FALSE)),"")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51"/>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Number]]=Q3093,BC3093,BC3093+1)</f>
        <v>#REF!</v>
      </c>
    </row>
    <row r="3095" spans="1:55" ht="11.25" customHeight="1" x14ac:dyDescent="0.35">
      <c r="A3095" s="1"/>
      <c r="B3095" s="88" t="str">
        <f>IF(Table1[[#This Row],[Posting Date]]&lt;&gt;"",IF(Table1[[#This Row],[Reference Number]]=Q3094,B3094+1,1),"")</f>
        <v/>
      </c>
      <c r="C3095" s="61"/>
      <c r="D3095" s="61"/>
      <c r="E3095" s="140"/>
      <c r="F3095" s="143" t="str">
        <f>IFERROR(IF(VLOOKUP(Table1[[#This Row],[Budget Code Description]],Dimentions!$X$6:$AC$139,2,FALSE)="","",VLOOKUP(Table1[[#This Row],[Budget Code Description]],Dimentions!$X$6:$AC$139,2,FALSE)),"")</f>
        <v/>
      </c>
      <c r="G3095" s="143"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Description]],Dimentions!$X$6:$AC$134,4,FALSE)="","",VLOOKUP(Table1[[#This Row],[Budget Code Description]],Dimentions!$X$6:$AC$134,4,FALSE)),"")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51"/>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Number]]=Q3094,BC3094,BC3094+1)</f>
        <v>#REF!</v>
      </c>
    </row>
    <row r="3096" spans="1:55" ht="11.25" customHeight="1" x14ac:dyDescent="0.35">
      <c r="A3096" s="1"/>
      <c r="B3096" s="88" t="str">
        <f>IF(Table1[[#This Row],[Posting Date]]&lt;&gt;"",IF(Table1[[#This Row],[Reference Number]]=Q3095,B3095+1,1),"")</f>
        <v/>
      </c>
      <c r="C3096" s="61"/>
      <c r="D3096" s="61"/>
      <c r="E3096" s="140"/>
      <c r="F3096" s="143" t="str">
        <f>IFERROR(IF(VLOOKUP(Table1[[#This Row],[Budget Code Description]],Dimentions!$X$6:$AC$139,2,FALSE)="","",VLOOKUP(Table1[[#This Row],[Budget Code Description]],Dimentions!$X$6:$AC$139,2,FALSE)),"")</f>
        <v/>
      </c>
      <c r="G3096" s="143"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Description]],Dimentions!$X$6:$AC$134,4,FALSE)="","",VLOOKUP(Table1[[#This Row],[Budget Code Description]],Dimentions!$X$6:$AC$134,4,FALSE)),"")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51"/>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Number]]=Q3095,BC3095,BC3095+1)</f>
        <v>#REF!</v>
      </c>
    </row>
    <row r="3097" spans="1:55" ht="11.25" customHeight="1" x14ac:dyDescent="0.35">
      <c r="A3097" s="1"/>
      <c r="B3097" s="88" t="str">
        <f>IF(Table1[[#This Row],[Posting Date]]&lt;&gt;"",IF(Table1[[#This Row],[Reference Number]]=Q3096,B3096+1,1),"")</f>
        <v/>
      </c>
      <c r="C3097" s="61"/>
      <c r="D3097" s="61"/>
      <c r="E3097" s="140"/>
      <c r="F3097" s="143" t="str">
        <f>IFERROR(IF(VLOOKUP(Table1[[#This Row],[Budget Code Description]],Dimentions!$X$6:$AC$139,2,FALSE)="","",VLOOKUP(Table1[[#This Row],[Budget Code Description]],Dimentions!$X$6:$AC$139,2,FALSE)),"")</f>
        <v/>
      </c>
      <c r="G3097" s="143"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Description]],Dimentions!$X$6:$AC$134,4,FALSE)="","",VLOOKUP(Table1[[#This Row],[Budget Code Description]],Dimentions!$X$6:$AC$134,4,FALSE)),"")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51"/>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Number]]=Q3096,BC3096,BC3096+1)</f>
        <v>#REF!</v>
      </c>
    </row>
    <row r="3098" spans="1:55" ht="11.25" customHeight="1" x14ac:dyDescent="0.35">
      <c r="A3098" s="1"/>
      <c r="B3098" s="88" t="str">
        <f>IF(Table1[[#This Row],[Posting Date]]&lt;&gt;"",IF(Table1[[#This Row],[Reference Number]]=Q3097,B3097+1,1),"")</f>
        <v/>
      </c>
      <c r="C3098" s="61"/>
      <c r="D3098" s="61"/>
      <c r="E3098" s="140"/>
      <c r="F3098" s="143" t="str">
        <f>IFERROR(IF(VLOOKUP(Table1[[#This Row],[Budget Code Description]],Dimentions!$X$6:$AC$139,2,FALSE)="","",VLOOKUP(Table1[[#This Row],[Budget Code Description]],Dimentions!$X$6:$AC$139,2,FALSE)),"")</f>
        <v/>
      </c>
      <c r="G3098" s="143"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Description]],Dimentions!$X$6:$AC$134,4,FALSE)="","",VLOOKUP(Table1[[#This Row],[Budget Code Description]],Dimentions!$X$6:$AC$134,4,FALSE)),"")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51"/>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Number]]=Q3097,BC3097,BC3097+1)</f>
        <v>#REF!</v>
      </c>
    </row>
    <row r="3099" spans="1:55" ht="11.25" customHeight="1" x14ac:dyDescent="0.35">
      <c r="A3099" s="1"/>
      <c r="B3099" s="88" t="str">
        <f>IF(Table1[[#This Row],[Posting Date]]&lt;&gt;"",IF(Table1[[#This Row],[Reference Number]]=Q3098,B3098+1,1),"")</f>
        <v/>
      </c>
      <c r="C3099" s="61"/>
      <c r="D3099" s="61"/>
      <c r="E3099" s="140"/>
      <c r="F3099" s="143" t="str">
        <f>IFERROR(IF(VLOOKUP(Table1[[#This Row],[Budget Code Description]],Dimentions!$X$6:$AC$139,2,FALSE)="","",VLOOKUP(Table1[[#This Row],[Budget Code Description]],Dimentions!$X$6:$AC$139,2,FALSE)),"")</f>
        <v/>
      </c>
      <c r="G3099" s="143"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Description]],Dimentions!$X$6:$AC$134,4,FALSE)="","",VLOOKUP(Table1[[#This Row],[Budget Code Description]],Dimentions!$X$6:$AC$134,4,FALSE)),"")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51"/>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Number]]=Q3098,BC3098,BC3098+1)</f>
        <v>#REF!</v>
      </c>
    </row>
    <row r="3100" spans="1:55" ht="11.25" customHeight="1" x14ac:dyDescent="0.35">
      <c r="A3100" s="1"/>
      <c r="B3100" s="88" t="str">
        <f>IF(Table1[[#This Row],[Posting Date]]&lt;&gt;"",IF(Table1[[#This Row],[Reference Number]]=Q3099,B3099+1,1),"")</f>
        <v/>
      </c>
      <c r="C3100" s="61"/>
      <c r="D3100" s="61"/>
      <c r="E3100" s="140"/>
      <c r="F3100" s="143" t="str">
        <f>IFERROR(IF(VLOOKUP(Table1[[#This Row],[Budget Code Description]],Dimentions!$X$6:$AC$139,2,FALSE)="","",VLOOKUP(Table1[[#This Row],[Budget Code Description]],Dimentions!$X$6:$AC$139,2,FALSE)),"")</f>
        <v/>
      </c>
      <c r="G3100" s="143"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Description]],Dimentions!$X$6:$AC$134,4,FALSE)="","",VLOOKUP(Table1[[#This Row],[Budget Code Description]],Dimentions!$X$6:$AC$134,4,FALSE)),"")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51"/>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Number]]=Q3099,BC3099,BC3099+1)</f>
        <v>#REF!</v>
      </c>
    </row>
    <row r="3101" spans="1:55" ht="11.25" customHeight="1" x14ac:dyDescent="0.35">
      <c r="A3101" s="1"/>
      <c r="B3101" s="88" t="str">
        <f>IF(Table1[[#This Row],[Posting Date]]&lt;&gt;"",IF(Table1[[#This Row],[Reference Number]]=Q3100,B3100+1,1),"")</f>
        <v/>
      </c>
      <c r="C3101" s="61"/>
      <c r="D3101" s="61"/>
      <c r="E3101" s="140"/>
      <c r="F3101" s="143" t="str">
        <f>IFERROR(IF(VLOOKUP(Table1[[#This Row],[Budget Code Description]],Dimentions!$X$6:$AC$139,2,FALSE)="","",VLOOKUP(Table1[[#This Row],[Budget Code Description]],Dimentions!$X$6:$AC$139,2,FALSE)),"")</f>
        <v/>
      </c>
      <c r="G3101" s="143"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Description]],Dimentions!$X$6:$AC$134,4,FALSE)="","",VLOOKUP(Table1[[#This Row],[Budget Code Description]],Dimentions!$X$6:$AC$134,4,FALSE)),"")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51"/>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Number]]=Q3100,BC3100,BC3100+1)</f>
        <v>#REF!</v>
      </c>
    </row>
    <row r="3102" spans="1:55" ht="11.25" customHeight="1" x14ac:dyDescent="0.35">
      <c r="A3102" s="1"/>
      <c r="B3102" s="88" t="str">
        <f>IF(Table1[[#This Row],[Posting Date]]&lt;&gt;"",IF(Table1[[#This Row],[Reference Number]]=Q3101,B3101+1,1),"")</f>
        <v/>
      </c>
      <c r="C3102" s="61"/>
      <c r="D3102" s="61"/>
      <c r="E3102" s="140"/>
      <c r="F3102" s="143" t="str">
        <f>IFERROR(IF(VLOOKUP(Table1[[#This Row],[Budget Code Description]],Dimentions!$X$6:$AC$139,2,FALSE)="","",VLOOKUP(Table1[[#This Row],[Budget Code Description]],Dimentions!$X$6:$AC$139,2,FALSE)),"")</f>
        <v/>
      </c>
      <c r="G3102" s="143"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Description]],Dimentions!$X$6:$AC$134,4,FALSE)="","",VLOOKUP(Table1[[#This Row],[Budget Code Description]],Dimentions!$X$6:$AC$134,4,FALSE)),"")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51"/>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Number]]=Q3101,BC3101,BC3101+1)</f>
        <v>#REF!</v>
      </c>
    </row>
    <row r="3103" spans="1:55" ht="11.25" customHeight="1" x14ac:dyDescent="0.35">
      <c r="A3103" s="1"/>
      <c r="B3103" s="88" t="str">
        <f>IF(Table1[[#This Row],[Posting Date]]&lt;&gt;"",IF(Table1[[#This Row],[Reference Number]]=Q3102,B3102+1,1),"")</f>
        <v/>
      </c>
      <c r="C3103" s="61"/>
      <c r="D3103" s="61"/>
      <c r="E3103" s="140"/>
      <c r="F3103" s="143" t="str">
        <f>IFERROR(IF(VLOOKUP(Table1[[#This Row],[Budget Code Description]],Dimentions!$X$6:$AC$139,2,FALSE)="","",VLOOKUP(Table1[[#This Row],[Budget Code Description]],Dimentions!$X$6:$AC$139,2,FALSE)),"")</f>
        <v/>
      </c>
      <c r="G3103" s="143"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Description]],Dimentions!$X$6:$AC$134,4,FALSE)="","",VLOOKUP(Table1[[#This Row],[Budget Code Description]],Dimentions!$X$6:$AC$134,4,FALSE)),"")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51"/>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Number]]=Q3102,BC3102,BC3102+1)</f>
        <v>#REF!</v>
      </c>
    </row>
    <row r="3104" spans="1:55" ht="11.25" customHeight="1" x14ac:dyDescent="0.35">
      <c r="A3104" s="1"/>
      <c r="B3104" s="88" t="str">
        <f>IF(Table1[[#This Row],[Posting Date]]&lt;&gt;"",IF(Table1[[#This Row],[Reference Number]]=Q3103,B3103+1,1),"")</f>
        <v/>
      </c>
      <c r="C3104" s="61"/>
      <c r="D3104" s="61"/>
      <c r="E3104" s="140"/>
      <c r="F3104" s="143" t="str">
        <f>IFERROR(IF(VLOOKUP(Table1[[#This Row],[Budget Code Description]],Dimentions!$X$6:$AC$139,2,FALSE)="","",VLOOKUP(Table1[[#This Row],[Budget Code Description]],Dimentions!$X$6:$AC$139,2,FALSE)),"")</f>
        <v/>
      </c>
      <c r="G3104" s="143"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Description]],Dimentions!$X$6:$AC$134,4,FALSE)="","",VLOOKUP(Table1[[#This Row],[Budget Code Description]],Dimentions!$X$6:$AC$134,4,FALSE)),"")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51"/>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Number]]=Q3103,BC3103,BC3103+1)</f>
        <v>#REF!</v>
      </c>
    </row>
    <row r="3105" spans="1:55" ht="11.25" customHeight="1" x14ac:dyDescent="0.35">
      <c r="A3105" s="1"/>
      <c r="B3105" s="88" t="str">
        <f>IF(Table1[[#This Row],[Posting Date]]&lt;&gt;"",IF(Table1[[#This Row],[Reference Number]]=Q3104,B3104+1,1),"")</f>
        <v/>
      </c>
      <c r="C3105" s="61"/>
      <c r="D3105" s="61"/>
      <c r="E3105" s="140"/>
      <c r="F3105" s="143" t="str">
        <f>IFERROR(IF(VLOOKUP(Table1[[#This Row],[Budget Code Description]],Dimentions!$X$6:$AC$139,2,FALSE)="","",VLOOKUP(Table1[[#This Row],[Budget Code Description]],Dimentions!$X$6:$AC$139,2,FALSE)),"")</f>
        <v/>
      </c>
      <c r="G3105" s="143"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Description]],Dimentions!$X$6:$AC$134,4,FALSE)="","",VLOOKUP(Table1[[#This Row],[Budget Code Description]],Dimentions!$X$6:$AC$134,4,FALSE)),"")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51"/>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Number]]=Q3104,BC3104,BC3104+1)</f>
        <v>#REF!</v>
      </c>
    </row>
    <row r="3106" spans="1:55" ht="11.25" customHeight="1" x14ac:dyDescent="0.35">
      <c r="A3106" s="1"/>
      <c r="B3106" s="88" t="str">
        <f>IF(Table1[[#This Row],[Posting Date]]&lt;&gt;"",IF(Table1[[#This Row],[Reference Number]]=Q3105,B3105+1,1),"")</f>
        <v/>
      </c>
      <c r="C3106" s="61"/>
      <c r="D3106" s="61"/>
      <c r="E3106" s="140"/>
      <c r="F3106" s="143" t="str">
        <f>IFERROR(IF(VLOOKUP(Table1[[#This Row],[Budget Code Description]],Dimentions!$X$6:$AC$139,2,FALSE)="","",VLOOKUP(Table1[[#This Row],[Budget Code Description]],Dimentions!$X$6:$AC$139,2,FALSE)),"")</f>
        <v/>
      </c>
      <c r="G3106" s="143"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Description]],Dimentions!$X$6:$AC$134,4,FALSE)="","",VLOOKUP(Table1[[#This Row],[Budget Code Description]],Dimentions!$X$6:$AC$134,4,FALSE)),"")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51"/>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Number]]=Q3105,BC3105,BC3105+1)</f>
        <v>#REF!</v>
      </c>
    </row>
    <row r="3107" spans="1:55" ht="11.25" customHeight="1" x14ac:dyDescent="0.35">
      <c r="A3107" s="1"/>
      <c r="B3107" s="88" t="str">
        <f>IF(Table1[[#This Row],[Posting Date]]&lt;&gt;"",IF(Table1[[#This Row],[Reference Number]]=Q3106,B3106+1,1),"")</f>
        <v/>
      </c>
      <c r="C3107" s="61"/>
      <c r="D3107" s="61"/>
      <c r="E3107" s="140"/>
      <c r="F3107" s="143" t="str">
        <f>IFERROR(IF(VLOOKUP(Table1[[#This Row],[Budget Code Description]],Dimentions!$X$6:$AC$139,2,FALSE)="","",VLOOKUP(Table1[[#This Row],[Budget Code Description]],Dimentions!$X$6:$AC$139,2,FALSE)),"")</f>
        <v/>
      </c>
      <c r="G3107" s="143"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Description]],Dimentions!$X$6:$AC$134,4,FALSE)="","",VLOOKUP(Table1[[#This Row],[Budget Code Description]],Dimentions!$X$6:$AC$134,4,FALSE)),"")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si="51"/>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Number]]=Q3106,BC3106,BC3106+1)</f>
        <v>#REF!</v>
      </c>
    </row>
    <row r="3108" spans="1:55" ht="11.25" customHeight="1" x14ac:dyDescent="0.35">
      <c r="A3108" s="1"/>
      <c r="B3108" s="88" t="str">
        <f>IF(Table1[[#This Row],[Posting Date]]&lt;&gt;"",IF(Table1[[#This Row],[Reference Number]]=Q3107,B3107+1,1),"")</f>
        <v/>
      </c>
      <c r="C3108" s="61"/>
      <c r="D3108" s="61"/>
      <c r="E3108" s="140"/>
      <c r="F3108" s="143" t="str">
        <f>IFERROR(IF(VLOOKUP(Table1[[#This Row],[Budget Code Description]],Dimentions!$X$6:$AC$139,2,FALSE)="","",VLOOKUP(Table1[[#This Row],[Budget Code Description]],Dimentions!$X$6:$AC$139,2,FALSE)),"")</f>
        <v/>
      </c>
      <c r="G3108" s="143"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Description]],Dimentions!$X$6:$AC$134,4,FALSE)="","",VLOOKUP(Table1[[#This Row],[Budget Code Description]],Dimentions!$X$6:$AC$134,4,FALSE)),"")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51"/>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Number]]=Q3107,BC3107,BC3107+1)</f>
        <v>#REF!</v>
      </c>
    </row>
    <row r="3109" spans="1:55" ht="11.25" customHeight="1" x14ac:dyDescent="0.35">
      <c r="A3109" s="1"/>
      <c r="B3109" s="88" t="str">
        <f>IF(Table1[[#This Row],[Posting Date]]&lt;&gt;"",IF(Table1[[#This Row],[Reference Number]]=Q3108,B3108+1,1),"")</f>
        <v/>
      </c>
      <c r="C3109" s="61"/>
      <c r="D3109" s="61"/>
      <c r="E3109" s="140"/>
      <c r="F3109" s="143" t="str">
        <f>IFERROR(IF(VLOOKUP(Table1[[#This Row],[Budget Code Description]],Dimentions!$X$6:$AC$139,2,FALSE)="","",VLOOKUP(Table1[[#This Row],[Budget Code Description]],Dimentions!$X$6:$AC$139,2,FALSE)),"")</f>
        <v/>
      </c>
      <c r="G3109" s="143"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Description]],Dimentions!$X$6:$AC$134,4,FALSE)="","",VLOOKUP(Table1[[#This Row],[Budget Code Description]],Dimentions!$X$6:$AC$134,4,FALSE)),"")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51"/>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Number]]=Q3108,BC3108,BC3108+1)</f>
        <v>#REF!</v>
      </c>
    </row>
    <row r="3110" spans="1:55" ht="11.25" customHeight="1" x14ac:dyDescent="0.35">
      <c r="A3110" s="1"/>
      <c r="B3110" s="88" t="str">
        <f>IF(Table1[[#This Row],[Posting Date]]&lt;&gt;"",IF(Table1[[#This Row],[Reference Number]]=Q3109,B3109+1,1),"")</f>
        <v/>
      </c>
      <c r="C3110" s="61"/>
      <c r="D3110" s="61"/>
      <c r="E3110" s="140"/>
      <c r="F3110" s="143" t="str">
        <f>IFERROR(IF(VLOOKUP(Table1[[#This Row],[Budget Code Description]],Dimentions!$X$6:$AC$139,2,FALSE)="","",VLOOKUP(Table1[[#This Row],[Budget Code Description]],Dimentions!$X$6:$AC$139,2,FALSE)),"")</f>
        <v/>
      </c>
      <c r="G3110" s="143"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Description]],Dimentions!$X$6:$AC$134,4,FALSE)="","",VLOOKUP(Table1[[#This Row],[Budget Code Description]],Dimentions!$X$6:$AC$134,4,FALSE)),"")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si="51"/>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Number]]=Q3109,BC3109,BC3109+1)</f>
        <v>#REF!</v>
      </c>
    </row>
    <row r="3111" spans="1:55" ht="11.25" customHeight="1" x14ac:dyDescent="0.35">
      <c r="A3111" s="1"/>
      <c r="B3111" s="88" t="str">
        <f>IF(Table1[[#This Row],[Posting Date]]&lt;&gt;"",IF(Table1[[#This Row],[Reference Number]]=Q3110,B3110+1,1),"")</f>
        <v/>
      </c>
      <c r="C3111" s="61"/>
      <c r="D3111" s="61"/>
      <c r="E3111" s="140"/>
      <c r="F3111" s="143" t="str">
        <f>IFERROR(IF(VLOOKUP(Table1[[#This Row],[Budget Code Description]],Dimentions!$X$6:$AC$139,2,FALSE)="","",VLOOKUP(Table1[[#This Row],[Budget Code Description]],Dimentions!$X$6:$AC$139,2,FALSE)),"")</f>
        <v/>
      </c>
      <c r="G3111" s="143"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Description]],Dimentions!$X$6:$AC$134,4,FALSE)="","",VLOOKUP(Table1[[#This Row],[Budget Code Description]],Dimentions!$X$6:$AC$134,4,FALSE)),"")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51"/>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Number]]=Q3110,BC3110,BC3110+1)</f>
        <v>#REF!</v>
      </c>
    </row>
    <row r="3112" spans="1:55" ht="11.25" customHeight="1" x14ac:dyDescent="0.35">
      <c r="A3112" s="1"/>
      <c r="B3112" s="88" t="str">
        <f>IF(Table1[[#This Row],[Posting Date]]&lt;&gt;"",IF(Table1[[#This Row],[Reference Number]]=Q3111,B3111+1,1),"")</f>
        <v/>
      </c>
      <c r="C3112" s="61"/>
      <c r="D3112" s="61"/>
      <c r="E3112" s="140"/>
      <c r="F3112" s="143" t="str">
        <f>IFERROR(IF(VLOOKUP(Table1[[#This Row],[Budget Code Description]],Dimentions!$X$6:$AC$139,2,FALSE)="","",VLOOKUP(Table1[[#This Row],[Budget Code Description]],Dimentions!$X$6:$AC$139,2,FALSE)),"")</f>
        <v/>
      </c>
      <c r="G3112" s="143"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Description]],Dimentions!$X$6:$AC$134,4,FALSE)="","",VLOOKUP(Table1[[#This Row],[Budget Code Description]],Dimentions!$X$6:$AC$134,4,FALSE)),"")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51"/>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Number]]=Q3111,BC3111,BC3111+1)</f>
        <v>#REF!</v>
      </c>
    </row>
    <row r="3113" spans="1:55" ht="11.25" customHeight="1" x14ac:dyDescent="0.35">
      <c r="A3113" s="1"/>
      <c r="B3113" s="88" t="str">
        <f>IF(Table1[[#This Row],[Posting Date]]&lt;&gt;"",IF(Table1[[#This Row],[Reference Number]]=Q3112,B3112+1,1),"")</f>
        <v/>
      </c>
      <c r="C3113" s="61"/>
      <c r="D3113" s="61"/>
      <c r="E3113" s="140"/>
      <c r="F3113" s="143" t="str">
        <f>IFERROR(IF(VLOOKUP(Table1[[#This Row],[Budget Code Description]],Dimentions!$X$6:$AC$139,2,FALSE)="","",VLOOKUP(Table1[[#This Row],[Budget Code Description]],Dimentions!$X$6:$AC$139,2,FALSE)),"")</f>
        <v/>
      </c>
      <c r="G3113" s="143"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Description]],Dimentions!$X$6:$AC$134,4,FALSE)="","",VLOOKUP(Table1[[#This Row],[Budget Code Description]],Dimentions!$X$6:$AC$134,4,FALSE)),"")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si="51"/>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Number]]=Q3112,BC3112,BC3112+1)</f>
        <v>#REF!</v>
      </c>
    </row>
    <row r="3114" spans="1:55" ht="11.25" customHeight="1" x14ac:dyDescent="0.35">
      <c r="A3114" s="1"/>
      <c r="B3114" s="88" t="str">
        <f>IF(Table1[[#This Row],[Posting Date]]&lt;&gt;"",IF(Table1[[#This Row],[Reference Number]]=Q3113,B3113+1,1),"")</f>
        <v/>
      </c>
      <c r="C3114" s="61"/>
      <c r="D3114" s="61"/>
      <c r="E3114" s="140"/>
      <c r="F3114" s="143" t="str">
        <f>IFERROR(IF(VLOOKUP(Table1[[#This Row],[Budget Code Description]],Dimentions!$X$6:$AC$139,2,FALSE)="","",VLOOKUP(Table1[[#This Row],[Budget Code Description]],Dimentions!$X$6:$AC$139,2,FALSE)),"")</f>
        <v/>
      </c>
      <c r="G3114" s="143"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Description]],Dimentions!$X$6:$AC$134,4,FALSE)="","",VLOOKUP(Table1[[#This Row],[Budget Code Description]],Dimentions!$X$6:$AC$134,4,FALSE)),"")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51"/>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Number]]=Q3113,BC3113,BC3113+1)</f>
        <v>#REF!</v>
      </c>
    </row>
    <row r="3115" spans="1:55" ht="11.25" customHeight="1" x14ac:dyDescent="0.35">
      <c r="A3115" s="1"/>
      <c r="B3115" s="88" t="str">
        <f>IF(Table1[[#This Row],[Posting Date]]&lt;&gt;"",IF(Table1[[#This Row],[Reference Number]]=Q3114,B3114+1,1),"")</f>
        <v/>
      </c>
      <c r="C3115" s="61"/>
      <c r="D3115" s="61"/>
      <c r="E3115" s="140"/>
      <c r="F3115" s="143" t="str">
        <f>IFERROR(IF(VLOOKUP(Table1[[#This Row],[Budget Code Description]],Dimentions!$X$6:$AC$139,2,FALSE)="","",VLOOKUP(Table1[[#This Row],[Budget Code Description]],Dimentions!$X$6:$AC$139,2,FALSE)),"")</f>
        <v/>
      </c>
      <c r="G3115" s="143"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Description]],Dimentions!$X$6:$AC$134,4,FALSE)="","",VLOOKUP(Table1[[#This Row],[Budget Code Description]],Dimentions!$X$6:$AC$134,4,FALSE)),"")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ref="W3115:W3178" si="52">IF(E3115="","",(ExchangeRate))</f>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Number]]=Q3114,BC3114,BC3114+1)</f>
        <v>#REF!</v>
      </c>
    </row>
    <row r="3116" spans="1:55" ht="11.25" customHeight="1" x14ac:dyDescent="0.35">
      <c r="A3116" s="1"/>
      <c r="B3116" s="88" t="str">
        <f>IF(Table1[[#This Row],[Posting Date]]&lt;&gt;"",IF(Table1[[#This Row],[Reference Number]]=Q3115,B3115+1,1),"")</f>
        <v/>
      </c>
      <c r="C3116" s="61"/>
      <c r="D3116" s="61"/>
      <c r="E3116" s="140"/>
      <c r="F3116" s="143" t="str">
        <f>IFERROR(IF(VLOOKUP(Table1[[#This Row],[Budget Code Description]],Dimentions!$X$6:$AC$139,2,FALSE)="","",VLOOKUP(Table1[[#This Row],[Budget Code Description]],Dimentions!$X$6:$AC$139,2,FALSE)),"")</f>
        <v/>
      </c>
      <c r="G3116" s="143"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Description]],Dimentions!$X$6:$AC$134,4,FALSE)="","",VLOOKUP(Table1[[#This Row],[Budget Code Description]],Dimentions!$X$6:$AC$134,4,FALSE)),"")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52"/>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Number]]=Q3115,BC3115,BC3115+1)</f>
        <v>#REF!</v>
      </c>
    </row>
    <row r="3117" spans="1:55" ht="11.25" customHeight="1" x14ac:dyDescent="0.35">
      <c r="A3117" s="1"/>
      <c r="B3117" s="88" t="str">
        <f>IF(Table1[[#This Row],[Posting Date]]&lt;&gt;"",IF(Table1[[#This Row],[Reference Number]]=Q3116,B3116+1,1),"")</f>
        <v/>
      </c>
      <c r="C3117" s="61"/>
      <c r="D3117" s="61"/>
      <c r="E3117" s="140"/>
      <c r="F3117" s="143" t="str">
        <f>IFERROR(IF(VLOOKUP(Table1[[#This Row],[Budget Code Description]],Dimentions!$X$6:$AC$139,2,FALSE)="","",VLOOKUP(Table1[[#This Row],[Budget Code Description]],Dimentions!$X$6:$AC$139,2,FALSE)),"")</f>
        <v/>
      </c>
      <c r="G3117" s="143"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Description]],Dimentions!$X$6:$AC$134,4,FALSE)="","",VLOOKUP(Table1[[#This Row],[Budget Code Description]],Dimentions!$X$6:$AC$134,4,FALSE)),"")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si="52"/>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Number]]=Q3116,BC3116,BC3116+1)</f>
        <v>#REF!</v>
      </c>
    </row>
    <row r="3118" spans="1:55" ht="11.25" customHeight="1" x14ac:dyDescent="0.35">
      <c r="A3118" s="1"/>
      <c r="B3118" s="88" t="str">
        <f>IF(Table1[[#This Row],[Posting Date]]&lt;&gt;"",IF(Table1[[#This Row],[Reference Number]]=Q3117,B3117+1,1),"")</f>
        <v/>
      </c>
      <c r="C3118" s="61"/>
      <c r="D3118" s="61"/>
      <c r="E3118" s="140"/>
      <c r="F3118" s="143" t="str">
        <f>IFERROR(IF(VLOOKUP(Table1[[#This Row],[Budget Code Description]],Dimentions!$X$6:$AC$139,2,FALSE)="","",VLOOKUP(Table1[[#This Row],[Budget Code Description]],Dimentions!$X$6:$AC$139,2,FALSE)),"")</f>
        <v/>
      </c>
      <c r="G3118" s="143"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Description]],Dimentions!$X$6:$AC$134,4,FALSE)="","",VLOOKUP(Table1[[#This Row],[Budget Code Description]],Dimentions!$X$6:$AC$134,4,FALSE)),"")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si="52"/>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Number]]=Q3117,BC3117,BC3117+1)</f>
        <v>#REF!</v>
      </c>
    </row>
    <row r="3119" spans="1:55" ht="11.25" customHeight="1" x14ac:dyDescent="0.35">
      <c r="A3119" s="1"/>
      <c r="B3119" s="88" t="str">
        <f>IF(Table1[[#This Row],[Posting Date]]&lt;&gt;"",IF(Table1[[#This Row],[Reference Number]]=Q3118,B3118+1,1),"")</f>
        <v/>
      </c>
      <c r="C3119" s="61"/>
      <c r="D3119" s="61"/>
      <c r="E3119" s="140"/>
      <c r="F3119" s="143" t="str">
        <f>IFERROR(IF(VLOOKUP(Table1[[#This Row],[Budget Code Description]],Dimentions!$X$6:$AC$139,2,FALSE)="","",VLOOKUP(Table1[[#This Row],[Budget Code Description]],Dimentions!$X$6:$AC$139,2,FALSE)),"")</f>
        <v/>
      </c>
      <c r="G3119" s="143"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Description]],Dimentions!$X$6:$AC$134,4,FALSE)="","",VLOOKUP(Table1[[#This Row],[Budget Code Description]],Dimentions!$X$6:$AC$134,4,FALSE)),"")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si="52"/>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Number]]=Q3118,BC3118,BC3118+1)</f>
        <v>#REF!</v>
      </c>
    </row>
    <row r="3120" spans="1:55" ht="11.25" customHeight="1" x14ac:dyDescent="0.35">
      <c r="A3120" s="1"/>
      <c r="B3120" s="88" t="str">
        <f>IF(Table1[[#This Row],[Posting Date]]&lt;&gt;"",IF(Table1[[#This Row],[Reference Number]]=Q3119,B3119+1,1),"")</f>
        <v/>
      </c>
      <c r="C3120" s="61"/>
      <c r="D3120" s="61"/>
      <c r="E3120" s="140"/>
      <c r="F3120" s="143" t="str">
        <f>IFERROR(IF(VLOOKUP(Table1[[#This Row],[Budget Code Description]],Dimentions!$X$6:$AC$139,2,FALSE)="","",VLOOKUP(Table1[[#This Row],[Budget Code Description]],Dimentions!$X$6:$AC$139,2,FALSE)),"")</f>
        <v/>
      </c>
      <c r="G3120" s="143"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Description]],Dimentions!$X$6:$AC$134,4,FALSE)="","",VLOOKUP(Table1[[#This Row],[Budget Code Description]],Dimentions!$X$6:$AC$134,4,FALSE)),"")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52"/>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Number]]=Q3119,BC3119,BC3119+1)</f>
        <v>#REF!</v>
      </c>
    </row>
    <row r="3121" spans="1:55" ht="11.25" customHeight="1" x14ac:dyDescent="0.35">
      <c r="A3121" s="1"/>
      <c r="B3121" s="88" t="str">
        <f>IF(Table1[[#This Row],[Posting Date]]&lt;&gt;"",IF(Table1[[#This Row],[Reference Number]]=Q3120,B3120+1,1),"")</f>
        <v/>
      </c>
      <c r="C3121" s="61"/>
      <c r="D3121" s="61"/>
      <c r="E3121" s="140"/>
      <c r="F3121" s="143" t="str">
        <f>IFERROR(IF(VLOOKUP(Table1[[#This Row],[Budget Code Description]],Dimentions!$X$6:$AC$139,2,FALSE)="","",VLOOKUP(Table1[[#This Row],[Budget Code Description]],Dimentions!$X$6:$AC$139,2,FALSE)),"")</f>
        <v/>
      </c>
      <c r="G3121" s="143"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Description]],Dimentions!$X$6:$AC$134,4,FALSE)="","",VLOOKUP(Table1[[#This Row],[Budget Code Description]],Dimentions!$X$6:$AC$134,4,FALSE)),"")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52"/>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Number]]=Q3120,BC3120,BC3120+1)</f>
        <v>#REF!</v>
      </c>
    </row>
    <row r="3122" spans="1:55" ht="11.25" customHeight="1" x14ac:dyDescent="0.35">
      <c r="A3122" s="1"/>
      <c r="B3122" s="88" t="str">
        <f>IF(Table1[[#This Row],[Posting Date]]&lt;&gt;"",IF(Table1[[#This Row],[Reference Number]]=Q3121,B3121+1,1),"")</f>
        <v/>
      </c>
      <c r="C3122" s="61"/>
      <c r="D3122" s="61"/>
      <c r="E3122" s="140"/>
      <c r="F3122" s="143" t="str">
        <f>IFERROR(IF(VLOOKUP(Table1[[#This Row],[Budget Code Description]],Dimentions!$X$6:$AC$139,2,FALSE)="","",VLOOKUP(Table1[[#This Row],[Budget Code Description]],Dimentions!$X$6:$AC$139,2,FALSE)),"")</f>
        <v/>
      </c>
      <c r="G3122" s="143"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Description]],Dimentions!$X$6:$AC$134,4,FALSE)="","",VLOOKUP(Table1[[#This Row],[Budget Code Description]],Dimentions!$X$6:$AC$134,4,FALSE)),"")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52"/>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Number]]=Q3121,BC3121,BC3121+1)</f>
        <v>#REF!</v>
      </c>
    </row>
    <row r="3123" spans="1:55" ht="11.25" customHeight="1" x14ac:dyDescent="0.35">
      <c r="A3123" s="1"/>
      <c r="B3123" s="88" t="str">
        <f>IF(Table1[[#This Row],[Posting Date]]&lt;&gt;"",IF(Table1[[#This Row],[Reference Number]]=Q3122,B3122+1,1),"")</f>
        <v/>
      </c>
      <c r="C3123" s="61"/>
      <c r="D3123" s="61"/>
      <c r="E3123" s="140"/>
      <c r="F3123" s="143" t="str">
        <f>IFERROR(IF(VLOOKUP(Table1[[#This Row],[Budget Code Description]],Dimentions!$X$6:$AC$139,2,FALSE)="","",VLOOKUP(Table1[[#This Row],[Budget Code Description]],Dimentions!$X$6:$AC$139,2,FALSE)),"")</f>
        <v/>
      </c>
      <c r="G3123" s="143"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Description]],Dimentions!$X$6:$AC$134,4,FALSE)="","",VLOOKUP(Table1[[#This Row],[Budget Code Description]],Dimentions!$X$6:$AC$134,4,FALSE)),"")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52"/>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Number]]=Q3122,BC3122,BC3122+1)</f>
        <v>#REF!</v>
      </c>
    </row>
    <row r="3124" spans="1:55" ht="11.25" customHeight="1" x14ac:dyDescent="0.35">
      <c r="A3124" s="1"/>
      <c r="B3124" s="88" t="str">
        <f>IF(Table1[[#This Row],[Posting Date]]&lt;&gt;"",IF(Table1[[#This Row],[Reference Number]]=Q3123,B3123+1,1),"")</f>
        <v/>
      </c>
      <c r="C3124" s="61"/>
      <c r="D3124" s="61"/>
      <c r="E3124" s="140"/>
      <c r="F3124" s="143" t="str">
        <f>IFERROR(IF(VLOOKUP(Table1[[#This Row],[Budget Code Description]],Dimentions!$X$6:$AC$139,2,FALSE)="","",VLOOKUP(Table1[[#This Row],[Budget Code Description]],Dimentions!$X$6:$AC$139,2,FALSE)),"")</f>
        <v/>
      </c>
      <c r="G3124" s="143"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Description]],Dimentions!$X$6:$AC$134,4,FALSE)="","",VLOOKUP(Table1[[#This Row],[Budget Code Description]],Dimentions!$X$6:$AC$134,4,FALSE)),"")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52"/>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Number]]=Q3123,BC3123,BC3123+1)</f>
        <v>#REF!</v>
      </c>
    </row>
    <row r="3125" spans="1:55" ht="11.25" customHeight="1" x14ac:dyDescent="0.35">
      <c r="A3125" s="1"/>
      <c r="B3125" s="88" t="str">
        <f>IF(Table1[[#This Row],[Posting Date]]&lt;&gt;"",IF(Table1[[#This Row],[Reference Number]]=Q3124,B3124+1,1),"")</f>
        <v/>
      </c>
      <c r="C3125" s="61"/>
      <c r="D3125" s="61"/>
      <c r="E3125" s="140"/>
      <c r="F3125" s="143" t="str">
        <f>IFERROR(IF(VLOOKUP(Table1[[#This Row],[Budget Code Description]],Dimentions!$X$6:$AC$139,2,FALSE)="","",VLOOKUP(Table1[[#This Row],[Budget Code Description]],Dimentions!$X$6:$AC$139,2,FALSE)),"")</f>
        <v/>
      </c>
      <c r="G3125" s="143"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Description]],Dimentions!$X$6:$AC$134,4,FALSE)="","",VLOOKUP(Table1[[#This Row],[Budget Code Description]],Dimentions!$X$6:$AC$134,4,FALSE)),"")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52"/>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Number]]=Q3124,BC3124,BC3124+1)</f>
        <v>#REF!</v>
      </c>
    </row>
    <row r="3126" spans="1:55" ht="11.25" customHeight="1" x14ac:dyDescent="0.35">
      <c r="A3126" s="1"/>
      <c r="B3126" s="88" t="str">
        <f>IF(Table1[[#This Row],[Posting Date]]&lt;&gt;"",IF(Table1[[#This Row],[Reference Number]]=Q3125,B3125+1,1),"")</f>
        <v/>
      </c>
      <c r="C3126" s="61"/>
      <c r="D3126" s="61"/>
      <c r="E3126" s="140"/>
      <c r="F3126" s="143" t="str">
        <f>IFERROR(IF(VLOOKUP(Table1[[#This Row],[Budget Code Description]],Dimentions!$X$6:$AC$139,2,FALSE)="","",VLOOKUP(Table1[[#This Row],[Budget Code Description]],Dimentions!$X$6:$AC$139,2,FALSE)),"")</f>
        <v/>
      </c>
      <c r="G3126" s="143"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Description]],Dimentions!$X$6:$AC$134,4,FALSE)="","",VLOOKUP(Table1[[#This Row],[Budget Code Description]],Dimentions!$X$6:$AC$134,4,FALSE)),"")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52"/>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Number]]=Q3125,BC3125,BC3125+1)</f>
        <v>#REF!</v>
      </c>
    </row>
    <row r="3127" spans="1:55" ht="11.25" customHeight="1" x14ac:dyDescent="0.35">
      <c r="A3127" s="1"/>
      <c r="B3127" s="88" t="str">
        <f>IF(Table1[[#This Row],[Posting Date]]&lt;&gt;"",IF(Table1[[#This Row],[Reference Number]]=Q3126,B3126+1,1),"")</f>
        <v/>
      </c>
      <c r="C3127" s="61"/>
      <c r="D3127" s="61"/>
      <c r="E3127" s="140"/>
      <c r="F3127" s="143" t="str">
        <f>IFERROR(IF(VLOOKUP(Table1[[#This Row],[Budget Code Description]],Dimentions!$X$6:$AC$139,2,FALSE)="","",VLOOKUP(Table1[[#This Row],[Budget Code Description]],Dimentions!$X$6:$AC$139,2,FALSE)),"")</f>
        <v/>
      </c>
      <c r="G3127" s="143"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Description]],Dimentions!$X$6:$AC$134,4,FALSE)="","",VLOOKUP(Table1[[#This Row],[Budget Code Description]],Dimentions!$X$6:$AC$134,4,FALSE)),"")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52"/>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Number]]=Q3126,BC3126,BC3126+1)</f>
        <v>#REF!</v>
      </c>
    </row>
    <row r="3128" spans="1:55" ht="11.25" customHeight="1" x14ac:dyDescent="0.35">
      <c r="A3128" s="1"/>
      <c r="B3128" s="88" t="str">
        <f>IF(Table1[[#This Row],[Posting Date]]&lt;&gt;"",IF(Table1[[#This Row],[Reference Number]]=Q3127,B3127+1,1),"")</f>
        <v/>
      </c>
      <c r="C3128" s="61"/>
      <c r="D3128" s="61"/>
      <c r="E3128" s="140"/>
      <c r="F3128" s="143" t="str">
        <f>IFERROR(IF(VLOOKUP(Table1[[#This Row],[Budget Code Description]],Dimentions!$X$6:$AC$139,2,FALSE)="","",VLOOKUP(Table1[[#This Row],[Budget Code Description]],Dimentions!$X$6:$AC$139,2,FALSE)),"")</f>
        <v/>
      </c>
      <c r="G3128" s="143"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Description]],Dimentions!$X$6:$AC$134,4,FALSE)="","",VLOOKUP(Table1[[#This Row],[Budget Code Description]],Dimentions!$X$6:$AC$134,4,FALSE)),"")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si="52"/>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Number]]=Q3127,BC3127,BC3127+1)</f>
        <v>#REF!</v>
      </c>
    </row>
    <row r="3129" spans="1:55" ht="11.25" customHeight="1" x14ac:dyDescent="0.35">
      <c r="A3129" s="1"/>
      <c r="B3129" s="88" t="str">
        <f>IF(Table1[[#This Row],[Posting Date]]&lt;&gt;"",IF(Table1[[#This Row],[Reference Number]]=Q3128,B3128+1,1),"")</f>
        <v/>
      </c>
      <c r="C3129" s="61"/>
      <c r="D3129" s="61"/>
      <c r="E3129" s="140"/>
      <c r="F3129" s="143" t="str">
        <f>IFERROR(IF(VLOOKUP(Table1[[#This Row],[Budget Code Description]],Dimentions!$X$6:$AC$139,2,FALSE)="","",VLOOKUP(Table1[[#This Row],[Budget Code Description]],Dimentions!$X$6:$AC$139,2,FALSE)),"")</f>
        <v/>
      </c>
      <c r="G3129" s="143"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Description]],Dimentions!$X$6:$AC$134,4,FALSE)="","",VLOOKUP(Table1[[#This Row],[Budget Code Description]],Dimentions!$X$6:$AC$134,4,FALSE)),"")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52"/>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Number]]=Q3128,BC3128,BC3128+1)</f>
        <v>#REF!</v>
      </c>
    </row>
    <row r="3130" spans="1:55" ht="11.25" customHeight="1" x14ac:dyDescent="0.35">
      <c r="A3130" s="1"/>
      <c r="B3130" s="88" t="str">
        <f>IF(Table1[[#This Row],[Posting Date]]&lt;&gt;"",IF(Table1[[#This Row],[Reference Number]]=Q3129,B3129+1,1),"")</f>
        <v/>
      </c>
      <c r="C3130" s="61"/>
      <c r="D3130" s="61"/>
      <c r="E3130" s="140"/>
      <c r="F3130" s="143" t="str">
        <f>IFERROR(IF(VLOOKUP(Table1[[#This Row],[Budget Code Description]],Dimentions!$X$6:$AC$139,2,FALSE)="","",VLOOKUP(Table1[[#This Row],[Budget Code Description]],Dimentions!$X$6:$AC$139,2,FALSE)),"")</f>
        <v/>
      </c>
      <c r="G3130" s="143"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Description]],Dimentions!$X$6:$AC$134,4,FALSE)="","",VLOOKUP(Table1[[#This Row],[Budget Code Description]],Dimentions!$X$6:$AC$134,4,FALSE)),"")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52"/>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Number]]=Q3129,BC3129,BC3129+1)</f>
        <v>#REF!</v>
      </c>
    </row>
    <row r="3131" spans="1:55" ht="11.25" customHeight="1" x14ac:dyDescent="0.35">
      <c r="A3131" s="1"/>
      <c r="B3131" s="88" t="str">
        <f>IF(Table1[[#This Row],[Posting Date]]&lt;&gt;"",IF(Table1[[#This Row],[Reference Number]]=Q3130,B3130+1,1),"")</f>
        <v/>
      </c>
      <c r="C3131" s="61"/>
      <c r="D3131" s="61"/>
      <c r="E3131" s="140"/>
      <c r="F3131" s="143" t="str">
        <f>IFERROR(IF(VLOOKUP(Table1[[#This Row],[Budget Code Description]],Dimentions!$X$6:$AC$139,2,FALSE)="","",VLOOKUP(Table1[[#This Row],[Budget Code Description]],Dimentions!$X$6:$AC$139,2,FALSE)),"")</f>
        <v/>
      </c>
      <c r="G3131" s="143"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Description]],Dimentions!$X$6:$AC$134,4,FALSE)="","",VLOOKUP(Table1[[#This Row],[Budget Code Description]],Dimentions!$X$6:$AC$134,4,FALSE)),"")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52"/>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t="e">
        <f>IF(Table1[[#This Row],[Reference Number]]=Q3130,BC3130,BC3130+1)</f>
        <v>#REF!</v>
      </c>
    </row>
    <row r="3132" spans="1:55" ht="11.25" customHeight="1" x14ac:dyDescent="0.35">
      <c r="A3132" s="1"/>
      <c r="B3132" s="88" t="str">
        <f>IF(Table1[[#This Row],[Posting Date]]&lt;&gt;"",IF(Table1[[#This Row],[Reference Number]]=Q3131,B3131+1,1),"")</f>
        <v/>
      </c>
      <c r="C3132" s="61"/>
      <c r="D3132" s="61"/>
      <c r="E3132" s="140"/>
      <c r="F3132" s="143" t="str">
        <f>IFERROR(IF(VLOOKUP(Table1[[#This Row],[Budget Code Description]],Dimentions!$X$6:$AC$139,2,FALSE)="","",VLOOKUP(Table1[[#This Row],[Budget Code Description]],Dimentions!$X$6:$AC$139,2,FALSE)),"")</f>
        <v/>
      </c>
      <c r="G3132" s="143"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Description]],Dimentions!$X$6:$AC$134,4,FALSE)="","",VLOOKUP(Table1[[#This Row],[Budget Code Description]],Dimentions!$X$6:$AC$134,4,FALSE)),"")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52"/>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t="e">
        <f>IF(Table1[[#This Row],[Reference Number]]=Q3131,BC3131,BC3131+1)</f>
        <v>#REF!</v>
      </c>
    </row>
    <row r="3133" spans="1:55" ht="11.25" customHeight="1" x14ac:dyDescent="0.35">
      <c r="A3133" s="1"/>
      <c r="B3133" s="88" t="str">
        <f>IF(Table1[[#This Row],[Posting Date]]&lt;&gt;"",IF(Table1[[#This Row],[Reference Number]]=Q3132,B3132+1,1),"")</f>
        <v/>
      </c>
      <c r="C3133" s="61"/>
      <c r="D3133" s="61"/>
      <c r="E3133" s="140"/>
      <c r="F3133" s="143" t="str">
        <f>IFERROR(IF(VLOOKUP(Table1[[#This Row],[Budget Code Description]],Dimentions!$X$6:$AC$139,2,FALSE)="","",VLOOKUP(Table1[[#This Row],[Budget Code Description]],Dimentions!$X$6:$AC$139,2,FALSE)),"")</f>
        <v/>
      </c>
      <c r="G3133" s="143"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Description]],Dimentions!$X$6:$AC$134,4,FALSE)="","",VLOOKUP(Table1[[#This Row],[Budget Code Description]],Dimentions!$X$6:$AC$134,4,FALSE)),"")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52"/>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t="e">
        <f>IF(Table1[[#This Row],[Reference Number]]=Q3132,BC3132,BC3132+1)</f>
        <v>#REF!</v>
      </c>
    </row>
    <row r="3134" spans="1:55" ht="11.25" customHeight="1" x14ac:dyDescent="0.35">
      <c r="A3134" s="1"/>
      <c r="B3134" s="88" t="str">
        <f>IF(Table1[[#This Row],[Posting Date]]&lt;&gt;"",IF(Table1[[#This Row],[Reference Number]]=Q3133,B3133+1,1),"")</f>
        <v/>
      </c>
      <c r="C3134" s="61"/>
      <c r="D3134" s="61"/>
      <c r="E3134" s="140"/>
      <c r="F3134" s="143" t="str">
        <f>IFERROR(IF(VLOOKUP(Table1[[#This Row],[Budget Code Description]],Dimentions!$X$6:$AC$139,2,FALSE)="","",VLOOKUP(Table1[[#This Row],[Budget Code Description]],Dimentions!$X$6:$AC$139,2,FALSE)),"")</f>
        <v/>
      </c>
      <c r="G3134" s="143"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Description]],Dimentions!$X$6:$AC$134,4,FALSE)="","",VLOOKUP(Table1[[#This Row],[Budget Code Description]],Dimentions!$X$6:$AC$134,4,FALSE)),"")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52"/>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t="e">
        <f>IF(Table1[[#This Row],[Reference Number]]=Q3133,BC3133,BC3133+1)</f>
        <v>#REF!</v>
      </c>
    </row>
    <row r="3135" spans="1:55" ht="11.25" customHeight="1" x14ac:dyDescent="0.35">
      <c r="A3135" s="1"/>
      <c r="B3135" s="88" t="str">
        <f>IF(Table1[[#This Row],[Posting Date]]&lt;&gt;"",IF(Table1[[#This Row],[Reference Number]]=Q3134,B3134+1,1),"")</f>
        <v/>
      </c>
      <c r="C3135" s="61"/>
      <c r="D3135" s="61"/>
      <c r="E3135" s="140"/>
      <c r="F3135" s="143" t="str">
        <f>IFERROR(IF(VLOOKUP(Table1[[#This Row],[Budget Code Description]],Dimentions!$X$6:$AC$139,2,FALSE)="","",VLOOKUP(Table1[[#This Row],[Budget Code Description]],Dimentions!$X$6:$AC$139,2,FALSE)),"")</f>
        <v/>
      </c>
      <c r="G3135" s="143"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Description]],Dimentions!$X$6:$AC$134,4,FALSE)="","",VLOOKUP(Table1[[#This Row],[Budget Code Description]],Dimentions!$X$6:$AC$134,4,FALSE)),"")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52"/>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t="e">
        <f>IF(Table1[[#This Row],[Reference Number]]=Q3134,BC3134,BC3134+1)</f>
        <v>#REF!</v>
      </c>
    </row>
    <row r="3136" spans="1:55" ht="11.25" customHeight="1" x14ac:dyDescent="0.35">
      <c r="A3136" s="1"/>
      <c r="B3136" s="88" t="str">
        <f>IF(Table1[[#This Row],[Posting Date]]&lt;&gt;"",IF(Table1[[#This Row],[Reference Number]]=Q3135,B3135+1,1),"")</f>
        <v/>
      </c>
      <c r="C3136" s="61"/>
      <c r="D3136" s="61"/>
      <c r="E3136" s="140"/>
      <c r="F3136" s="143" t="str">
        <f>IFERROR(IF(VLOOKUP(Table1[[#This Row],[Budget Code Description]],Dimentions!$X$6:$AC$139,2,FALSE)="","",VLOOKUP(Table1[[#This Row],[Budget Code Description]],Dimentions!$X$6:$AC$139,2,FALSE)),"")</f>
        <v/>
      </c>
      <c r="G3136" s="143"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Description]],Dimentions!$X$6:$AC$134,4,FALSE)="","",VLOOKUP(Table1[[#This Row],[Budget Code Description]],Dimentions!$X$6:$AC$134,4,FALSE)),"")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52"/>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t="e">
        <f>IF(Table1[[#This Row],[Reference Number]]=Q3135,BC3135,BC3135+1)</f>
        <v>#REF!</v>
      </c>
    </row>
    <row r="3137" spans="1:55" ht="11.25" customHeight="1" x14ac:dyDescent="0.35">
      <c r="A3137" s="1"/>
      <c r="B3137" s="88" t="str">
        <f>IF(Table1[[#This Row],[Posting Date]]&lt;&gt;"",IF(Table1[[#This Row],[Reference Number]]=Q3136,B3136+1,1),"")</f>
        <v/>
      </c>
      <c r="C3137" s="61"/>
      <c r="D3137" s="61"/>
      <c r="E3137" s="140"/>
      <c r="F3137" s="143" t="str">
        <f>IFERROR(IF(VLOOKUP(Table1[[#This Row],[Budget Code Description]],Dimentions!$X$6:$AC$139,2,FALSE)="","",VLOOKUP(Table1[[#This Row],[Budget Code Description]],Dimentions!$X$6:$AC$139,2,FALSE)),"")</f>
        <v/>
      </c>
      <c r="G3137" s="143"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Description]],Dimentions!$X$6:$AC$134,4,FALSE)="","",VLOOKUP(Table1[[#This Row],[Budget Code Description]],Dimentions!$X$6:$AC$134,4,FALSE)),"")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52"/>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t="e">
        <f>IF(Table1[[#This Row],[Reference Number]]=Q3136,BC3136,BC3136+1)</f>
        <v>#REF!</v>
      </c>
    </row>
    <row r="3138" spans="1:55" ht="11.25" customHeight="1" x14ac:dyDescent="0.35">
      <c r="A3138" s="1"/>
      <c r="B3138" s="88" t="str">
        <f>IF(Table1[[#This Row],[Posting Date]]&lt;&gt;"",IF(Table1[[#This Row],[Reference Number]]=Q3137,B3137+1,1),"")</f>
        <v/>
      </c>
      <c r="C3138" s="61"/>
      <c r="D3138" s="61"/>
      <c r="E3138" s="140"/>
      <c r="F3138" s="143" t="str">
        <f>IFERROR(IF(VLOOKUP(Table1[[#This Row],[Budget Code Description]],Dimentions!$X$6:$AC$139,2,FALSE)="","",VLOOKUP(Table1[[#This Row],[Budget Code Description]],Dimentions!$X$6:$AC$139,2,FALSE)),"")</f>
        <v/>
      </c>
      <c r="G3138" s="143"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Description]],Dimentions!$X$6:$AC$134,4,FALSE)="","",VLOOKUP(Table1[[#This Row],[Budget Code Description]],Dimentions!$X$6:$AC$134,4,FALSE)),"")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52"/>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t="e">
        <f>IF(Table1[[#This Row],[Reference Number]]=Q3137,BC3137,BC3137+1)</f>
        <v>#REF!</v>
      </c>
    </row>
    <row r="3139" spans="1:55" ht="11.25" customHeight="1" x14ac:dyDescent="0.35">
      <c r="A3139" s="1"/>
      <c r="B3139" s="88" t="str">
        <f>IF(Table1[[#This Row],[Posting Date]]&lt;&gt;"",IF(Table1[[#This Row],[Reference Number]]=Q3138,B3138+1,1),"")</f>
        <v/>
      </c>
      <c r="C3139" s="61"/>
      <c r="D3139" s="61"/>
      <c r="E3139" s="140"/>
      <c r="F3139" s="143" t="str">
        <f>IFERROR(IF(VLOOKUP(Table1[[#This Row],[Budget Code Description]],Dimentions!$X$6:$AC$139,2,FALSE)="","",VLOOKUP(Table1[[#This Row],[Budget Code Description]],Dimentions!$X$6:$AC$139,2,FALSE)),"")</f>
        <v/>
      </c>
      <c r="G3139" s="143"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Description]],Dimentions!$X$6:$AC$134,4,FALSE)="","",VLOOKUP(Table1[[#This Row],[Budget Code Description]],Dimentions!$X$6:$AC$134,4,FALSE)),"")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52"/>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t="e">
        <f>IF(Table1[[#This Row],[Reference Number]]=Q3138,BC3138,BC3138+1)</f>
        <v>#REF!</v>
      </c>
    </row>
    <row r="3140" spans="1:55" ht="11.25" customHeight="1" x14ac:dyDescent="0.35">
      <c r="A3140" s="1"/>
      <c r="B3140" s="88" t="str">
        <f>IF(Table1[[#This Row],[Posting Date]]&lt;&gt;"",IF(Table1[[#This Row],[Reference Number]]=Q3139,B3139+1,1),"")</f>
        <v/>
      </c>
      <c r="C3140" s="61"/>
      <c r="D3140" s="61"/>
      <c r="E3140" s="140"/>
      <c r="F3140" s="143" t="str">
        <f>IFERROR(IF(VLOOKUP(Table1[[#This Row],[Budget Code Description]],Dimentions!$X$6:$AC$139,2,FALSE)="","",VLOOKUP(Table1[[#This Row],[Budget Code Description]],Dimentions!$X$6:$AC$139,2,FALSE)),"")</f>
        <v/>
      </c>
      <c r="G3140" s="143"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Description]],Dimentions!$X$6:$AC$134,4,FALSE)="","",VLOOKUP(Table1[[#This Row],[Budget Code Description]],Dimentions!$X$6:$AC$134,4,FALSE)),"")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52"/>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t="e">
        <f>IF(Table1[[#This Row],[Reference Number]]=Q3139,BC3139,BC3139+1)</f>
        <v>#REF!</v>
      </c>
    </row>
    <row r="3141" spans="1:55" ht="11.25" customHeight="1" x14ac:dyDescent="0.35">
      <c r="A3141" s="1"/>
      <c r="B3141" s="88" t="str">
        <f>IF(Table1[[#This Row],[Posting Date]]&lt;&gt;"",IF(Table1[[#This Row],[Reference Number]]=Q3140,B3140+1,1),"")</f>
        <v/>
      </c>
      <c r="C3141" s="61"/>
      <c r="D3141" s="61"/>
      <c r="E3141" s="140"/>
      <c r="F3141" s="143" t="str">
        <f>IFERROR(IF(VLOOKUP(Table1[[#This Row],[Budget Code Description]],Dimentions!$X$6:$AC$139,2,FALSE)="","",VLOOKUP(Table1[[#This Row],[Budget Code Description]],Dimentions!$X$6:$AC$139,2,FALSE)),"")</f>
        <v/>
      </c>
      <c r="G3141" s="143"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Description]],Dimentions!$X$6:$AC$134,4,FALSE)="","",VLOOKUP(Table1[[#This Row],[Budget Code Description]],Dimentions!$X$6:$AC$134,4,FALSE)),"")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52"/>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t="e">
        <f>IF(Table1[[#This Row],[Reference Number]]=Q3140,BC3140,BC3140+1)</f>
        <v>#REF!</v>
      </c>
    </row>
    <row r="3142" spans="1:55" ht="11.25" customHeight="1" x14ac:dyDescent="0.35">
      <c r="A3142" s="1"/>
      <c r="B3142" s="88" t="str">
        <f>IF(Table1[[#This Row],[Posting Date]]&lt;&gt;"",IF(Table1[[#This Row],[Reference Number]]=Q3141,B3141+1,1),"")</f>
        <v/>
      </c>
      <c r="C3142" s="61"/>
      <c r="D3142" s="61"/>
      <c r="E3142" s="140"/>
      <c r="F3142" s="143" t="str">
        <f>IFERROR(IF(VLOOKUP(Table1[[#This Row],[Budget Code Description]],Dimentions!$X$6:$AC$139,2,FALSE)="","",VLOOKUP(Table1[[#This Row],[Budget Code Description]],Dimentions!$X$6:$AC$139,2,FALSE)),"")</f>
        <v/>
      </c>
      <c r="G3142" s="143"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Description]],Dimentions!$X$6:$AC$134,4,FALSE)="","",VLOOKUP(Table1[[#This Row],[Budget Code Description]],Dimentions!$X$6:$AC$134,4,FALSE)),"")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52"/>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t="e">
        <f>IF(Table1[[#This Row],[Reference Number]]=Q3141,BC3141,BC3141+1)</f>
        <v>#REF!</v>
      </c>
    </row>
    <row r="3143" spans="1:55" ht="11.25" customHeight="1" x14ac:dyDescent="0.35">
      <c r="A3143" s="1"/>
      <c r="B3143" s="88" t="str">
        <f>IF(Table1[[#This Row],[Posting Date]]&lt;&gt;"",IF(Table1[[#This Row],[Reference Number]]=Q3142,B3142+1,1),"")</f>
        <v/>
      </c>
      <c r="C3143" s="61"/>
      <c r="D3143" s="61"/>
      <c r="E3143" s="140"/>
      <c r="F3143" s="143" t="str">
        <f>IFERROR(IF(VLOOKUP(Table1[[#This Row],[Budget Code Description]],Dimentions!$X$6:$AC$139,2,FALSE)="","",VLOOKUP(Table1[[#This Row],[Budget Code Description]],Dimentions!$X$6:$AC$139,2,FALSE)),"")</f>
        <v/>
      </c>
      <c r="G3143" s="143"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Description]],Dimentions!$X$6:$AC$134,4,FALSE)="","",VLOOKUP(Table1[[#This Row],[Budget Code Description]],Dimentions!$X$6:$AC$134,4,FALSE)),"")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52"/>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t="e">
        <f>IF(Table1[[#This Row],[Reference Number]]=Q3142,BC3142,BC3142+1)</f>
        <v>#REF!</v>
      </c>
    </row>
    <row r="3144" spans="1:55" ht="11.25" customHeight="1" x14ac:dyDescent="0.35">
      <c r="A3144" s="1"/>
      <c r="B3144" s="88" t="str">
        <f>IF(Table1[[#This Row],[Posting Date]]&lt;&gt;"",IF(Table1[[#This Row],[Reference Number]]=Q3143,B3143+1,1),"")</f>
        <v/>
      </c>
      <c r="C3144" s="61"/>
      <c r="D3144" s="61"/>
      <c r="E3144" s="140"/>
      <c r="F3144" s="143" t="str">
        <f>IFERROR(IF(VLOOKUP(Table1[[#This Row],[Budget Code Description]],Dimentions!$X$6:$AC$139,2,FALSE)="","",VLOOKUP(Table1[[#This Row],[Budget Code Description]],Dimentions!$X$6:$AC$139,2,FALSE)),"")</f>
        <v/>
      </c>
      <c r="G3144" s="143"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Description]],Dimentions!$X$6:$AC$134,4,FALSE)="","",VLOOKUP(Table1[[#This Row],[Budget Code Description]],Dimentions!$X$6:$AC$134,4,FALSE)),"")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52"/>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t="e">
        <f>IF(Table1[[#This Row],[Reference Number]]=Q3143,BC3143,BC3143+1)</f>
        <v>#REF!</v>
      </c>
    </row>
    <row r="3145" spans="1:55" ht="11.25" customHeight="1" x14ac:dyDescent="0.35">
      <c r="A3145" s="1"/>
      <c r="B3145" s="88" t="str">
        <f>IF(Table1[[#This Row],[Posting Date]]&lt;&gt;"",IF(Table1[[#This Row],[Reference Number]]=Q3144,B3144+1,1),"")</f>
        <v/>
      </c>
      <c r="C3145" s="61"/>
      <c r="D3145" s="61"/>
      <c r="E3145" s="140"/>
      <c r="F3145" s="143" t="str">
        <f>IFERROR(IF(VLOOKUP(Table1[[#This Row],[Budget Code Description]],Dimentions!$X$6:$AC$139,2,FALSE)="","",VLOOKUP(Table1[[#This Row],[Budget Code Description]],Dimentions!$X$6:$AC$139,2,FALSE)),"")</f>
        <v/>
      </c>
      <c r="G3145" s="143"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Description]],Dimentions!$X$6:$AC$134,4,FALSE)="","",VLOOKUP(Table1[[#This Row],[Budget Code Description]],Dimentions!$X$6:$AC$134,4,FALSE)),"")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52"/>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t="e">
        <f>IF(Table1[[#This Row],[Reference Number]]=Q3144,BC3144,BC3144+1)</f>
        <v>#REF!</v>
      </c>
    </row>
    <row r="3146" spans="1:55" ht="11.25" customHeight="1" x14ac:dyDescent="0.35">
      <c r="A3146" s="1"/>
      <c r="B3146" s="88" t="str">
        <f>IF(Table1[[#This Row],[Posting Date]]&lt;&gt;"",IF(Table1[[#This Row],[Reference Number]]=Q3145,B3145+1,1),"")</f>
        <v/>
      </c>
      <c r="C3146" s="61"/>
      <c r="D3146" s="61"/>
      <c r="E3146" s="140"/>
      <c r="F3146" s="143" t="str">
        <f>IFERROR(IF(VLOOKUP(Table1[[#This Row],[Budget Code Description]],Dimentions!$X$6:$AC$139,2,FALSE)="","",VLOOKUP(Table1[[#This Row],[Budget Code Description]],Dimentions!$X$6:$AC$139,2,FALSE)),"")</f>
        <v/>
      </c>
      <c r="G3146" s="143"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Description]],Dimentions!$X$6:$AC$134,4,FALSE)="","",VLOOKUP(Table1[[#This Row],[Budget Code Description]],Dimentions!$X$6:$AC$134,4,FALSE)),"")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52"/>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t="e">
        <f>IF(Table1[[#This Row],[Reference Number]]=Q3145,BC3145,BC3145+1)</f>
        <v>#REF!</v>
      </c>
    </row>
    <row r="3147" spans="1:55" ht="11.25" customHeight="1" x14ac:dyDescent="0.35">
      <c r="A3147" s="1"/>
      <c r="B3147" s="88" t="str">
        <f>IF(Table1[[#This Row],[Posting Date]]&lt;&gt;"",IF(Table1[[#This Row],[Reference Number]]=Q3146,B3146+1,1),"")</f>
        <v/>
      </c>
      <c r="C3147" s="61"/>
      <c r="D3147" s="61"/>
      <c r="E3147" s="140"/>
      <c r="F3147" s="143" t="str">
        <f>IFERROR(IF(VLOOKUP(Table1[[#This Row],[Budget Code Description]],Dimentions!$X$6:$AC$139,2,FALSE)="","",VLOOKUP(Table1[[#This Row],[Budget Code Description]],Dimentions!$X$6:$AC$139,2,FALSE)),"")</f>
        <v/>
      </c>
      <c r="G3147" s="143"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Description]],Dimentions!$X$6:$AC$134,4,FALSE)="","",VLOOKUP(Table1[[#This Row],[Budget Code Description]],Dimentions!$X$6:$AC$134,4,FALSE)),"")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52"/>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t="e">
        <f>IF(Table1[[#This Row],[Reference Number]]=Q3146,BC3146,BC3146+1)</f>
        <v>#REF!</v>
      </c>
    </row>
    <row r="3148" spans="1:55" ht="11.25" customHeight="1" x14ac:dyDescent="0.35">
      <c r="A3148" s="1"/>
      <c r="B3148" s="88" t="str">
        <f>IF(Table1[[#This Row],[Posting Date]]&lt;&gt;"",IF(Table1[[#This Row],[Reference Number]]=Q3147,B3147+1,1),"")</f>
        <v/>
      </c>
      <c r="C3148" s="61"/>
      <c r="D3148" s="61"/>
      <c r="E3148" s="140"/>
      <c r="F3148" s="143" t="str">
        <f>IFERROR(IF(VLOOKUP(Table1[[#This Row],[Budget Code Description]],Dimentions!$X$6:$AC$139,2,FALSE)="","",VLOOKUP(Table1[[#This Row],[Budget Code Description]],Dimentions!$X$6:$AC$139,2,FALSE)),"")</f>
        <v/>
      </c>
      <c r="G3148" s="143"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Description]],Dimentions!$X$6:$AC$134,4,FALSE)="","",VLOOKUP(Table1[[#This Row],[Budget Code Description]],Dimentions!$X$6:$AC$134,4,FALSE)),"")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52"/>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t="e">
        <f>IF(Table1[[#This Row],[Reference Number]]=Q3147,BC3147,BC3147+1)</f>
        <v>#REF!</v>
      </c>
    </row>
    <row r="3149" spans="1:55" ht="11.25" customHeight="1" x14ac:dyDescent="0.35">
      <c r="A3149" s="1"/>
      <c r="B3149" s="88" t="str">
        <f>IF(Table1[[#This Row],[Posting Date]]&lt;&gt;"",IF(Table1[[#This Row],[Reference Number]]=Q3148,B3148+1,1),"")</f>
        <v/>
      </c>
      <c r="C3149" s="61"/>
      <c r="D3149" s="61"/>
      <c r="E3149" s="140"/>
      <c r="F3149" s="143" t="str">
        <f>IFERROR(IF(VLOOKUP(Table1[[#This Row],[Budget Code Description]],Dimentions!$X$6:$AC$139,2,FALSE)="","",VLOOKUP(Table1[[#This Row],[Budget Code Description]],Dimentions!$X$6:$AC$139,2,FALSE)),"")</f>
        <v/>
      </c>
      <c r="G3149" s="143"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Description]],Dimentions!$X$6:$AC$134,4,FALSE)="","",VLOOKUP(Table1[[#This Row],[Budget Code Description]],Dimentions!$X$6:$AC$134,4,FALSE)),"")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52"/>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t="e">
        <f>IF(Table1[[#This Row],[Reference Number]]=Q3148,BC3148,BC3148+1)</f>
        <v>#REF!</v>
      </c>
    </row>
    <row r="3150" spans="1:55" ht="11.25" customHeight="1" x14ac:dyDescent="0.35">
      <c r="A3150" s="1"/>
      <c r="B3150" s="88" t="str">
        <f>IF(Table1[[#This Row],[Posting Date]]&lt;&gt;"",IF(Table1[[#This Row],[Reference Number]]=Q3149,B3149+1,1),"")</f>
        <v/>
      </c>
      <c r="C3150" s="61"/>
      <c r="D3150" s="61"/>
      <c r="E3150" s="140"/>
      <c r="F3150" s="143" t="str">
        <f>IFERROR(IF(VLOOKUP(Table1[[#This Row],[Budget Code Description]],Dimentions!$X$6:$AC$139,2,FALSE)="","",VLOOKUP(Table1[[#This Row],[Budget Code Description]],Dimentions!$X$6:$AC$139,2,FALSE)),"")</f>
        <v/>
      </c>
      <c r="G3150" s="143"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Description]],Dimentions!$X$6:$AC$134,4,FALSE)="","",VLOOKUP(Table1[[#This Row],[Budget Code Description]],Dimentions!$X$6:$AC$134,4,FALSE)),"")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52"/>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t="e">
        <f>IF(Table1[[#This Row],[Reference Number]]=Q3149,BC3149,BC3149+1)</f>
        <v>#REF!</v>
      </c>
    </row>
    <row r="3151" spans="1:55" ht="11.25" customHeight="1" x14ac:dyDescent="0.35">
      <c r="A3151" s="1"/>
      <c r="B3151" s="88" t="str">
        <f>IF(Table1[[#This Row],[Posting Date]]&lt;&gt;"",IF(Table1[[#This Row],[Reference Number]]=Q3150,B3150+1,1),"")</f>
        <v/>
      </c>
      <c r="C3151" s="61"/>
      <c r="D3151" s="61"/>
      <c r="E3151" s="140"/>
      <c r="F3151" s="143" t="str">
        <f>IFERROR(IF(VLOOKUP(Table1[[#This Row],[Budget Code Description]],Dimentions!$X$6:$AC$139,2,FALSE)="","",VLOOKUP(Table1[[#This Row],[Budget Code Description]],Dimentions!$X$6:$AC$139,2,FALSE)),"")</f>
        <v/>
      </c>
      <c r="G3151" s="143"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Description]],Dimentions!$X$6:$AC$134,4,FALSE)="","",VLOOKUP(Table1[[#This Row],[Budget Code Description]],Dimentions!$X$6:$AC$134,4,FALSE)),"")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52"/>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t="e">
        <f>IF(Table1[[#This Row],[Reference Number]]=Q3150,BC3150,BC3150+1)</f>
        <v>#REF!</v>
      </c>
    </row>
    <row r="3152" spans="1:55" ht="11.25" customHeight="1" x14ac:dyDescent="0.35">
      <c r="A3152" s="1"/>
      <c r="B3152" s="88" t="str">
        <f>IF(Table1[[#This Row],[Posting Date]]&lt;&gt;"",IF(Table1[[#This Row],[Reference Number]]=Q3151,B3151+1,1),"")</f>
        <v/>
      </c>
      <c r="C3152" s="61"/>
      <c r="D3152" s="61"/>
      <c r="E3152" s="140"/>
      <c r="F3152" s="143" t="str">
        <f>IFERROR(IF(VLOOKUP(Table1[[#This Row],[Budget Code Description]],Dimentions!$X$6:$AC$139,2,FALSE)="","",VLOOKUP(Table1[[#This Row],[Budget Code Description]],Dimentions!$X$6:$AC$139,2,FALSE)),"")</f>
        <v/>
      </c>
      <c r="G3152" s="143"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Description]],Dimentions!$X$6:$AC$134,4,FALSE)="","",VLOOKUP(Table1[[#This Row],[Budget Code Description]],Dimentions!$X$6:$AC$134,4,FALSE)),"")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si="52"/>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t="e">
        <f>IF(Table1[[#This Row],[Reference Number]]=Q3151,BC3151,BC3151+1)</f>
        <v>#REF!</v>
      </c>
    </row>
    <row r="3153" spans="1:55" ht="11.25" customHeight="1" x14ac:dyDescent="0.35">
      <c r="A3153" s="1"/>
      <c r="B3153" s="88" t="str">
        <f>IF(Table1[[#This Row],[Posting Date]]&lt;&gt;"",IF(Table1[[#This Row],[Reference Number]]=Q3152,B3152+1,1),"")</f>
        <v/>
      </c>
      <c r="C3153" s="61"/>
      <c r="D3153" s="61"/>
      <c r="E3153" s="140"/>
      <c r="F3153" s="143" t="str">
        <f>IFERROR(IF(VLOOKUP(Table1[[#This Row],[Budget Code Description]],Dimentions!$X$6:$AC$139,2,FALSE)="","",VLOOKUP(Table1[[#This Row],[Budget Code Description]],Dimentions!$X$6:$AC$139,2,FALSE)),"")</f>
        <v/>
      </c>
      <c r="G3153" s="143"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Description]],Dimentions!$X$6:$AC$134,4,FALSE)="","",VLOOKUP(Table1[[#This Row],[Budget Code Description]],Dimentions!$X$6:$AC$134,4,FALSE)),"")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si="52"/>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t="e">
        <f>IF(Table1[[#This Row],[Reference Number]]=Q3152,BC3152,BC3152+1)</f>
        <v>#REF!</v>
      </c>
    </row>
    <row r="3154" spans="1:55" ht="11.25" customHeight="1" x14ac:dyDescent="0.35">
      <c r="A3154" s="1"/>
      <c r="B3154" s="88" t="str">
        <f>IF(Table1[[#This Row],[Posting Date]]&lt;&gt;"",IF(Table1[[#This Row],[Reference Number]]=Q3153,B3153+1,1),"")</f>
        <v/>
      </c>
      <c r="C3154" s="61"/>
      <c r="D3154" s="61"/>
      <c r="E3154" s="140"/>
      <c r="F3154" s="143" t="str">
        <f>IFERROR(IF(VLOOKUP(Table1[[#This Row],[Budget Code Description]],Dimentions!$X$6:$AC$139,2,FALSE)="","",VLOOKUP(Table1[[#This Row],[Budget Code Description]],Dimentions!$X$6:$AC$139,2,FALSE)),"")</f>
        <v/>
      </c>
      <c r="G3154" s="143"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Description]],Dimentions!$X$6:$AC$134,4,FALSE)="","",VLOOKUP(Table1[[#This Row],[Budget Code Description]],Dimentions!$X$6:$AC$134,4,FALSE)),"")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si="52"/>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t="e">
        <f>IF(Table1[[#This Row],[Reference Number]]=Q3153,BC3153,BC3153+1)</f>
        <v>#REF!</v>
      </c>
    </row>
    <row r="3155" spans="1:55" ht="11.25" customHeight="1" x14ac:dyDescent="0.35">
      <c r="A3155" s="1"/>
      <c r="B3155" s="88" t="str">
        <f>IF(Table1[[#This Row],[Posting Date]]&lt;&gt;"",IF(Table1[[#This Row],[Reference Number]]=Q3154,B3154+1,1),"")</f>
        <v/>
      </c>
      <c r="C3155" s="61"/>
      <c r="D3155" s="61"/>
      <c r="E3155" s="140"/>
      <c r="F3155" s="143" t="str">
        <f>IFERROR(IF(VLOOKUP(Table1[[#This Row],[Budget Code Description]],Dimentions!$X$6:$AC$139,2,FALSE)="","",VLOOKUP(Table1[[#This Row],[Budget Code Description]],Dimentions!$X$6:$AC$139,2,FALSE)),"")</f>
        <v/>
      </c>
      <c r="G3155" s="143"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Description]],Dimentions!$X$6:$AC$134,4,FALSE)="","",VLOOKUP(Table1[[#This Row],[Budget Code Description]],Dimentions!$X$6:$AC$134,4,FALSE)),"")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52"/>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t="e">
        <f>IF(Table1[[#This Row],[Reference Number]]=Q3154,BC3154,BC3154+1)</f>
        <v>#REF!</v>
      </c>
    </row>
    <row r="3156" spans="1:55" ht="11.25" customHeight="1" x14ac:dyDescent="0.35">
      <c r="A3156" s="1"/>
      <c r="B3156" s="88" t="str">
        <f>IF(Table1[[#This Row],[Posting Date]]&lt;&gt;"",IF(Table1[[#This Row],[Reference Number]]=Q3155,B3155+1,1),"")</f>
        <v/>
      </c>
      <c r="C3156" s="61"/>
      <c r="D3156" s="61"/>
      <c r="E3156" s="140"/>
      <c r="F3156" s="143" t="str">
        <f>IFERROR(IF(VLOOKUP(Table1[[#This Row],[Budget Code Description]],Dimentions!$X$6:$AC$139,2,FALSE)="","",VLOOKUP(Table1[[#This Row],[Budget Code Description]],Dimentions!$X$6:$AC$139,2,FALSE)),"")</f>
        <v/>
      </c>
      <c r="G3156" s="143"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Description]],Dimentions!$X$6:$AC$134,4,FALSE)="","",VLOOKUP(Table1[[#This Row],[Budget Code Description]],Dimentions!$X$6:$AC$134,4,FALSE)),"")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52"/>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t="e">
        <f>IF(Table1[[#This Row],[Reference Number]]=Q3155,BC3155,BC3155+1)</f>
        <v>#REF!</v>
      </c>
    </row>
    <row r="3157" spans="1:55" ht="11.25" customHeight="1" x14ac:dyDescent="0.35">
      <c r="A3157" s="1"/>
      <c r="B3157" s="88" t="str">
        <f>IF(Table1[[#This Row],[Posting Date]]&lt;&gt;"",IF(Table1[[#This Row],[Reference Number]]=Q3156,B3156+1,1),"")</f>
        <v/>
      </c>
      <c r="C3157" s="61"/>
      <c r="D3157" s="61"/>
      <c r="E3157" s="140"/>
      <c r="F3157" s="143" t="str">
        <f>IFERROR(IF(VLOOKUP(Table1[[#This Row],[Budget Code Description]],Dimentions!$X$6:$AC$139,2,FALSE)="","",VLOOKUP(Table1[[#This Row],[Budget Code Description]],Dimentions!$X$6:$AC$139,2,FALSE)),"")</f>
        <v/>
      </c>
      <c r="G3157" s="143"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Description]],Dimentions!$X$6:$AC$134,4,FALSE)="","",VLOOKUP(Table1[[#This Row],[Budget Code Description]],Dimentions!$X$6:$AC$134,4,FALSE)),"")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52"/>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t="e">
        <f>IF(Table1[[#This Row],[Reference Number]]=Q3156,BC3156,BC3156+1)</f>
        <v>#REF!</v>
      </c>
    </row>
    <row r="3158" spans="1:55" ht="11.25" customHeight="1" x14ac:dyDescent="0.35">
      <c r="A3158" s="1"/>
      <c r="B3158" s="88" t="str">
        <f>IF(Table1[[#This Row],[Posting Date]]&lt;&gt;"",IF(Table1[[#This Row],[Reference Number]]=Q3157,B3157+1,1),"")</f>
        <v/>
      </c>
      <c r="C3158" s="61"/>
      <c r="D3158" s="61"/>
      <c r="E3158" s="140"/>
      <c r="F3158" s="143" t="str">
        <f>IFERROR(IF(VLOOKUP(Table1[[#This Row],[Budget Code Description]],Dimentions!$X$6:$AC$139,2,FALSE)="","",VLOOKUP(Table1[[#This Row],[Budget Code Description]],Dimentions!$X$6:$AC$139,2,FALSE)),"")</f>
        <v/>
      </c>
      <c r="G3158" s="143"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Description]],Dimentions!$X$6:$AC$134,4,FALSE)="","",VLOOKUP(Table1[[#This Row],[Budget Code Description]],Dimentions!$X$6:$AC$134,4,FALSE)),"")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52"/>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t="e">
        <f>IF(Table1[[#This Row],[Reference Number]]=Q3157,BC3157,BC3157+1)</f>
        <v>#REF!</v>
      </c>
    </row>
    <row r="3159" spans="1:55" ht="11.25" customHeight="1" x14ac:dyDescent="0.35">
      <c r="A3159" s="1"/>
      <c r="B3159" s="88" t="str">
        <f>IF(Table1[[#This Row],[Posting Date]]&lt;&gt;"",IF(Table1[[#This Row],[Reference Number]]=Q3158,B3158+1,1),"")</f>
        <v/>
      </c>
      <c r="C3159" s="61"/>
      <c r="D3159" s="61"/>
      <c r="E3159" s="140"/>
      <c r="F3159" s="143" t="str">
        <f>IFERROR(IF(VLOOKUP(Table1[[#This Row],[Budget Code Description]],Dimentions!$X$6:$AC$139,2,FALSE)="","",VLOOKUP(Table1[[#This Row],[Budget Code Description]],Dimentions!$X$6:$AC$139,2,FALSE)),"")</f>
        <v/>
      </c>
      <c r="G3159" s="143"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Description]],Dimentions!$X$6:$AC$134,4,FALSE)="","",VLOOKUP(Table1[[#This Row],[Budget Code Description]],Dimentions!$X$6:$AC$134,4,FALSE)),"")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52"/>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t="e">
        <f>IF(Table1[[#This Row],[Reference Number]]=Q3158,BC3158,BC3158+1)</f>
        <v>#REF!</v>
      </c>
    </row>
    <row r="3160" spans="1:55" ht="11.25" customHeight="1" x14ac:dyDescent="0.35">
      <c r="A3160" s="1"/>
      <c r="B3160" s="88" t="str">
        <f>IF(Table1[[#This Row],[Posting Date]]&lt;&gt;"",IF(Table1[[#This Row],[Reference Number]]=Q3159,B3159+1,1),"")</f>
        <v/>
      </c>
      <c r="C3160" s="61"/>
      <c r="D3160" s="61"/>
      <c r="E3160" s="140"/>
      <c r="F3160" s="143" t="str">
        <f>IFERROR(IF(VLOOKUP(Table1[[#This Row],[Budget Code Description]],Dimentions!$X$6:$AC$139,2,FALSE)="","",VLOOKUP(Table1[[#This Row],[Budget Code Description]],Dimentions!$X$6:$AC$139,2,FALSE)),"")</f>
        <v/>
      </c>
      <c r="G3160" s="143"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Description]],Dimentions!$X$6:$AC$134,4,FALSE)="","",VLOOKUP(Table1[[#This Row],[Budget Code Description]],Dimentions!$X$6:$AC$134,4,FALSE)),"")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52"/>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t="e">
        <f>IF(Table1[[#This Row],[Reference Number]]=Q3159,BC3159,BC3159+1)</f>
        <v>#REF!</v>
      </c>
    </row>
    <row r="3161" spans="1:55" ht="11.25" customHeight="1" x14ac:dyDescent="0.35">
      <c r="A3161" s="1"/>
      <c r="B3161" s="88" t="str">
        <f>IF(Table1[[#This Row],[Posting Date]]&lt;&gt;"",IF(Table1[[#This Row],[Reference Number]]=Q3160,B3160+1,1),"")</f>
        <v/>
      </c>
      <c r="C3161" s="61"/>
      <c r="D3161" s="61"/>
      <c r="E3161" s="140"/>
      <c r="F3161" s="143" t="str">
        <f>IFERROR(IF(VLOOKUP(Table1[[#This Row],[Budget Code Description]],Dimentions!$X$6:$AC$139,2,FALSE)="","",VLOOKUP(Table1[[#This Row],[Budget Code Description]],Dimentions!$X$6:$AC$139,2,FALSE)),"")</f>
        <v/>
      </c>
      <c r="G3161" s="143"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3" t="str">
        <f>IFERROR(VLOOKUP(Table1[[#This Row],[Budget Code Description]],Table6[#All],8,FALSE),"")</f>
        <v/>
      </c>
      <c r="L3161" s="63"/>
      <c r="M3161" s="65" t="str">
        <f>IFERROR(VLOOKUP(Table1[[#This Row],[Staff ID]],Table2[],2,FALSE),"")</f>
        <v/>
      </c>
      <c r="N3161" s="211" t="str">
        <f>IFERROR(IF(VLOOKUP(Table1[[#This Row],[Budget Code Description]],Dimentions!$X$6:$AC$134,4,FALSE)="","",VLOOKUP(Table1[[#This Row],[Budget Code Description]],Dimentions!$X$6:$AC$134,4,FALSE)),"")</f>
        <v/>
      </c>
      <c r="O3161" s="65" t="str">
        <f>IFERROR(VLOOKUP(Table1[[#This Row],[Vendor ID]],Table549[],2,FALSE),"")</f>
        <v/>
      </c>
      <c r="P3161" s="63"/>
      <c r="Q3161" s="143" t="str">
        <f>IF(Table1[[#This Row],[Posting Date]]&lt;&gt;"",$D$9,"")</f>
        <v/>
      </c>
      <c r="R3161" s="159" t="str">
        <f>IF(Table1[[#This Row],[Posting Date]]&lt;&gt;"",$D$10,"")</f>
        <v/>
      </c>
      <c r="S3161" s="66"/>
      <c r="T3161" s="63"/>
      <c r="U3161" s="67"/>
      <c r="V3161" s="67"/>
      <c r="W3161" s="67" t="str">
        <f t="shared" si="52"/>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t="e">
        <f>IF(Table1[[#This Row],[Reference Number]]=Q3160,BC3160,BC3160+1)</f>
        <v>#REF!</v>
      </c>
    </row>
    <row r="3162" spans="1:55" ht="11.25" customHeight="1" x14ac:dyDescent="0.35">
      <c r="A3162" s="1"/>
      <c r="B3162" s="88" t="str">
        <f>IF(Table1[[#This Row],[Posting Date]]&lt;&gt;"",IF(Table1[[#This Row],[Reference Number]]=Q3161,B3161+1,1),"")</f>
        <v/>
      </c>
      <c r="C3162" s="61"/>
      <c r="D3162" s="61"/>
      <c r="E3162" s="140"/>
      <c r="F3162" s="143" t="str">
        <f>IFERROR(IF(VLOOKUP(Table1[[#This Row],[Budget Code Description]],Dimentions!$X$6:$AC$139,2,FALSE)="","",VLOOKUP(Table1[[#This Row],[Budget Code Description]],Dimentions!$X$6:$AC$139,2,FALSE)),"")</f>
        <v/>
      </c>
      <c r="G3162" s="143" t="str">
        <f>IFERROR(VLOOKUP(Table1[[#This Row],[Budget Code Description]],Dimentions!$X$6:$AC$139,3,FALSE),"")</f>
        <v/>
      </c>
      <c r="H3162" s="64" t="str">
        <f>IFERROR(VLOOKUP(Table1[[#This Row],[Account]],Dimentions!$S$6:$V$233,2,FALSE),"")</f>
        <v/>
      </c>
      <c r="I3162" s="62">
        <f>_xlfn.NUMBERVALUE(LEFT(Table1[[#This Row],[Account]],1))</f>
        <v>0</v>
      </c>
      <c r="J3162" s="62" t="str">
        <f>IFERROR(VLOOKUP(Table1[[#This Row],[Budget Code Description]],Table6[#All],7,FALSE),"")</f>
        <v/>
      </c>
      <c r="K3162" s="143" t="str">
        <f>IFERROR(VLOOKUP(Table1[[#This Row],[Budget Code Description]],Table6[#All],8,FALSE),"")</f>
        <v/>
      </c>
      <c r="L3162" s="63"/>
      <c r="M3162" s="65" t="str">
        <f>IFERROR(VLOOKUP(Table1[[#This Row],[Staff ID]],Table2[],2,FALSE),"")</f>
        <v/>
      </c>
      <c r="N3162" s="211" t="str">
        <f>IFERROR(IF(VLOOKUP(Table1[[#This Row],[Budget Code Description]],Dimentions!$X$6:$AC$134,4,FALSE)="","",VLOOKUP(Table1[[#This Row],[Budget Code Description]],Dimentions!$X$6:$AC$134,4,FALSE)),"")</f>
        <v/>
      </c>
      <c r="O3162" s="65" t="str">
        <f>IFERROR(VLOOKUP(Table1[[#This Row],[Vendor ID]],Table549[],2,FALSE),"")</f>
        <v/>
      </c>
      <c r="P3162" s="63"/>
      <c r="Q3162" s="143" t="str">
        <f>IF(Table1[[#This Row],[Posting Date]]&lt;&gt;"",$D$9,"")</f>
        <v/>
      </c>
      <c r="R3162" s="159" t="str">
        <f>IF(Table1[[#This Row],[Posting Date]]&lt;&gt;"",$D$10,"")</f>
        <v/>
      </c>
      <c r="S3162" s="66"/>
      <c r="T3162" s="63"/>
      <c r="U3162" s="67"/>
      <c r="V3162" s="67"/>
      <c r="W3162" s="67" t="str">
        <f t="shared" si="52"/>
        <v/>
      </c>
      <c r="X3162" s="161" t="str">
        <f>IF(E3162="","",(IF(Table1[[#This Row],[Cur]]="USD",Table1[[#This Row],[Cur_Amount Debit]],Table1[[#This Row],[Cur_Amount Debit]]/Table1[[#This Row],[Exchange Rate]])))</f>
        <v/>
      </c>
      <c r="Y3162" s="161" t="str">
        <f>IF(E3162="","",(IF(Table1[[#This Row],[Cur]]="USD",Table1[[#This Row],[Cur_Amount Credit]],Table1[[#This Row],[Cur_Amount Credit]]/ExchangeRate)))</f>
        <v/>
      </c>
      <c r="Z3162" s="203" t="str">
        <f>IF(E3162="","",(Table1[[#This Row],[Debit USD]]-Table1[[#This Row],[Credit USD]]))</f>
        <v/>
      </c>
      <c r="AA3162" s="122"/>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t="e">
        <f>IF(Table1[[#This Row],[Reference Number]]=Q3161,BC3161,BC3161+1)</f>
        <v>#REF!</v>
      </c>
    </row>
    <row r="3163" spans="1:55" ht="11.25" customHeight="1" x14ac:dyDescent="0.35">
      <c r="A3163" s="1"/>
      <c r="B3163" s="88" t="str">
        <f>IF(Table1[[#This Row],[Posting Date]]&lt;&gt;"",IF(Table1[[#This Row],[Reference Number]]=Q3162,B3162+1,1),"")</f>
        <v/>
      </c>
      <c r="C3163" s="61"/>
      <c r="D3163" s="61"/>
      <c r="E3163" s="140"/>
      <c r="F3163" s="143" t="str">
        <f>IFERROR(IF(VLOOKUP(Table1[[#This Row],[Budget Code Description]],Dimentions!$X$6:$AC$139,2,FALSE)="","",VLOOKUP(Table1[[#This Row],[Budget Code Description]],Dimentions!$X$6:$AC$139,2,FALSE)),"")</f>
        <v/>
      </c>
      <c r="G3163" s="143" t="str">
        <f>IFERROR(VLOOKUP(Table1[[#This Row],[Budget Code Description]],Dimentions!$X$6:$AC$139,3,FALSE),"")</f>
        <v/>
      </c>
      <c r="H3163" s="64" t="str">
        <f>IFERROR(VLOOKUP(Table1[[#This Row],[Account]],Dimentions!$S$6:$V$233,2,FALSE),"")</f>
        <v/>
      </c>
      <c r="I3163" s="62">
        <f>_xlfn.NUMBERVALUE(LEFT(Table1[[#This Row],[Account]],1))</f>
        <v>0</v>
      </c>
      <c r="J3163" s="62" t="str">
        <f>IFERROR(VLOOKUP(Table1[[#This Row],[Budget Code Description]],Table6[#All],7,FALSE),"")</f>
        <v/>
      </c>
      <c r="K3163" s="143" t="str">
        <f>IFERROR(VLOOKUP(Table1[[#This Row],[Budget Code Description]],Table6[#All],8,FALSE),"")</f>
        <v/>
      </c>
      <c r="L3163" s="63"/>
      <c r="M3163" s="65" t="str">
        <f>IFERROR(VLOOKUP(Table1[[#This Row],[Staff ID]],Table2[],2,FALSE),"")</f>
        <v/>
      </c>
      <c r="N3163" s="211" t="str">
        <f>IFERROR(IF(VLOOKUP(Table1[[#This Row],[Budget Code Description]],Dimentions!$X$6:$AC$134,4,FALSE)="","",VLOOKUP(Table1[[#This Row],[Budget Code Description]],Dimentions!$X$6:$AC$134,4,FALSE)),"")</f>
        <v/>
      </c>
      <c r="O3163" s="65" t="str">
        <f>IFERROR(VLOOKUP(Table1[[#This Row],[Vendor ID]],Table549[],2,FALSE),"")</f>
        <v/>
      </c>
      <c r="P3163" s="63"/>
      <c r="Q3163" s="143" t="str">
        <f>IF(Table1[[#This Row],[Posting Date]]&lt;&gt;"",$D$9,"")</f>
        <v/>
      </c>
      <c r="R3163" s="159" t="str">
        <f>IF(Table1[[#This Row],[Posting Date]]&lt;&gt;"",$D$10,"")</f>
        <v/>
      </c>
      <c r="S3163" s="66"/>
      <c r="T3163" s="63"/>
      <c r="U3163" s="67"/>
      <c r="V3163" s="67"/>
      <c r="W3163" s="67" t="str">
        <f t="shared" si="52"/>
        <v/>
      </c>
      <c r="X3163" s="161" t="str">
        <f>IF(E3163="","",(IF(Table1[[#This Row],[Cur]]="USD",Table1[[#This Row],[Cur_Amount Debit]],Table1[[#This Row],[Cur_Amount Debit]]/Table1[[#This Row],[Exchange Rate]])))</f>
        <v/>
      </c>
      <c r="Y3163" s="161" t="str">
        <f>IF(E3163="","",(IF(Table1[[#This Row],[Cur]]="USD",Table1[[#This Row],[Cur_Amount Credit]],Table1[[#This Row],[Cur_Amount Credit]]/ExchangeRate)))</f>
        <v/>
      </c>
      <c r="Z3163" s="203" t="str">
        <f>IF(E3163="","",(Table1[[#This Row],[Debit USD]]-Table1[[#This Row],[Credit USD]]))</f>
        <v/>
      </c>
      <c r="AA3163" s="122"/>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6"/>
      <c r="AZ3163" s="46" t="str">
        <f>IF(Table1[[#This Row],[Cur]]&lt;&gt;"",IF(Table1[[#This Row],[Cur]]="USD","",ExchangeRate),"")</f>
        <v/>
      </c>
      <c r="BA3163" s="46" t="str">
        <f>IF(Table1[[#This Row],[Grant]]&lt;&gt;"",VLOOKUP(Table1[[#This Row],[Grant]],Grants!B:D,3),"")</f>
        <v/>
      </c>
      <c r="BB3163" s="46" t="str">
        <f>TRIM(Table1[[#This Row],[Vendor ID]])</f>
        <v/>
      </c>
      <c r="BC3163" t="e">
        <f>IF(Table1[[#This Row],[Reference Number]]=Q3162,BC3162,BC3162+1)</f>
        <v>#REF!</v>
      </c>
    </row>
    <row r="3164" spans="1:55" ht="11.25" customHeight="1" x14ac:dyDescent="0.35">
      <c r="A3164" s="1"/>
      <c r="B3164" s="88" t="str">
        <f>IF(Table1[[#This Row],[Posting Date]]&lt;&gt;"",IF(Table1[[#This Row],[Reference Number]]=Q3163,B3163+1,1),"")</f>
        <v/>
      </c>
      <c r="C3164" s="61"/>
      <c r="D3164" s="61"/>
      <c r="E3164" s="140"/>
      <c r="F3164" s="143" t="str">
        <f>IFERROR(IF(VLOOKUP(Table1[[#This Row],[Budget Code Description]],Dimentions!$X$6:$AC$139,2,FALSE)="","",VLOOKUP(Table1[[#This Row],[Budget Code Description]],Dimentions!$X$6:$AC$139,2,FALSE)),"")</f>
        <v/>
      </c>
      <c r="G3164" s="143" t="str">
        <f>IFERROR(VLOOKUP(Table1[[#This Row],[Budget Code Description]],Dimentions!$X$6:$AC$139,3,FALSE),"")</f>
        <v/>
      </c>
      <c r="H3164" s="64" t="str">
        <f>IFERROR(VLOOKUP(Table1[[#This Row],[Account]],Dimentions!$S$6:$V$233,2,FALSE),"")</f>
        <v/>
      </c>
      <c r="I3164" s="62">
        <f>_xlfn.NUMBERVALUE(LEFT(Table1[[#This Row],[Account]],1))</f>
        <v>0</v>
      </c>
      <c r="J3164" s="62" t="str">
        <f>IFERROR(VLOOKUP(Table1[[#This Row],[Budget Code Description]],Table6[#All],7,FALSE),"")</f>
        <v/>
      </c>
      <c r="K3164" s="143" t="str">
        <f>IFERROR(VLOOKUP(Table1[[#This Row],[Budget Code Description]],Table6[#All],8,FALSE),"")</f>
        <v/>
      </c>
      <c r="L3164" s="63"/>
      <c r="M3164" s="65" t="str">
        <f>IFERROR(VLOOKUP(Table1[[#This Row],[Staff ID]],Table2[],2,FALSE),"")</f>
        <v/>
      </c>
      <c r="N3164" s="211" t="str">
        <f>IFERROR(IF(VLOOKUP(Table1[[#This Row],[Budget Code Description]],Dimentions!$X$6:$AC$134,4,FALSE)="","",VLOOKUP(Table1[[#This Row],[Budget Code Description]],Dimentions!$X$6:$AC$134,4,FALSE)),"")</f>
        <v/>
      </c>
      <c r="O3164" s="65" t="str">
        <f>IFERROR(VLOOKUP(Table1[[#This Row],[Vendor ID]],Table549[],2,FALSE),"")</f>
        <v/>
      </c>
      <c r="P3164" s="63"/>
      <c r="Q3164" s="143" t="str">
        <f>IF(Table1[[#This Row],[Posting Date]]&lt;&gt;"",$D$9,"")</f>
        <v/>
      </c>
      <c r="R3164" s="159" t="str">
        <f>IF(Table1[[#This Row],[Posting Date]]&lt;&gt;"",$D$10,"")</f>
        <v/>
      </c>
      <c r="S3164" s="66"/>
      <c r="T3164" s="63"/>
      <c r="U3164" s="67"/>
      <c r="V3164" s="67"/>
      <c r="W3164" s="67" t="str">
        <f t="shared" si="52"/>
        <v/>
      </c>
      <c r="X3164" s="161" t="str">
        <f>IF(E3164="","",(IF(Table1[[#This Row],[Cur]]="USD",Table1[[#This Row],[Cur_Amount Debit]],Table1[[#This Row],[Cur_Amount Debit]]/Table1[[#This Row],[Exchange Rate]])))</f>
        <v/>
      </c>
      <c r="Y3164" s="161" t="str">
        <f>IF(E3164="","",(IF(Table1[[#This Row],[Cur]]="USD",Table1[[#This Row],[Cur_Amount Credit]],Table1[[#This Row],[Cur_Amount Credit]]/ExchangeRate)))</f>
        <v/>
      </c>
      <c r="Z3164" s="203" t="str">
        <f>IF(E3164="","",(Table1[[#This Row],[Debit USD]]-Table1[[#This Row],[Credit USD]]))</f>
        <v/>
      </c>
      <c r="AA3164" s="122"/>
      <c r="AB3164" s="1"/>
      <c r="AC3164" s="15"/>
      <c r="AD3164" s="15" t="str">
        <f>IF(AND(OR(Table1[[#This Row],[Account]]="15030",Table1[[#This Row],[Account]]="15035",Table1[[#This Row],[Account]]="20150"),Table1[[#This Row],[Vendor ID]]=""),1,"")</f>
        <v/>
      </c>
      <c r="AE3164" s="15"/>
      <c r="AF3164" s="15"/>
      <c r="AG3164" s="15"/>
      <c r="AH3164" s="46" t="str">
        <f>IF(Table1[[#This Row],[Posting Date]]&lt;&gt;"","GJ-"&amp;CountryID,"")</f>
        <v/>
      </c>
      <c r="AI3164" s="59" t="str">
        <f>IF(Table1[[#This Row],[Posting Date]]&lt;&gt;"",Table1[[#This Row],[Posting Date]],"")</f>
        <v/>
      </c>
      <c r="AJ3164" s="46"/>
      <c r="AK3164" s="46" t="str">
        <f>IF(Table1[[#This Row],[Description]]&lt;&gt;"",Table1[[#This Row],[Description]],"")</f>
        <v/>
      </c>
      <c r="AL3164" s="46" t="str">
        <f>IF(Table1[[#This Row],[Posting Date]]&lt;&gt;"",Table1[[#This Row],[Reference Number]],"")</f>
        <v/>
      </c>
      <c r="AM3164" s="46" t="str">
        <f>TRIM(Table1[[#This Row],[Line '#]])</f>
        <v/>
      </c>
      <c r="AN3164" s="46" t="str">
        <f>TRIM(Table1[[#This Row],[Account]])</f>
        <v/>
      </c>
      <c r="AO3164" s="46" t="str">
        <f>IF(Table1[[#This Row],[Posting Date]]&lt;&gt;"",$D$5,"")</f>
        <v/>
      </c>
      <c r="AP3164" s="46" t="str">
        <f>TRIM(Table1[[#This Row],[Departments-Prgrams]])</f>
        <v/>
      </c>
      <c r="AQ3164" s="46" t="str">
        <f>TRIM(Table1[[#This Row],[Grant]])</f>
        <v/>
      </c>
      <c r="AR3164" s="46" t="str">
        <f>TRIM(Table1[[#This Row],[Staff ID]])</f>
        <v/>
      </c>
      <c r="AS3164" s="46" t="str">
        <f>IF(TRIM(Table1[[#This Row],[Budget Code]])=0,"",TRIM(Table1[[#This Row],[Budget Code]]))</f>
        <v/>
      </c>
      <c r="AT3164" s="46" t="str">
        <f>IF(Table1[[#This Row],[Line Description]]&lt;&gt;"",Table1[[#This Row],[Line Description]],"")</f>
        <v/>
      </c>
      <c r="AU3164" s="46" t="str">
        <f>IF(Table1[[#This Row],[Cur_Amount Debit]]&gt;0,ROUND(Table1[[#This Row],[Cur_Amount Debit]],2),"")</f>
        <v/>
      </c>
      <c r="AV3164" s="46" t="str">
        <f>IF(Table1[[#This Row],[Cur_Amount Credit]]&gt;0,ROUND(Table1[[#This Row],[Cur_Amount Credit]],2),"")</f>
        <v/>
      </c>
      <c r="AW3164" s="46" t="str">
        <f>LEFT(Table1[[#This Row],[Cur]],3)</f>
        <v/>
      </c>
      <c r="AX3164" s="59"/>
      <c r="AY3164" s="46"/>
      <c r="AZ3164" s="46" t="str">
        <f>IF(Table1[[#This Row],[Cur]]&lt;&gt;"",IF(Table1[[#This Row],[Cur]]="USD","",ExchangeRate),"")</f>
        <v/>
      </c>
      <c r="BA3164" s="46" t="str">
        <f>IF(Table1[[#This Row],[Grant]]&lt;&gt;"",VLOOKUP(Table1[[#This Row],[Grant]],Grants!B:D,3),"")</f>
        <v/>
      </c>
      <c r="BB3164" s="46" t="str">
        <f>TRIM(Table1[[#This Row],[Vendor ID]])</f>
        <v/>
      </c>
      <c r="BC3164" t="e">
        <f>IF(Table1[[#This Row],[Reference Number]]=Q3163,BC3163,BC3163+1)</f>
        <v>#REF!</v>
      </c>
    </row>
    <row r="3165" spans="1:55" ht="11.25" customHeight="1" x14ac:dyDescent="0.35">
      <c r="A3165" s="1"/>
      <c r="B3165" s="88" t="str">
        <f>IF(Table1[[#This Row],[Posting Date]]&lt;&gt;"",IF(Table1[[#This Row],[Reference Number]]=Q3164,B3164+1,1),"")</f>
        <v/>
      </c>
      <c r="C3165" s="61"/>
      <c r="D3165" s="61"/>
      <c r="E3165" s="140"/>
      <c r="F3165" s="143" t="str">
        <f>IFERROR(IF(VLOOKUP(Table1[[#This Row],[Budget Code Description]],Dimentions!$X$6:$AC$139,2,FALSE)="","",VLOOKUP(Table1[[#This Row],[Budget Code Description]],Dimentions!$X$6:$AC$139,2,FALSE)),"")</f>
        <v/>
      </c>
      <c r="G3165" s="143" t="str">
        <f>IFERROR(VLOOKUP(Table1[[#This Row],[Budget Code Description]],Dimentions!$X$6:$AC$139,3,FALSE),"")</f>
        <v/>
      </c>
      <c r="H3165" s="64" t="str">
        <f>IFERROR(VLOOKUP(Table1[[#This Row],[Account]],Dimentions!$S$6:$V$233,2,FALSE),"")</f>
        <v/>
      </c>
      <c r="I3165" s="62">
        <f>_xlfn.NUMBERVALUE(LEFT(Table1[[#This Row],[Account]],1))</f>
        <v>0</v>
      </c>
      <c r="J3165" s="62" t="str">
        <f>IFERROR(VLOOKUP(Table1[[#This Row],[Budget Code Description]],Table6[#All],7,FALSE),"")</f>
        <v/>
      </c>
      <c r="K3165" s="143" t="str">
        <f>IFERROR(VLOOKUP(Table1[[#This Row],[Budget Code Description]],Table6[#All],8,FALSE),"")</f>
        <v/>
      </c>
      <c r="L3165" s="63"/>
      <c r="M3165" s="65" t="str">
        <f>IFERROR(VLOOKUP(Table1[[#This Row],[Staff ID]],Table2[],2,FALSE),"")</f>
        <v/>
      </c>
      <c r="N3165" s="211" t="str">
        <f>IFERROR(IF(VLOOKUP(Table1[[#This Row],[Budget Code Description]],Dimentions!$X$6:$AC$134,4,FALSE)="","",VLOOKUP(Table1[[#This Row],[Budget Code Description]],Dimentions!$X$6:$AC$134,4,FALSE)),"")</f>
        <v/>
      </c>
      <c r="O3165" s="65" t="str">
        <f>IFERROR(VLOOKUP(Table1[[#This Row],[Vendor ID]],Table549[],2,FALSE),"")</f>
        <v/>
      </c>
      <c r="P3165" s="63"/>
      <c r="Q3165" s="143" t="str">
        <f>IF(Table1[[#This Row],[Posting Date]]&lt;&gt;"",$D$9,"")</f>
        <v/>
      </c>
      <c r="R3165" s="159" t="str">
        <f>IF(Table1[[#This Row],[Posting Date]]&lt;&gt;"",$D$10,"")</f>
        <v/>
      </c>
      <c r="S3165" s="66"/>
      <c r="T3165" s="63"/>
      <c r="U3165" s="67"/>
      <c r="V3165" s="67"/>
      <c r="W3165" s="67" t="str">
        <f t="shared" si="52"/>
        <v/>
      </c>
      <c r="X3165" s="161" t="str">
        <f>IF(E3165="","",(IF(Table1[[#This Row],[Cur]]="USD",Table1[[#This Row],[Cur_Amount Debit]],Table1[[#This Row],[Cur_Amount Debit]]/Table1[[#This Row],[Exchange Rate]])))</f>
        <v/>
      </c>
      <c r="Y3165" s="161" t="str">
        <f>IF(E3165="","",(IF(Table1[[#This Row],[Cur]]="USD",Table1[[#This Row],[Cur_Amount Credit]],Table1[[#This Row],[Cur_Amount Credit]]/ExchangeRate)))</f>
        <v/>
      </c>
      <c r="Z3165" s="203" t="str">
        <f>IF(E3165="","",(Table1[[#This Row],[Debit USD]]-Table1[[#This Row],[Credit USD]]))</f>
        <v/>
      </c>
      <c r="AA3165" s="122"/>
      <c r="AB3165" s="1"/>
      <c r="AC3165" s="15"/>
      <c r="AD3165" s="15" t="str">
        <f>IF(AND(OR(Table1[[#This Row],[Account]]="15030",Table1[[#This Row],[Account]]="15035",Table1[[#This Row],[Account]]="20150"),Table1[[#This Row],[Vendor ID]]=""),1,"")</f>
        <v/>
      </c>
      <c r="AE3165" s="15"/>
      <c r="AF3165" s="15"/>
      <c r="AG3165" s="15"/>
      <c r="AH3165" s="46" t="str">
        <f>IF(Table1[[#This Row],[Posting Date]]&lt;&gt;"","GJ-"&amp;CountryID,"")</f>
        <v/>
      </c>
      <c r="AI3165" s="59" t="str">
        <f>IF(Table1[[#This Row],[Posting Date]]&lt;&gt;"",Table1[[#This Row],[Posting Date]],"")</f>
        <v/>
      </c>
      <c r="AJ3165" s="46"/>
      <c r="AK3165" s="46" t="str">
        <f>IF(Table1[[#This Row],[Description]]&lt;&gt;"",Table1[[#This Row],[Description]],"")</f>
        <v/>
      </c>
      <c r="AL3165" s="46" t="str">
        <f>IF(Table1[[#This Row],[Posting Date]]&lt;&gt;"",Table1[[#This Row],[Reference Number]],"")</f>
        <v/>
      </c>
      <c r="AM3165" s="46" t="str">
        <f>TRIM(Table1[[#This Row],[Line '#]])</f>
        <v/>
      </c>
      <c r="AN3165" s="46" t="str">
        <f>TRIM(Table1[[#This Row],[Account]])</f>
        <v/>
      </c>
      <c r="AO3165" s="46" t="str">
        <f>IF(Table1[[#This Row],[Posting Date]]&lt;&gt;"",$D$5,"")</f>
        <v/>
      </c>
      <c r="AP3165" s="46" t="str">
        <f>TRIM(Table1[[#This Row],[Departments-Prgrams]])</f>
        <v/>
      </c>
      <c r="AQ3165" s="46" t="str">
        <f>TRIM(Table1[[#This Row],[Grant]])</f>
        <v/>
      </c>
      <c r="AR3165" s="46" t="str">
        <f>TRIM(Table1[[#This Row],[Staff ID]])</f>
        <v/>
      </c>
      <c r="AS3165" s="46" t="str">
        <f>IF(TRIM(Table1[[#This Row],[Budget Code]])=0,"",TRIM(Table1[[#This Row],[Budget Code]]))</f>
        <v/>
      </c>
      <c r="AT3165" s="46" t="str">
        <f>IF(Table1[[#This Row],[Line Description]]&lt;&gt;"",Table1[[#This Row],[Line Description]],"")</f>
        <v/>
      </c>
      <c r="AU3165" s="46" t="str">
        <f>IF(Table1[[#This Row],[Cur_Amount Debit]]&gt;0,ROUND(Table1[[#This Row],[Cur_Amount Debit]],2),"")</f>
        <v/>
      </c>
      <c r="AV3165" s="46" t="str">
        <f>IF(Table1[[#This Row],[Cur_Amount Credit]]&gt;0,ROUND(Table1[[#This Row],[Cur_Amount Credit]],2),"")</f>
        <v/>
      </c>
      <c r="AW3165" s="46" t="str">
        <f>LEFT(Table1[[#This Row],[Cur]],3)</f>
        <v/>
      </c>
      <c r="AX3165" s="59"/>
      <c r="AY3165" s="46"/>
      <c r="AZ3165" s="46" t="str">
        <f>IF(Table1[[#This Row],[Cur]]&lt;&gt;"",IF(Table1[[#This Row],[Cur]]="USD","",ExchangeRate),"")</f>
        <v/>
      </c>
      <c r="BA3165" s="46" t="str">
        <f>IF(Table1[[#This Row],[Grant]]&lt;&gt;"",VLOOKUP(Table1[[#This Row],[Grant]],Grants!B:D,3),"")</f>
        <v/>
      </c>
      <c r="BB3165" s="46" t="str">
        <f>TRIM(Table1[[#This Row],[Vendor ID]])</f>
        <v/>
      </c>
      <c r="BC3165" t="e">
        <f>IF(Table1[[#This Row],[Reference Number]]=Q3164,BC3164,BC3164+1)</f>
        <v>#REF!</v>
      </c>
    </row>
    <row r="3166" spans="1:55" ht="11.25" customHeight="1" x14ac:dyDescent="0.35">
      <c r="A3166" s="1"/>
      <c r="B3166" s="88" t="str">
        <f>IF(Table1[[#This Row],[Posting Date]]&lt;&gt;"",IF(Table1[[#This Row],[Reference Number]]=Q3165,B3165+1,1),"")</f>
        <v/>
      </c>
      <c r="C3166" s="61"/>
      <c r="D3166" s="61"/>
      <c r="E3166" s="140"/>
      <c r="F3166" s="143" t="str">
        <f>IFERROR(IF(VLOOKUP(Table1[[#This Row],[Budget Code Description]],Dimentions!$X$6:$AC$139,2,FALSE)="","",VLOOKUP(Table1[[#This Row],[Budget Code Description]],Dimentions!$X$6:$AC$139,2,FALSE)),"")</f>
        <v/>
      </c>
      <c r="G3166" s="143" t="str">
        <f>IFERROR(VLOOKUP(Table1[[#This Row],[Budget Code Description]],Dimentions!$X$6:$AC$139,3,FALSE),"")</f>
        <v/>
      </c>
      <c r="H3166" s="64" t="str">
        <f>IFERROR(VLOOKUP(Table1[[#This Row],[Account]],Dimentions!$S$6:$V$233,2,FALSE),"")</f>
        <v/>
      </c>
      <c r="I3166" s="62">
        <f>_xlfn.NUMBERVALUE(LEFT(Table1[[#This Row],[Account]],1))</f>
        <v>0</v>
      </c>
      <c r="J3166" s="62" t="str">
        <f>IFERROR(VLOOKUP(Table1[[#This Row],[Budget Code Description]],Table6[#All],7,FALSE),"")</f>
        <v/>
      </c>
      <c r="K3166" s="143" t="str">
        <f>IFERROR(VLOOKUP(Table1[[#This Row],[Budget Code Description]],Table6[#All],8,FALSE),"")</f>
        <v/>
      </c>
      <c r="L3166" s="63"/>
      <c r="M3166" s="65" t="str">
        <f>IFERROR(VLOOKUP(Table1[[#This Row],[Staff ID]],Table2[],2,FALSE),"")</f>
        <v/>
      </c>
      <c r="N3166" s="211" t="str">
        <f>IFERROR(IF(VLOOKUP(Table1[[#This Row],[Budget Code Description]],Dimentions!$X$6:$AC$134,4,FALSE)="","",VLOOKUP(Table1[[#This Row],[Budget Code Description]],Dimentions!$X$6:$AC$134,4,FALSE)),"")</f>
        <v/>
      </c>
      <c r="O3166" s="65" t="str">
        <f>IFERROR(VLOOKUP(Table1[[#This Row],[Vendor ID]],Table549[],2,FALSE),"")</f>
        <v/>
      </c>
      <c r="P3166" s="63"/>
      <c r="Q3166" s="143" t="str">
        <f>IF(Table1[[#This Row],[Posting Date]]&lt;&gt;"",$D$9,"")</f>
        <v/>
      </c>
      <c r="R3166" s="159" t="str">
        <f>IF(Table1[[#This Row],[Posting Date]]&lt;&gt;"",$D$10,"")</f>
        <v/>
      </c>
      <c r="S3166" s="66"/>
      <c r="T3166" s="63"/>
      <c r="U3166" s="67"/>
      <c r="V3166" s="67"/>
      <c r="W3166" s="67" t="str">
        <f t="shared" si="52"/>
        <v/>
      </c>
      <c r="X3166" s="161" t="str">
        <f>IF(E3166="","",(IF(Table1[[#This Row],[Cur]]="USD",Table1[[#This Row],[Cur_Amount Debit]],Table1[[#This Row],[Cur_Amount Debit]]/Table1[[#This Row],[Exchange Rate]])))</f>
        <v/>
      </c>
      <c r="Y3166" s="161" t="str">
        <f>IF(E3166="","",(IF(Table1[[#This Row],[Cur]]="USD",Table1[[#This Row],[Cur_Amount Credit]],Table1[[#This Row],[Cur_Amount Credit]]/ExchangeRate)))</f>
        <v/>
      </c>
      <c r="Z3166" s="203" t="str">
        <f>IF(E3166="","",(Table1[[#This Row],[Debit USD]]-Table1[[#This Row],[Credit USD]]))</f>
        <v/>
      </c>
      <c r="AA3166" s="122"/>
      <c r="AB3166" s="1"/>
      <c r="AC3166" s="15"/>
      <c r="AD3166" s="15" t="str">
        <f>IF(AND(OR(Table1[[#This Row],[Account]]="15030",Table1[[#This Row],[Account]]="15035",Table1[[#This Row],[Account]]="20150"),Table1[[#This Row],[Vendor ID]]=""),1,"")</f>
        <v/>
      </c>
      <c r="AE3166" s="15"/>
      <c r="AF3166" s="15"/>
      <c r="AG3166" s="15"/>
      <c r="AH3166" s="46" t="str">
        <f>IF(Table1[[#This Row],[Posting Date]]&lt;&gt;"","GJ-"&amp;CountryID,"")</f>
        <v/>
      </c>
      <c r="AI3166" s="59" t="str">
        <f>IF(Table1[[#This Row],[Posting Date]]&lt;&gt;"",Table1[[#This Row],[Posting Date]],"")</f>
        <v/>
      </c>
      <c r="AJ3166" s="46"/>
      <c r="AK3166" s="46" t="str">
        <f>IF(Table1[[#This Row],[Description]]&lt;&gt;"",Table1[[#This Row],[Description]],"")</f>
        <v/>
      </c>
      <c r="AL3166" s="46" t="str">
        <f>IF(Table1[[#This Row],[Posting Date]]&lt;&gt;"",Table1[[#This Row],[Reference Number]],"")</f>
        <v/>
      </c>
      <c r="AM3166" s="46" t="str">
        <f>TRIM(Table1[[#This Row],[Line '#]])</f>
        <v/>
      </c>
      <c r="AN3166" s="46" t="str">
        <f>TRIM(Table1[[#This Row],[Account]])</f>
        <v/>
      </c>
      <c r="AO3166" s="46" t="str">
        <f>IF(Table1[[#This Row],[Posting Date]]&lt;&gt;"",$D$5,"")</f>
        <v/>
      </c>
      <c r="AP3166" s="46" t="str">
        <f>TRIM(Table1[[#This Row],[Departments-Prgrams]])</f>
        <v/>
      </c>
      <c r="AQ3166" s="46" t="str">
        <f>TRIM(Table1[[#This Row],[Grant]])</f>
        <v/>
      </c>
      <c r="AR3166" s="46" t="str">
        <f>TRIM(Table1[[#This Row],[Staff ID]])</f>
        <v/>
      </c>
      <c r="AS3166" s="46" t="str">
        <f>IF(TRIM(Table1[[#This Row],[Budget Code]])=0,"",TRIM(Table1[[#This Row],[Budget Code]]))</f>
        <v/>
      </c>
      <c r="AT3166" s="46" t="str">
        <f>IF(Table1[[#This Row],[Line Description]]&lt;&gt;"",Table1[[#This Row],[Line Description]],"")</f>
        <v/>
      </c>
      <c r="AU3166" s="46" t="str">
        <f>IF(Table1[[#This Row],[Cur_Amount Debit]]&gt;0,ROUND(Table1[[#This Row],[Cur_Amount Debit]],2),"")</f>
        <v/>
      </c>
      <c r="AV3166" s="46" t="str">
        <f>IF(Table1[[#This Row],[Cur_Amount Credit]]&gt;0,ROUND(Table1[[#This Row],[Cur_Amount Credit]],2),"")</f>
        <v/>
      </c>
      <c r="AW3166" s="46" t="str">
        <f>LEFT(Table1[[#This Row],[Cur]],3)</f>
        <v/>
      </c>
      <c r="AX3166" s="59"/>
      <c r="AY3166" s="46"/>
      <c r="AZ3166" s="46" t="str">
        <f>IF(Table1[[#This Row],[Cur]]&lt;&gt;"",IF(Table1[[#This Row],[Cur]]="USD","",ExchangeRate),"")</f>
        <v/>
      </c>
      <c r="BA3166" s="46" t="str">
        <f>IF(Table1[[#This Row],[Grant]]&lt;&gt;"",VLOOKUP(Table1[[#This Row],[Grant]],Grants!B:D,3),"")</f>
        <v/>
      </c>
      <c r="BB3166" s="46" t="str">
        <f>TRIM(Table1[[#This Row],[Vendor ID]])</f>
        <v/>
      </c>
      <c r="BC3166" t="e">
        <f>IF(Table1[[#This Row],[Reference Number]]=Q3165,BC3165,BC3165+1)</f>
        <v>#REF!</v>
      </c>
    </row>
    <row r="3167" spans="1:55" ht="11.25" customHeight="1" x14ac:dyDescent="0.35">
      <c r="A3167" s="1"/>
      <c r="B3167" s="88" t="str">
        <f>IF(Table1[[#This Row],[Posting Date]]&lt;&gt;"",IF(Table1[[#This Row],[Reference Number]]=Q3166,B3166+1,1),"")</f>
        <v/>
      </c>
      <c r="C3167" s="61"/>
      <c r="D3167" s="61"/>
      <c r="E3167" s="140"/>
      <c r="F3167" s="143" t="str">
        <f>IFERROR(IF(VLOOKUP(Table1[[#This Row],[Budget Code Description]],Dimentions!$X$6:$AC$139,2,FALSE)="","",VLOOKUP(Table1[[#This Row],[Budget Code Description]],Dimentions!$X$6:$AC$139,2,FALSE)),"")</f>
        <v/>
      </c>
      <c r="G3167" s="143" t="str">
        <f>IFERROR(VLOOKUP(Table1[[#This Row],[Budget Code Description]],Dimentions!$X$6:$AC$139,3,FALSE),"")</f>
        <v/>
      </c>
      <c r="H3167" s="64" t="str">
        <f>IFERROR(VLOOKUP(Table1[[#This Row],[Account]],Dimentions!$S$6:$V$233,2,FALSE),"")</f>
        <v/>
      </c>
      <c r="I3167" s="62">
        <f>_xlfn.NUMBERVALUE(LEFT(Table1[[#This Row],[Account]],1))</f>
        <v>0</v>
      </c>
      <c r="J3167" s="62" t="str">
        <f>IFERROR(VLOOKUP(Table1[[#This Row],[Budget Code Description]],Table6[#All],7,FALSE),"")</f>
        <v/>
      </c>
      <c r="K3167" s="143" t="str">
        <f>IFERROR(VLOOKUP(Table1[[#This Row],[Budget Code Description]],Table6[#All],8,FALSE),"")</f>
        <v/>
      </c>
      <c r="L3167" s="63"/>
      <c r="M3167" s="65" t="str">
        <f>IFERROR(VLOOKUP(Table1[[#This Row],[Staff ID]],Table2[],2,FALSE),"")</f>
        <v/>
      </c>
      <c r="N3167" s="211" t="str">
        <f>IFERROR(IF(VLOOKUP(Table1[[#This Row],[Budget Code Description]],Dimentions!$X$6:$AC$134,4,FALSE)="","",VLOOKUP(Table1[[#This Row],[Budget Code Description]],Dimentions!$X$6:$AC$134,4,FALSE)),"")</f>
        <v/>
      </c>
      <c r="O3167" s="65" t="str">
        <f>IFERROR(VLOOKUP(Table1[[#This Row],[Vendor ID]],Table549[],2,FALSE),"")</f>
        <v/>
      </c>
      <c r="P3167" s="63"/>
      <c r="Q3167" s="143" t="str">
        <f>IF(Table1[[#This Row],[Posting Date]]&lt;&gt;"",$D$9,"")</f>
        <v/>
      </c>
      <c r="R3167" s="159" t="str">
        <f>IF(Table1[[#This Row],[Posting Date]]&lt;&gt;"",$D$10,"")</f>
        <v/>
      </c>
      <c r="S3167" s="66"/>
      <c r="T3167" s="63"/>
      <c r="U3167" s="67"/>
      <c r="V3167" s="67"/>
      <c r="W3167" s="67" t="str">
        <f t="shared" si="52"/>
        <v/>
      </c>
      <c r="X3167" s="161" t="str">
        <f>IF(E3167="","",(IF(Table1[[#This Row],[Cur]]="USD",Table1[[#This Row],[Cur_Amount Debit]],Table1[[#This Row],[Cur_Amount Debit]]/Table1[[#This Row],[Exchange Rate]])))</f>
        <v/>
      </c>
      <c r="Y3167" s="161" t="str">
        <f>IF(E3167="","",(IF(Table1[[#This Row],[Cur]]="USD",Table1[[#This Row],[Cur_Amount Credit]],Table1[[#This Row],[Cur_Amount Credit]]/ExchangeRate)))</f>
        <v/>
      </c>
      <c r="Z3167" s="203" t="str">
        <f>IF(E3167="","",(Table1[[#This Row],[Debit USD]]-Table1[[#This Row],[Credit USD]]))</f>
        <v/>
      </c>
      <c r="AA3167" s="122"/>
      <c r="AB3167" s="1"/>
      <c r="AC3167" s="15"/>
      <c r="AD3167" s="15" t="str">
        <f>IF(AND(OR(Table1[[#This Row],[Account]]="15030",Table1[[#This Row],[Account]]="15035",Table1[[#This Row],[Account]]="20150"),Table1[[#This Row],[Vendor ID]]=""),1,"")</f>
        <v/>
      </c>
      <c r="AE3167" s="15"/>
      <c r="AF3167" s="15"/>
      <c r="AG3167" s="15"/>
      <c r="AH3167" s="46" t="str">
        <f>IF(Table1[[#This Row],[Posting Date]]&lt;&gt;"","GJ-"&amp;CountryID,"")</f>
        <v/>
      </c>
      <c r="AI3167" s="59" t="str">
        <f>IF(Table1[[#This Row],[Posting Date]]&lt;&gt;"",Table1[[#This Row],[Posting Date]],"")</f>
        <v/>
      </c>
      <c r="AJ3167" s="46"/>
      <c r="AK3167" s="46" t="str">
        <f>IF(Table1[[#This Row],[Description]]&lt;&gt;"",Table1[[#This Row],[Description]],"")</f>
        <v/>
      </c>
      <c r="AL3167" s="46" t="str">
        <f>IF(Table1[[#This Row],[Posting Date]]&lt;&gt;"",Table1[[#This Row],[Reference Number]],"")</f>
        <v/>
      </c>
      <c r="AM3167" s="46" t="str">
        <f>TRIM(Table1[[#This Row],[Line '#]])</f>
        <v/>
      </c>
      <c r="AN3167" s="46" t="str">
        <f>TRIM(Table1[[#This Row],[Account]])</f>
        <v/>
      </c>
      <c r="AO3167" s="46" t="str">
        <f>IF(Table1[[#This Row],[Posting Date]]&lt;&gt;"",$D$5,"")</f>
        <v/>
      </c>
      <c r="AP3167" s="46" t="str">
        <f>TRIM(Table1[[#This Row],[Departments-Prgrams]])</f>
        <v/>
      </c>
      <c r="AQ3167" s="46" t="str">
        <f>TRIM(Table1[[#This Row],[Grant]])</f>
        <v/>
      </c>
      <c r="AR3167" s="46" t="str">
        <f>TRIM(Table1[[#This Row],[Staff ID]])</f>
        <v/>
      </c>
      <c r="AS3167" s="46" t="str">
        <f>IF(TRIM(Table1[[#This Row],[Budget Code]])=0,"",TRIM(Table1[[#This Row],[Budget Code]]))</f>
        <v/>
      </c>
      <c r="AT3167" s="46" t="str">
        <f>IF(Table1[[#This Row],[Line Description]]&lt;&gt;"",Table1[[#This Row],[Line Description]],"")</f>
        <v/>
      </c>
      <c r="AU3167" s="46" t="str">
        <f>IF(Table1[[#This Row],[Cur_Amount Debit]]&gt;0,ROUND(Table1[[#This Row],[Cur_Amount Debit]],2),"")</f>
        <v/>
      </c>
      <c r="AV3167" s="46" t="str">
        <f>IF(Table1[[#This Row],[Cur_Amount Credit]]&gt;0,ROUND(Table1[[#This Row],[Cur_Amount Credit]],2),"")</f>
        <v/>
      </c>
      <c r="AW3167" s="46" t="str">
        <f>LEFT(Table1[[#This Row],[Cur]],3)</f>
        <v/>
      </c>
      <c r="AX3167" s="59"/>
      <c r="AY3167" s="46"/>
      <c r="AZ3167" s="46" t="str">
        <f>IF(Table1[[#This Row],[Cur]]&lt;&gt;"",IF(Table1[[#This Row],[Cur]]="USD","",ExchangeRate),"")</f>
        <v/>
      </c>
      <c r="BA3167" s="46" t="str">
        <f>IF(Table1[[#This Row],[Grant]]&lt;&gt;"",VLOOKUP(Table1[[#This Row],[Grant]],Grants!B:D,3),"")</f>
        <v/>
      </c>
      <c r="BB3167" s="46" t="str">
        <f>TRIM(Table1[[#This Row],[Vendor ID]])</f>
        <v/>
      </c>
      <c r="BC3167" t="e">
        <f>IF(Table1[[#This Row],[Reference Number]]=Q3166,BC3166,BC3166+1)</f>
        <v>#REF!</v>
      </c>
    </row>
    <row r="3168" spans="1:55" ht="11.25" customHeight="1" x14ac:dyDescent="0.35">
      <c r="A3168" s="1"/>
      <c r="B3168" s="88" t="str">
        <f>IF(Table1[[#This Row],[Posting Date]]&lt;&gt;"",IF(Table1[[#This Row],[Reference Number]]=Q3167,B3167+1,1),"")</f>
        <v/>
      </c>
      <c r="C3168" s="61"/>
      <c r="D3168" s="61"/>
      <c r="E3168" s="140"/>
      <c r="F3168" s="143" t="str">
        <f>IFERROR(IF(VLOOKUP(Table1[[#This Row],[Budget Code Description]],Dimentions!$X$6:$AC$139,2,FALSE)="","",VLOOKUP(Table1[[#This Row],[Budget Code Description]],Dimentions!$X$6:$AC$139,2,FALSE)),"")</f>
        <v/>
      </c>
      <c r="G3168" s="143" t="str">
        <f>IFERROR(VLOOKUP(Table1[[#This Row],[Budget Code Description]],Dimentions!$X$6:$AC$139,3,FALSE),"")</f>
        <v/>
      </c>
      <c r="H3168" s="64" t="str">
        <f>IFERROR(VLOOKUP(Table1[[#This Row],[Account]],Dimentions!$S$6:$V$233,2,FALSE),"")</f>
        <v/>
      </c>
      <c r="I3168" s="62">
        <f>_xlfn.NUMBERVALUE(LEFT(Table1[[#This Row],[Account]],1))</f>
        <v>0</v>
      </c>
      <c r="J3168" s="62" t="str">
        <f>IFERROR(VLOOKUP(Table1[[#This Row],[Budget Code Description]],Table6[#All],7,FALSE),"")</f>
        <v/>
      </c>
      <c r="K3168" s="143" t="str">
        <f>IFERROR(VLOOKUP(Table1[[#This Row],[Budget Code Description]],Table6[#All],8,FALSE),"")</f>
        <v/>
      </c>
      <c r="L3168" s="63"/>
      <c r="M3168" s="65" t="str">
        <f>IFERROR(VLOOKUP(Table1[[#This Row],[Staff ID]],Table2[],2,FALSE),"")</f>
        <v/>
      </c>
      <c r="N3168" s="211" t="str">
        <f>IFERROR(IF(VLOOKUP(Table1[[#This Row],[Budget Code Description]],Dimentions!$X$6:$AC$134,4,FALSE)="","",VLOOKUP(Table1[[#This Row],[Budget Code Description]],Dimentions!$X$6:$AC$134,4,FALSE)),"")</f>
        <v/>
      </c>
      <c r="O3168" s="65" t="str">
        <f>IFERROR(VLOOKUP(Table1[[#This Row],[Vendor ID]],Table549[],2,FALSE),"")</f>
        <v/>
      </c>
      <c r="P3168" s="63"/>
      <c r="Q3168" s="143" t="str">
        <f>IF(Table1[[#This Row],[Posting Date]]&lt;&gt;"",$D$9,"")</f>
        <v/>
      </c>
      <c r="R3168" s="159" t="str">
        <f>IF(Table1[[#This Row],[Posting Date]]&lt;&gt;"",$D$10,"")</f>
        <v/>
      </c>
      <c r="S3168" s="66"/>
      <c r="T3168" s="63"/>
      <c r="U3168" s="67"/>
      <c r="V3168" s="67"/>
      <c r="W3168" s="67" t="str">
        <f t="shared" si="52"/>
        <v/>
      </c>
      <c r="X3168" s="161" t="str">
        <f>IF(E3168="","",(IF(Table1[[#This Row],[Cur]]="USD",Table1[[#This Row],[Cur_Amount Debit]],Table1[[#This Row],[Cur_Amount Debit]]/Table1[[#This Row],[Exchange Rate]])))</f>
        <v/>
      </c>
      <c r="Y3168" s="161" t="str">
        <f>IF(E3168="","",(IF(Table1[[#This Row],[Cur]]="USD",Table1[[#This Row],[Cur_Amount Credit]],Table1[[#This Row],[Cur_Amount Credit]]/ExchangeRate)))</f>
        <v/>
      </c>
      <c r="Z3168" s="203" t="str">
        <f>IF(E3168="","",(Table1[[#This Row],[Debit USD]]-Table1[[#This Row],[Credit USD]]))</f>
        <v/>
      </c>
      <c r="AA3168" s="122"/>
      <c r="AB3168" s="1"/>
      <c r="AC3168" s="15"/>
      <c r="AD3168" s="15" t="str">
        <f>IF(AND(OR(Table1[[#This Row],[Account]]="15030",Table1[[#This Row],[Account]]="15035",Table1[[#This Row],[Account]]="20150"),Table1[[#This Row],[Vendor ID]]=""),1,"")</f>
        <v/>
      </c>
      <c r="AE3168" s="15"/>
      <c r="AF3168" s="15"/>
      <c r="AG3168" s="15"/>
      <c r="AH3168" s="46" t="str">
        <f>IF(Table1[[#This Row],[Posting Date]]&lt;&gt;"","GJ-"&amp;CountryID,"")</f>
        <v/>
      </c>
      <c r="AI3168" s="59" t="str">
        <f>IF(Table1[[#This Row],[Posting Date]]&lt;&gt;"",Table1[[#This Row],[Posting Date]],"")</f>
        <v/>
      </c>
      <c r="AJ3168" s="46"/>
      <c r="AK3168" s="46" t="str">
        <f>IF(Table1[[#This Row],[Description]]&lt;&gt;"",Table1[[#This Row],[Description]],"")</f>
        <v/>
      </c>
      <c r="AL3168" s="46" t="str">
        <f>IF(Table1[[#This Row],[Posting Date]]&lt;&gt;"",Table1[[#This Row],[Reference Number]],"")</f>
        <v/>
      </c>
      <c r="AM3168" s="46" t="str">
        <f>TRIM(Table1[[#This Row],[Line '#]])</f>
        <v/>
      </c>
      <c r="AN3168" s="46" t="str">
        <f>TRIM(Table1[[#This Row],[Account]])</f>
        <v/>
      </c>
      <c r="AO3168" s="46" t="str">
        <f>IF(Table1[[#This Row],[Posting Date]]&lt;&gt;"",$D$5,"")</f>
        <v/>
      </c>
      <c r="AP3168" s="46" t="str">
        <f>TRIM(Table1[[#This Row],[Departments-Prgrams]])</f>
        <v/>
      </c>
      <c r="AQ3168" s="46" t="str">
        <f>TRIM(Table1[[#This Row],[Grant]])</f>
        <v/>
      </c>
      <c r="AR3168" s="46" t="str">
        <f>TRIM(Table1[[#This Row],[Staff ID]])</f>
        <v/>
      </c>
      <c r="AS3168" s="46" t="str">
        <f>IF(TRIM(Table1[[#This Row],[Budget Code]])=0,"",TRIM(Table1[[#This Row],[Budget Code]]))</f>
        <v/>
      </c>
      <c r="AT3168" s="46" t="str">
        <f>IF(Table1[[#This Row],[Line Description]]&lt;&gt;"",Table1[[#This Row],[Line Description]],"")</f>
        <v/>
      </c>
      <c r="AU3168" s="46" t="str">
        <f>IF(Table1[[#This Row],[Cur_Amount Debit]]&gt;0,ROUND(Table1[[#This Row],[Cur_Amount Debit]],2),"")</f>
        <v/>
      </c>
      <c r="AV3168" s="46" t="str">
        <f>IF(Table1[[#This Row],[Cur_Amount Credit]]&gt;0,ROUND(Table1[[#This Row],[Cur_Amount Credit]],2),"")</f>
        <v/>
      </c>
      <c r="AW3168" s="46" t="str">
        <f>LEFT(Table1[[#This Row],[Cur]],3)</f>
        <v/>
      </c>
      <c r="AX3168" s="59"/>
      <c r="AY3168" s="46"/>
      <c r="AZ3168" s="46" t="str">
        <f>IF(Table1[[#This Row],[Cur]]&lt;&gt;"",IF(Table1[[#This Row],[Cur]]="USD","",ExchangeRate),"")</f>
        <v/>
      </c>
      <c r="BA3168" s="46" t="str">
        <f>IF(Table1[[#This Row],[Grant]]&lt;&gt;"",VLOOKUP(Table1[[#This Row],[Grant]],Grants!B:D,3),"")</f>
        <v/>
      </c>
      <c r="BB3168" s="46" t="str">
        <f>TRIM(Table1[[#This Row],[Vendor ID]])</f>
        <v/>
      </c>
      <c r="BC3168" t="e">
        <f>IF(Table1[[#This Row],[Reference Number]]=Q3167,BC3167,BC3167+1)</f>
        <v>#REF!</v>
      </c>
    </row>
    <row r="3169" spans="1:55" ht="11.25" customHeight="1" x14ac:dyDescent="0.35">
      <c r="A3169" s="1"/>
      <c r="B3169" s="88" t="str">
        <f>IF(Table1[[#This Row],[Posting Date]]&lt;&gt;"",IF(Table1[[#This Row],[Reference Number]]=Q3168,B3168+1,1),"")</f>
        <v/>
      </c>
      <c r="C3169" s="61"/>
      <c r="D3169" s="61"/>
      <c r="E3169" s="140"/>
      <c r="F3169" s="143" t="str">
        <f>IFERROR(IF(VLOOKUP(Table1[[#This Row],[Budget Code Description]],Dimentions!$X$6:$AC$139,2,FALSE)="","",VLOOKUP(Table1[[#This Row],[Budget Code Description]],Dimentions!$X$6:$AC$139,2,FALSE)),"")</f>
        <v/>
      </c>
      <c r="G3169" s="143" t="str">
        <f>IFERROR(VLOOKUP(Table1[[#This Row],[Budget Code Description]],Dimentions!$X$6:$AC$139,3,FALSE),"")</f>
        <v/>
      </c>
      <c r="H3169" s="64" t="str">
        <f>IFERROR(VLOOKUP(Table1[[#This Row],[Account]],Dimentions!$S$6:$V$233,2,FALSE),"")</f>
        <v/>
      </c>
      <c r="I3169" s="62">
        <f>_xlfn.NUMBERVALUE(LEFT(Table1[[#This Row],[Account]],1))</f>
        <v>0</v>
      </c>
      <c r="J3169" s="62" t="str">
        <f>IFERROR(VLOOKUP(Table1[[#This Row],[Budget Code Description]],Table6[#All],7,FALSE),"")</f>
        <v/>
      </c>
      <c r="K3169" s="143" t="str">
        <f>IFERROR(VLOOKUP(Table1[[#This Row],[Budget Code Description]],Table6[#All],8,FALSE),"")</f>
        <v/>
      </c>
      <c r="L3169" s="63"/>
      <c r="M3169" s="65" t="str">
        <f>IFERROR(VLOOKUP(Table1[[#This Row],[Staff ID]],Table2[],2,FALSE),"")</f>
        <v/>
      </c>
      <c r="N3169" s="211" t="str">
        <f>IFERROR(IF(VLOOKUP(Table1[[#This Row],[Budget Code Description]],Dimentions!$X$6:$AC$134,4,FALSE)="","",VLOOKUP(Table1[[#This Row],[Budget Code Description]],Dimentions!$X$6:$AC$134,4,FALSE)),"")</f>
        <v/>
      </c>
      <c r="O3169" s="65" t="str">
        <f>IFERROR(VLOOKUP(Table1[[#This Row],[Vendor ID]],Table549[],2,FALSE),"")</f>
        <v/>
      </c>
      <c r="P3169" s="63"/>
      <c r="Q3169" s="143" t="str">
        <f>IF(Table1[[#This Row],[Posting Date]]&lt;&gt;"",$D$9,"")</f>
        <v/>
      </c>
      <c r="R3169" s="159" t="str">
        <f>IF(Table1[[#This Row],[Posting Date]]&lt;&gt;"",$D$10,"")</f>
        <v/>
      </c>
      <c r="S3169" s="66"/>
      <c r="T3169" s="63"/>
      <c r="U3169" s="67"/>
      <c r="V3169" s="67"/>
      <c r="W3169" s="67" t="str">
        <f t="shared" si="52"/>
        <v/>
      </c>
      <c r="X3169" s="161" t="str">
        <f>IF(E3169="","",(IF(Table1[[#This Row],[Cur]]="USD",Table1[[#This Row],[Cur_Amount Debit]],Table1[[#This Row],[Cur_Amount Debit]]/Table1[[#This Row],[Exchange Rate]])))</f>
        <v/>
      </c>
      <c r="Y3169" s="161" t="str">
        <f>IF(E3169="","",(IF(Table1[[#This Row],[Cur]]="USD",Table1[[#This Row],[Cur_Amount Credit]],Table1[[#This Row],[Cur_Amount Credit]]/ExchangeRate)))</f>
        <v/>
      </c>
      <c r="Z3169" s="203" t="str">
        <f>IF(E3169="","",(Table1[[#This Row],[Debit USD]]-Table1[[#This Row],[Credit USD]]))</f>
        <v/>
      </c>
      <c r="AA3169" s="122"/>
      <c r="AB3169" s="1"/>
      <c r="AC3169" s="15"/>
      <c r="AD3169" s="15" t="str">
        <f>IF(AND(OR(Table1[[#This Row],[Account]]="15030",Table1[[#This Row],[Account]]="15035",Table1[[#This Row],[Account]]="20150"),Table1[[#This Row],[Vendor ID]]=""),1,"")</f>
        <v/>
      </c>
      <c r="AE3169" s="15"/>
      <c r="AF3169" s="15"/>
      <c r="AG3169" s="15"/>
      <c r="AH3169" s="46" t="str">
        <f>IF(Table1[[#This Row],[Posting Date]]&lt;&gt;"","GJ-"&amp;CountryID,"")</f>
        <v/>
      </c>
      <c r="AI3169" s="59" t="str">
        <f>IF(Table1[[#This Row],[Posting Date]]&lt;&gt;"",Table1[[#This Row],[Posting Date]],"")</f>
        <v/>
      </c>
      <c r="AJ3169" s="46"/>
      <c r="AK3169" s="46" t="str">
        <f>IF(Table1[[#This Row],[Description]]&lt;&gt;"",Table1[[#This Row],[Description]],"")</f>
        <v/>
      </c>
      <c r="AL3169" s="46" t="str">
        <f>IF(Table1[[#This Row],[Posting Date]]&lt;&gt;"",Table1[[#This Row],[Reference Number]],"")</f>
        <v/>
      </c>
      <c r="AM3169" s="46" t="str">
        <f>TRIM(Table1[[#This Row],[Line '#]])</f>
        <v/>
      </c>
      <c r="AN3169" s="46" t="str">
        <f>TRIM(Table1[[#This Row],[Account]])</f>
        <v/>
      </c>
      <c r="AO3169" s="46" t="str">
        <f>IF(Table1[[#This Row],[Posting Date]]&lt;&gt;"",$D$5,"")</f>
        <v/>
      </c>
      <c r="AP3169" s="46" t="str">
        <f>TRIM(Table1[[#This Row],[Departments-Prgrams]])</f>
        <v/>
      </c>
      <c r="AQ3169" s="46" t="str">
        <f>TRIM(Table1[[#This Row],[Grant]])</f>
        <v/>
      </c>
      <c r="AR3169" s="46" t="str">
        <f>TRIM(Table1[[#This Row],[Staff ID]])</f>
        <v/>
      </c>
      <c r="AS3169" s="46" t="str">
        <f>IF(TRIM(Table1[[#This Row],[Budget Code]])=0,"",TRIM(Table1[[#This Row],[Budget Code]]))</f>
        <v/>
      </c>
      <c r="AT3169" s="46" t="str">
        <f>IF(Table1[[#This Row],[Line Description]]&lt;&gt;"",Table1[[#This Row],[Line Description]],"")</f>
        <v/>
      </c>
      <c r="AU3169" s="46" t="str">
        <f>IF(Table1[[#This Row],[Cur_Amount Debit]]&gt;0,ROUND(Table1[[#This Row],[Cur_Amount Debit]],2),"")</f>
        <v/>
      </c>
      <c r="AV3169" s="46" t="str">
        <f>IF(Table1[[#This Row],[Cur_Amount Credit]]&gt;0,ROUND(Table1[[#This Row],[Cur_Amount Credit]],2),"")</f>
        <v/>
      </c>
      <c r="AW3169" s="46" t="str">
        <f>LEFT(Table1[[#This Row],[Cur]],3)</f>
        <v/>
      </c>
      <c r="AX3169" s="59"/>
      <c r="AY3169" s="46"/>
      <c r="AZ3169" s="46" t="str">
        <f>IF(Table1[[#This Row],[Cur]]&lt;&gt;"",IF(Table1[[#This Row],[Cur]]="USD","",ExchangeRate),"")</f>
        <v/>
      </c>
      <c r="BA3169" s="46" t="str">
        <f>IF(Table1[[#This Row],[Grant]]&lt;&gt;"",VLOOKUP(Table1[[#This Row],[Grant]],Grants!B:D,3),"")</f>
        <v/>
      </c>
      <c r="BB3169" s="46" t="str">
        <f>TRIM(Table1[[#This Row],[Vendor ID]])</f>
        <v/>
      </c>
      <c r="BC3169" t="e">
        <f>IF(Table1[[#This Row],[Reference Number]]=Q3168,BC3168,BC3168+1)</f>
        <v>#REF!</v>
      </c>
    </row>
    <row r="3170" spans="1:55" ht="11.25" customHeight="1" x14ac:dyDescent="0.35">
      <c r="A3170" s="1"/>
      <c r="B3170" s="88" t="str">
        <f>IF(Table1[[#This Row],[Posting Date]]&lt;&gt;"",IF(Table1[[#This Row],[Reference Number]]=Q3169,B3169+1,1),"")</f>
        <v/>
      </c>
      <c r="C3170" s="61"/>
      <c r="D3170" s="61"/>
      <c r="E3170" s="140"/>
      <c r="F3170" s="143" t="str">
        <f>IFERROR(IF(VLOOKUP(Table1[[#This Row],[Budget Code Description]],Dimentions!$X$6:$AC$139,2,FALSE)="","",VLOOKUP(Table1[[#This Row],[Budget Code Description]],Dimentions!$X$6:$AC$139,2,FALSE)),"")</f>
        <v/>
      </c>
      <c r="G3170" s="143" t="str">
        <f>IFERROR(VLOOKUP(Table1[[#This Row],[Budget Code Description]],Dimentions!$X$6:$AC$139,3,FALSE),"")</f>
        <v/>
      </c>
      <c r="H3170" s="64" t="str">
        <f>IFERROR(VLOOKUP(Table1[[#This Row],[Account]],Dimentions!$S$6:$V$233,2,FALSE),"")</f>
        <v/>
      </c>
      <c r="I3170" s="62">
        <f>_xlfn.NUMBERVALUE(LEFT(Table1[[#This Row],[Account]],1))</f>
        <v>0</v>
      </c>
      <c r="J3170" s="62" t="str">
        <f>IFERROR(VLOOKUP(Table1[[#This Row],[Budget Code Description]],Table6[#All],7,FALSE),"")</f>
        <v/>
      </c>
      <c r="K3170" s="143" t="str">
        <f>IFERROR(VLOOKUP(Table1[[#This Row],[Budget Code Description]],Table6[#All],8,FALSE),"")</f>
        <v/>
      </c>
      <c r="L3170" s="63"/>
      <c r="M3170" s="65" t="str">
        <f>IFERROR(VLOOKUP(Table1[[#This Row],[Staff ID]],Table2[],2,FALSE),"")</f>
        <v/>
      </c>
      <c r="N3170" s="211" t="str">
        <f>IFERROR(IF(VLOOKUP(Table1[[#This Row],[Budget Code Description]],Dimentions!$X$6:$AC$134,4,FALSE)="","",VLOOKUP(Table1[[#This Row],[Budget Code Description]],Dimentions!$X$6:$AC$134,4,FALSE)),"")</f>
        <v/>
      </c>
      <c r="O3170" s="65" t="str">
        <f>IFERROR(VLOOKUP(Table1[[#This Row],[Vendor ID]],Table549[],2,FALSE),"")</f>
        <v/>
      </c>
      <c r="P3170" s="63"/>
      <c r="Q3170" s="143" t="str">
        <f>IF(Table1[[#This Row],[Posting Date]]&lt;&gt;"",$D$9,"")</f>
        <v/>
      </c>
      <c r="R3170" s="159" t="str">
        <f>IF(Table1[[#This Row],[Posting Date]]&lt;&gt;"",$D$10,"")</f>
        <v/>
      </c>
      <c r="S3170" s="66"/>
      <c r="T3170" s="63"/>
      <c r="U3170" s="67"/>
      <c r="V3170" s="67"/>
      <c r="W3170" s="67" t="str">
        <f t="shared" si="52"/>
        <v/>
      </c>
      <c r="X3170" s="161" t="str">
        <f>IF(E3170="","",(IF(Table1[[#This Row],[Cur]]="USD",Table1[[#This Row],[Cur_Amount Debit]],Table1[[#This Row],[Cur_Amount Debit]]/Table1[[#This Row],[Exchange Rate]])))</f>
        <v/>
      </c>
      <c r="Y3170" s="161" t="str">
        <f>IF(E3170="","",(IF(Table1[[#This Row],[Cur]]="USD",Table1[[#This Row],[Cur_Amount Credit]],Table1[[#This Row],[Cur_Amount Credit]]/ExchangeRate)))</f>
        <v/>
      </c>
      <c r="Z3170" s="203" t="str">
        <f>IF(E3170="","",(Table1[[#This Row],[Debit USD]]-Table1[[#This Row],[Credit USD]]))</f>
        <v/>
      </c>
      <c r="AA3170" s="122"/>
      <c r="AB3170" s="1"/>
      <c r="AC3170" s="15"/>
      <c r="AD3170" s="15" t="str">
        <f>IF(AND(OR(Table1[[#This Row],[Account]]="15030",Table1[[#This Row],[Account]]="15035",Table1[[#This Row],[Account]]="20150"),Table1[[#This Row],[Vendor ID]]=""),1,"")</f>
        <v/>
      </c>
      <c r="AE3170" s="15"/>
      <c r="AF3170" s="15"/>
      <c r="AG3170" s="15"/>
      <c r="AH3170" s="46" t="str">
        <f>IF(Table1[[#This Row],[Posting Date]]&lt;&gt;"","GJ-"&amp;CountryID,"")</f>
        <v/>
      </c>
      <c r="AI3170" s="59" t="str">
        <f>IF(Table1[[#This Row],[Posting Date]]&lt;&gt;"",Table1[[#This Row],[Posting Date]],"")</f>
        <v/>
      </c>
      <c r="AJ3170" s="46"/>
      <c r="AK3170" s="46" t="str">
        <f>IF(Table1[[#This Row],[Description]]&lt;&gt;"",Table1[[#This Row],[Description]],"")</f>
        <v/>
      </c>
      <c r="AL3170" s="46" t="str">
        <f>IF(Table1[[#This Row],[Posting Date]]&lt;&gt;"",Table1[[#This Row],[Reference Number]],"")</f>
        <v/>
      </c>
      <c r="AM3170" s="46" t="str">
        <f>TRIM(Table1[[#This Row],[Line '#]])</f>
        <v/>
      </c>
      <c r="AN3170" s="46" t="str">
        <f>TRIM(Table1[[#This Row],[Account]])</f>
        <v/>
      </c>
      <c r="AO3170" s="46" t="str">
        <f>IF(Table1[[#This Row],[Posting Date]]&lt;&gt;"",$D$5,"")</f>
        <v/>
      </c>
      <c r="AP3170" s="46" t="str">
        <f>TRIM(Table1[[#This Row],[Departments-Prgrams]])</f>
        <v/>
      </c>
      <c r="AQ3170" s="46" t="str">
        <f>TRIM(Table1[[#This Row],[Grant]])</f>
        <v/>
      </c>
      <c r="AR3170" s="46" t="str">
        <f>TRIM(Table1[[#This Row],[Staff ID]])</f>
        <v/>
      </c>
      <c r="AS3170" s="46" t="str">
        <f>IF(TRIM(Table1[[#This Row],[Budget Code]])=0,"",TRIM(Table1[[#This Row],[Budget Code]]))</f>
        <v/>
      </c>
      <c r="AT3170" s="46" t="str">
        <f>IF(Table1[[#This Row],[Line Description]]&lt;&gt;"",Table1[[#This Row],[Line Description]],"")</f>
        <v/>
      </c>
      <c r="AU3170" s="46" t="str">
        <f>IF(Table1[[#This Row],[Cur_Amount Debit]]&gt;0,ROUND(Table1[[#This Row],[Cur_Amount Debit]],2),"")</f>
        <v/>
      </c>
      <c r="AV3170" s="46" t="str">
        <f>IF(Table1[[#This Row],[Cur_Amount Credit]]&gt;0,ROUND(Table1[[#This Row],[Cur_Amount Credit]],2),"")</f>
        <v/>
      </c>
      <c r="AW3170" s="46" t="str">
        <f>LEFT(Table1[[#This Row],[Cur]],3)</f>
        <v/>
      </c>
      <c r="AX3170" s="59"/>
      <c r="AY3170" s="46"/>
      <c r="AZ3170" s="46" t="str">
        <f>IF(Table1[[#This Row],[Cur]]&lt;&gt;"",IF(Table1[[#This Row],[Cur]]="USD","",ExchangeRate),"")</f>
        <v/>
      </c>
      <c r="BA3170" s="46" t="str">
        <f>IF(Table1[[#This Row],[Grant]]&lt;&gt;"",VLOOKUP(Table1[[#This Row],[Grant]],Grants!B:D,3),"")</f>
        <v/>
      </c>
      <c r="BB3170" s="46" t="str">
        <f>TRIM(Table1[[#This Row],[Vendor ID]])</f>
        <v/>
      </c>
      <c r="BC3170" t="e">
        <f>IF(Table1[[#This Row],[Reference Number]]=Q3169,BC3169,BC3169+1)</f>
        <v>#REF!</v>
      </c>
    </row>
    <row r="3171" spans="1:55" ht="11.25" customHeight="1" x14ac:dyDescent="0.35">
      <c r="A3171" s="1"/>
      <c r="B3171" s="88" t="str">
        <f>IF(Table1[[#This Row],[Posting Date]]&lt;&gt;"",IF(Table1[[#This Row],[Reference Number]]=Q3170,B3170+1,1),"")</f>
        <v/>
      </c>
      <c r="C3171" s="61"/>
      <c r="D3171" s="61"/>
      <c r="E3171" s="140"/>
      <c r="F3171" s="143" t="str">
        <f>IFERROR(IF(VLOOKUP(Table1[[#This Row],[Budget Code Description]],Dimentions!$X$6:$AC$139,2,FALSE)="","",VLOOKUP(Table1[[#This Row],[Budget Code Description]],Dimentions!$X$6:$AC$139,2,FALSE)),"")</f>
        <v/>
      </c>
      <c r="G3171" s="143" t="str">
        <f>IFERROR(VLOOKUP(Table1[[#This Row],[Budget Code Description]],Dimentions!$X$6:$AC$139,3,FALSE),"")</f>
        <v/>
      </c>
      <c r="H3171" s="64" t="str">
        <f>IFERROR(VLOOKUP(Table1[[#This Row],[Account]],Dimentions!$S$6:$V$233,2,FALSE),"")</f>
        <v/>
      </c>
      <c r="I3171" s="62">
        <f>_xlfn.NUMBERVALUE(LEFT(Table1[[#This Row],[Account]],1))</f>
        <v>0</v>
      </c>
      <c r="J3171" s="62" t="str">
        <f>IFERROR(VLOOKUP(Table1[[#This Row],[Budget Code Description]],Table6[#All],7,FALSE),"")</f>
        <v/>
      </c>
      <c r="K3171" s="143" t="str">
        <f>IFERROR(VLOOKUP(Table1[[#This Row],[Budget Code Description]],Table6[#All],8,FALSE),"")</f>
        <v/>
      </c>
      <c r="L3171" s="63"/>
      <c r="M3171" s="65" t="str">
        <f>IFERROR(VLOOKUP(Table1[[#This Row],[Staff ID]],Table2[],2,FALSE),"")</f>
        <v/>
      </c>
      <c r="N3171" s="211" t="str">
        <f>IFERROR(IF(VLOOKUP(Table1[[#This Row],[Budget Code Description]],Dimentions!$X$6:$AC$134,4,FALSE)="","",VLOOKUP(Table1[[#This Row],[Budget Code Description]],Dimentions!$X$6:$AC$134,4,FALSE)),"")</f>
        <v/>
      </c>
      <c r="O3171" s="65" t="str">
        <f>IFERROR(VLOOKUP(Table1[[#This Row],[Vendor ID]],Table549[],2,FALSE),"")</f>
        <v/>
      </c>
      <c r="P3171" s="63"/>
      <c r="Q3171" s="143" t="str">
        <f>IF(Table1[[#This Row],[Posting Date]]&lt;&gt;"",$D$9,"")</f>
        <v/>
      </c>
      <c r="R3171" s="159" t="str">
        <f>IF(Table1[[#This Row],[Posting Date]]&lt;&gt;"",$D$10,"")</f>
        <v/>
      </c>
      <c r="S3171" s="66"/>
      <c r="T3171" s="63"/>
      <c r="U3171" s="67"/>
      <c r="V3171" s="67"/>
      <c r="W3171" s="67" t="str">
        <f t="shared" si="52"/>
        <v/>
      </c>
      <c r="X3171" s="161" t="str">
        <f>IF(E3171="","",(IF(Table1[[#This Row],[Cur]]="USD",Table1[[#This Row],[Cur_Amount Debit]],Table1[[#This Row],[Cur_Amount Debit]]/Table1[[#This Row],[Exchange Rate]])))</f>
        <v/>
      </c>
      <c r="Y3171" s="161" t="str">
        <f>IF(E3171="","",(IF(Table1[[#This Row],[Cur]]="USD",Table1[[#This Row],[Cur_Amount Credit]],Table1[[#This Row],[Cur_Amount Credit]]/ExchangeRate)))</f>
        <v/>
      </c>
      <c r="Z3171" s="203" t="str">
        <f>IF(E3171="","",(Table1[[#This Row],[Debit USD]]-Table1[[#This Row],[Credit USD]]))</f>
        <v/>
      </c>
      <c r="AA3171" s="122"/>
      <c r="AB3171" s="1"/>
      <c r="AC3171" s="15"/>
      <c r="AD3171" s="15" t="str">
        <f>IF(AND(OR(Table1[[#This Row],[Account]]="15030",Table1[[#This Row],[Account]]="15035",Table1[[#This Row],[Account]]="20150"),Table1[[#This Row],[Vendor ID]]=""),1,"")</f>
        <v/>
      </c>
      <c r="AE3171" s="15"/>
      <c r="AF3171" s="15"/>
      <c r="AG3171" s="15"/>
      <c r="AH3171" s="46" t="str">
        <f>IF(Table1[[#This Row],[Posting Date]]&lt;&gt;"","GJ-"&amp;CountryID,"")</f>
        <v/>
      </c>
      <c r="AI3171" s="59" t="str">
        <f>IF(Table1[[#This Row],[Posting Date]]&lt;&gt;"",Table1[[#This Row],[Posting Date]],"")</f>
        <v/>
      </c>
      <c r="AJ3171" s="46"/>
      <c r="AK3171" s="46" t="str">
        <f>IF(Table1[[#This Row],[Description]]&lt;&gt;"",Table1[[#This Row],[Description]],"")</f>
        <v/>
      </c>
      <c r="AL3171" s="46" t="str">
        <f>IF(Table1[[#This Row],[Posting Date]]&lt;&gt;"",Table1[[#This Row],[Reference Number]],"")</f>
        <v/>
      </c>
      <c r="AM3171" s="46" t="str">
        <f>TRIM(Table1[[#This Row],[Line '#]])</f>
        <v/>
      </c>
      <c r="AN3171" s="46" t="str">
        <f>TRIM(Table1[[#This Row],[Account]])</f>
        <v/>
      </c>
      <c r="AO3171" s="46" t="str">
        <f>IF(Table1[[#This Row],[Posting Date]]&lt;&gt;"",$D$5,"")</f>
        <v/>
      </c>
      <c r="AP3171" s="46" t="str">
        <f>TRIM(Table1[[#This Row],[Departments-Prgrams]])</f>
        <v/>
      </c>
      <c r="AQ3171" s="46" t="str">
        <f>TRIM(Table1[[#This Row],[Grant]])</f>
        <v/>
      </c>
      <c r="AR3171" s="46" t="str">
        <f>TRIM(Table1[[#This Row],[Staff ID]])</f>
        <v/>
      </c>
      <c r="AS3171" s="46" t="str">
        <f>IF(TRIM(Table1[[#This Row],[Budget Code]])=0,"",TRIM(Table1[[#This Row],[Budget Code]]))</f>
        <v/>
      </c>
      <c r="AT3171" s="46" t="str">
        <f>IF(Table1[[#This Row],[Line Description]]&lt;&gt;"",Table1[[#This Row],[Line Description]],"")</f>
        <v/>
      </c>
      <c r="AU3171" s="46" t="str">
        <f>IF(Table1[[#This Row],[Cur_Amount Debit]]&gt;0,ROUND(Table1[[#This Row],[Cur_Amount Debit]],2),"")</f>
        <v/>
      </c>
      <c r="AV3171" s="46" t="str">
        <f>IF(Table1[[#This Row],[Cur_Amount Credit]]&gt;0,ROUND(Table1[[#This Row],[Cur_Amount Credit]],2),"")</f>
        <v/>
      </c>
      <c r="AW3171" s="46" t="str">
        <f>LEFT(Table1[[#This Row],[Cur]],3)</f>
        <v/>
      </c>
      <c r="AX3171" s="59"/>
      <c r="AY3171" s="46"/>
      <c r="AZ3171" s="46" t="str">
        <f>IF(Table1[[#This Row],[Cur]]&lt;&gt;"",IF(Table1[[#This Row],[Cur]]="USD","",ExchangeRate),"")</f>
        <v/>
      </c>
      <c r="BA3171" s="46" t="str">
        <f>IF(Table1[[#This Row],[Grant]]&lt;&gt;"",VLOOKUP(Table1[[#This Row],[Grant]],Grants!B:D,3),"")</f>
        <v/>
      </c>
      <c r="BB3171" s="46" t="str">
        <f>TRIM(Table1[[#This Row],[Vendor ID]])</f>
        <v/>
      </c>
      <c r="BC3171" t="e">
        <f>IF(Table1[[#This Row],[Reference Number]]=Q3170,BC3170,BC3170+1)</f>
        <v>#REF!</v>
      </c>
    </row>
    <row r="3172" spans="1:55" ht="11.25" customHeight="1" x14ac:dyDescent="0.35">
      <c r="A3172" s="1"/>
      <c r="B3172" s="88" t="str">
        <f>IF(Table1[[#This Row],[Posting Date]]&lt;&gt;"",IF(Table1[[#This Row],[Reference Number]]=Q3171,B3171+1,1),"")</f>
        <v/>
      </c>
      <c r="C3172" s="61"/>
      <c r="D3172" s="61"/>
      <c r="E3172" s="140"/>
      <c r="F3172" s="143" t="str">
        <f>IFERROR(IF(VLOOKUP(Table1[[#This Row],[Budget Code Description]],Dimentions!$X$6:$AC$139,2,FALSE)="","",VLOOKUP(Table1[[#This Row],[Budget Code Description]],Dimentions!$X$6:$AC$139,2,FALSE)),"")</f>
        <v/>
      </c>
      <c r="G3172" s="143" t="str">
        <f>IFERROR(VLOOKUP(Table1[[#This Row],[Budget Code Description]],Dimentions!$X$6:$AC$139,3,FALSE),"")</f>
        <v/>
      </c>
      <c r="H3172" s="64" t="str">
        <f>IFERROR(VLOOKUP(Table1[[#This Row],[Account]],Dimentions!$S$6:$V$233,2,FALSE),"")</f>
        <v/>
      </c>
      <c r="I3172" s="62">
        <f>_xlfn.NUMBERVALUE(LEFT(Table1[[#This Row],[Account]],1))</f>
        <v>0</v>
      </c>
      <c r="J3172" s="62" t="str">
        <f>IFERROR(VLOOKUP(Table1[[#This Row],[Budget Code Description]],Table6[#All],7,FALSE),"")</f>
        <v/>
      </c>
      <c r="K3172" s="143" t="str">
        <f>IFERROR(VLOOKUP(Table1[[#This Row],[Budget Code Description]],Table6[#All],8,FALSE),"")</f>
        <v/>
      </c>
      <c r="L3172" s="63"/>
      <c r="M3172" s="65" t="str">
        <f>IFERROR(VLOOKUP(Table1[[#This Row],[Staff ID]],Table2[],2,FALSE),"")</f>
        <v/>
      </c>
      <c r="N3172" s="211" t="str">
        <f>IFERROR(IF(VLOOKUP(Table1[[#This Row],[Budget Code Description]],Dimentions!$X$6:$AC$134,4,FALSE)="","",VLOOKUP(Table1[[#This Row],[Budget Code Description]],Dimentions!$X$6:$AC$134,4,FALSE)),"")</f>
        <v/>
      </c>
      <c r="O3172" s="65" t="str">
        <f>IFERROR(VLOOKUP(Table1[[#This Row],[Vendor ID]],Table549[],2,FALSE),"")</f>
        <v/>
      </c>
      <c r="P3172" s="63"/>
      <c r="Q3172" s="143" t="str">
        <f>IF(Table1[[#This Row],[Posting Date]]&lt;&gt;"",$D$9,"")</f>
        <v/>
      </c>
      <c r="R3172" s="159" t="str">
        <f>IF(Table1[[#This Row],[Posting Date]]&lt;&gt;"",$D$10,"")</f>
        <v/>
      </c>
      <c r="S3172" s="66"/>
      <c r="T3172" s="63"/>
      <c r="U3172" s="67"/>
      <c r="V3172" s="67"/>
      <c r="W3172" s="67" t="str">
        <f t="shared" si="52"/>
        <v/>
      </c>
      <c r="X3172" s="161" t="str">
        <f>IF(E3172="","",(IF(Table1[[#This Row],[Cur]]="USD",Table1[[#This Row],[Cur_Amount Debit]],Table1[[#This Row],[Cur_Amount Debit]]/Table1[[#This Row],[Exchange Rate]])))</f>
        <v/>
      </c>
      <c r="Y3172" s="161" t="str">
        <f>IF(E3172="","",(IF(Table1[[#This Row],[Cur]]="USD",Table1[[#This Row],[Cur_Amount Credit]],Table1[[#This Row],[Cur_Amount Credit]]/ExchangeRate)))</f>
        <v/>
      </c>
      <c r="Z3172" s="203" t="str">
        <f>IF(E3172="","",(Table1[[#This Row],[Debit USD]]-Table1[[#This Row],[Credit USD]]))</f>
        <v/>
      </c>
      <c r="AA3172" s="122"/>
      <c r="AB3172" s="1"/>
      <c r="AC3172" s="15"/>
      <c r="AD3172" s="15" t="str">
        <f>IF(AND(OR(Table1[[#This Row],[Account]]="15030",Table1[[#This Row],[Account]]="15035",Table1[[#This Row],[Account]]="20150"),Table1[[#This Row],[Vendor ID]]=""),1,"")</f>
        <v/>
      </c>
      <c r="AE3172" s="15"/>
      <c r="AF3172" s="15"/>
      <c r="AG3172" s="15"/>
      <c r="AH3172" s="46" t="str">
        <f>IF(Table1[[#This Row],[Posting Date]]&lt;&gt;"","GJ-"&amp;CountryID,"")</f>
        <v/>
      </c>
      <c r="AI3172" s="59" t="str">
        <f>IF(Table1[[#This Row],[Posting Date]]&lt;&gt;"",Table1[[#This Row],[Posting Date]],"")</f>
        <v/>
      </c>
      <c r="AJ3172" s="46"/>
      <c r="AK3172" s="46" t="str">
        <f>IF(Table1[[#This Row],[Description]]&lt;&gt;"",Table1[[#This Row],[Description]],"")</f>
        <v/>
      </c>
      <c r="AL3172" s="46" t="str">
        <f>IF(Table1[[#This Row],[Posting Date]]&lt;&gt;"",Table1[[#This Row],[Reference Number]],"")</f>
        <v/>
      </c>
      <c r="AM3172" s="46" t="str">
        <f>TRIM(Table1[[#This Row],[Line '#]])</f>
        <v/>
      </c>
      <c r="AN3172" s="46" t="str">
        <f>TRIM(Table1[[#This Row],[Account]])</f>
        <v/>
      </c>
      <c r="AO3172" s="46" t="str">
        <f>IF(Table1[[#This Row],[Posting Date]]&lt;&gt;"",$D$5,"")</f>
        <v/>
      </c>
      <c r="AP3172" s="46" t="str">
        <f>TRIM(Table1[[#This Row],[Departments-Prgrams]])</f>
        <v/>
      </c>
      <c r="AQ3172" s="46" t="str">
        <f>TRIM(Table1[[#This Row],[Grant]])</f>
        <v/>
      </c>
      <c r="AR3172" s="46" t="str">
        <f>TRIM(Table1[[#This Row],[Staff ID]])</f>
        <v/>
      </c>
      <c r="AS3172" s="46" t="str">
        <f>IF(TRIM(Table1[[#This Row],[Budget Code]])=0,"",TRIM(Table1[[#This Row],[Budget Code]]))</f>
        <v/>
      </c>
      <c r="AT3172" s="46" t="str">
        <f>IF(Table1[[#This Row],[Line Description]]&lt;&gt;"",Table1[[#This Row],[Line Description]],"")</f>
        <v/>
      </c>
      <c r="AU3172" s="46" t="str">
        <f>IF(Table1[[#This Row],[Cur_Amount Debit]]&gt;0,ROUND(Table1[[#This Row],[Cur_Amount Debit]],2),"")</f>
        <v/>
      </c>
      <c r="AV3172" s="46" t="str">
        <f>IF(Table1[[#This Row],[Cur_Amount Credit]]&gt;0,ROUND(Table1[[#This Row],[Cur_Amount Credit]],2),"")</f>
        <v/>
      </c>
      <c r="AW3172" s="46" t="str">
        <f>LEFT(Table1[[#This Row],[Cur]],3)</f>
        <v/>
      </c>
      <c r="AX3172" s="59"/>
      <c r="AY3172" s="46"/>
      <c r="AZ3172" s="46" t="str">
        <f>IF(Table1[[#This Row],[Cur]]&lt;&gt;"",IF(Table1[[#This Row],[Cur]]="USD","",ExchangeRate),"")</f>
        <v/>
      </c>
      <c r="BA3172" s="46" t="str">
        <f>IF(Table1[[#This Row],[Grant]]&lt;&gt;"",VLOOKUP(Table1[[#This Row],[Grant]],Grants!B:D,3),"")</f>
        <v/>
      </c>
      <c r="BB3172" s="46" t="str">
        <f>TRIM(Table1[[#This Row],[Vendor ID]])</f>
        <v/>
      </c>
      <c r="BC3172" t="e">
        <f>IF(Table1[[#This Row],[Reference Number]]=Q3171,BC3171,BC3171+1)</f>
        <v>#REF!</v>
      </c>
    </row>
    <row r="3173" spans="1:55" ht="11.25" customHeight="1" x14ac:dyDescent="0.35">
      <c r="A3173" s="1"/>
      <c r="B3173" s="88" t="str">
        <f>IF(Table1[[#This Row],[Posting Date]]&lt;&gt;"",IF(Table1[[#This Row],[Reference Number]]=Q3172,B3172+1,1),"")</f>
        <v/>
      </c>
      <c r="C3173" s="61"/>
      <c r="D3173" s="61"/>
      <c r="E3173" s="140"/>
      <c r="F3173" s="143" t="str">
        <f>IFERROR(IF(VLOOKUP(Table1[[#This Row],[Budget Code Description]],Dimentions!$X$6:$AC$139,2,FALSE)="","",VLOOKUP(Table1[[#This Row],[Budget Code Description]],Dimentions!$X$6:$AC$139,2,FALSE)),"")</f>
        <v/>
      </c>
      <c r="G3173" s="143" t="str">
        <f>IFERROR(VLOOKUP(Table1[[#This Row],[Budget Code Description]],Dimentions!$X$6:$AC$139,3,FALSE),"")</f>
        <v/>
      </c>
      <c r="H3173" s="64" t="str">
        <f>IFERROR(VLOOKUP(Table1[[#This Row],[Account]],Dimentions!$S$6:$V$233,2,FALSE),"")</f>
        <v/>
      </c>
      <c r="I3173" s="62">
        <f>_xlfn.NUMBERVALUE(LEFT(Table1[[#This Row],[Account]],1))</f>
        <v>0</v>
      </c>
      <c r="J3173" s="62" t="str">
        <f>IFERROR(VLOOKUP(Table1[[#This Row],[Budget Code Description]],Table6[#All],7,FALSE),"")</f>
        <v/>
      </c>
      <c r="K3173" s="143" t="str">
        <f>IFERROR(VLOOKUP(Table1[[#This Row],[Budget Code Description]],Table6[#All],8,FALSE),"")</f>
        <v/>
      </c>
      <c r="L3173" s="63"/>
      <c r="M3173" s="65" t="str">
        <f>IFERROR(VLOOKUP(Table1[[#This Row],[Staff ID]],Table2[],2,FALSE),"")</f>
        <v/>
      </c>
      <c r="N3173" s="211" t="str">
        <f>IFERROR(IF(VLOOKUP(Table1[[#This Row],[Budget Code Description]],Dimentions!$X$6:$AC$134,4,FALSE)="","",VLOOKUP(Table1[[#This Row],[Budget Code Description]],Dimentions!$X$6:$AC$134,4,FALSE)),"")</f>
        <v/>
      </c>
      <c r="O3173" s="65" t="str">
        <f>IFERROR(VLOOKUP(Table1[[#This Row],[Vendor ID]],Table549[],2,FALSE),"")</f>
        <v/>
      </c>
      <c r="P3173" s="63"/>
      <c r="Q3173" s="143" t="str">
        <f>IF(Table1[[#This Row],[Posting Date]]&lt;&gt;"",$D$9,"")</f>
        <v/>
      </c>
      <c r="R3173" s="159" t="str">
        <f>IF(Table1[[#This Row],[Posting Date]]&lt;&gt;"",$D$10,"")</f>
        <v/>
      </c>
      <c r="S3173" s="66"/>
      <c r="T3173" s="63"/>
      <c r="U3173" s="67"/>
      <c r="V3173" s="67"/>
      <c r="W3173" s="67" t="str">
        <f t="shared" si="52"/>
        <v/>
      </c>
      <c r="X3173" s="161" t="str">
        <f>IF(E3173="","",(IF(Table1[[#This Row],[Cur]]="USD",Table1[[#This Row],[Cur_Amount Debit]],Table1[[#This Row],[Cur_Amount Debit]]/Table1[[#This Row],[Exchange Rate]])))</f>
        <v/>
      </c>
      <c r="Y3173" s="161" t="str">
        <f>IF(E3173="","",(IF(Table1[[#This Row],[Cur]]="USD",Table1[[#This Row],[Cur_Amount Credit]],Table1[[#This Row],[Cur_Amount Credit]]/ExchangeRate)))</f>
        <v/>
      </c>
      <c r="Z3173" s="203" t="str">
        <f>IF(E3173="","",(Table1[[#This Row],[Debit USD]]-Table1[[#This Row],[Credit USD]]))</f>
        <v/>
      </c>
      <c r="AA3173" s="122"/>
      <c r="AB3173" s="1"/>
      <c r="AC3173" s="15"/>
      <c r="AD3173" s="15" t="str">
        <f>IF(AND(OR(Table1[[#This Row],[Account]]="15030",Table1[[#This Row],[Account]]="15035",Table1[[#This Row],[Account]]="20150"),Table1[[#This Row],[Vendor ID]]=""),1,"")</f>
        <v/>
      </c>
      <c r="AE3173" s="15"/>
      <c r="AF3173" s="15"/>
      <c r="AG3173" s="15"/>
      <c r="AH3173" s="46" t="str">
        <f>IF(Table1[[#This Row],[Posting Date]]&lt;&gt;"","GJ-"&amp;CountryID,"")</f>
        <v/>
      </c>
      <c r="AI3173" s="59" t="str">
        <f>IF(Table1[[#This Row],[Posting Date]]&lt;&gt;"",Table1[[#This Row],[Posting Date]],"")</f>
        <v/>
      </c>
      <c r="AJ3173" s="46"/>
      <c r="AK3173" s="46" t="str">
        <f>IF(Table1[[#This Row],[Description]]&lt;&gt;"",Table1[[#This Row],[Description]],"")</f>
        <v/>
      </c>
      <c r="AL3173" s="46" t="str">
        <f>IF(Table1[[#This Row],[Posting Date]]&lt;&gt;"",Table1[[#This Row],[Reference Number]],"")</f>
        <v/>
      </c>
      <c r="AM3173" s="46" t="str">
        <f>TRIM(Table1[[#This Row],[Line '#]])</f>
        <v/>
      </c>
      <c r="AN3173" s="46" t="str">
        <f>TRIM(Table1[[#This Row],[Account]])</f>
        <v/>
      </c>
      <c r="AO3173" s="46" t="str">
        <f>IF(Table1[[#This Row],[Posting Date]]&lt;&gt;"",$D$5,"")</f>
        <v/>
      </c>
      <c r="AP3173" s="46" t="str">
        <f>TRIM(Table1[[#This Row],[Departments-Prgrams]])</f>
        <v/>
      </c>
      <c r="AQ3173" s="46" t="str">
        <f>TRIM(Table1[[#This Row],[Grant]])</f>
        <v/>
      </c>
      <c r="AR3173" s="46" t="str">
        <f>TRIM(Table1[[#This Row],[Staff ID]])</f>
        <v/>
      </c>
      <c r="AS3173" s="46" t="str">
        <f>IF(TRIM(Table1[[#This Row],[Budget Code]])=0,"",TRIM(Table1[[#This Row],[Budget Code]]))</f>
        <v/>
      </c>
      <c r="AT3173" s="46" t="str">
        <f>IF(Table1[[#This Row],[Line Description]]&lt;&gt;"",Table1[[#This Row],[Line Description]],"")</f>
        <v/>
      </c>
      <c r="AU3173" s="46" t="str">
        <f>IF(Table1[[#This Row],[Cur_Amount Debit]]&gt;0,ROUND(Table1[[#This Row],[Cur_Amount Debit]],2),"")</f>
        <v/>
      </c>
      <c r="AV3173" s="46" t="str">
        <f>IF(Table1[[#This Row],[Cur_Amount Credit]]&gt;0,ROUND(Table1[[#This Row],[Cur_Amount Credit]],2),"")</f>
        <v/>
      </c>
      <c r="AW3173" s="46" t="str">
        <f>LEFT(Table1[[#This Row],[Cur]],3)</f>
        <v/>
      </c>
      <c r="AX3173" s="59"/>
      <c r="AY3173" s="46"/>
      <c r="AZ3173" s="46" t="str">
        <f>IF(Table1[[#This Row],[Cur]]&lt;&gt;"",IF(Table1[[#This Row],[Cur]]="USD","",ExchangeRate),"")</f>
        <v/>
      </c>
      <c r="BA3173" s="46" t="str">
        <f>IF(Table1[[#This Row],[Grant]]&lt;&gt;"",VLOOKUP(Table1[[#This Row],[Grant]],Grants!B:D,3),"")</f>
        <v/>
      </c>
      <c r="BB3173" s="46" t="str">
        <f>TRIM(Table1[[#This Row],[Vendor ID]])</f>
        <v/>
      </c>
      <c r="BC3173" t="e">
        <f>IF(Table1[[#This Row],[Reference Number]]=Q3172,BC3172,BC3172+1)</f>
        <v>#REF!</v>
      </c>
    </row>
    <row r="3174" spans="1:55" ht="11.25" customHeight="1" x14ac:dyDescent="0.35">
      <c r="A3174" s="1"/>
      <c r="B3174" s="88" t="str">
        <f>IF(Table1[[#This Row],[Posting Date]]&lt;&gt;"",IF(Table1[[#This Row],[Reference Number]]=Q3173,B3173+1,1),"")</f>
        <v/>
      </c>
      <c r="C3174" s="61"/>
      <c r="D3174" s="61"/>
      <c r="E3174" s="140"/>
      <c r="F3174" s="143" t="str">
        <f>IFERROR(IF(VLOOKUP(Table1[[#This Row],[Budget Code Description]],Dimentions!$X$6:$AC$139,2,FALSE)="","",VLOOKUP(Table1[[#This Row],[Budget Code Description]],Dimentions!$X$6:$AC$139,2,FALSE)),"")</f>
        <v/>
      </c>
      <c r="G3174" s="143" t="str">
        <f>IFERROR(VLOOKUP(Table1[[#This Row],[Budget Code Description]],Dimentions!$X$6:$AC$139,3,FALSE),"")</f>
        <v/>
      </c>
      <c r="H3174" s="64" t="str">
        <f>IFERROR(VLOOKUP(Table1[[#This Row],[Account]],Dimentions!$S$6:$V$233,2,FALSE),"")</f>
        <v/>
      </c>
      <c r="I3174" s="62">
        <f>_xlfn.NUMBERVALUE(LEFT(Table1[[#This Row],[Account]],1))</f>
        <v>0</v>
      </c>
      <c r="J3174" s="62" t="str">
        <f>IFERROR(VLOOKUP(Table1[[#This Row],[Budget Code Description]],Table6[#All],7,FALSE),"")</f>
        <v/>
      </c>
      <c r="K3174" s="143" t="str">
        <f>IFERROR(VLOOKUP(Table1[[#This Row],[Budget Code Description]],Table6[#All],8,FALSE),"")</f>
        <v/>
      </c>
      <c r="L3174" s="63"/>
      <c r="M3174" s="65" t="str">
        <f>IFERROR(VLOOKUP(Table1[[#This Row],[Staff ID]],Table2[],2,FALSE),"")</f>
        <v/>
      </c>
      <c r="N3174" s="211" t="str">
        <f>IFERROR(IF(VLOOKUP(Table1[[#This Row],[Budget Code Description]],Dimentions!$X$6:$AC$134,4,FALSE)="","",VLOOKUP(Table1[[#This Row],[Budget Code Description]],Dimentions!$X$6:$AC$134,4,FALSE)),"")</f>
        <v/>
      </c>
      <c r="O3174" s="65" t="str">
        <f>IFERROR(VLOOKUP(Table1[[#This Row],[Vendor ID]],Table549[],2,FALSE),"")</f>
        <v/>
      </c>
      <c r="P3174" s="63"/>
      <c r="Q3174" s="143" t="str">
        <f>IF(Table1[[#This Row],[Posting Date]]&lt;&gt;"",$D$9,"")</f>
        <v/>
      </c>
      <c r="R3174" s="159" t="str">
        <f>IF(Table1[[#This Row],[Posting Date]]&lt;&gt;"",$D$10,"")</f>
        <v/>
      </c>
      <c r="S3174" s="66"/>
      <c r="T3174" s="63"/>
      <c r="U3174" s="67"/>
      <c r="V3174" s="67"/>
      <c r="W3174" s="67" t="str">
        <f t="shared" si="52"/>
        <v/>
      </c>
      <c r="X3174" s="161" t="str">
        <f>IF(E3174="","",(IF(Table1[[#This Row],[Cur]]="USD",Table1[[#This Row],[Cur_Amount Debit]],Table1[[#This Row],[Cur_Amount Debit]]/Table1[[#This Row],[Exchange Rate]])))</f>
        <v/>
      </c>
      <c r="Y3174" s="161" t="str">
        <f>IF(E3174="","",(IF(Table1[[#This Row],[Cur]]="USD",Table1[[#This Row],[Cur_Amount Credit]],Table1[[#This Row],[Cur_Amount Credit]]/ExchangeRate)))</f>
        <v/>
      </c>
      <c r="Z3174" s="203" t="str">
        <f>IF(E3174="","",(Table1[[#This Row],[Debit USD]]-Table1[[#This Row],[Credit USD]]))</f>
        <v/>
      </c>
      <c r="AA3174" s="122"/>
      <c r="AB3174" s="1"/>
      <c r="AC3174" s="15"/>
      <c r="AD3174" s="15" t="str">
        <f>IF(AND(OR(Table1[[#This Row],[Account]]="15030",Table1[[#This Row],[Account]]="15035",Table1[[#This Row],[Account]]="20150"),Table1[[#This Row],[Vendor ID]]=""),1,"")</f>
        <v/>
      </c>
      <c r="AE3174" s="15"/>
      <c r="AF3174" s="15"/>
      <c r="AG3174" s="15"/>
      <c r="AH3174" s="46" t="str">
        <f>IF(Table1[[#This Row],[Posting Date]]&lt;&gt;"","GJ-"&amp;CountryID,"")</f>
        <v/>
      </c>
      <c r="AI3174" s="59" t="str">
        <f>IF(Table1[[#This Row],[Posting Date]]&lt;&gt;"",Table1[[#This Row],[Posting Date]],"")</f>
        <v/>
      </c>
      <c r="AJ3174" s="46"/>
      <c r="AK3174" s="46" t="str">
        <f>IF(Table1[[#This Row],[Description]]&lt;&gt;"",Table1[[#This Row],[Description]],"")</f>
        <v/>
      </c>
      <c r="AL3174" s="46" t="str">
        <f>IF(Table1[[#This Row],[Posting Date]]&lt;&gt;"",Table1[[#This Row],[Reference Number]],"")</f>
        <v/>
      </c>
      <c r="AM3174" s="46" t="str">
        <f>TRIM(Table1[[#This Row],[Line '#]])</f>
        <v/>
      </c>
      <c r="AN3174" s="46" t="str">
        <f>TRIM(Table1[[#This Row],[Account]])</f>
        <v/>
      </c>
      <c r="AO3174" s="46" t="str">
        <f>IF(Table1[[#This Row],[Posting Date]]&lt;&gt;"",$D$5,"")</f>
        <v/>
      </c>
      <c r="AP3174" s="46" t="str">
        <f>TRIM(Table1[[#This Row],[Departments-Prgrams]])</f>
        <v/>
      </c>
      <c r="AQ3174" s="46" t="str">
        <f>TRIM(Table1[[#This Row],[Grant]])</f>
        <v/>
      </c>
      <c r="AR3174" s="46" t="str">
        <f>TRIM(Table1[[#This Row],[Staff ID]])</f>
        <v/>
      </c>
      <c r="AS3174" s="46" t="str">
        <f>IF(TRIM(Table1[[#This Row],[Budget Code]])=0,"",TRIM(Table1[[#This Row],[Budget Code]]))</f>
        <v/>
      </c>
      <c r="AT3174" s="46" t="str">
        <f>IF(Table1[[#This Row],[Line Description]]&lt;&gt;"",Table1[[#This Row],[Line Description]],"")</f>
        <v/>
      </c>
      <c r="AU3174" s="46" t="str">
        <f>IF(Table1[[#This Row],[Cur_Amount Debit]]&gt;0,ROUND(Table1[[#This Row],[Cur_Amount Debit]],2),"")</f>
        <v/>
      </c>
      <c r="AV3174" s="46" t="str">
        <f>IF(Table1[[#This Row],[Cur_Amount Credit]]&gt;0,ROUND(Table1[[#This Row],[Cur_Amount Credit]],2),"")</f>
        <v/>
      </c>
      <c r="AW3174" s="46" t="str">
        <f>LEFT(Table1[[#This Row],[Cur]],3)</f>
        <v/>
      </c>
      <c r="AX3174" s="59"/>
      <c r="AY3174" s="46"/>
      <c r="AZ3174" s="46" t="str">
        <f>IF(Table1[[#This Row],[Cur]]&lt;&gt;"",IF(Table1[[#This Row],[Cur]]="USD","",ExchangeRate),"")</f>
        <v/>
      </c>
      <c r="BA3174" s="46" t="str">
        <f>IF(Table1[[#This Row],[Grant]]&lt;&gt;"",VLOOKUP(Table1[[#This Row],[Grant]],Grants!B:D,3),"")</f>
        <v/>
      </c>
      <c r="BB3174" s="46" t="str">
        <f>TRIM(Table1[[#This Row],[Vendor ID]])</f>
        <v/>
      </c>
      <c r="BC3174" t="e">
        <f>IF(Table1[[#This Row],[Reference Number]]=Q3173,BC3173,BC3173+1)</f>
        <v>#REF!</v>
      </c>
    </row>
    <row r="3175" spans="1:55" ht="11.25" customHeight="1" x14ac:dyDescent="0.35">
      <c r="A3175" s="1"/>
      <c r="B3175" s="88" t="str">
        <f>IF(Table1[[#This Row],[Posting Date]]&lt;&gt;"",IF(Table1[[#This Row],[Reference Number]]=Q3174,B3174+1,1),"")</f>
        <v/>
      </c>
      <c r="C3175" s="61"/>
      <c r="D3175" s="61"/>
      <c r="E3175" s="140"/>
      <c r="F3175" s="143" t="str">
        <f>IFERROR(IF(VLOOKUP(Table1[[#This Row],[Budget Code Description]],Dimentions!$X$6:$AC$139,2,FALSE)="","",VLOOKUP(Table1[[#This Row],[Budget Code Description]],Dimentions!$X$6:$AC$139,2,FALSE)),"")</f>
        <v/>
      </c>
      <c r="G3175" s="143" t="str">
        <f>IFERROR(VLOOKUP(Table1[[#This Row],[Budget Code Description]],Dimentions!$X$6:$AC$139,3,FALSE),"")</f>
        <v/>
      </c>
      <c r="H3175" s="64" t="str">
        <f>IFERROR(VLOOKUP(Table1[[#This Row],[Account]],Dimentions!$S$6:$V$233,2,FALSE),"")</f>
        <v/>
      </c>
      <c r="I3175" s="62">
        <f>_xlfn.NUMBERVALUE(LEFT(Table1[[#This Row],[Account]],1))</f>
        <v>0</v>
      </c>
      <c r="J3175" s="62" t="str">
        <f>IFERROR(VLOOKUP(Table1[[#This Row],[Budget Code Description]],Table6[#All],7,FALSE),"")</f>
        <v/>
      </c>
      <c r="K3175" s="143" t="str">
        <f>IFERROR(VLOOKUP(Table1[[#This Row],[Budget Code Description]],Table6[#All],8,FALSE),"")</f>
        <v/>
      </c>
      <c r="L3175" s="63"/>
      <c r="M3175" s="65" t="str">
        <f>IFERROR(VLOOKUP(Table1[[#This Row],[Staff ID]],Table2[],2,FALSE),"")</f>
        <v/>
      </c>
      <c r="N3175" s="211" t="str">
        <f>IFERROR(IF(VLOOKUP(Table1[[#This Row],[Budget Code Description]],Dimentions!$X$6:$AC$134,4,FALSE)="","",VLOOKUP(Table1[[#This Row],[Budget Code Description]],Dimentions!$X$6:$AC$134,4,FALSE)),"")</f>
        <v/>
      </c>
      <c r="O3175" s="65" t="str">
        <f>IFERROR(VLOOKUP(Table1[[#This Row],[Vendor ID]],Table549[],2,FALSE),"")</f>
        <v/>
      </c>
      <c r="P3175" s="63"/>
      <c r="Q3175" s="143" t="str">
        <f>IF(Table1[[#This Row],[Posting Date]]&lt;&gt;"",$D$9,"")</f>
        <v/>
      </c>
      <c r="R3175" s="159" t="str">
        <f>IF(Table1[[#This Row],[Posting Date]]&lt;&gt;"",$D$10,"")</f>
        <v/>
      </c>
      <c r="S3175" s="66"/>
      <c r="T3175" s="63"/>
      <c r="U3175" s="67"/>
      <c r="V3175" s="67"/>
      <c r="W3175" s="67" t="str">
        <f t="shared" si="52"/>
        <v/>
      </c>
      <c r="X3175" s="161" t="str">
        <f>IF(E3175="","",(IF(Table1[[#This Row],[Cur]]="USD",Table1[[#This Row],[Cur_Amount Debit]],Table1[[#This Row],[Cur_Amount Debit]]/Table1[[#This Row],[Exchange Rate]])))</f>
        <v/>
      </c>
      <c r="Y3175" s="161" t="str">
        <f>IF(E3175="","",(IF(Table1[[#This Row],[Cur]]="USD",Table1[[#This Row],[Cur_Amount Credit]],Table1[[#This Row],[Cur_Amount Credit]]/ExchangeRate)))</f>
        <v/>
      </c>
      <c r="Z3175" s="203" t="str">
        <f>IF(E3175="","",(Table1[[#This Row],[Debit USD]]-Table1[[#This Row],[Credit USD]]))</f>
        <v/>
      </c>
      <c r="AA3175" s="122"/>
      <c r="AB3175" s="1"/>
      <c r="AC3175" s="15"/>
      <c r="AD3175" s="15" t="str">
        <f>IF(AND(OR(Table1[[#This Row],[Account]]="15030",Table1[[#This Row],[Account]]="15035",Table1[[#This Row],[Account]]="20150"),Table1[[#This Row],[Vendor ID]]=""),1,"")</f>
        <v/>
      </c>
      <c r="AE3175" s="15"/>
      <c r="AF3175" s="15"/>
      <c r="AG3175" s="15"/>
      <c r="AH3175" s="46" t="str">
        <f>IF(Table1[[#This Row],[Posting Date]]&lt;&gt;"","GJ-"&amp;CountryID,"")</f>
        <v/>
      </c>
      <c r="AI3175" s="59" t="str">
        <f>IF(Table1[[#This Row],[Posting Date]]&lt;&gt;"",Table1[[#This Row],[Posting Date]],"")</f>
        <v/>
      </c>
      <c r="AJ3175" s="46"/>
      <c r="AK3175" s="46" t="str">
        <f>IF(Table1[[#This Row],[Description]]&lt;&gt;"",Table1[[#This Row],[Description]],"")</f>
        <v/>
      </c>
      <c r="AL3175" s="46" t="str">
        <f>IF(Table1[[#This Row],[Posting Date]]&lt;&gt;"",Table1[[#This Row],[Reference Number]],"")</f>
        <v/>
      </c>
      <c r="AM3175" s="46" t="str">
        <f>TRIM(Table1[[#This Row],[Line '#]])</f>
        <v/>
      </c>
      <c r="AN3175" s="46" t="str">
        <f>TRIM(Table1[[#This Row],[Account]])</f>
        <v/>
      </c>
      <c r="AO3175" s="46" t="str">
        <f>IF(Table1[[#This Row],[Posting Date]]&lt;&gt;"",$D$5,"")</f>
        <v/>
      </c>
      <c r="AP3175" s="46" t="str">
        <f>TRIM(Table1[[#This Row],[Departments-Prgrams]])</f>
        <v/>
      </c>
      <c r="AQ3175" s="46" t="str">
        <f>TRIM(Table1[[#This Row],[Grant]])</f>
        <v/>
      </c>
      <c r="AR3175" s="46" t="str">
        <f>TRIM(Table1[[#This Row],[Staff ID]])</f>
        <v/>
      </c>
      <c r="AS3175" s="46" t="str">
        <f>IF(TRIM(Table1[[#This Row],[Budget Code]])=0,"",TRIM(Table1[[#This Row],[Budget Code]]))</f>
        <v/>
      </c>
      <c r="AT3175" s="46" t="str">
        <f>IF(Table1[[#This Row],[Line Description]]&lt;&gt;"",Table1[[#This Row],[Line Description]],"")</f>
        <v/>
      </c>
      <c r="AU3175" s="46" t="str">
        <f>IF(Table1[[#This Row],[Cur_Amount Debit]]&gt;0,ROUND(Table1[[#This Row],[Cur_Amount Debit]],2),"")</f>
        <v/>
      </c>
      <c r="AV3175" s="46" t="str">
        <f>IF(Table1[[#This Row],[Cur_Amount Credit]]&gt;0,ROUND(Table1[[#This Row],[Cur_Amount Credit]],2),"")</f>
        <v/>
      </c>
      <c r="AW3175" s="46" t="str">
        <f>LEFT(Table1[[#This Row],[Cur]],3)</f>
        <v/>
      </c>
      <c r="AX3175" s="59"/>
      <c r="AY3175" s="46"/>
      <c r="AZ3175" s="46" t="str">
        <f>IF(Table1[[#This Row],[Cur]]&lt;&gt;"",IF(Table1[[#This Row],[Cur]]="USD","",ExchangeRate),"")</f>
        <v/>
      </c>
      <c r="BA3175" s="46" t="str">
        <f>IF(Table1[[#This Row],[Grant]]&lt;&gt;"",VLOOKUP(Table1[[#This Row],[Grant]],Grants!B:D,3),"")</f>
        <v/>
      </c>
      <c r="BB3175" s="46" t="str">
        <f>TRIM(Table1[[#This Row],[Vendor ID]])</f>
        <v/>
      </c>
      <c r="BC3175" t="e">
        <f>IF(Table1[[#This Row],[Reference Number]]=Q3174,BC3174,BC3174+1)</f>
        <v>#REF!</v>
      </c>
    </row>
    <row r="3176" spans="1:55" ht="11.25" customHeight="1" x14ac:dyDescent="0.35">
      <c r="A3176" s="1"/>
      <c r="B3176" s="88" t="str">
        <f>IF(Table1[[#This Row],[Posting Date]]&lt;&gt;"",IF(Table1[[#This Row],[Reference Number]]=Q3175,B3175+1,1),"")</f>
        <v/>
      </c>
      <c r="C3176" s="61"/>
      <c r="D3176" s="61"/>
      <c r="E3176" s="140"/>
      <c r="F3176" s="143" t="str">
        <f>IFERROR(IF(VLOOKUP(Table1[[#This Row],[Budget Code Description]],Dimentions!$X$6:$AC$139,2,FALSE)="","",VLOOKUP(Table1[[#This Row],[Budget Code Description]],Dimentions!$X$6:$AC$139,2,FALSE)),"")</f>
        <v/>
      </c>
      <c r="G3176" s="143" t="str">
        <f>IFERROR(VLOOKUP(Table1[[#This Row],[Budget Code Description]],Dimentions!$X$6:$AC$139,3,FALSE),"")</f>
        <v/>
      </c>
      <c r="H3176" s="64" t="str">
        <f>IFERROR(VLOOKUP(Table1[[#This Row],[Account]],Dimentions!$S$6:$V$233,2,FALSE),"")</f>
        <v/>
      </c>
      <c r="I3176" s="62">
        <f>_xlfn.NUMBERVALUE(LEFT(Table1[[#This Row],[Account]],1))</f>
        <v>0</v>
      </c>
      <c r="J3176" s="62" t="str">
        <f>IFERROR(VLOOKUP(Table1[[#This Row],[Budget Code Description]],Table6[#All],7,FALSE),"")</f>
        <v/>
      </c>
      <c r="K3176" s="143" t="str">
        <f>IFERROR(VLOOKUP(Table1[[#This Row],[Budget Code Description]],Table6[#All],8,FALSE),"")</f>
        <v/>
      </c>
      <c r="L3176" s="63"/>
      <c r="M3176" s="65" t="str">
        <f>IFERROR(VLOOKUP(Table1[[#This Row],[Staff ID]],Table2[],2,FALSE),"")</f>
        <v/>
      </c>
      <c r="N3176" s="211" t="str">
        <f>IFERROR(IF(VLOOKUP(Table1[[#This Row],[Budget Code Description]],Dimentions!$X$6:$AC$134,4,FALSE)="","",VLOOKUP(Table1[[#This Row],[Budget Code Description]],Dimentions!$X$6:$AC$134,4,FALSE)),"")</f>
        <v/>
      </c>
      <c r="O3176" s="65" t="str">
        <f>IFERROR(VLOOKUP(Table1[[#This Row],[Vendor ID]],Table549[],2,FALSE),"")</f>
        <v/>
      </c>
      <c r="P3176" s="63"/>
      <c r="Q3176" s="143" t="str">
        <f>IF(Table1[[#This Row],[Posting Date]]&lt;&gt;"",$D$9,"")</f>
        <v/>
      </c>
      <c r="R3176" s="159" t="str">
        <f>IF(Table1[[#This Row],[Posting Date]]&lt;&gt;"",$D$10,"")</f>
        <v/>
      </c>
      <c r="S3176" s="66"/>
      <c r="T3176" s="63"/>
      <c r="U3176" s="67"/>
      <c r="V3176" s="67"/>
      <c r="W3176" s="67" t="str">
        <f t="shared" si="52"/>
        <v/>
      </c>
      <c r="X3176" s="161" t="str">
        <f>IF(E3176="","",(IF(Table1[[#This Row],[Cur]]="USD",Table1[[#This Row],[Cur_Amount Debit]],Table1[[#This Row],[Cur_Amount Debit]]/Table1[[#This Row],[Exchange Rate]])))</f>
        <v/>
      </c>
      <c r="Y3176" s="161" t="str">
        <f>IF(E3176="","",(IF(Table1[[#This Row],[Cur]]="USD",Table1[[#This Row],[Cur_Amount Credit]],Table1[[#This Row],[Cur_Amount Credit]]/ExchangeRate)))</f>
        <v/>
      </c>
      <c r="Z3176" s="203" t="str">
        <f>IF(E3176="","",(Table1[[#This Row],[Debit USD]]-Table1[[#This Row],[Credit USD]]))</f>
        <v/>
      </c>
      <c r="AA3176" s="122"/>
      <c r="AB3176" s="1"/>
      <c r="AC3176" s="15"/>
      <c r="AD3176" s="15" t="str">
        <f>IF(AND(OR(Table1[[#This Row],[Account]]="15030",Table1[[#This Row],[Account]]="15035",Table1[[#This Row],[Account]]="20150"),Table1[[#This Row],[Vendor ID]]=""),1,"")</f>
        <v/>
      </c>
      <c r="AE3176" s="15"/>
      <c r="AF3176" s="15"/>
      <c r="AG3176" s="15"/>
      <c r="AH3176" s="46" t="str">
        <f>IF(Table1[[#This Row],[Posting Date]]&lt;&gt;"","GJ-"&amp;CountryID,"")</f>
        <v/>
      </c>
      <c r="AI3176" s="59" t="str">
        <f>IF(Table1[[#This Row],[Posting Date]]&lt;&gt;"",Table1[[#This Row],[Posting Date]],"")</f>
        <v/>
      </c>
      <c r="AJ3176" s="46"/>
      <c r="AK3176" s="46" t="str">
        <f>IF(Table1[[#This Row],[Description]]&lt;&gt;"",Table1[[#This Row],[Description]],"")</f>
        <v/>
      </c>
      <c r="AL3176" s="46" t="str">
        <f>IF(Table1[[#This Row],[Posting Date]]&lt;&gt;"",Table1[[#This Row],[Reference Number]],"")</f>
        <v/>
      </c>
      <c r="AM3176" s="46" t="str">
        <f>TRIM(Table1[[#This Row],[Line '#]])</f>
        <v/>
      </c>
      <c r="AN3176" s="46" t="str">
        <f>TRIM(Table1[[#This Row],[Account]])</f>
        <v/>
      </c>
      <c r="AO3176" s="46" t="str">
        <f>IF(Table1[[#This Row],[Posting Date]]&lt;&gt;"",$D$5,"")</f>
        <v/>
      </c>
      <c r="AP3176" s="46" t="str">
        <f>TRIM(Table1[[#This Row],[Departments-Prgrams]])</f>
        <v/>
      </c>
      <c r="AQ3176" s="46" t="str">
        <f>TRIM(Table1[[#This Row],[Grant]])</f>
        <v/>
      </c>
      <c r="AR3176" s="46" t="str">
        <f>TRIM(Table1[[#This Row],[Staff ID]])</f>
        <v/>
      </c>
      <c r="AS3176" s="46" t="str">
        <f>IF(TRIM(Table1[[#This Row],[Budget Code]])=0,"",TRIM(Table1[[#This Row],[Budget Code]]))</f>
        <v/>
      </c>
      <c r="AT3176" s="46" t="str">
        <f>IF(Table1[[#This Row],[Line Description]]&lt;&gt;"",Table1[[#This Row],[Line Description]],"")</f>
        <v/>
      </c>
      <c r="AU3176" s="46" t="str">
        <f>IF(Table1[[#This Row],[Cur_Amount Debit]]&gt;0,ROUND(Table1[[#This Row],[Cur_Amount Debit]],2),"")</f>
        <v/>
      </c>
      <c r="AV3176" s="46" t="str">
        <f>IF(Table1[[#This Row],[Cur_Amount Credit]]&gt;0,ROUND(Table1[[#This Row],[Cur_Amount Credit]],2),"")</f>
        <v/>
      </c>
      <c r="AW3176" s="46" t="str">
        <f>LEFT(Table1[[#This Row],[Cur]],3)</f>
        <v/>
      </c>
      <c r="AX3176" s="59"/>
      <c r="AY3176" s="46"/>
      <c r="AZ3176" s="46" t="str">
        <f>IF(Table1[[#This Row],[Cur]]&lt;&gt;"",IF(Table1[[#This Row],[Cur]]="USD","",ExchangeRate),"")</f>
        <v/>
      </c>
      <c r="BA3176" s="46" t="str">
        <f>IF(Table1[[#This Row],[Grant]]&lt;&gt;"",VLOOKUP(Table1[[#This Row],[Grant]],Grants!B:D,3),"")</f>
        <v/>
      </c>
      <c r="BB3176" s="46" t="str">
        <f>TRIM(Table1[[#This Row],[Vendor ID]])</f>
        <v/>
      </c>
      <c r="BC3176" t="e">
        <f>IF(Table1[[#This Row],[Reference Number]]=Q3175,BC3175,BC3175+1)</f>
        <v>#REF!</v>
      </c>
    </row>
    <row r="3177" spans="1:55" ht="11.25" customHeight="1" x14ac:dyDescent="0.35">
      <c r="A3177" s="1"/>
      <c r="B3177" s="88" t="str">
        <f>IF(Table1[[#This Row],[Posting Date]]&lt;&gt;"",IF(Table1[[#This Row],[Reference Number]]=Q3176,B3176+1,1),"")</f>
        <v/>
      </c>
      <c r="C3177" s="61"/>
      <c r="D3177" s="61"/>
      <c r="E3177" s="140"/>
      <c r="F3177" s="143" t="str">
        <f>IFERROR(IF(VLOOKUP(Table1[[#This Row],[Budget Code Description]],Dimentions!$X$6:$AC$139,2,FALSE)="","",VLOOKUP(Table1[[#This Row],[Budget Code Description]],Dimentions!$X$6:$AC$139,2,FALSE)),"")</f>
        <v/>
      </c>
      <c r="G3177" s="143" t="str">
        <f>IFERROR(VLOOKUP(Table1[[#This Row],[Budget Code Description]],Dimentions!$X$6:$AC$139,3,FALSE),"")</f>
        <v/>
      </c>
      <c r="H3177" s="64" t="str">
        <f>IFERROR(VLOOKUP(Table1[[#This Row],[Account]],Dimentions!$S$6:$V$233,2,FALSE),"")</f>
        <v/>
      </c>
      <c r="I3177" s="62">
        <f>_xlfn.NUMBERVALUE(LEFT(Table1[[#This Row],[Account]],1))</f>
        <v>0</v>
      </c>
      <c r="J3177" s="62" t="str">
        <f>IFERROR(VLOOKUP(Table1[[#This Row],[Budget Code Description]],Table6[#All],7,FALSE),"")</f>
        <v/>
      </c>
      <c r="K3177" s="143" t="str">
        <f>IFERROR(VLOOKUP(Table1[[#This Row],[Budget Code Description]],Table6[#All],8,FALSE),"")</f>
        <v/>
      </c>
      <c r="L3177" s="63"/>
      <c r="M3177" s="65" t="str">
        <f>IFERROR(VLOOKUP(Table1[[#This Row],[Staff ID]],Table2[],2,FALSE),"")</f>
        <v/>
      </c>
      <c r="N3177" s="211" t="str">
        <f>IFERROR(IF(VLOOKUP(Table1[[#This Row],[Budget Code Description]],Dimentions!$X$6:$AC$134,4,FALSE)="","",VLOOKUP(Table1[[#This Row],[Budget Code Description]],Dimentions!$X$6:$AC$134,4,FALSE)),"")</f>
        <v/>
      </c>
      <c r="O3177" s="65" t="str">
        <f>IFERROR(VLOOKUP(Table1[[#This Row],[Vendor ID]],Table549[],2,FALSE),"")</f>
        <v/>
      </c>
      <c r="P3177" s="63"/>
      <c r="Q3177" s="143" t="str">
        <f>IF(Table1[[#This Row],[Posting Date]]&lt;&gt;"",$D$9,"")</f>
        <v/>
      </c>
      <c r="R3177" s="159" t="str">
        <f>IF(Table1[[#This Row],[Posting Date]]&lt;&gt;"",$D$10,"")</f>
        <v/>
      </c>
      <c r="S3177" s="66"/>
      <c r="T3177" s="63"/>
      <c r="U3177" s="67"/>
      <c r="V3177" s="67"/>
      <c r="W3177" s="67" t="str">
        <f t="shared" si="52"/>
        <v/>
      </c>
      <c r="X3177" s="161" t="str">
        <f>IF(E3177="","",(IF(Table1[[#This Row],[Cur]]="USD",Table1[[#This Row],[Cur_Amount Debit]],Table1[[#This Row],[Cur_Amount Debit]]/Table1[[#This Row],[Exchange Rate]])))</f>
        <v/>
      </c>
      <c r="Y3177" s="161" t="str">
        <f>IF(E3177="","",(IF(Table1[[#This Row],[Cur]]="USD",Table1[[#This Row],[Cur_Amount Credit]],Table1[[#This Row],[Cur_Amount Credit]]/ExchangeRate)))</f>
        <v/>
      </c>
      <c r="Z3177" s="203" t="str">
        <f>IF(E3177="","",(Table1[[#This Row],[Debit USD]]-Table1[[#This Row],[Credit USD]]))</f>
        <v/>
      </c>
      <c r="AA3177" s="122"/>
      <c r="AB3177" s="1"/>
      <c r="AC3177" s="15"/>
      <c r="AD3177" s="15" t="str">
        <f>IF(AND(OR(Table1[[#This Row],[Account]]="15030",Table1[[#This Row],[Account]]="15035",Table1[[#This Row],[Account]]="20150"),Table1[[#This Row],[Vendor ID]]=""),1,"")</f>
        <v/>
      </c>
      <c r="AE3177" s="15"/>
      <c r="AF3177" s="15"/>
      <c r="AG3177" s="15"/>
      <c r="AH3177" s="46" t="str">
        <f>IF(Table1[[#This Row],[Posting Date]]&lt;&gt;"","GJ-"&amp;CountryID,"")</f>
        <v/>
      </c>
      <c r="AI3177" s="59" t="str">
        <f>IF(Table1[[#This Row],[Posting Date]]&lt;&gt;"",Table1[[#This Row],[Posting Date]],"")</f>
        <v/>
      </c>
      <c r="AJ3177" s="46"/>
      <c r="AK3177" s="46" t="str">
        <f>IF(Table1[[#This Row],[Description]]&lt;&gt;"",Table1[[#This Row],[Description]],"")</f>
        <v/>
      </c>
      <c r="AL3177" s="46" t="str">
        <f>IF(Table1[[#This Row],[Posting Date]]&lt;&gt;"",Table1[[#This Row],[Reference Number]],"")</f>
        <v/>
      </c>
      <c r="AM3177" s="46" t="str">
        <f>TRIM(Table1[[#This Row],[Line '#]])</f>
        <v/>
      </c>
      <c r="AN3177" s="46" t="str">
        <f>TRIM(Table1[[#This Row],[Account]])</f>
        <v/>
      </c>
      <c r="AO3177" s="46" t="str">
        <f>IF(Table1[[#This Row],[Posting Date]]&lt;&gt;"",$D$5,"")</f>
        <v/>
      </c>
      <c r="AP3177" s="46" t="str">
        <f>TRIM(Table1[[#This Row],[Departments-Prgrams]])</f>
        <v/>
      </c>
      <c r="AQ3177" s="46" t="str">
        <f>TRIM(Table1[[#This Row],[Grant]])</f>
        <v/>
      </c>
      <c r="AR3177" s="46" t="str">
        <f>TRIM(Table1[[#This Row],[Staff ID]])</f>
        <v/>
      </c>
      <c r="AS3177" s="46" t="str">
        <f>IF(TRIM(Table1[[#This Row],[Budget Code]])=0,"",TRIM(Table1[[#This Row],[Budget Code]]))</f>
        <v/>
      </c>
      <c r="AT3177" s="46" t="str">
        <f>IF(Table1[[#This Row],[Line Description]]&lt;&gt;"",Table1[[#This Row],[Line Description]],"")</f>
        <v/>
      </c>
      <c r="AU3177" s="46" t="str">
        <f>IF(Table1[[#This Row],[Cur_Amount Debit]]&gt;0,ROUND(Table1[[#This Row],[Cur_Amount Debit]],2),"")</f>
        <v/>
      </c>
      <c r="AV3177" s="46" t="str">
        <f>IF(Table1[[#This Row],[Cur_Amount Credit]]&gt;0,ROUND(Table1[[#This Row],[Cur_Amount Credit]],2),"")</f>
        <v/>
      </c>
      <c r="AW3177" s="46" t="str">
        <f>LEFT(Table1[[#This Row],[Cur]],3)</f>
        <v/>
      </c>
      <c r="AX3177" s="59"/>
      <c r="AY3177" s="46"/>
      <c r="AZ3177" s="46" t="str">
        <f>IF(Table1[[#This Row],[Cur]]&lt;&gt;"",IF(Table1[[#This Row],[Cur]]="USD","",ExchangeRate),"")</f>
        <v/>
      </c>
      <c r="BA3177" s="46" t="str">
        <f>IF(Table1[[#This Row],[Grant]]&lt;&gt;"",VLOOKUP(Table1[[#This Row],[Grant]],Grants!B:D,3),"")</f>
        <v/>
      </c>
      <c r="BB3177" s="46" t="str">
        <f>TRIM(Table1[[#This Row],[Vendor ID]])</f>
        <v/>
      </c>
      <c r="BC3177" t="e">
        <f>IF(Table1[[#This Row],[Reference Number]]=Q3176,BC3176,BC3176+1)</f>
        <v>#REF!</v>
      </c>
    </row>
    <row r="3178" spans="1:55" ht="11.25" customHeight="1" x14ac:dyDescent="0.35">
      <c r="A3178" s="1"/>
      <c r="B3178" s="88" t="str">
        <f>IF(Table1[[#This Row],[Posting Date]]&lt;&gt;"",IF(Table1[[#This Row],[Reference Number]]=Q3177,B3177+1,1),"")</f>
        <v/>
      </c>
      <c r="C3178" s="61"/>
      <c r="D3178" s="61"/>
      <c r="E3178" s="140"/>
      <c r="F3178" s="143" t="str">
        <f>IFERROR(IF(VLOOKUP(Table1[[#This Row],[Budget Code Description]],Dimentions!$X$6:$AC$139,2,FALSE)="","",VLOOKUP(Table1[[#This Row],[Budget Code Description]],Dimentions!$X$6:$AC$139,2,FALSE)),"")</f>
        <v/>
      </c>
      <c r="G3178" s="143" t="str">
        <f>IFERROR(VLOOKUP(Table1[[#This Row],[Budget Code Description]],Dimentions!$X$6:$AC$139,3,FALSE),"")</f>
        <v/>
      </c>
      <c r="H3178" s="64" t="str">
        <f>IFERROR(VLOOKUP(Table1[[#This Row],[Account]],Dimentions!$S$6:$V$233,2,FALSE),"")</f>
        <v/>
      </c>
      <c r="I3178" s="62">
        <f>_xlfn.NUMBERVALUE(LEFT(Table1[[#This Row],[Account]],1))</f>
        <v>0</v>
      </c>
      <c r="J3178" s="62" t="str">
        <f>IFERROR(VLOOKUP(Table1[[#This Row],[Budget Code Description]],Table6[#All],7,FALSE),"")</f>
        <v/>
      </c>
      <c r="K3178" s="143" t="str">
        <f>IFERROR(VLOOKUP(Table1[[#This Row],[Budget Code Description]],Table6[#All],8,FALSE),"")</f>
        <v/>
      </c>
      <c r="L3178" s="63"/>
      <c r="M3178" s="65" t="str">
        <f>IFERROR(VLOOKUP(Table1[[#This Row],[Staff ID]],Table2[],2,FALSE),"")</f>
        <v/>
      </c>
      <c r="N3178" s="211" t="str">
        <f>IFERROR(IF(VLOOKUP(Table1[[#This Row],[Budget Code Description]],Dimentions!$X$6:$AC$134,4,FALSE)="","",VLOOKUP(Table1[[#This Row],[Budget Code Description]],Dimentions!$X$6:$AC$134,4,FALSE)),"")</f>
        <v/>
      </c>
      <c r="O3178" s="65" t="str">
        <f>IFERROR(VLOOKUP(Table1[[#This Row],[Vendor ID]],Table549[],2,FALSE),"")</f>
        <v/>
      </c>
      <c r="P3178" s="63"/>
      <c r="Q3178" s="143" t="str">
        <f>IF(Table1[[#This Row],[Posting Date]]&lt;&gt;"",$D$9,"")</f>
        <v/>
      </c>
      <c r="R3178" s="159" t="str">
        <f>IF(Table1[[#This Row],[Posting Date]]&lt;&gt;"",$D$10,"")</f>
        <v/>
      </c>
      <c r="S3178" s="66"/>
      <c r="T3178" s="63"/>
      <c r="U3178" s="67"/>
      <c r="V3178" s="67"/>
      <c r="W3178" s="67" t="str">
        <f t="shared" si="52"/>
        <v/>
      </c>
      <c r="X3178" s="161" t="str">
        <f>IF(E3178="","",(IF(Table1[[#This Row],[Cur]]="USD",Table1[[#This Row],[Cur_Amount Debit]],Table1[[#This Row],[Cur_Amount Debit]]/Table1[[#This Row],[Exchange Rate]])))</f>
        <v/>
      </c>
      <c r="Y3178" s="161" t="str">
        <f>IF(E3178="","",(IF(Table1[[#This Row],[Cur]]="USD",Table1[[#This Row],[Cur_Amount Credit]],Table1[[#This Row],[Cur_Amount Credit]]/ExchangeRate)))</f>
        <v/>
      </c>
      <c r="Z3178" s="203" t="str">
        <f>IF(E3178="","",(Table1[[#This Row],[Debit USD]]-Table1[[#This Row],[Credit USD]]))</f>
        <v/>
      </c>
      <c r="AA3178" s="122"/>
      <c r="AB3178" s="1"/>
      <c r="AC3178" s="15"/>
      <c r="AD3178" s="15" t="str">
        <f>IF(AND(OR(Table1[[#This Row],[Account]]="15030",Table1[[#This Row],[Account]]="15035",Table1[[#This Row],[Account]]="20150"),Table1[[#This Row],[Vendor ID]]=""),1,"")</f>
        <v/>
      </c>
      <c r="AE3178" s="15"/>
      <c r="AF3178" s="15"/>
      <c r="AG3178" s="15"/>
      <c r="AH3178" s="46" t="str">
        <f>IF(Table1[[#This Row],[Posting Date]]&lt;&gt;"","GJ-"&amp;CountryID,"")</f>
        <v/>
      </c>
      <c r="AI3178" s="59" t="str">
        <f>IF(Table1[[#This Row],[Posting Date]]&lt;&gt;"",Table1[[#This Row],[Posting Date]],"")</f>
        <v/>
      </c>
      <c r="AJ3178" s="46"/>
      <c r="AK3178" s="46" t="str">
        <f>IF(Table1[[#This Row],[Description]]&lt;&gt;"",Table1[[#This Row],[Description]],"")</f>
        <v/>
      </c>
      <c r="AL3178" s="46" t="str">
        <f>IF(Table1[[#This Row],[Posting Date]]&lt;&gt;"",Table1[[#This Row],[Reference Number]],"")</f>
        <v/>
      </c>
      <c r="AM3178" s="46" t="str">
        <f>TRIM(Table1[[#This Row],[Line '#]])</f>
        <v/>
      </c>
      <c r="AN3178" s="46" t="str">
        <f>TRIM(Table1[[#This Row],[Account]])</f>
        <v/>
      </c>
      <c r="AO3178" s="46" t="str">
        <f>IF(Table1[[#This Row],[Posting Date]]&lt;&gt;"",$D$5,"")</f>
        <v/>
      </c>
      <c r="AP3178" s="46" t="str">
        <f>TRIM(Table1[[#This Row],[Departments-Prgrams]])</f>
        <v/>
      </c>
      <c r="AQ3178" s="46" t="str">
        <f>TRIM(Table1[[#This Row],[Grant]])</f>
        <v/>
      </c>
      <c r="AR3178" s="46" t="str">
        <f>TRIM(Table1[[#This Row],[Staff ID]])</f>
        <v/>
      </c>
      <c r="AS3178" s="46" t="str">
        <f>IF(TRIM(Table1[[#This Row],[Budget Code]])=0,"",TRIM(Table1[[#This Row],[Budget Code]]))</f>
        <v/>
      </c>
      <c r="AT3178" s="46" t="str">
        <f>IF(Table1[[#This Row],[Line Description]]&lt;&gt;"",Table1[[#This Row],[Line Description]],"")</f>
        <v/>
      </c>
      <c r="AU3178" s="46" t="str">
        <f>IF(Table1[[#This Row],[Cur_Amount Debit]]&gt;0,ROUND(Table1[[#This Row],[Cur_Amount Debit]],2),"")</f>
        <v/>
      </c>
      <c r="AV3178" s="46" t="str">
        <f>IF(Table1[[#This Row],[Cur_Amount Credit]]&gt;0,ROUND(Table1[[#This Row],[Cur_Amount Credit]],2),"")</f>
        <v/>
      </c>
      <c r="AW3178" s="46" t="str">
        <f>LEFT(Table1[[#This Row],[Cur]],3)</f>
        <v/>
      </c>
      <c r="AX3178" s="59"/>
      <c r="AY3178" s="46"/>
      <c r="AZ3178" s="46" t="str">
        <f>IF(Table1[[#This Row],[Cur]]&lt;&gt;"",IF(Table1[[#This Row],[Cur]]="USD","",ExchangeRate),"")</f>
        <v/>
      </c>
      <c r="BA3178" s="46" t="str">
        <f>IF(Table1[[#This Row],[Grant]]&lt;&gt;"",VLOOKUP(Table1[[#This Row],[Grant]],Grants!B:D,3),"")</f>
        <v/>
      </c>
      <c r="BB3178" s="46" t="str">
        <f>TRIM(Table1[[#This Row],[Vendor ID]])</f>
        <v/>
      </c>
      <c r="BC3178" t="e">
        <f>IF(Table1[[#This Row],[Reference Number]]=Q3177,BC3177,BC3177+1)</f>
        <v>#REF!</v>
      </c>
    </row>
    <row r="3179" spans="1:55" ht="11.25" customHeight="1" x14ac:dyDescent="0.35">
      <c r="A3179" s="1"/>
      <c r="B3179" s="88" t="str">
        <f>IF(Table1[[#This Row],[Posting Date]]&lt;&gt;"",IF(Table1[[#This Row],[Reference Number]]=Q3178,B3178+1,1),"")</f>
        <v/>
      </c>
      <c r="C3179" s="61"/>
      <c r="D3179" s="61"/>
      <c r="E3179" s="140"/>
      <c r="F3179" s="143" t="str">
        <f>IFERROR(IF(VLOOKUP(Table1[[#This Row],[Budget Code Description]],Dimentions!$X$6:$AC$139,2,FALSE)="","",VLOOKUP(Table1[[#This Row],[Budget Code Description]],Dimentions!$X$6:$AC$139,2,FALSE)),"")</f>
        <v/>
      </c>
      <c r="G3179" s="143" t="str">
        <f>IFERROR(VLOOKUP(Table1[[#This Row],[Budget Code Description]],Dimentions!$X$6:$AC$139,3,FALSE),"")</f>
        <v/>
      </c>
      <c r="H3179" s="64" t="str">
        <f>IFERROR(VLOOKUP(Table1[[#This Row],[Account]],Dimentions!$S$6:$V$233,2,FALSE),"")</f>
        <v/>
      </c>
      <c r="I3179" s="62">
        <f>_xlfn.NUMBERVALUE(LEFT(Table1[[#This Row],[Account]],1))</f>
        <v>0</v>
      </c>
      <c r="J3179" s="62" t="str">
        <f>IFERROR(VLOOKUP(Table1[[#This Row],[Budget Code Description]],Table6[#All],7,FALSE),"")</f>
        <v/>
      </c>
      <c r="K3179" s="143" t="str">
        <f>IFERROR(VLOOKUP(Table1[[#This Row],[Budget Code Description]],Table6[#All],8,FALSE),"")</f>
        <v/>
      </c>
      <c r="L3179" s="63"/>
      <c r="M3179" s="65" t="str">
        <f>IFERROR(VLOOKUP(Table1[[#This Row],[Staff ID]],Table2[],2,FALSE),"")</f>
        <v/>
      </c>
      <c r="N3179" s="211" t="str">
        <f>IFERROR(IF(VLOOKUP(Table1[[#This Row],[Budget Code Description]],Dimentions!$X$6:$AC$134,4,FALSE)="","",VLOOKUP(Table1[[#This Row],[Budget Code Description]],Dimentions!$X$6:$AC$134,4,FALSE)),"")</f>
        <v/>
      </c>
      <c r="O3179" s="65" t="str">
        <f>IFERROR(VLOOKUP(Table1[[#This Row],[Vendor ID]],Table549[],2,FALSE),"")</f>
        <v/>
      </c>
      <c r="P3179" s="63"/>
      <c r="Q3179" s="143" t="str">
        <f>IF(Table1[[#This Row],[Posting Date]]&lt;&gt;"",$D$9,"")</f>
        <v/>
      </c>
      <c r="R3179" s="159" t="str">
        <f>IF(Table1[[#This Row],[Posting Date]]&lt;&gt;"",$D$10,"")</f>
        <v/>
      </c>
      <c r="S3179" s="66"/>
      <c r="T3179" s="63"/>
      <c r="U3179" s="67"/>
      <c r="V3179" s="67"/>
      <c r="W3179" s="67" t="str">
        <f t="shared" ref="W3179:W3188" si="53">IF(E3179="","",(ExchangeRate))</f>
        <v/>
      </c>
      <c r="X3179" s="161" t="str">
        <f>IF(E3179="","",(IF(Table1[[#This Row],[Cur]]="USD",Table1[[#This Row],[Cur_Amount Debit]],Table1[[#This Row],[Cur_Amount Debit]]/Table1[[#This Row],[Exchange Rate]])))</f>
        <v/>
      </c>
      <c r="Y3179" s="161" t="str">
        <f>IF(E3179="","",(IF(Table1[[#This Row],[Cur]]="USD",Table1[[#This Row],[Cur_Amount Credit]],Table1[[#This Row],[Cur_Amount Credit]]/ExchangeRate)))</f>
        <v/>
      </c>
      <c r="Z3179" s="203" t="str">
        <f>IF(E3179="","",(Table1[[#This Row],[Debit USD]]-Table1[[#This Row],[Credit USD]]))</f>
        <v/>
      </c>
      <c r="AA3179" s="122"/>
      <c r="AB3179" s="1"/>
      <c r="AC3179" s="15"/>
      <c r="AD3179" s="15" t="str">
        <f>IF(AND(OR(Table1[[#This Row],[Account]]="15030",Table1[[#This Row],[Account]]="15035",Table1[[#This Row],[Account]]="20150"),Table1[[#This Row],[Vendor ID]]=""),1,"")</f>
        <v/>
      </c>
      <c r="AE3179" s="15"/>
      <c r="AF3179" s="15"/>
      <c r="AG3179" s="15"/>
      <c r="AH3179" s="46" t="str">
        <f>IF(Table1[[#This Row],[Posting Date]]&lt;&gt;"","GJ-"&amp;CountryID,"")</f>
        <v/>
      </c>
      <c r="AI3179" s="59" t="str">
        <f>IF(Table1[[#This Row],[Posting Date]]&lt;&gt;"",Table1[[#This Row],[Posting Date]],"")</f>
        <v/>
      </c>
      <c r="AJ3179" s="46"/>
      <c r="AK3179" s="46" t="str">
        <f>IF(Table1[[#This Row],[Description]]&lt;&gt;"",Table1[[#This Row],[Description]],"")</f>
        <v/>
      </c>
      <c r="AL3179" s="46" t="str">
        <f>IF(Table1[[#This Row],[Posting Date]]&lt;&gt;"",Table1[[#This Row],[Reference Number]],"")</f>
        <v/>
      </c>
      <c r="AM3179" s="46" t="str">
        <f>TRIM(Table1[[#This Row],[Line '#]])</f>
        <v/>
      </c>
      <c r="AN3179" s="46" t="str">
        <f>TRIM(Table1[[#This Row],[Account]])</f>
        <v/>
      </c>
      <c r="AO3179" s="46" t="str">
        <f>IF(Table1[[#This Row],[Posting Date]]&lt;&gt;"",$D$5,"")</f>
        <v/>
      </c>
      <c r="AP3179" s="46" t="str">
        <f>TRIM(Table1[[#This Row],[Departments-Prgrams]])</f>
        <v/>
      </c>
      <c r="AQ3179" s="46" t="str">
        <f>TRIM(Table1[[#This Row],[Grant]])</f>
        <v/>
      </c>
      <c r="AR3179" s="46" t="str">
        <f>TRIM(Table1[[#This Row],[Staff ID]])</f>
        <v/>
      </c>
      <c r="AS3179" s="46" t="str">
        <f>IF(TRIM(Table1[[#This Row],[Budget Code]])=0,"",TRIM(Table1[[#This Row],[Budget Code]]))</f>
        <v/>
      </c>
      <c r="AT3179" s="46" t="str">
        <f>IF(Table1[[#This Row],[Line Description]]&lt;&gt;"",Table1[[#This Row],[Line Description]],"")</f>
        <v/>
      </c>
      <c r="AU3179" s="46" t="str">
        <f>IF(Table1[[#This Row],[Cur_Amount Debit]]&gt;0,ROUND(Table1[[#This Row],[Cur_Amount Debit]],2),"")</f>
        <v/>
      </c>
      <c r="AV3179" s="46" t="str">
        <f>IF(Table1[[#This Row],[Cur_Amount Credit]]&gt;0,ROUND(Table1[[#This Row],[Cur_Amount Credit]],2),"")</f>
        <v/>
      </c>
      <c r="AW3179" s="46" t="str">
        <f>LEFT(Table1[[#This Row],[Cur]],3)</f>
        <v/>
      </c>
      <c r="AX3179" s="59"/>
      <c r="AY3179" s="46"/>
      <c r="AZ3179" s="46" t="str">
        <f>IF(Table1[[#This Row],[Cur]]&lt;&gt;"",IF(Table1[[#This Row],[Cur]]="USD","",ExchangeRate),"")</f>
        <v/>
      </c>
      <c r="BA3179" s="46" t="str">
        <f>IF(Table1[[#This Row],[Grant]]&lt;&gt;"",VLOOKUP(Table1[[#This Row],[Grant]],Grants!B:D,3),"")</f>
        <v/>
      </c>
      <c r="BB3179" s="46" t="str">
        <f>TRIM(Table1[[#This Row],[Vendor ID]])</f>
        <v/>
      </c>
      <c r="BC3179" t="e">
        <f>IF(Table1[[#This Row],[Reference Number]]=Q3178,BC3178,BC3178+1)</f>
        <v>#REF!</v>
      </c>
    </row>
    <row r="3180" spans="1:55" ht="11.25" customHeight="1" x14ac:dyDescent="0.35">
      <c r="A3180" s="1"/>
      <c r="B3180" s="88" t="str">
        <f>IF(Table1[[#This Row],[Posting Date]]&lt;&gt;"",IF(Table1[[#This Row],[Reference Number]]=Q3179,B3179+1,1),"")</f>
        <v/>
      </c>
      <c r="C3180" s="61"/>
      <c r="D3180" s="61"/>
      <c r="E3180" s="140"/>
      <c r="F3180" s="143" t="str">
        <f>IFERROR(IF(VLOOKUP(Table1[[#This Row],[Budget Code Description]],Dimentions!$X$6:$AC$139,2,FALSE)="","",VLOOKUP(Table1[[#This Row],[Budget Code Description]],Dimentions!$X$6:$AC$139,2,FALSE)),"")</f>
        <v/>
      </c>
      <c r="G3180" s="143" t="str">
        <f>IFERROR(VLOOKUP(Table1[[#This Row],[Budget Code Description]],Dimentions!$X$6:$AC$139,3,FALSE),"")</f>
        <v/>
      </c>
      <c r="H3180" s="64" t="str">
        <f>IFERROR(VLOOKUP(Table1[[#This Row],[Account]],Dimentions!$S$6:$V$233,2,FALSE),"")</f>
        <v/>
      </c>
      <c r="I3180" s="62">
        <f>_xlfn.NUMBERVALUE(LEFT(Table1[[#This Row],[Account]],1))</f>
        <v>0</v>
      </c>
      <c r="J3180" s="62" t="str">
        <f>IFERROR(VLOOKUP(Table1[[#This Row],[Budget Code Description]],Table6[#All],7,FALSE),"")</f>
        <v/>
      </c>
      <c r="K3180" s="143" t="str">
        <f>IFERROR(VLOOKUP(Table1[[#This Row],[Budget Code Description]],Table6[#All],8,FALSE),"")</f>
        <v/>
      </c>
      <c r="L3180" s="63"/>
      <c r="M3180" s="65" t="str">
        <f>IFERROR(VLOOKUP(Table1[[#This Row],[Staff ID]],Table2[],2,FALSE),"")</f>
        <v/>
      </c>
      <c r="N3180" s="211" t="str">
        <f>IFERROR(IF(VLOOKUP(Table1[[#This Row],[Budget Code Description]],Dimentions!$X$6:$AC$134,4,FALSE)="","",VLOOKUP(Table1[[#This Row],[Budget Code Description]],Dimentions!$X$6:$AC$134,4,FALSE)),"")</f>
        <v/>
      </c>
      <c r="O3180" s="65" t="str">
        <f>IFERROR(VLOOKUP(Table1[[#This Row],[Vendor ID]],Table549[],2,FALSE),"")</f>
        <v/>
      </c>
      <c r="P3180" s="63"/>
      <c r="Q3180" s="143" t="str">
        <f>IF(Table1[[#This Row],[Posting Date]]&lt;&gt;"",$D$9,"")</f>
        <v/>
      </c>
      <c r="R3180" s="159" t="str">
        <f>IF(Table1[[#This Row],[Posting Date]]&lt;&gt;"",$D$10,"")</f>
        <v/>
      </c>
      <c r="S3180" s="66"/>
      <c r="T3180" s="63"/>
      <c r="U3180" s="67"/>
      <c r="V3180" s="67"/>
      <c r="W3180" s="67" t="str">
        <f t="shared" si="53"/>
        <v/>
      </c>
      <c r="X3180" s="161" t="str">
        <f>IF(E3180="","",(IF(Table1[[#This Row],[Cur]]="USD",Table1[[#This Row],[Cur_Amount Debit]],Table1[[#This Row],[Cur_Amount Debit]]/Table1[[#This Row],[Exchange Rate]])))</f>
        <v/>
      </c>
      <c r="Y3180" s="161" t="str">
        <f>IF(E3180="","",(IF(Table1[[#This Row],[Cur]]="USD",Table1[[#This Row],[Cur_Amount Credit]],Table1[[#This Row],[Cur_Amount Credit]]/ExchangeRate)))</f>
        <v/>
      </c>
      <c r="Z3180" s="203" t="str">
        <f>IF(E3180="","",(Table1[[#This Row],[Debit USD]]-Table1[[#This Row],[Credit USD]]))</f>
        <v/>
      </c>
      <c r="AA3180" s="122"/>
      <c r="AB3180" s="1"/>
      <c r="AC3180" s="15"/>
      <c r="AD3180" s="15" t="str">
        <f>IF(AND(OR(Table1[[#This Row],[Account]]="15030",Table1[[#This Row],[Account]]="15035",Table1[[#This Row],[Account]]="20150"),Table1[[#This Row],[Vendor ID]]=""),1,"")</f>
        <v/>
      </c>
      <c r="AE3180" s="15"/>
      <c r="AF3180" s="15"/>
      <c r="AG3180" s="15"/>
      <c r="AH3180" s="46" t="str">
        <f>IF(Table1[[#This Row],[Posting Date]]&lt;&gt;"","GJ-"&amp;CountryID,"")</f>
        <v/>
      </c>
      <c r="AI3180" s="59" t="str">
        <f>IF(Table1[[#This Row],[Posting Date]]&lt;&gt;"",Table1[[#This Row],[Posting Date]],"")</f>
        <v/>
      </c>
      <c r="AJ3180" s="46"/>
      <c r="AK3180" s="46" t="str">
        <f>IF(Table1[[#This Row],[Description]]&lt;&gt;"",Table1[[#This Row],[Description]],"")</f>
        <v/>
      </c>
      <c r="AL3180" s="46" t="str">
        <f>IF(Table1[[#This Row],[Posting Date]]&lt;&gt;"",Table1[[#This Row],[Reference Number]],"")</f>
        <v/>
      </c>
      <c r="AM3180" s="46" t="str">
        <f>TRIM(Table1[[#This Row],[Line '#]])</f>
        <v/>
      </c>
      <c r="AN3180" s="46" t="str">
        <f>TRIM(Table1[[#This Row],[Account]])</f>
        <v/>
      </c>
      <c r="AO3180" s="46" t="str">
        <f>IF(Table1[[#This Row],[Posting Date]]&lt;&gt;"",$D$5,"")</f>
        <v/>
      </c>
      <c r="AP3180" s="46" t="str">
        <f>TRIM(Table1[[#This Row],[Departments-Prgrams]])</f>
        <v/>
      </c>
      <c r="AQ3180" s="46" t="str">
        <f>TRIM(Table1[[#This Row],[Grant]])</f>
        <v/>
      </c>
      <c r="AR3180" s="46" t="str">
        <f>TRIM(Table1[[#This Row],[Staff ID]])</f>
        <v/>
      </c>
      <c r="AS3180" s="46" t="str">
        <f>IF(TRIM(Table1[[#This Row],[Budget Code]])=0,"",TRIM(Table1[[#This Row],[Budget Code]]))</f>
        <v/>
      </c>
      <c r="AT3180" s="46" t="str">
        <f>IF(Table1[[#This Row],[Line Description]]&lt;&gt;"",Table1[[#This Row],[Line Description]],"")</f>
        <v/>
      </c>
      <c r="AU3180" s="46" t="str">
        <f>IF(Table1[[#This Row],[Cur_Amount Debit]]&gt;0,ROUND(Table1[[#This Row],[Cur_Amount Debit]],2),"")</f>
        <v/>
      </c>
      <c r="AV3180" s="46" t="str">
        <f>IF(Table1[[#This Row],[Cur_Amount Credit]]&gt;0,ROUND(Table1[[#This Row],[Cur_Amount Credit]],2),"")</f>
        <v/>
      </c>
      <c r="AW3180" s="46" t="str">
        <f>LEFT(Table1[[#This Row],[Cur]],3)</f>
        <v/>
      </c>
      <c r="AX3180" s="59"/>
      <c r="AY3180" s="46"/>
      <c r="AZ3180" s="46" t="str">
        <f>IF(Table1[[#This Row],[Cur]]&lt;&gt;"",IF(Table1[[#This Row],[Cur]]="USD","",ExchangeRate),"")</f>
        <v/>
      </c>
      <c r="BA3180" s="46" t="str">
        <f>IF(Table1[[#This Row],[Grant]]&lt;&gt;"",VLOOKUP(Table1[[#This Row],[Grant]],Grants!B:D,3),"")</f>
        <v/>
      </c>
      <c r="BB3180" s="46" t="str">
        <f>TRIM(Table1[[#This Row],[Vendor ID]])</f>
        <v/>
      </c>
      <c r="BC3180" t="e">
        <f>IF(Table1[[#This Row],[Reference Number]]=Q3179,BC3179,BC3179+1)</f>
        <v>#REF!</v>
      </c>
    </row>
    <row r="3181" spans="1:55" ht="11.25" customHeight="1" x14ac:dyDescent="0.35">
      <c r="A3181" s="1"/>
      <c r="B3181" s="88" t="str">
        <f>IF(Table1[[#This Row],[Posting Date]]&lt;&gt;"",IF(Table1[[#This Row],[Reference Number]]=Q3180,B3180+1,1),"")</f>
        <v/>
      </c>
      <c r="C3181" s="61"/>
      <c r="D3181" s="61"/>
      <c r="E3181" s="140"/>
      <c r="F3181" s="143" t="str">
        <f>IFERROR(IF(VLOOKUP(Table1[[#This Row],[Budget Code Description]],Dimentions!$X$6:$AC$139,2,FALSE)="","",VLOOKUP(Table1[[#This Row],[Budget Code Description]],Dimentions!$X$6:$AC$139,2,FALSE)),"")</f>
        <v/>
      </c>
      <c r="G3181" s="143" t="str">
        <f>IFERROR(VLOOKUP(Table1[[#This Row],[Budget Code Description]],Dimentions!$X$6:$AC$139,3,FALSE),"")</f>
        <v/>
      </c>
      <c r="H3181" s="64" t="str">
        <f>IFERROR(VLOOKUP(Table1[[#This Row],[Account]],Dimentions!$S$6:$V$233,2,FALSE),"")</f>
        <v/>
      </c>
      <c r="I3181" s="62">
        <f>_xlfn.NUMBERVALUE(LEFT(Table1[[#This Row],[Account]],1))</f>
        <v>0</v>
      </c>
      <c r="J3181" s="62" t="str">
        <f>IFERROR(VLOOKUP(Table1[[#This Row],[Budget Code Description]],Table6[#All],7,FALSE),"")</f>
        <v/>
      </c>
      <c r="K3181" s="143" t="str">
        <f>IFERROR(VLOOKUP(Table1[[#This Row],[Budget Code Description]],Table6[#All],8,FALSE),"")</f>
        <v/>
      </c>
      <c r="L3181" s="63"/>
      <c r="M3181" s="65" t="str">
        <f>IFERROR(VLOOKUP(Table1[[#This Row],[Staff ID]],Table2[],2,FALSE),"")</f>
        <v/>
      </c>
      <c r="N3181" s="211" t="str">
        <f>IFERROR(IF(VLOOKUP(Table1[[#This Row],[Budget Code Description]],Dimentions!$X$6:$AC$134,4,FALSE)="","",VLOOKUP(Table1[[#This Row],[Budget Code Description]],Dimentions!$X$6:$AC$134,4,FALSE)),"")</f>
        <v/>
      </c>
      <c r="O3181" s="65" t="str">
        <f>IFERROR(VLOOKUP(Table1[[#This Row],[Vendor ID]],Table549[],2,FALSE),"")</f>
        <v/>
      </c>
      <c r="P3181" s="63"/>
      <c r="Q3181" s="143" t="str">
        <f>IF(Table1[[#This Row],[Posting Date]]&lt;&gt;"",$D$9,"")</f>
        <v/>
      </c>
      <c r="R3181" s="159" t="str">
        <f>IF(Table1[[#This Row],[Posting Date]]&lt;&gt;"",$D$10,"")</f>
        <v/>
      </c>
      <c r="S3181" s="66"/>
      <c r="T3181" s="63"/>
      <c r="U3181" s="67"/>
      <c r="V3181" s="67"/>
      <c r="W3181" s="67" t="str">
        <f t="shared" si="53"/>
        <v/>
      </c>
      <c r="X3181" s="161" t="str">
        <f>IF(E3181="","",(IF(Table1[[#This Row],[Cur]]="USD",Table1[[#This Row],[Cur_Amount Debit]],Table1[[#This Row],[Cur_Amount Debit]]/Table1[[#This Row],[Exchange Rate]])))</f>
        <v/>
      </c>
      <c r="Y3181" s="161" t="str">
        <f>IF(E3181="","",(IF(Table1[[#This Row],[Cur]]="USD",Table1[[#This Row],[Cur_Amount Credit]],Table1[[#This Row],[Cur_Amount Credit]]/ExchangeRate)))</f>
        <v/>
      </c>
      <c r="Z3181" s="203" t="str">
        <f>IF(E3181="","",(Table1[[#This Row],[Debit USD]]-Table1[[#This Row],[Credit USD]]))</f>
        <v/>
      </c>
      <c r="AA3181" s="122"/>
      <c r="AB3181" s="1"/>
      <c r="AC3181" s="15"/>
      <c r="AD3181" s="15" t="str">
        <f>IF(AND(OR(Table1[[#This Row],[Account]]="15030",Table1[[#This Row],[Account]]="15035",Table1[[#This Row],[Account]]="20150"),Table1[[#This Row],[Vendor ID]]=""),1,"")</f>
        <v/>
      </c>
      <c r="AE3181" s="15"/>
      <c r="AF3181" s="15"/>
      <c r="AG3181" s="15"/>
      <c r="AH3181" s="46" t="str">
        <f>IF(Table1[[#This Row],[Posting Date]]&lt;&gt;"","GJ-"&amp;CountryID,"")</f>
        <v/>
      </c>
      <c r="AI3181" s="59" t="str">
        <f>IF(Table1[[#This Row],[Posting Date]]&lt;&gt;"",Table1[[#This Row],[Posting Date]],"")</f>
        <v/>
      </c>
      <c r="AJ3181" s="46"/>
      <c r="AK3181" s="46" t="str">
        <f>IF(Table1[[#This Row],[Description]]&lt;&gt;"",Table1[[#This Row],[Description]],"")</f>
        <v/>
      </c>
      <c r="AL3181" s="46" t="str">
        <f>IF(Table1[[#This Row],[Posting Date]]&lt;&gt;"",Table1[[#This Row],[Reference Number]],"")</f>
        <v/>
      </c>
      <c r="AM3181" s="46" t="str">
        <f>TRIM(Table1[[#This Row],[Line '#]])</f>
        <v/>
      </c>
      <c r="AN3181" s="46" t="str">
        <f>TRIM(Table1[[#This Row],[Account]])</f>
        <v/>
      </c>
      <c r="AO3181" s="46" t="str">
        <f>IF(Table1[[#This Row],[Posting Date]]&lt;&gt;"",$D$5,"")</f>
        <v/>
      </c>
      <c r="AP3181" s="46" t="str">
        <f>TRIM(Table1[[#This Row],[Departments-Prgrams]])</f>
        <v/>
      </c>
      <c r="AQ3181" s="46" t="str">
        <f>TRIM(Table1[[#This Row],[Grant]])</f>
        <v/>
      </c>
      <c r="AR3181" s="46" t="str">
        <f>TRIM(Table1[[#This Row],[Staff ID]])</f>
        <v/>
      </c>
      <c r="AS3181" s="46" t="str">
        <f>IF(TRIM(Table1[[#This Row],[Budget Code]])=0,"",TRIM(Table1[[#This Row],[Budget Code]]))</f>
        <v/>
      </c>
      <c r="AT3181" s="46" t="str">
        <f>IF(Table1[[#This Row],[Line Description]]&lt;&gt;"",Table1[[#This Row],[Line Description]],"")</f>
        <v/>
      </c>
      <c r="AU3181" s="46" t="str">
        <f>IF(Table1[[#This Row],[Cur_Amount Debit]]&gt;0,ROUND(Table1[[#This Row],[Cur_Amount Debit]],2),"")</f>
        <v/>
      </c>
      <c r="AV3181" s="46" t="str">
        <f>IF(Table1[[#This Row],[Cur_Amount Credit]]&gt;0,ROUND(Table1[[#This Row],[Cur_Amount Credit]],2),"")</f>
        <v/>
      </c>
      <c r="AW3181" s="46" t="str">
        <f>LEFT(Table1[[#This Row],[Cur]],3)</f>
        <v/>
      </c>
      <c r="AX3181" s="59"/>
      <c r="AY3181" s="46"/>
      <c r="AZ3181" s="46" t="str">
        <f>IF(Table1[[#This Row],[Cur]]&lt;&gt;"",IF(Table1[[#This Row],[Cur]]="USD","",ExchangeRate),"")</f>
        <v/>
      </c>
      <c r="BA3181" s="46" t="str">
        <f>IF(Table1[[#This Row],[Grant]]&lt;&gt;"",VLOOKUP(Table1[[#This Row],[Grant]],Grants!B:D,3),"")</f>
        <v/>
      </c>
      <c r="BB3181" s="46" t="str">
        <f>TRIM(Table1[[#This Row],[Vendor ID]])</f>
        <v/>
      </c>
      <c r="BC3181" t="e">
        <f>IF(Table1[[#This Row],[Reference Number]]=Q3180,BC3180,BC3180+1)</f>
        <v>#REF!</v>
      </c>
    </row>
    <row r="3182" spans="1:55" ht="11.25" customHeight="1" x14ac:dyDescent="0.35">
      <c r="A3182" s="1"/>
      <c r="B3182" s="88" t="str">
        <f>IF(Table1[[#This Row],[Posting Date]]&lt;&gt;"",IF(Table1[[#This Row],[Reference Number]]=Q3181,B3181+1,1),"")</f>
        <v/>
      </c>
      <c r="C3182" s="61"/>
      <c r="D3182" s="61"/>
      <c r="E3182" s="140"/>
      <c r="F3182" s="143" t="str">
        <f>IFERROR(IF(VLOOKUP(Table1[[#This Row],[Budget Code Description]],Dimentions!$X$6:$AC$139,2,FALSE)="","",VLOOKUP(Table1[[#This Row],[Budget Code Description]],Dimentions!$X$6:$AC$139,2,FALSE)),"")</f>
        <v/>
      </c>
      <c r="G3182" s="143" t="str">
        <f>IFERROR(VLOOKUP(Table1[[#This Row],[Budget Code Description]],Dimentions!$X$6:$AC$139,3,FALSE),"")</f>
        <v/>
      </c>
      <c r="H3182" s="64" t="str">
        <f>IFERROR(VLOOKUP(Table1[[#This Row],[Account]],Dimentions!$S$6:$V$233,2,FALSE),"")</f>
        <v/>
      </c>
      <c r="I3182" s="62">
        <f>_xlfn.NUMBERVALUE(LEFT(Table1[[#This Row],[Account]],1))</f>
        <v>0</v>
      </c>
      <c r="J3182" s="62" t="str">
        <f>IFERROR(VLOOKUP(Table1[[#This Row],[Budget Code Description]],Table6[#All],7,FALSE),"")</f>
        <v/>
      </c>
      <c r="K3182" s="143" t="str">
        <f>IFERROR(VLOOKUP(Table1[[#This Row],[Budget Code Description]],Table6[#All],8,FALSE),"")</f>
        <v/>
      </c>
      <c r="L3182" s="63"/>
      <c r="M3182" s="65" t="str">
        <f>IFERROR(VLOOKUP(Table1[[#This Row],[Staff ID]],Table2[],2,FALSE),"")</f>
        <v/>
      </c>
      <c r="N3182" s="211" t="str">
        <f>IFERROR(IF(VLOOKUP(Table1[[#This Row],[Budget Code Description]],Dimentions!$X$6:$AC$134,4,FALSE)="","",VLOOKUP(Table1[[#This Row],[Budget Code Description]],Dimentions!$X$6:$AC$134,4,FALSE)),"")</f>
        <v/>
      </c>
      <c r="O3182" s="65" t="str">
        <f>IFERROR(VLOOKUP(Table1[[#This Row],[Vendor ID]],Table549[],2,FALSE),"")</f>
        <v/>
      </c>
      <c r="P3182" s="63"/>
      <c r="Q3182" s="143" t="str">
        <f>IF(Table1[[#This Row],[Posting Date]]&lt;&gt;"",$D$9,"")</f>
        <v/>
      </c>
      <c r="R3182" s="159" t="str">
        <f>IF(Table1[[#This Row],[Posting Date]]&lt;&gt;"",$D$10,"")</f>
        <v/>
      </c>
      <c r="S3182" s="66"/>
      <c r="T3182" s="63"/>
      <c r="U3182" s="67"/>
      <c r="V3182" s="67"/>
      <c r="W3182" s="67" t="str">
        <f t="shared" si="53"/>
        <v/>
      </c>
      <c r="X3182" s="161" t="str">
        <f>IF(E3182="","",(IF(Table1[[#This Row],[Cur]]="USD",Table1[[#This Row],[Cur_Amount Debit]],Table1[[#This Row],[Cur_Amount Debit]]/Table1[[#This Row],[Exchange Rate]])))</f>
        <v/>
      </c>
      <c r="Y3182" s="161" t="str">
        <f>IF(E3182="","",(IF(Table1[[#This Row],[Cur]]="USD",Table1[[#This Row],[Cur_Amount Credit]],Table1[[#This Row],[Cur_Amount Credit]]/ExchangeRate)))</f>
        <v/>
      </c>
      <c r="Z3182" s="203" t="str">
        <f>IF(E3182="","",(Table1[[#This Row],[Debit USD]]-Table1[[#This Row],[Credit USD]]))</f>
        <v/>
      </c>
      <c r="AA3182" s="122"/>
      <c r="AB3182" s="1"/>
      <c r="AC3182" s="15"/>
      <c r="AD3182" s="15" t="str">
        <f>IF(AND(OR(Table1[[#This Row],[Account]]="15030",Table1[[#This Row],[Account]]="15035",Table1[[#This Row],[Account]]="20150"),Table1[[#This Row],[Vendor ID]]=""),1,"")</f>
        <v/>
      </c>
      <c r="AE3182" s="15"/>
      <c r="AF3182" s="15"/>
      <c r="AG3182" s="15"/>
      <c r="AH3182" s="46" t="str">
        <f>IF(Table1[[#This Row],[Posting Date]]&lt;&gt;"","GJ-"&amp;CountryID,"")</f>
        <v/>
      </c>
      <c r="AI3182" s="59" t="str">
        <f>IF(Table1[[#This Row],[Posting Date]]&lt;&gt;"",Table1[[#This Row],[Posting Date]],"")</f>
        <v/>
      </c>
      <c r="AJ3182" s="46"/>
      <c r="AK3182" s="46" t="str">
        <f>IF(Table1[[#This Row],[Description]]&lt;&gt;"",Table1[[#This Row],[Description]],"")</f>
        <v/>
      </c>
      <c r="AL3182" s="46" t="str">
        <f>IF(Table1[[#This Row],[Posting Date]]&lt;&gt;"",Table1[[#This Row],[Reference Number]],"")</f>
        <v/>
      </c>
      <c r="AM3182" s="46" t="str">
        <f>TRIM(Table1[[#This Row],[Line '#]])</f>
        <v/>
      </c>
      <c r="AN3182" s="46" t="str">
        <f>TRIM(Table1[[#This Row],[Account]])</f>
        <v/>
      </c>
      <c r="AO3182" s="46" t="str">
        <f>IF(Table1[[#This Row],[Posting Date]]&lt;&gt;"",$D$5,"")</f>
        <v/>
      </c>
      <c r="AP3182" s="46" t="str">
        <f>TRIM(Table1[[#This Row],[Departments-Prgrams]])</f>
        <v/>
      </c>
      <c r="AQ3182" s="46" t="str">
        <f>TRIM(Table1[[#This Row],[Grant]])</f>
        <v/>
      </c>
      <c r="AR3182" s="46" t="str">
        <f>TRIM(Table1[[#This Row],[Staff ID]])</f>
        <v/>
      </c>
      <c r="AS3182" s="46" t="str">
        <f>IF(TRIM(Table1[[#This Row],[Budget Code]])=0,"",TRIM(Table1[[#This Row],[Budget Code]]))</f>
        <v/>
      </c>
      <c r="AT3182" s="46" t="str">
        <f>IF(Table1[[#This Row],[Line Description]]&lt;&gt;"",Table1[[#This Row],[Line Description]],"")</f>
        <v/>
      </c>
      <c r="AU3182" s="46" t="str">
        <f>IF(Table1[[#This Row],[Cur_Amount Debit]]&gt;0,ROUND(Table1[[#This Row],[Cur_Amount Debit]],2),"")</f>
        <v/>
      </c>
      <c r="AV3182" s="46" t="str">
        <f>IF(Table1[[#This Row],[Cur_Amount Credit]]&gt;0,ROUND(Table1[[#This Row],[Cur_Amount Credit]],2),"")</f>
        <v/>
      </c>
      <c r="AW3182" s="46" t="str">
        <f>LEFT(Table1[[#This Row],[Cur]],3)</f>
        <v/>
      </c>
      <c r="AX3182" s="59"/>
      <c r="AY3182" s="46"/>
      <c r="AZ3182" s="46" t="str">
        <f>IF(Table1[[#This Row],[Cur]]&lt;&gt;"",IF(Table1[[#This Row],[Cur]]="USD","",ExchangeRate),"")</f>
        <v/>
      </c>
      <c r="BA3182" s="46" t="str">
        <f>IF(Table1[[#This Row],[Grant]]&lt;&gt;"",VLOOKUP(Table1[[#This Row],[Grant]],Grants!B:D,3),"")</f>
        <v/>
      </c>
      <c r="BB3182" s="46" t="str">
        <f>TRIM(Table1[[#This Row],[Vendor ID]])</f>
        <v/>
      </c>
      <c r="BC3182" t="e">
        <f>IF(Table1[[#This Row],[Reference Number]]=Q3181,BC3181,BC3181+1)</f>
        <v>#REF!</v>
      </c>
    </row>
    <row r="3183" spans="1:55" ht="11.25" customHeight="1" x14ac:dyDescent="0.35">
      <c r="A3183" s="1"/>
      <c r="B3183" s="88" t="str">
        <f>IF(Table1[[#This Row],[Posting Date]]&lt;&gt;"",IF(Table1[[#This Row],[Reference Number]]=Q3182,B3182+1,1),"")</f>
        <v/>
      </c>
      <c r="C3183" s="61"/>
      <c r="D3183" s="61"/>
      <c r="E3183" s="140"/>
      <c r="F3183" s="143" t="str">
        <f>IFERROR(IF(VLOOKUP(Table1[[#This Row],[Budget Code Description]],Dimentions!$X$6:$AC$139,2,FALSE)="","",VLOOKUP(Table1[[#This Row],[Budget Code Description]],Dimentions!$X$6:$AC$139,2,FALSE)),"")</f>
        <v/>
      </c>
      <c r="G3183" s="143" t="str">
        <f>IFERROR(VLOOKUP(Table1[[#This Row],[Budget Code Description]],Dimentions!$X$6:$AC$139,3,FALSE),"")</f>
        <v/>
      </c>
      <c r="H3183" s="64" t="str">
        <f>IFERROR(VLOOKUP(Table1[[#This Row],[Account]],Dimentions!$S$6:$V$233,2,FALSE),"")</f>
        <v/>
      </c>
      <c r="I3183" s="62">
        <f>_xlfn.NUMBERVALUE(LEFT(Table1[[#This Row],[Account]],1))</f>
        <v>0</v>
      </c>
      <c r="J3183" s="62" t="str">
        <f>IFERROR(VLOOKUP(Table1[[#This Row],[Budget Code Description]],Table6[#All],7,FALSE),"")</f>
        <v/>
      </c>
      <c r="K3183" s="143" t="str">
        <f>IFERROR(VLOOKUP(Table1[[#This Row],[Budget Code Description]],Table6[#All],8,FALSE),"")</f>
        <v/>
      </c>
      <c r="L3183" s="63"/>
      <c r="M3183" s="65" t="str">
        <f>IFERROR(VLOOKUP(Table1[[#This Row],[Staff ID]],Table2[],2,FALSE),"")</f>
        <v/>
      </c>
      <c r="N3183" s="211" t="str">
        <f>IFERROR(IF(VLOOKUP(Table1[[#This Row],[Budget Code Description]],Dimentions!$X$6:$AC$134,4,FALSE)="","",VLOOKUP(Table1[[#This Row],[Budget Code Description]],Dimentions!$X$6:$AC$134,4,FALSE)),"")</f>
        <v/>
      </c>
      <c r="O3183" s="65" t="str">
        <f>IFERROR(VLOOKUP(Table1[[#This Row],[Vendor ID]],Table549[],2,FALSE),"")</f>
        <v/>
      </c>
      <c r="P3183" s="63"/>
      <c r="Q3183" s="143" t="str">
        <f>IF(Table1[[#This Row],[Posting Date]]&lt;&gt;"",$D$9,"")</f>
        <v/>
      </c>
      <c r="R3183" s="159" t="str">
        <f>IF(Table1[[#This Row],[Posting Date]]&lt;&gt;"",$D$10,"")</f>
        <v/>
      </c>
      <c r="S3183" s="66"/>
      <c r="T3183" s="63"/>
      <c r="U3183" s="67"/>
      <c r="V3183" s="67"/>
      <c r="W3183" s="67" t="str">
        <f t="shared" si="53"/>
        <v/>
      </c>
      <c r="X3183" s="161" t="str">
        <f>IF(E3183="","",(IF(Table1[[#This Row],[Cur]]="USD",Table1[[#This Row],[Cur_Amount Debit]],Table1[[#This Row],[Cur_Amount Debit]]/Table1[[#This Row],[Exchange Rate]])))</f>
        <v/>
      </c>
      <c r="Y3183" s="161" t="str">
        <f>IF(E3183="","",(IF(Table1[[#This Row],[Cur]]="USD",Table1[[#This Row],[Cur_Amount Credit]],Table1[[#This Row],[Cur_Amount Credit]]/ExchangeRate)))</f>
        <v/>
      </c>
      <c r="Z3183" s="203" t="str">
        <f>IF(E3183="","",(Table1[[#This Row],[Debit USD]]-Table1[[#This Row],[Credit USD]]))</f>
        <v/>
      </c>
      <c r="AA3183" s="122"/>
      <c r="AB3183" s="1"/>
      <c r="AC3183" s="15"/>
      <c r="AD3183" s="15" t="str">
        <f>IF(AND(OR(Table1[[#This Row],[Account]]="15030",Table1[[#This Row],[Account]]="15035",Table1[[#This Row],[Account]]="20150"),Table1[[#This Row],[Vendor ID]]=""),1,"")</f>
        <v/>
      </c>
      <c r="AE3183" s="15"/>
      <c r="AF3183" s="15"/>
      <c r="AG3183" s="15"/>
      <c r="AH3183" s="46" t="str">
        <f>IF(Table1[[#This Row],[Posting Date]]&lt;&gt;"","GJ-"&amp;CountryID,"")</f>
        <v/>
      </c>
      <c r="AI3183" s="59" t="str">
        <f>IF(Table1[[#This Row],[Posting Date]]&lt;&gt;"",Table1[[#This Row],[Posting Date]],"")</f>
        <v/>
      </c>
      <c r="AJ3183" s="46"/>
      <c r="AK3183" s="46" t="str">
        <f>IF(Table1[[#This Row],[Description]]&lt;&gt;"",Table1[[#This Row],[Description]],"")</f>
        <v/>
      </c>
      <c r="AL3183" s="46" t="str">
        <f>IF(Table1[[#This Row],[Posting Date]]&lt;&gt;"",Table1[[#This Row],[Reference Number]],"")</f>
        <v/>
      </c>
      <c r="AM3183" s="46" t="str">
        <f>TRIM(Table1[[#This Row],[Line '#]])</f>
        <v/>
      </c>
      <c r="AN3183" s="46" t="str">
        <f>TRIM(Table1[[#This Row],[Account]])</f>
        <v/>
      </c>
      <c r="AO3183" s="46" t="str">
        <f>IF(Table1[[#This Row],[Posting Date]]&lt;&gt;"",$D$5,"")</f>
        <v/>
      </c>
      <c r="AP3183" s="46" t="str">
        <f>TRIM(Table1[[#This Row],[Departments-Prgrams]])</f>
        <v/>
      </c>
      <c r="AQ3183" s="46" t="str">
        <f>TRIM(Table1[[#This Row],[Grant]])</f>
        <v/>
      </c>
      <c r="AR3183" s="46" t="str">
        <f>TRIM(Table1[[#This Row],[Staff ID]])</f>
        <v/>
      </c>
      <c r="AS3183" s="46" t="str">
        <f>IF(TRIM(Table1[[#This Row],[Budget Code]])=0,"",TRIM(Table1[[#This Row],[Budget Code]]))</f>
        <v/>
      </c>
      <c r="AT3183" s="46" t="str">
        <f>IF(Table1[[#This Row],[Line Description]]&lt;&gt;"",Table1[[#This Row],[Line Description]],"")</f>
        <v/>
      </c>
      <c r="AU3183" s="46" t="str">
        <f>IF(Table1[[#This Row],[Cur_Amount Debit]]&gt;0,ROUND(Table1[[#This Row],[Cur_Amount Debit]],2),"")</f>
        <v/>
      </c>
      <c r="AV3183" s="46" t="str">
        <f>IF(Table1[[#This Row],[Cur_Amount Credit]]&gt;0,ROUND(Table1[[#This Row],[Cur_Amount Credit]],2),"")</f>
        <v/>
      </c>
      <c r="AW3183" s="46" t="str">
        <f>LEFT(Table1[[#This Row],[Cur]],3)</f>
        <v/>
      </c>
      <c r="AX3183" s="59"/>
      <c r="AY3183" s="46"/>
      <c r="AZ3183" s="46" t="str">
        <f>IF(Table1[[#This Row],[Cur]]&lt;&gt;"",IF(Table1[[#This Row],[Cur]]="USD","",ExchangeRate),"")</f>
        <v/>
      </c>
      <c r="BA3183" s="46" t="str">
        <f>IF(Table1[[#This Row],[Grant]]&lt;&gt;"",VLOOKUP(Table1[[#This Row],[Grant]],Grants!B:D,3),"")</f>
        <v/>
      </c>
      <c r="BB3183" s="46" t="str">
        <f>TRIM(Table1[[#This Row],[Vendor ID]])</f>
        <v/>
      </c>
      <c r="BC3183" t="e">
        <f>IF(Table1[[#This Row],[Reference Number]]=Q3182,BC3182,BC3182+1)</f>
        <v>#REF!</v>
      </c>
    </row>
    <row r="3184" spans="1:55" ht="11.25" customHeight="1" x14ac:dyDescent="0.35">
      <c r="A3184" s="1"/>
      <c r="B3184" s="88" t="str">
        <f>IF(Table1[[#This Row],[Posting Date]]&lt;&gt;"",IF(Table1[[#This Row],[Reference Number]]=Q3183,B3183+1,1),"")</f>
        <v/>
      </c>
      <c r="C3184" s="61"/>
      <c r="D3184" s="61"/>
      <c r="E3184" s="140"/>
      <c r="F3184" s="143" t="str">
        <f>IFERROR(IF(VLOOKUP(Table1[[#This Row],[Budget Code Description]],Dimentions!$X$6:$AC$139,2,FALSE)="","",VLOOKUP(Table1[[#This Row],[Budget Code Description]],Dimentions!$X$6:$AC$139,2,FALSE)),"")</f>
        <v/>
      </c>
      <c r="G3184" s="143" t="str">
        <f>IFERROR(VLOOKUP(Table1[[#This Row],[Budget Code Description]],Dimentions!$X$6:$AC$139,3,FALSE),"")</f>
        <v/>
      </c>
      <c r="H3184" s="64" t="str">
        <f>IFERROR(VLOOKUP(Table1[[#This Row],[Account]],Dimentions!$S$6:$V$233,2,FALSE),"")</f>
        <v/>
      </c>
      <c r="I3184" s="62">
        <f>_xlfn.NUMBERVALUE(LEFT(Table1[[#This Row],[Account]],1))</f>
        <v>0</v>
      </c>
      <c r="J3184" s="62" t="str">
        <f>IFERROR(VLOOKUP(Table1[[#This Row],[Budget Code Description]],Table6[#All],7,FALSE),"")</f>
        <v/>
      </c>
      <c r="K3184" s="143" t="str">
        <f>IFERROR(VLOOKUP(Table1[[#This Row],[Budget Code Description]],Table6[#All],8,FALSE),"")</f>
        <v/>
      </c>
      <c r="L3184" s="63"/>
      <c r="M3184" s="65" t="str">
        <f>IFERROR(VLOOKUP(Table1[[#This Row],[Staff ID]],Table2[],2,FALSE),"")</f>
        <v/>
      </c>
      <c r="N3184" s="211" t="str">
        <f>IFERROR(IF(VLOOKUP(Table1[[#This Row],[Budget Code Description]],Dimentions!$X$6:$AC$134,4,FALSE)="","",VLOOKUP(Table1[[#This Row],[Budget Code Description]],Dimentions!$X$6:$AC$134,4,FALSE)),"")</f>
        <v/>
      </c>
      <c r="O3184" s="65" t="str">
        <f>IFERROR(VLOOKUP(Table1[[#This Row],[Vendor ID]],Table549[],2,FALSE),"")</f>
        <v/>
      </c>
      <c r="P3184" s="63"/>
      <c r="Q3184" s="143" t="str">
        <f>IF(Table1[[#This Row],[Posting Date]]&lt;&gt;"",$D$9,"")</f>
        <v/>
      </c>
      <c r="R3184" s="159" t="str">
        <f>IF(Table1[[#This Row],[Posting Date]]&lt;&gt;"",$D$10,"")</f>
        <v/>
      </c>
      <c r="S3184" s="66"/>
      <c r="T3184" s="63"/>
      <c r="U3184" s="67"/>
      <c r="V3184" s="67"/>
      <c r="W3184" s="67" t="str">
        <f t="shared" si="53"/>
        <v/>
      </c>
      <c r="X3184" s="161" t="str">
        <f>IF(E3184="","",(IF(Table1[[#This Row],[Cur]]="USD",Table1[[#This Row],[Cur_Amount Debit]],Table1[[#This Row],[Cur_Amount Debit]]/Table1[[#This Row],[Exchange Rate]])))</f>
        <v/>
      </c>
      <c r="Y3184" s="161" t="str">
        <f>IF(E3184="","",(IF(Table1[[#This Row],[Cur]]="USD",Table1[[#This Row],[Cur_Amount Credit]],Table1[[#This Row],[Cur_Amount Credit]]/ExchangeRate)))</f>
        <v/>
      </c>
      <c r="Z3184" s="203" t="str">
        <f>IF(E3184="","",(Table1[[#This Row],[Debit USD]]-Table1[[#This Row],[Credit USD]]))</f>
        <v/>
      </c>
      <c r="AA3184" s="122"/>
      <c r="AB3184" s="1"/>
      <c r="AC3184" s="15"/>
      <c r="AD3184" s="15" t="str">
        <f>IF(AND(OR(Table1[[#This Row],[Account]]="15030",Table1[[#This Row],[Account]]="15035",Table1[[#This Row],[Account]]="20150"),Table1[[#This Row],[Vendor ID]]=""),1,"")</f>
        <v/>
      </c>
      <c r="AE3184" s="15"/>
      <c r="AF3184" s="15"/>
      <c r="AG3184" s="15"/>
      <c r="AH3184" s="46" t="str">
        <f>IF(Table1[[#This Row],[Posting Date]]&lt;&gt;"","GJ-"&amp;CountryID,"")</f>
        <v/>
      </c>
      <c r="AI3184" s="59" t="str">
        <f>IF(Table1[[#This Row],[Posting Date]]&lt;&gt;"",Table1[[#This Row],[Posting Date]],"")</f>
        <v/>
      </c>
      <c r="AJ3184" s="46"/>
      <c r="AK3184" s="46" t="str">
        <f>IF(Table1[[#This Row],[Description]]&lt;&gt;"",Table1[[#This Row],[Description]],"")</f>
        <v/>
      </c>
      <c r="AL3184" s="46" t="str">
        <f>IF(Table1[[#This Row],[Posting Date]]&lt;&gt;"",Table1[[#This Row],[Reference Number]],"")</f>
        <v/>
      </c>
      <c r="AM3184" s="46" t="str">
        <f>TRIM(Table1[[#This Row],[Line '#]])</f>
        <v/>
      </c>
      <c r="AN3184" s="46" t="str">
        <f>TRIM(Table1[[#This Row],[Account]])</f>
        <v/>
      </c>
      <c r="AO3184" s="46" t="str">
        <f>IF(Table1[[#This Row],[Posting Date]]&lt;&gt;"",$D$5,"")</f>
        <v/>
      </c>
      <c r="AP3184" s="46" t="str">
        <f>TRIM(Table1[[#This Row],[Departments-Prgrams]])</f>
        <v/>
      </c>
      <c r="AQ3184" s="46" t="str">
        <f>TRIM(Table1[[#This Row],[Grant]])</f>
        <v/>
      </c>
      <c r="AR3184" s="46" t="str">
        <f>TRIM(Table1[[#This Row],[Staff ID]])</f>
        <v/>
      </c>
      <c r="AS3184" s="46" t="str">
        <f>IF(TRIM(Table1[[#This Row],[Budget Code]])=0,"",TRIM(Table1[[#This Row],[Budget Code]]))</f>
        <v/>
      </c>
      <c r="AT3184" s="46" t="str">
        <f>IF(Table1[[#This Row],[Line Description]]&lt;&gt;"",Table1[[#This Row],[Line Description]],"")</f>
        <v/>
      </c>
      <c r="AU3184" s="46" t="str">
        <f>IF(Table1[[#This Row],[Cur_Amount Debit]]&gt;0,ROUND(Table1[[#This Row],[Cur_Amount Debit]],2),"")</f>
        <v/>
      </c>
      <c r="AV3184" s="46" t="str">
        <f>IF(Table1[[#This Row],[Cur_Amount Credit]]&gt;0,ROUND(Table1[[#This Row],[Cur_Amount Credit]],2),"")</f>
        <v/>
      </c>
      <c r="AW3184" s="46" t="str">
        <f>LEFT(Table1[[#This Row],[Cur]],3)</f>
        <v/>
      </c>
      <c r="AX3184" s="59"/>
      <c r="AY3184" s="46"/>
      <c r="AZ3184" s="46" t="str">
        <f>IF(Table1[[#This Row],[Cur]]&lt;&gt;"",IF(Table1[[#This Row],[Cur]]="USD","",ExchangeRate),"")</f>
        <v/>
      </c>
      <c r="BA3184" s="46" t="str">
        <f>IF(Table1[[#This Row],[Grant]]&lt;&gt;"",VLOOKUP(Table1[[#This Row],[Grant]],Grants!B:D,3),"")</f>
        <v/>
      </c>
      <c r="BB3184" s="46" t="str">
        <f>TRIM(Table1[[#This Row],[Vendor ID]])</f>
        <v/>
      </c>
      <c r="BC3184" t="e">
        <f>IF(Table1[[#This Row],[Reference Number]]=Q3183,BC3183,BC3183+1)</f>
        <v>#REF!</v>
      </c>
    </row>
    <row r="3185" spans="1:55" ht="11.25" customHeight="1" x14ac:dyDescent="0.35">
      <c r="A3185" s="1"/>
      <c r="B3185" s="88" t="str">
        <f>IF(Table1[[#This Row],[Posting Date]]&lt;&gt;"",IF(Table1[[#This Row],[Reference Number]]=Q3184,B3184+1,1),"")</f>
        <v/>
      </c>
      <c r="C3185" s="61"/>
      <c r="D3185" s="61"/>
      <c r="E3185" s="140"/>
      <c r="F3185" s="143" t="str">
        <f>IFERROR(IF(VLOOKUP(Table1[[#This Row],[Budget Code Description]],Dimentions!$X$6:$AC$139,2,FALSE)="","",VLOOKUP(Table1[[#This Row],[Budget Code Description]],Dimentions!$X$6:$AC$139,2,FALSE)),"")</f>
        <v/>
      </c>
      <c r="G3185" s="143" t="str">
        <f>IFERROR(VLOOKUP(Table1[[#This Row],[Budget Code Description]],Dimentions!$X$6:$AC$139,3,FALSE),"")</f>
        <v/>
      </c>
      <c r="H3185" s="64" t="str">
        <f>IFERROR(VLOOKUP(Table1[[#This Row],[Account]],Dimentions!$S$6:$V$233,2,FALSE),"")</f>
        <v/>
      </c>
      <c r="I3185" s="62">
        <f>_xlfn.NUMBERVALUE(LEFT(Table1[[#This Row],[Account]],1))</f>
        <v>0</v>
      </c>
      <c r="J3185" s="62" t="str">
        <f>IFERROR(VLOOKUP(Table1[[#This Row],[Budget Code Description]],Table6[#All],7,FALSE),"")</f>
        <v/>
      </c>
      <c r="K3185" s="143" t="str">
        <f>IFERROR(VLOOKUP(Table1[[#This Row],[Budget Code Description]],Table6[#All],8,FALSE),"")</f>
        <v/>
      </c>
      <c r="L3185" s="63"/>
      <c r="M3185" s="65" t="str">
        <f>IFERROR(VLOOKUP(Table1[[#This Row],[Staff ID]],Table2[],2,FALSE),"")</f>
        <v/>
      </c>
      <c r="N3185" s="211" t="str">
        <f>IFERROR(IF(VLOOKUP(Table1[[#This Row],[Budget Code Description]],Dimentions!$X$6:$AC$134,4,FALSE)="","",VLOOKUP(Table1[[#This Row],[Budget Code Description]],Dimentions!$X$6:$AC$134,4,FALSE)),"")</f>
        <v/>
      </c>
      <c r="O3185" s="65" t="str">
        <f>IFERROR(VLOOKUP(Table1[[#This Row],[Vendor ID]],Table549[],2,FALSE),"")</f>
        <v/>
      </c>
      <c r="P3185" s="63"/>
      <c r="Q3185" s="143" t="str">
        <f>IF(Table1[[#This Row],[Posting Date]]&lt;&gt;"",$D$9,"")</f>
        <v/>
      </c>
      <c r="R3185" s="159" t="str">
        <f>IF(Table1[[#This Row],[Posting Date]]&lt;&gt;"",$D$10,"")</f>
        <v/>
      </c>
      <c r="S3185" s="66"/>
      <c r="T3185" s="63"/>
      <c r="U3185" s="67"/>
      <c r="V3185" s="67"/>
      <c r="W3185" s="67" t="str">
        <f t="shared" si="53"/>
        <v/>
      </c>
      <c r="X3185" s="161" t="str">
        <f>IF(E3185="","",(IF(Table1[[#This Row],[Cur]]="USD",Table1[[#This Row],[Cur_Amount Debit]],Table1[[#This Row],[Cur_Amount Debit]]/Table1[[#This Row],[Exchange Rate]])))</f>
        <v/>
      </c>
      <c r="Y3185" s="161" t="str">
        <f>IF(E3185="","",(IF(Table1[[#This Row],[Cur]]="USD",Table1[[#This Row],[Cur_Amount Credit]],Table1[[#This Row],[Cur_Amount Credit]]/ExchangeRate)))</f>
        <v/>
      </c>
      <c r="Z3185" s="203" t="str">
        <f>IF(E3185="","",(Table1[[#This Row],[Debit USD]]-Table1[[#This Row],[Credit USD]]))</f>
        <v/>
      </c>
      <c r="AA3185" s="122"/>
      <c r="AB3185" s="1"/>
      <c r="AC3185" s="15"/>
      <c r="AD3185" s="15" t="str">
        <f>IF(AND(OR(Table1[[#This Row],[Account]]="15030",Table1[[#This Row],[Account]]="15035",Table1[[#This Row],[Account]]="20150"),Table1[[#This Row],[Vendor ID]]=""),1,"")</f>
        <v/>
      </c>
      <c r="AE3185" s="15"/>
      <c r="AF3185" s="15"/>
      <c r="AG3185" s="15"/>
      <c r="AH3185" s="46" t="str">
        <f>IF(Table1[[#This Row],[Posting Date]]&lt;&gt;"","GJ-"&amp;CountryID,"")</f>
        <v/>
      </c>
      <c r="AI3185" s="59" t="str">
        <f>IF(Table1[[#This Row],[Posting Date]]&lt;&gt;"",Table1[[#This Row],[Posting Date]],"")</f>
        <v/>
      </c>
      <c r="AJ3185" s="46"/>
      <c r="AK3185" s="46" t="str">
        <f>IF(Table1[[#This Row],[Description]]&lt;&gt;"",Table1[[#This Row],[Description]],"")</f>
        <v/>
      </c>
      <c r="AL3185" s="46" t="str">
        <f>IF(Table1[[#This Row],[Posting Date]]&lt;&gt;"",Table1[[#This Row],[Reference Number]],"")</f>
        <v/>
      </c>
      <c r="AM3185" s="46" t="str">
        <f>TRIM(Table1[[#This Row],[Line '#]])</f>
        <v/>
      </c>
      <c r="AN3185" s="46" t="str">
        <f>TRIM(Table1[[#This Row],[Account]])</f>
        <v/>
      </c>
      <c r="AO3185" s="46" t="str">
        <f>IF(Table1[[#This Row],[Posting Date]]&lt;&gt;"",$D$5,"")</f>
        <v/>
      </c>
      <c r="AP3185" s="46" t="str">
        <f>TRIM(Table1[[#This Row],[Departments-Prgrams]])</f>
        <v/>
      </c>
      <c r="AQ3185" s="46" t="str">
        <f>TRIM(Table1[[#This Row],[Grant]])</f>
        <v/>
      </c>
      <c r="AR3185" s="46" t="str">
        <f>TRIM(Table1[[#This Row],[Staff ID]])</f>
        <v/>
      </c>
      <c r="AS3185" s="46" t="str">
        <f>IF(TRIM(Table1[[#This Row],[Budget Code]])=0,"",TRIM(Table1[[#This Row],[Budget Code]]))</f>
        <v/>
      </c>
      <c r="AT3185" s="46" t="str">
        <f>IF(Table1[[#This Row],[Line Description]]&lt;&gt;"",Table1[[#This Row],[Line Description]],"")</f>
        <v/>
      </c>
      <c r="AU3185" s="46" t="str">
        <f>IF(Table1[[#This Row],[Cur_Amount Debit]]&gt;0,ROUND(Table1[[#This Row],[Cur_Amount Debit]],2),"")</f>
        <v/>
      </c>
      <c r="AV3185" s="46" t="str">
        <f>IF(Table1[[#This Row],[Cur_Amount Credit]]&gt;0,ROUND(Table1[[#This Row],[Cur_Amount Credit]],2),"")</f>
        <v/>
      </c>
      <c r="AW3185" s="46" t="str">
        <f>LEFT(Table1[[#This Row],[Cur]],3)</f>
        <v/>
      </c>
      <c r="AX3185" s="59"/>
      <c r="AY3185" s="46"/>
      <c r="AZ3185" s="46" t="str">
        <f>IF(Table1[[#This Row],[Cur]]&lt;&gt;"",IF(Table1[[#This Row],[Cur]]="USD","",ExchangeRate),"")</f>
        <v/>
      </c>
      <c r="BA3185" s="46" t="str">
        <f>IF(Table1[[#This Row],[Grant]]&lt;&gt;"",VLOOKUP(Table1[[#This Row],[Grant]],Grants!B:D,3),"")</f>
        <v/>
      </c>
      <c r="BB3185" s="46" t="str">
        <f>TRIM(Table1[[#This Row],[Vendor ID]])</f>
        <v/>
      </c>
      <c r="BC3185" t="e">
        <f>IF(Table1[[#This Row],[Reference Number]]=Q3184,BC3184,BC3184+1)</f>
        <v>#REF!</v>
      </c>
    </row>
    <row r="3186" spans="1:55" ht="11.25" customHeight="1" x14ac:dyDescent="0.35">
      <c r="A3186" s="1"/>
      <c r="B3186" s="88" t="str">
        <f>IF(Table1[[#This Row],[Posting Date]]&lt;&gt;"",IF(Table1[[#This Row],[Reference Number]]=Q3185,B3185+1,1),"")</f>
        <v/>
      </c>
      <c r="C3186" s="61"/>
      <c r="D3186" s="61"/>
      <c r="E3186" s="140"/>
      <c r="F3186" s="143" t="str">
        <f>IFERROR(IF(VLOOKUP(Table1[[#This Row],[Budget Code Description]],Dimentions!$X$6:$AC$139,2,FALSE)="","",VLOOKUP(Table1[[#This Row],[Budget Code Description]],Dimentions!$X$6:$AC$139,2,FALSE)),"")</f>
        <v/>
      </c>
      <c r="G3186" s="143" t="str">
        <f>IFERROR(VLOOKUP(Table1[[#This Row],[Budget Code Description]],Dimentions!$X$6:$AC$139,3,FALSE),"")</f>
        <v/>
      </c>
      <c r="H3186" s="64" t="str">
        <f>IFERROR(VLOOKUP(Table1[[#This Row],[Account]],Dimentions!$S$6:$V$233,2,FALSE),"")</f>
        <v/>
      </c>
      <c r="I3186" s="62">
        <f>_xlfn.NUMBERVALUE(LEFT(Table1[[#This Row],[Account]],1))</f>
        <v>0</v>
      </c>
      <c r="J3186" s="62" t="str">
        <f>IFERROR(VLOOKUP(Table1[[#This Row],[Budget Code Description]],Table6[#All],7,FALSE),"")</f>
        <v/>
      </c>
      <c r="K3186" s="143" t="str">
        <f>IFERROR(VLOOKUP(Table1[[#This Row],[Budget Code Description]],Table6[#All],8,FALSE),"")</f>
        <v/>
      </c>
      <c r="L3186" s="63"/>
      <c r="M3186" s="65" t="str">
        <f>IFERROR(VLOOKUP(Table1[[#This Row],[Staff ID]],Table2[],2,FALSE),"")</f>
        <v/>
      </c>
      <c r="N3186" s="211" t="str">
        <f>IFERROR(IF(VLOOKUP(Table1[[#This Row],[Budget Code Description]],Dimentions!$X$6:$AC$134,4,FALSE)="","",VLOOKUP(Table1[[#This Row],[Budget Code Description]],Dimentions!$X$6:$AC$134,4,FALSE)),"")</f>
        <v/>
      </c>
      <c r="O3186" s="65" t="str">
        <f>IFERROR(VLOOKUP(Table1[[#This Row],[Vendor ID]],Table549[],2,FALSE),"")</f>
        <v/>
      </c>
      <c r="P3186" s="63"/>
      <c r="Q3186" s="143" t="str">
        <f>IF(Table1[[#This Row],[Posting Date]]&lt;&gt;"",$D$9,"")</f>
        <v/>
      </c>
      <c r="R3186" s="159" t="str">
        <f>IF(Table1[[#This Row],[Posting Date]]&lt;&gt;"",$D$10,"")</f>
        <v/>
      </c>
      <c r="S3186" s="66"/>
      <c r="T3186" s="63"/>
      <c r="U3186" s="67"/>
      <c r="V3186" s="67"/>
      <c r="W3186" s="67" t="str">
        <f t="shared" si="53"/>
        <v/>
      </c>
      <c r="X3186" s="161" t="str">
        <f>IF(E3186="","",(IF(Table1[[#This Row],[Cur]]="USD",Table1[[#This Row],[Cur_Amount Debit]],Table1[[#This Row],[Cur_Amount Debit]]/Table1[[#This Row],[Exchange Rate]])))</f>
        <v/>
      </c>
      <c r="Y3186" s="161" t="str">
        <f>IF(E3186="","",(IF(Table1[[#This Row],[Cur]]="USD",Table1[[#This Row],[Cur_Amount Credit]],Table1[[#This Row],[Cur_Amount Credit]]/ExchangeRate)))</f>
        <v/>
      </c>
      <c r="Z3186" s="203" t="str">
        <f>IF(E3186="","",(Table1[[#This Row],[Debit USD]]-Table1[[#This Row],[Credit USD]]))</f>
        <v/>
      </c>
      <c r="AA3186" s="122"/>
      <c r="AB3186" s="1"/>
      <c r="AC3186" s="15"/>
      <c r="AD3186" s="15" t="str">
        <f>IF(AND(OR(Table1[[#This Row],[Account]]="15030",Table1[[#This Row],[Account]]="15035",Table1[[#This Row],[Account]]="20150"),Table1[[#This Row],[Vendor ID]]=""),1,"")</f>
        <v/>
      </c>
      <c r="AE3186" s="15"/>
      <c r="AF3186" s="15"/>
      <c r="AG3186" s="15"/>
      <c r="AH3186" s="46" t="str">
        <f>IF(Table1[[#This Row],[Posting Date]]&lt;&gt;"","GJ-"&amp;CountryID,"")</f>
        <v/>
      </c>
      <c r="AI3186" s="59" t="str">
        <f>IF(Table1[[#This Row],[Posting Date]]&lt;&gt;"",Table1[[#This Row],[Posting Date]],"")</f>
        <v/>
      </c>
      <c r="AJ3186" s="46"/>
      <c r="AK3186" s="46" t="str">
        <f>IF(Table1[[#This Row],[Description]]&lt;&gt;"",Table1[[#This Row],[Description]],"")</f>
        <v/>
      </c>
      <c r="AL3186" s="46" t="str">
        <f>IF(Table1[[#This Row],[Posting Date]]&lt;&gt;"",Table1[[#This Row],[Reference Number]],"")</f>
        <v/>
      </c>
      <c r="AM3186" s="46" t="str">
        <f>TRIM(Table1[[#This Row],[Line '#]])</f>
        <v/>
      </c>
      <c r="AN3186" s="46" t="str">
        <f>TRIM(Table1[[#This Row],[Account]])</f>
        <v/>
      </c>
      <c r="AO3186" s="46" t="str">
        <f>IF(Table1[[#This Row],[Posting Date]]&lt;&gt;"",$D$5,"")</f>
        <v/>
      </c>
      <c r="AP3186" s="46" t="str">
        <f>TRIM(Table1[[#This Row],[Departments-Prgrams]])</f>
        <v/>
      </c>
      <c r="AQ3186" s="46" t="str">
        <f>TRIM(Table1[[#This Row],[Grant]])</f>
        <v/>
      </c>
      <c r="AR3186" s="46" t="str">
        <f>TRIM(Table1[[#This Row],[Staff ID]])</f>
        <v/>
      </c>
      <c r="AS3186" s="46" t="str">
        <f>IF(TRIM(Table1[[#This Row],[Budget Code]])=0,"",TRIM(Table1[[#This Row],[Budget Code]]))</f>
        <v/>
      </c>
      <c r="AT3186" s="46" t="str">
        <f>IF(Table1[[#This Row],[Line Description]]&lt;&gt;"",Table1[[#This Row],[Line Description]],"")</f>
        <v/>
      </c>
      <c r="AU3186" s="46" t="str">
        <f>IF(Table1[[#This Row],[Cur_Amount Debit]]&gt;0,ROUND(Table1[[#This Row],[Cur_Amount Debit]],2),"")</f>
        <v/>
      </c>
      <c r="AV3186" s="46" t="str">
        <f>IF(Table1[[#This Row],[Cur_Amount Credit]]&gt;0,ROUND(Table1[[#This Row],[Cur_Amount Credit]],2),"")</f>
        <v/>
      </c>
      <c r="AW3186" s="46" t="str">
        <f>LEFT(Table1[[#This Row],[Cur]],3)</f>
        <v/>
      </c>
      <c r="AX3186" s="59"/>
      <c r="AY3186" s="46"/>
      <c r="AZ3186" s="46" t="str">
        <f>IF(Table1[[#This Row],[Cur]]&lt;&gt;"",IF(Table1[[#This Row],[Cur]]="USD","",ExchangeRate),"")</f>
        <v/>
      </c>
      <c r="BA3186" s="46" t="str">
        <f>IF(Table1[[#This Row],[Grant]]&lt;&gt;"",VLOOKUP(Table1[[#This Row],[Grant]],Grants!B:D,3),"")</f>
        <v/>
      </c>
      <c r="BB3186" s="46" t="str">
        <f>TRIM(Table1[[#This Row],[Vendor ID]])</f>
        <v/>
      </c>
      <c r="BC3186" t="e">
        <f>IF(Table1[[#This Row],[Reference Number]]=Q3185,BC3185,BC3185+1)</f>
        <v>#REF!</v>
      </c>
    </row>
    <row r="3187" spans="1:55" ht="11.25" customHeight="1" x14ac:dyDescent="0.35">
      <c r="A3187" s="1"/>
      <c r="B3187" s="88" t="str">
        <f>IF(Table1[[#This Row],[Posting Date]]&lt;&gt;"",IF(Table1[[#This Row],[Reference Number]]=Q3186,B3186+1,1),"")</f>
        <v/>
      </c>
      <c r="C3187" s="61"/>
      <c r="D3187" s="61"/>
      <c r="E3187" s="140"/>
      <c r="F3187" s="143" t="str">
        <f>IFERROR(IF(VLOOKUP(Table1[[#This Row],[Budget Code Description]],Dimentions!$X$6:$AC$139,2,FALSE)="","",VLOOKUP(Table1[[#This Row],[Budget Code Description]],Dimentions!$X$6:$AC$139,2,FALSE)),"")</f>
        <v/>
      </c>
      <c r="G3187" s="143" t="str">
        <f>IFERROR(VLOOKUP(Table1[[#This Row],[Budget Code Description]],Dimentions!$X$6:$AC$139,3,FALSE),"")</f>
        <v/>
      </c>
      <c r="H3187" s="64" t="str">
        <f>IFERROR(VLOOKUP(Table1[[#This Row],[Account]],Dimentions!$S$6:$V$233,2,FALSE),"")</f>
        <v/>
      </c>
      <c r="I3187" s="62">
        <f>_xlfn.NUMBERVALUE(LEFT(Table1[[#This Row],[Account]],1))</f>
        <v>0</v>
      </c>
      <c r="J3187" s="62" t="str">
        <f>IFERROR(VLOOKUP(Table1[[#This Row],[Budget Code Description]],Table6[#All],7,FALSE),"")</f>
        <v/>
      </c>
      <c r="K3187" s="143" t="str">
        <f>IFERROR(VLOOKUP(Table1[[#This Row],[Budget Code Description]],Table6[#All],8,FALSE),"")</f>
        <v/>
      </c>
      <c r="L3187" s="63"/>
      <c r="M3187" s="65" t="str">
        <f>IFERROR(VLOOKUP(Table1[[#This Row],[Staff ID]],Table2[],2,FALSE),"")</f>
        <v/>
      </c>
      <c r="N3187" s="211" t="str">
        <f>IFERROR(IF(VLOOKUP(Table1[[#This Row],[Budget Code Description]],Dimentions!$X$6:$AC$134,4,FALSE)="","",VLOOKUP(Table1[[#This Row],[Budget Code Description]],Dimentions!$X$6:$AC$134,4,FALSE)),"")</f>
        <v/>
      </c>
      <c r="O3187" s="65" t="str">
        <f>IFERROR(VLOOKUP(Table1[[#This Row],[Vendor ID]],Table549[],2,FALSE),"")</f>
        <v/>
      </c>
      <c r="P3187" s="63"/>
      <c r="Q3187" s="143" t="str">
        <f>IF(Table1[[#This Row],[Posting Date]]&lt;&gt;"",$D$9,"")</f>
        <v/>
      </c>
      <c r="R3187" s="159" t="str">
        <f>IF(Table1[[#This Row],[Posting Date]]&lt;&gt;"",$D$10,"")</f>
        <v/>
      </c>
      <c r="S3187" s="66"/>
      <c r="T3187" s="63"/>
      <c r="U3187" s="67"/>
      <c r="V3187" s="67"/>
      <c r="W3187" s="67" t="str">
        <f t="shared" si="53"/>
        <v/>
      </c>
      <c r="X3187" s="161" t="str">
        <f>IF(E3187="","",(IF(Table1[[#This Row],[Cur]]="USD",Table1[[#This Row],[Cur_Amount Debit]],Table1[[#This Row],[Cur_Amount Debit]]/Table1[[#This Row],[Exchange Rate]])))</f>
        <v/>
      </c>
      <c r="Y3187" s="161" t="str">
        <f>IF(E3187="","",(IF(Table1[[#This Row],[Cur]]="USD",Table1[[#This Row],[Cur_Amount Credit]],Table1[[#This Row],[Cur_Amount Credit]]/ExchangeRate)))</f>
        <v/>
      </c>
      <c r="Z3187" s="203" t="str">
        <f>IF(E3187="","",(Table1[[#This Row],[Debit USD]]-Table1[[#This Row],[Credit USD]]))</f>
        <v/>
      </c>
      <c r="AA3187" s="122"/>
      <c r="AB3187" s="1"/>
      <c r="AC3187" s="15"/>
      <c r="AD3187" s="15" t="str">
        <f>IF(AND(OR(Table1[[#This Row],[Account]]="15030",Table1[[#This Row],[Account]]="15035",Table1[[#This Row],[Account]]="20150"),Table1[[#This Row],[Vendor ID]]=""),1,"")</f>
        <v/>
      </c>
      <c r="AE3187" s="15"/>
      <c r="AF3187" s="15"/>
      <c r="AG3187" s="15"/>
      <c r="AH3187" s="46" t="str">
        <f>IF(Table1[[#This Row],[Posting Date]]&lt;&gt;"","GJ-"&amp;CountryID,"")</f>
        <v/>
      </c>
      <c r="AI3187" s="59" t="str">
        <f>IF(Table1[[#This Row],[Posting Date]]&lt;&gt;"",Table1[[#This Row],[Posting Date]],"")</f>
        <v/>
      </c>
      <c r="AJ3187" s="46"/>
      <c r="AK3187" s="46" t="str">
        <f>IF(Table1[[#This Row],[Description]]&lt;&gt;"",Table1[[#This Row],[Description]],"")</f>
        <v/>
      </c>
      <c r="AL3187" s="46" t="str">
        <f>IF(Table1[[#This Row],[Posting Date]]&lt;&gt;"",Table1[[#This Row],[Reference Number]],"")</f>
        <v/>
      </c>
      <c r="AM3187" s="46" t="str">
        <f>TRIM(Table1[[#This Row],[Line '#]])</f>
        <v/>
      </c>
      <c r="AN3187" s="46" t="str">
        <f>TRIM(Table1[[#This Row],[Account]])</f>
        <v/>
      </c>
      <c r="AO3187" s="46" t="str">
        <f>IF(Table1[[#This Row],[Posting Date]]&lt;&gt;"",$D$5,"")</f>
        <v/>
      </c>
      <c r="AP3187" s="46" t="str">
        <f>TRIM(Table1[[#This Row],[Departments-Prgrams]])</f>
        <v/>
      </c>
      <c r="AQ3187" s="46" t="str">
        <f>TRIM(Table1[[#This Row],[Grant]])</f>
        <v/>
      </c>
      <c r="AR3187" s="46" t="str">
        <f>TRIM(Table1[[#This Row],[Staff ID]])</f>
        <v/>
      </c>
      <c r="AS3187" s="46" t="str">
        <f>IF(TRIM(Table1[[#This Row],[Budget Code]])=0,"",TRIM(Table1[[#This Row],[Budget Code]]))</f>
        <v/>
      </c>
      <c r="AT3187" s="46" t="str">
        <f>IF(Table1[[#This Row],[Line Description]]&lt;&gt;"",Table1[[#This Row],[Line Description]],"")</f>
        <v/>
      </c>
      <c r="AU3187" s="46" t="str">
        <f>IF(Table1[[#This Row],[Cur_Amount Debit]]&gt;0,ROUND(Table1[[#This Row],[Cur_Amount Debit]],2),"")</f>
        <v/>
      </c>
      <c r="AV3187" s="46" t="str">
        <f>IF(Table1[[#This Row],[Cur_Amount Credit]]&gt;0,ROUND(Table1[[#This Row],[Cur_Amount Credit]],2),"")</f>
        <v/>
      </c>
      <c r="AW3187" s="46" t="str">
        <f>LEFT(Table1[[#This Row],[Cur]],3)</f>
        <v/>
      </c>
      <c r="AX3187" s="59"/>
      <c r="AY3187" s="46"/>
      <c r="AZ3187" s="46" t="str">
        <f>IF(Table1[[#This Row],[Cur]]&lt;&gt;"",IF(Table1[[#This Row],[Cur]]="USD","",ExchangeRate),"")</f>
        <v/>
      </c>
      <c r="BA3187" s="46" t="str">
        <f>IF(Table1[[#This Row],[Grant]]&lt;&gt;"",VLOOKUP(Table1[[#This Row],[Grant]],Grants!B:D,3),"")</f>
        <v/>
      </c>
      <c r="BB3187" s="46" t="str">
        <f>TRIM(Table1[[#This Row],[Vendor ID]])</f>
        <v/>
      </c>
      <c r="BC3187" t="e">
        <f>IF(Table1[[#This Row],[Reference Number]]=Q3186,BC3186,BC3186+1)</f>
        <v>#REF!</v>
      </c>
    </row>
    <row r="3188" spans="1:55" ht="11.25" customHeight="1" thickBot="1" x14ac:dyDescent="0.4">
      <c r="A3188" s="1"/>
      <c r="B3188" s="89" t="str">
        <f>IF(Table1[[#This Row],[Posting Date]]&lt;&gt;"",IF(Table1[[#This Row],[Reference Number]]=Q3187,B3187+1,1),"")</f>
        <v/>
      </c>
      <c r="C3188" s="72"/>
      <c r="D3188" s="155"/>
      <c r="E3188" s="140"/>
      <c r="F3188" s="144" t="str">
        <f>IFERROR(IF(VLOOKUP(Table1[[#This Row],[Budget Code Description]],Dimentions!$X$6:$AC$139,2,FALSE)="","",VLOOKUP(Table1[[#This Row],[Budget Code Description]],Dimentions!$X$6:$AC$139,2,FALSE)),"")</f>
        <v/>
      </c>
      <c r="G3188" s="144" t="str">
        <f>IFERROR(VLOOKUP(Table1[[#This Row],[Budget Code Description]],Dimentions!$X$6:$AC$139,3,FALSE),"")</f>
        <v/>
      </c>
      <c r="H3188" s="74" t="str">
        <f>IFERROR(VLOOKUP(Table1[[#This Row],[Account]],Dimentions!$S$6:$V$233,2,FALSE),"")</f>
        <v/>
      </c>
      <c r="I3188" s="75">
        <f>_xlfn.NUMBERVALUE(LEFT(Table1[[#This Row],[Account]],1))</f>
        <v>0</v>
      </c>
      <c r="J3188" s="75" t="str">
        <f>IFERROR(VLOOKUP(Table1[[#This Row],[Budget Code Description]],Table6[#All],7,FALSE),"")</f>
        <v/>
      </c>
      <c r="K3188" s="143" t="str">
        <f>IFERROR(VLOOKUP(Table1[[#This Row],[Budget Code Description]],Table6[#All],8,FALSE),"")</f>
        <v/>
      </c>
      <c r="L3188" s="73"/>
      <c r="M3188" s="76" t="str">
        <f>IFERROR(VLOOKUP(Table1[[#This Row],[Staff ID]],Table2[],2,FALSE),"")</f>
        <v/>
      </c>
      <c r="N3188" s="212" t="str">
        <f>IFERROR(IF(VLOOKUP(Table1[[#This Row],[Budget Code Description]],Dimentions!$X$6:$AC$134,4,FALSE)="","",VLOOKUP(Table1[[#This Row],[Budget Code Description]],Dimentions!$X$6:$AC$134,4,FALSE)),"")</f>
        <v/>
      </c>
      <c r="O3188" s="76" t="str">
        <f>IFERROR(VLOOKUP(Table1[[#This Row],[Vendor ID]],Table549[],2,FALSE),"")</f>
        <v/>
      </c>
      <c r="P3188" s="73"/>
      <c r="Q3188" s="144" t="str">
        <f>IF(Table1[[#This Row],[Posting Date]]&lt;&gt;"",$D$9,"")</f>
        <v/>
      </c>
      <c r="R3188" s="160" t="str">
        <f>IF(Table1[[#This Row],[Posting Date]]&lt;&gt;"",$D$10,"")</f>
        <v/>
      </c>
      <c r="S3188" s="77"/>
      <c r="T3188" s="73"/>
      <c r="U3188" s="78"/>
      <c r="V3188" s="78"/>
      <c r="W3188" s="67" t="str">
        <f t="shared" si="53"/>
        <v/>
      </c>
      <c r="X3188" s="161" t="str">
        <f>IF(E3188="","",(IF(Table1[[#This Row],[Cur]]="USD",Table1[[#This Row],[Cur_Amount Debit]],Table1[[#This Row],[Cur_Amount Debit]]/Table1[[#This Row],[Exchange Rate]])))</f>
        <v/>
      </c>
      <c r="Y3188" s="161" t="str">
        <f>IF(E3188="","",(IF(Table1[[#This Row],[Cur]]="USD",Table1[[#This Row],[Cur_Amount Credit]],Table1[[#This Row],[Cur_Amount Credit]]/ExchangeRate)))</f>
        <v/>
      </c>
      <c r="Z3188" s="203" t="str">
        <f>IF(E3188="","",(Table1[[#This Row],[Debit USD]]-Table1[[#This Row],[Credit USD]]))</f>
        <v/>
      </c>
      <c r="AA3188" s="123"/>
      <c r="AB3188" s="1"/>
      <c r="AC3188" s="15"/>
      <c r="AD3188" s="15" t="str">
        <f>IF(AND(OR(Table1[[#This Row],[Account]]="15030",Table1[[#This Row],[Account]]="15035",Table1[[#This Row],[Account]]="20150"),Table1[[#This Row],[Vendor ID]]=""),1,"")</f>
        <v/>
      </c>
      <c r="AE3188" s="15"/>
      <c r="AF3188" s="15"/>
      <c r="AG3188" s="15"/>
      <c r="AH3188" s="46" t="str">
        <f>IF(Table1[[#This Row],[Posting Date]]&lt;&gt;"","GJ-"&amp;CountryID,"")</f>
        <v/>
      </c>
      <c r="AI3188" s="59" t="str">
        <f>IF(Table1[[#This Row],[Posting Date]]&lt;&gt;"",Table1[[#This Row],[Posting Date]],"")</f>
        <v/>
      </c>
      <c r="AJ3188" s="46"/>
      <c r="AK3188" s="46" t="str">
        <f>IF(Table1[[#This Row],[Description]]&lt;&gt;"",Table1[[#This Row],[Description]],"")</f>
        <v/>
      </c>
      <c r="AL3188" s="46" t="str">
        <f>IF(Table1[[#This Row],[Posting Date]]&lt;&gt;"",Table1[[#This Row],[Reference Number]],"")</f>
        <v/>
      </c>
      <c r="AM3188" s="46" t="str">
        <f>TRIM(Table1[[#This Row],[Line '#]])</f>
        <v/>
      </c>
      <c r="AN3188" s="46" t="str">
        <f>TRIM(Table1[[#This Row],[Account]])</f>
        <v/>
      </c>
      <c r="AO3188" s="46" t="str">
        <f>IF(Table1[[#This Row],[Posting Date]]&lt;&gt;"",$D$5,"")</f>
        <v/>
      </c>
      <c r="AP3188" s="46" t="str">
        <f>TRIM(Table1[[#This Row],[Departments-Prgrams]])</f>
        <v/>
      </c>
      <c r="AQ3188" s="46" t="str">
        <f>TRIM(Table1[[#This Row],[Grant]])</f>
        <v/>
      </c>
      <c r="AR3188" s="46" t="str">
        <f>TRIM(Table1[[#This Row],[Staff ID]])</f>
        <v/>
      </c>
      <c r="AS3188" s="46" t="str">
        <f>IF(TRIM(Table1[[#This Row],[Budget Code]])=0,"",TRIM(Table1[[#This Row],[Budget Code]]))</f>
        <v/>
      </c>
      <c r="AT3188" s="46" t="str">
        <f>IF(Table1[[#This Row],[Line Description]]&lt;&gt;"",Table1[[#This Row],[Line Description]],"")</f>
        <v/>
      </c>
      <c r="AU3188" s="46" t="str">
        <f>IF(Table1[[#This Row],[Cur_Amount Debit]]&gt;0,ROUND(Table1[[#This Row],[Cur_Amount Debit]],2),"")</f>
        <v/>
      </c>
      <c r="AV3188" s="46" t="str">
        <f>IF(Table1[[#This Row],[Cur_Amount Credit]]&gt;0,ROUND(Table1[[#This Row],[Cur_Amount Credit]],2),"")</f>
        <v/>
      </c>
      <c r="AW3188" s="46" t="str">
        <f>LEFT(Table1[[#This Row],[Cur]],3)</f>
        <v/>
      </c>
      <c r="AX3188" s="59"/>
      <c r="AY3188" s="47"/>
      <c r="AZ3188" s="46" t="str">
        <f>IF(Table1[[#This Row],[Cur]]&lt;&gt;"",IF(Table1[[#This Row],[Cur]]="USD","",ExchangeRate),"")</f>
        <v/>
      </c>
      <c r="BA3188" s="46" t="str">
        <f>IF(Table1[[#This Row],[Grant]]&lt;&gt;"",VLOOKUP(Table1[[#This Row],[Grant]],Grants!B:D,3),"")</f>
        <v/>
      </c>
      <c r="BB3188" s="46" t="str">
        <f>TRIM(Table1[[#This Row],[Vendor ID]])</f>
        <v/>
      </c>
      <c r="BC3188" t="e">
        <f>IF(Table1[[#This Row],[Reference Number]]=Q3187,BC3187,BC3187+1)</f>
        <v>#REF!</v>
      </c>
    </row>
    <row r="3189" spans="1:55" s="1" customFormat="1" x14ac:dyDescent="0.35"/>
    <row r="3190" spans="1:55" s="1" customFormat="1" x14ac:dyDescent="0.35"/>
    <row r="3191" spans="1:55" s="1" customFormat="1" x14ac:dyDescent="0.35"/>
    <row r="3192" spans="1:55" s="1" customFormat="1" x14ac:dyDescent="0.35"/>
    <row r="3193" spans="1:55" s="1" customFormat="1" x14ac:dyDescent="0.35"/>
    <row r="3194" spans="1:55" s="1" customFormat="1" x14ac:dyDescent="0.35"/>
    <row r="3195" spans="1:55" s="1" customFormat="1" x14ac:dyDescent="0.35"/>
    <row r="3196" spans="1:55" s="1" customFormat="1" x14ac:dyDescent="0.35"/>
    <row r="3197" spans="1:55" s="1" customFormat="1" x14ac:dyDescent="0.35"/>
    <row r="3198" spans="1:55" s="1" customFormat="1" x14ac:dyDescent="0.35"/>
    <row r="3199" spans="1:55" s="1" customFormat="1" x14ac:dyDescent="0.35"/>
    <row r="3200" spans="1:55" s="1" customFormat="1" x14ac:dyDescent="0.35"/>
    <row r="3201" s="1" customFormat="1" x14ac:dyDescent="0.35"/>
    <row r="3202" s="1" customFormat="1" x14ac:dyDescent="0.35"/>
    <row r="3203" s="1" customFormat="1" x14ac:dyDescent="0.35"/>
    <row r="3204" s="1" customFormat="1" x14ac:dyDescent="0.35"/>
    <row r="3205" s="1" customFormat="1" x14ac:dyDescent="0.35"/>
    <row r="3206" s="1" customFormat="1" x14ac:dyDescent="0.35"/>
    <row r="3207" s="1" customFormat="1" x14ac:dyDescent="0.35"/>
    <row r="3208" s="1" customFormat="1" x14ac:dyDescent="0.35"/>
    <row r="3209" s="1" customFormat="1" x14ac:dyDescent="0.35"/>
    <row r="3210" s="1" customFormat="1" x14ac:dyDescent="0.35"/>
    <row r="3211" s="1" customFormat="1" x14ac:dyDescent="0.35"/>
    <row r="3212" s="1" customFormat="1" x14ac:dyDescent="0.35"/>
    <row r="3213" s="1" customFormat="1" x14ac:dyDescent="0.35"/>
    <row r="3214" s="1" customFormat="1" x14ac:dyDescent="0.35"/>
    <row r="3215" s="1" customFormat="1" x14ac:dyDescent="0.35"/>
  </sheetData>
  <sheetProtection autoFilter="0"/>
  <mergeCells count="4">
    <mergeCell ref="F5:I6"/>
    <mergeCell ref="S5:T5"/>
    <mergeCell ref="J4:M6"/>
    <mergeCell ref="Q4:R7"/>
  </mergeCells>
  <phoneticPr fontId="35" type="noConversion"/>
  <conditionalFormatting sqref="B3:D3">
    <cfRule type="cellIs" dxfId="114" priority="67" operator="equal">
      <formula>TRUE</formula>
    </cfRule>
  </conditionalFormatting>
  <conditionalFormatting sqref="U17:U3188">
    <cfRule type="expression" dxfId="113" priority="36">
      <formula>IF(AND(U17&lt;&gt;"",V17&lt;&gt;""),1,"")</formula>
    </cfRule>
  </conditionalFormatting>
  <conditionalFormatting sqref="T17:T3188">
    <cfRule type="expression" dxfId="112" priority="28">
      <formula>IF(T17="",IF(OR(U17,V17)&lt;&gt;"",1,""))</formula>
    </cfRule>
  </conditionalFormatting>
  <conditionalFormatting sqref="Q17:Q3188">
    <cfRule type="expression" dxfId="111" priority="26">
      <formula>IF(AND(G17&lt;&gt;"",Q17=""),1,"")</formula>
    </cfRule>
  </conditionalFormatting>
  <conditionalFormatting sqref="Q4:R7">
    <cfRule type="cellIs" dxfId="110" priority="58" operator="equal">
      <formula>"OK"</formula>
    </cfRule>
    <cfRule type="cellIs" dxfId="109" priority="60" operator="equal">
      <formula>"Not Complete"</formula>
    </cfRule>
  </conditionalFormatting>
  <conditionalFormatting sqref="C17:F17 E56:F59 C60:F72 C73:D73 F73 C74:F3188 E43:F45 C17:C30 C31:F32 D33:F42 F46:F55 D43:D59 C33:C59 E46:E57 D18:F30">
    <cfRule type="expression" dxfId="108" priority="71">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W54:W3188 W17:W19 W38:W41 X17:Z3188 V17:V3188" xr:uid="{00000000-0002-0000-0100-000006000000}">
      <formula1>0</formula1>
      <formula2>100000000000</formula2>
    </dataValidation>
    <dataValidation type="decimal" allowBlank="1" showInputMessage="1" showErrorMessage="1" sqref="U17:U3188" xr:uid="{00000000-0002-0000-0100-000005000000}">
      <formula1>0</formula1>
      <formula2>1000000000000</formula2>
    </dataValidation>
    <dataValidation type="list" allowBlank="1" showInputMessage="1" showErrorMessage="1" errorTitle="Enter Valid Currency" sqref="T17:T3188" xr:uid="{00000000-0002-0000-0100-000007000000}">
      <formula1>$AC$7:$AC$8</formula1>
    </dataValidation>
    <dataValidation type="list" allowBlank="1" showInputMessage="1" showErrorMessage="1" sqref="L17:L3188" xr:uid="{00000000-0002-0000-0100-00000A000000}">
      <formula1>Staff_IDs</formula1>
    </dataValidation>
    <dataValidation type="date" allowBlank="1" showInputMessage="1" showErrorMessage="1" sqref="C17:D3188" xr:uid="{00000000-0002-0000-0100-000002000000}">
      <formula1>DATE(LEFT($D$7,4),MID($D$7,5,2),1)</formula1>
      <formula2>DATE(LEFT($D$7,4),MID($D$7,5,2)+1,)</formula2>
    </dataValidation>
  </dataValidations>
  <hyperlinks>
    <hyperlink ref="AA23" r:id="rId1" display="https://partnersnet107.sharepoint.com/:f:/s/Programs/EtgnUjwEFH9CgTczReLhilsBM-6-zkzgQ897Pm9EN0YrnA?e=dbKaXL" xr:uid="{62990563-CC51-447D-B4C4-B1D8E73ABE6D}"/>
    <hyperlink ref="AA24" r:id="rId2" display="https://partnersnet107.sharepoint.com/:f:/s/Programs/EtgnUjwEFH9CgTczReLhilsBM-6-zkzgQ897Pm9EN0YrnA?e=dbKaXL" xr:uid="{CA81F448-604D-4CCA-B3B6-3D0D2ABE6D7C}"/>
    <hyperlink ref="AA25" r:id="rId3" display="https://partnersnet107.sharepoint.com/:f:/s/Programs/EtgnUjwEFH9CgTczReLhilsBM-6-zkzgQ897Pm9EN0YrnA?e=dbKaXL" xr:uid="{80C563BF-6038-418E-8DD3-8E92D7F2353F}"/>
    <hyperlink ref="AA26" r:id="rId4" display="https://partnersnet107.sharepoint.com/:f:/s/Programs/EtgnUjwEFH9CgTczReLhilsBM-6-zkzgQ897Pm9EN0YrnA?e=dbKaXL" xr:uid="{5C8731FB-1924-4E65-BFE9-7F2029F33228}"/>
    <hyperlink ref="AA27" r:id="rId5" display="https://partnersnet107.sharepoint.com/:f:/s/Programs/EtgnUjwEFH9CgTczReLhilsBM-6-zkzgQ897Pm9EN0YrnA?e=dbKaXL" xr:uid="{6D1E5D3C-0AE1-4464-9608-8C844BFBD048}"/>
    <hyperlink ref="AA28" r:id="rId6" display="https://partnersnet107.sharepoint.com/:f:/s/Programs/EtgnUjwEFH9CgTczReLhilsBM-6-zkzgQ897Pm9EN0YrnA?e=dbKaXL" xr:uid="{E904345C-6233-4B81-AAB8-F593459D1762}"/>
    <hyperlink ref="AA29" r:id="rId7" display="https://partnersnet107.sharepoint.com/:f:/s/Programs/EtgnUjwEFH9CgTczReLhilsBM-6-zkzgQ897Pm9EN0YrnA?e=dbKaXL" xr:uid="{2BE36C6C-F612-4772-989F-0B7AA754DD86}"/>
    <hyperlink ref="AA30" r:id="rId8" display="https://partnersnet107.sharepoint.com/:f:/s/Programs/EtgnUjwEFH9CgTczReLhilsBM-6-zkzgQ897Pm9EN0YrnA?e=dbKaXL" xr:uid="{E5864F76-0792-4C3D-9847-D7DF011319B2}"/>
    <hyperlink ref="AA33" r:id="rId9" display="https://partnersnet107.sharepoint.com/:f:/s/Programs/EtgnUjwEFH9CgTczReLhilsBM-6-zkzgQ897Pm9EN0YrnA?e=dbKaXL" xr:uid="{478D19E4-172F-4D11-936C-AA91AD59D963}"/>
    <hyperlink ref="AA34" r:id="rId10" display="https://partnersnet107.sharepoint.com/:f:/s/Programs/EtgnUjwEFH9CgTczReLhilsBM-6-zkzgQ897Pm9EN0YrnA?e=dbKaXL" xr:uid="{317E0D0A-3D21-4500-9264-E985D9091834}"/>
    <hyperlink ref="AA35" r:id="rId11" display="https://partnersnet107.sharepoint.com/:f:/s/Programs/EtgnUjwEFH9CgTczReLhilsBM-6-zkzgQ897Pm9EN0YrnA?e=dbKaXL" xr:uid="{C24D239B-C2BA-43D3-878A-55FAB13694E2}"/>
    <hyperlink ref="AA36" r:id="rId12" display="https://partnersnet107.sharepoint.com/:f:/s/Programs/EtgnUjwEFH9CgTczReLhilsBM-6-zkzgQ897Pm9EN0YrnA?e=dbKaXL" xr:uid="{71019424-0DB7-48FA-85B8-E37309011B1F}"/>
    <hyperlink ref="AA37" r:id="rId13" display="https://partnersnet107.sharepoint.com/:f:/s/Programs/EtgnUjwEFH9CgTczReLhilsBM-6-zkzgQ897Pm9EN0YrnA?e=dbKaXL" xr:uid="{E6D5503B-E1F6-463E-A37E-0E198EEE5B3E}"/>
    <hyperlink ref="AA42" r:id="rId14" display="https://partnersnet107.sharepoint.com/:f:/s/Programs/EtgnUjwEFH9CgTczReLhilsBM-6-zkzgQ897Pm9EN0YrnA?e=dbKaXL" xr:uid="{48A26FEC-6201-49DE-B5D4-8776E1F7C027}"/>
    <hyperlink ref="AA43" r:id="rId15" display="https://partnersnet107.sharepoint.com/:f:/s/Programs/EtgnUjwEFH9CgTczReLhilsBM-6-zkzgQ897Pm9EN0YrnA?e=dbKaXL" xr:uid="{56A5E240-71FD-4D1E-8292-F42B0FE87AD4}"/>
    <hyperlink ref="AA44" r:id="rId16" display="https://partnersnet107.sharepoint.com/:f:/s/Programs/EtgnUjwEFH9CgTczReLhilsBM-6-zkzgQ897Pm9EN0YrnA?e=dbKaXL" xr:uid="{FB3F90DF-D110-47B3-B8DF-94DBA7486183}"/>
    <hyperlink ref="AA45" r:id="rId17" display="https://partnersnet107.sharepoint.com/:f:/s/Programs/EtgnUjwEFH9CgTczReLhilsBM-6-zkzgQ897Pm9EN0YrnA?e=dbKaXL" xr:uid="{A4E8EAA4-0929-4DFE-AAF9-8E8B579AED30}"/>
    <hyperlink ref="AA46" r:id="rId18" display="https://partnersnet107.sharepoint.com/:f:/s/Programs/EtgnUjwEFH9CgTczReLhilsBM-6-zkzgQ897Pm9EN0YrnA?e=dbKaXL" xr:uid="{55D23451-73D2-464F-A598-60B115BFF2F8}"/>
    <hyperlink ref="AA47" r:id="rId19" display="https://partnersnet107.sharepoint.com/:f:/s/Programs/EtgnUjwEFH9CgTczReLhilsBM-6-zkzgQ897Pm9EN0YrnA?e=dbKaXL" xr:uid="{8D64E679-C5F8-4082-B49B-703552B4392C}"/>
    <hyperlink ref="AA50" r:id="rId20" display="https://partnersnet107.sharepoint.com/:f:/s/Programs/EtgnUjwEFH9CgTczReLhilsBM-6-zkzgQ897Pm9EN0YrnA?e=dbKaXL" xr:uid="{950BC3CB-0E5B-4CEF-97CA-CA3A4846BB0D}"/>
    <hyperlink ref="AA51" r:id="rId21" display="https://partnersnet107.sharepoint.com/:f:/s/Programs/EtgnUjwEFH9CgTczReLhilsBM-6-zkzgQ897Pm9EN0YrnA?e=dbKaXL" xr:uid="{DC1E1B19-822A-4196-A0E8-254298B80643}"/>
    <hyperlink ref="AA52" r:id="rId22" display="https://partnersnet107.sharepoint.com/:f:/s/Programs/EtgnUjwEFH9CgTczReLhilsBM-6-zkzgQ897Pm9EN0YrnA?e=dbKaXL" xr:uid="{DC847EDF-8968-44D2-80C3-B95F90FB4383}"/>
    <hyperlink ref="AA53" r:id="rId23" display="https://partnersnet107.sharepoint.com/:f:/s/Programs/EtgnUjwEFH9CgTczReLhilsBM-6-zkzgQ897Pm9EN0YrnA?e=dbKaXL" xr:uid="{CF68C314-8128-43F8-85A5-17592665A3D3}"/>
    <hyperlink ref="AA31" r:id="rId24" display="https://partnersnet107.sharepoint.com/:f:/s/Programs/EtgnUjwEFH9CgTczReLhilsBM-6-zkzgQ897Pm9EN0YrnA?e=dbKaXL" xr:uid="{6D0D8DEF-637D-46DB-B17E-7D4E3464E9C4}"/>
    <hyperlink ref="AA32" r:id="rId25" display="https://partnersnet107.sharepoint.com/:f:/s/Programs/EtgnUjwEFH9CgTczReLhilsBM-6-zkzgQ897Pm9EN0YrnA?e=dbKaXL" xr:uid="{212A1B19-891B-4631-B2FC-880C0F5EC945}"/>
    <hyperlink ref="AA18" r:id="rId26" display="https://partnersnet107.sharepoint.com/:f:/s/Programs/EjSPnyJzvvVEoEFgn2gpvOoBJrcWehMch6pfjn42R9MXhw?e=z36ESB" xr:uid="{27A1DD3F-0317-4587-A1FC-2C7284166681}"/>
    <hyperlink ref="AA19" r:id="rId27" display="https://partnersnet107.sharepoint.com/:f:/s/Programs/EjSPnyJzvvVEoEFgn2gpvOoBJrcWehMch6pfjn42R9MXhw?e=z36ESB" xr:uid="{569F0DCC-B6D1-4559-94C9-2D6E5BAE468C}"/>
    <hyperlink ref="AA17" r:id="rId28" display="https://partnersnet107.sharepoint.com/:f:/s/Programs/EjSPnyJzvvVEoEFgn2gpvOoBJrcWehMch6pfjn42R9MXhw?e=z36ESB" xr:uid="{8C59EDAA-219E-4CB9-8682-D072D301C6AC}"/>
    <hyperlink ref="AA20" r:id="rId29" display="https://partnersnet107.sharepoint.com/:f:/s/Programs/EgKcmPtdVL5AtXEJE6lrxN4B-8QonUgS8H5NZX75gi0CvQ?e=EMByUs" xr:uid="{D9703AEF-AEC5-481B-B6A2-19B6B999B7B7}"/>
    <hyperlink ref="AA22" r:id="rId30" display="https://partnersnet107.sharepoint.com/:f:/s/Programs/EgKcmPtdVL5AtXEJE6lrxN4B-8QonUgS8H5NZX75gi0CvQ?e=EMByUs" xr:uid="{2D8F622B-7673-4DFB-9DA4-AF0399824BFC}"/>
    <hyperlink ref="AA21" r:id="rId31" display="https://partnersnet107.sharepoint.com/:f:/s/Programs/EraRfL1VRnJKnsZYLW-LqvcB-_K8bSh1IcQq0lY3_qdRXQ?e=7r9Bi7" xr:uid="{5C88525F-8009-4E4A-9F04-84E7B8360EE0}"/>
    <hyperlink ref="AA38" r:id="rId32" display="https://partnersnet107.sharepoint.com/:f:/s/Programs/EqiVwEDYhV1NrfI_UnWB9zwB4i9FAUCaHbQoNR33L72BZQ?e=9Bf0vK" xr:uid="{7B8D4E1A-38EB-4A1B-8C5E-36D257BDBCFC}"/>
    <hyperlink ref="AA39" r:id="rId33" display="https://partnersnet107.sharepoint.com/:f:/s/Programs/EqiVwEDYhV1NrfI_UnWB9zwB4i9FAUCaHbQoNR33L72BZQ?e=9Bf0vK" xr:uid="{2EC00839-88D6-4712-971C-104E889D5FC8}"/>
    <hyperlink ref="AA40" r:id="rId34" display="https://partnersnet107.sharepoint.com/:f:/s/Programs/EqiVwEDYhV1NrfI_UnWB9zwB4i9FAUCaHbQoNR33L72BZQ?e=9Bf0vK" xr:uid="{784400B8-F6CA-4033-97E5-D004D1DF934C}"/>
    <hyperlink ref="AA41" r:id="rId35" display="https://partnersnet107.sharepoint.com/:f:/s/Programs/EqaAMHdbqkBJuMarPBtai-sBDU0LbwEFSHE4HN6C6FSGgw?e=5hUdHw" xr:uid="{4980BEB1-D389-4E90-903B-F81CFB2B89E4}"/>
    <hyperlink ref="AA48:AA49" r:id="rId36" display="https://partnersnet107.sharepoint.com/:f:/s/Programs/EtgnUjwEFH9CgTczReLhilsBM-6-zkzgQ897Pm9EN0YrnA?e=dbKaXL" xr:uid="{58D904B0-4236-4A05-BBE8-E3AFC213013F}"/>
    <hyperlink ref="AA54" r:id="rId37" display="https://partnersnet107.sharepoint.com/:b:/s/Programs/EcBwXyxnlGJLu_1as03ddbMBXrDt46Np9yxZw3gK1-brow?e=TyFXOk" xr:uid="{8BE26E14-3E38-4DA9-98C8-F7B638A238BD}"/>
    <hyperlink ref="AA55" r:id="rId38" display="https://partnersnet107.sharepoint.com/:b:/s/Programs/EcBwXyxnlGJLu_1as03ddbMBXrDt46Np9yxZw3gK1-brow?e=TyFXOk" xr:uid="{9C3D5994-4F86-4F0F-9C8D-4E39FB648E26}"/>
    <hyperlink ref="AA56" r:id="rId39" display="https://partnersnet107.sharepoint.com/:b:/s/Programs/EXmWC5_qBOFEiGKJyaMJQXcBoLXjsNfsz0B3AG8M8Rx-GA?e=NN4IWf" xr:uid="{4F1A7985-ACC9-4380-9611-FB54423FEFA0}"/>
    <hyperlink ref="AA57" r:id="rId40" display="https://partnersnet107.sharepoint.com/:b:/s/Programs/EXmWC5_qBOFEiGKJyaMJQXcBoLXjsNfsz0B3AG8M8Rx-GA?e=NN4IWf" xr:uid="{6D5DB9AC-873C-49E8-87C0-F81E8ABB5F47}"/>
    <hyperlink ref="AA58" r:id="rId41" display="https://partnersnet107.sharepoint.com/:b:/s/Programs/Ed07mbVoNe9Dp0J-xNwZAcQBo3ZaY2GSuAawQ9cFurHetw?e=H84ljb" xr:uid="{72819D12-69EF-40FA-97D2-0EEB99C111AC}"/>
  </hyperlinks>
  <pageMargins left="0.7" right="0.7" top="0.75" bottom="0.75" header="0.3" footer="0.3"/>
  <pageSetup fitToWidth="0" fitToHeight="0" orientation="landscape" r:id="rId42"/>
  <drawing r:id="rId43"/>
  <tableParts count="2">
    <tablePart r:id="rId44"/>
    <tablePart r:id="rId45"/>
  </tableParts>
  <extLst>
    <ext xmlns:x14="http://schemas.microsoft.com/office/spreadsheetml/2009/9/main" uri="{78C0D931-6437-407d-A8EE-F0AAD7539E65}">
      <x14:conditionalFormattings>
        <x14:conditionalFormatting xmlns:xm="http://schemas.microsoft.com/office/excel/2006/main">
          <x14:cfRule type="expression" priority="68" id="{C1F4F4DC-80BF-4D0A-872E-9F73FAFCE0EB}">
            <xm:f>IF(AND(G17&lt;&gt;"",L17="",VLOOKUP(G17,COA!$B$2:$F$361,5,FALSE)="Y"),1,"")</xm:f>
            <x14:dxf>
              <fill>
                <gradientFill degree="90">
                  <stop position="0">
                    <color rgb="FFFF0000"/>
                  </stop>
                  <stop position="0.5">
                    <color theme="0"/>
                  </stop>
                  <stop position="1">
                    <color rgb="FFFF0000"/>
                  </stop>
                </gradientFill>
              </fill>
            </x14:dxf>
          </x14:cfRule>
          <xm:sqref>L17:L3188</xm:sqref>
        </x14:conditionalFormatting>
        <x14:conditionalFormatting xmlns:xm="http://schemas.microsoft.com/office/excel/2006/main">
          <x14:cfRule type="expression" priority="70" id="{E297B02F-50B7-4CB8-BB32-DA65CFB1A75E}">
            <xm:f>IF(AND(G17&lt;&gt;"",N17="",VLOOKUP(G17,COA!$B$2:$F$361,5,FALSE)="V"),1,"")</xm:f>
            <x14:dxf>
              <fill>
                <gradientFill degree="90">
                  <stop position="0">
                    <color rgb="FFFF0000"/>
                  </stop>
                  <stop position="0.5">
                    <color theme="0"/>
                  </stop>
                  <stop position="1">
                    <color rgb="FFFF0000"/>
                  </stop>
                </gradientFill>
              </fill>
            </x14:dxf>
          </x14:cfRule>
          <xm:sqref>N17:N3188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6113A0B-E590-43D8-94E6-51F0DC6AB7C5}">
          <x14:formula1>
            <xm:f>Dimentions!$X$6:$X$44</xm:f>
          </x14:formula1>
          <xm:sqref>E74:E3188 D74 E17:E72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3160"/>
  <sheetViews>
    <sheetView showGridLines="0" showRowColHeaders="0" zoomScale="130" zoomScaleNormal="130" workbookViewId="0">
      <selection activeCell="C5" sqref="C5"/>
    </sheetView>
  </sheetViews>
  <sheetFormatPr defaultColWidth="9.26953125" defaultRowHeight="14.5" x14ac:dyDescent="0.35"/>
  <cols>
    <col min="1" max="1" width="2.26953125" customWidth="1"/>
    <col min="2" max="2" width="12" bestFit="1" customWidth="1"/>
    <col min="3" max="3" width="15.54296875" bestFit="1" customWidth="1"/>
    <col min="4" max="4" width="22.26953125" customWidth="1"/>
    <col min="5" max="5" width="17.54296875" hidden="1" customWidth="1"/>
    <col min="6" max="6" width="12.26953125" customWidth="1"/>
    <col min="7" max="7" width="15.54296875" hidden="1" customWidth="1"/>
    <col min="8" max="8" width="11.453125" hidden="1" customWidth="1"/>
    <col min="9" max="9" width="9.26953125" customWidth="1"/>
    <col min="10" max="10" width="14.7265625" customWidth="1"/>
    <col min="11" max="11" width="27.453125" hidden="1" customWidth="1"/>
    <col min="12" max="12" width="6.7265625" hidden="1" customWidth="1"/>
    <col min="13" max="13" width="10" hidden="1" customWidth="1"/>
    <col min="14" max="14" width="17.54296875" hidden="1" customWidth="1"/>
    <col min="15" max="15" width="9.7265625" hidden="1" customWidth="1"/>
    <col min="16" max="16" width="14.54296875" hidden="1" customWidth="1"/>
    <col min="17" max="17" width="31" hidden="1" customWidth="1"/>
    <col min="18" max="18" width="26" customWidth="1"/>
    <col min="19" max="19" width="23.26953125" customWidth="1"/>
    <col min="20" max="20" width="7.26953125" bestFit="1" customWidth="1"/>
    <col min="21" max="21" width="11.26953125" customWidth="1"/>
    <col min="22" max="22" width="10.7265625" customWidth="1"/>
    <col min="23" max="23" width="11.453125" hidden="1" customWidth="1"/>
    <col min="24" max="24" width="11.7265625" hidden="1" customWidth="1"/>
    <col min="25" max="25" width="25.453125" hidden="1" customWidth="1"/>
  </cols>
  <sheetData>
    <row r="2" spans="2:25" ht="25" x14ac:dyDescent="0.5">
      <c r="G2" s="255" t="s">
        <v>151</v>
      </c>
      <c r="H2" s="255"/>
      <c r="I2" s="255"/>
      <c r="J2" s="255"/>
      <c r="K2" s="255"/>
      <c r="L2" s="255"/>
      <c r="M2" s="255"/>
      <c r="N2" s="255"/>
      <c r="O2" s="255"/>
      <c r="P2" s="255"/>
      <c r="Q2" s="255"/>
      <c r="R2" s="255"/>
      <c r="S2" s="255"/>
      <c r="T2" s="134"/>
      <c r="U2" s="134"/>
    </row>
    <row r="5" spans="2:25" x14ac:dyDescent="0.35">
      <c r="B5" s="100" t="s">
        <v>152</v>
      </c>
      <c r="C5" s="99"/>
      <c r="D5" s="115"/>
      <c r="E5" s="116"/>
      <c r="F5" s="115"/>
      <c r="G5" s="115"/>
      <c r="H5" s="115"/>
      <c r="I5" s="115"/>
      <c r="J5" s="115"/>
      <c r="K5" s="115"/>
      <c r="L5" s="115"/>
      <c r="M5" s="115"/>
      <c r="N5" s="115"/>
      <c r="O5" s="115"/>
      <c r="P5" s="117"/>
      <c r="Q5" s="118"/>
      <c r="R5" s="117"/>
      <c r="S5" s="117"/>
      <c r="T5" s="117"/>
      <c r="U5" s="116"/>
      <c r="V5" s="116"/>
    </row>
    <row r="6" spans="2:25" x14ac:dyDescent="0.35">
      <c r="B6" s="102"/>
      <c r="C6" s="103" t="s">
        <v>153</v>
      </c>
      <c r="D6" s="103"/>
      <c r="E6" s="103"/>
      <c r="F6" s="104"/>
      <c r="G6" s="104"/>
      <c r="H6" s="104"/>
      <c r="I6" s="104" t="s">
        <v>154</v>
      </c>
      <c r="J6" s="104"/>
      <c r="L6" s="104"/>
      <c r="M6" s="104"/>
      <c r="N6" s="104"/>
      <c r="Q6" s="104"/>
      <c r="R6" s="104" t="s">
        <v>29</v>
      </c>
      <c r="S6" s="105"/>
      <c r="T6" s="105" t="s">
        <v>155</v>
      </c>
    </row>
    <row r="7" spans="2:25" x14ac:dyDescent="0.35">
      <c r="B7" s="106"/>
      <c r="C7" s="4"/>
      <c r="D7" s="4"/>
      <c r="E7" s="4"/>
      <c r="F7" s="101"/>
      <c r="G7" s="101"/>
      <c r="H7" s="101"/>
      <c r="I7" s="101"/>
      <c r="J7" s="101"/>
      <c r="K7" s="101"/>
      <c r="L7" s="101"/>
      <c r="M7" s="101"/>
      <c r="N7" s="101"/>
      <c r="O7" s="101"/>
      <c r="P7" s="3"/>
      <c r="Q7" s="107"/>
      <c r="R7" s="3"/>
      <c r="S7" s="3"/>
      <c r="T7" s="3"/>
      <c r="U7" s="3"/>
    </row>
    <row r="8" spans="2:25" x14ac:dyDescent="0.35">
      <c r="B8" s="3"/>
      <c r="C8" s="3"/>
      <c r="D8" s="3"/>
      <c r="E8" s="3"/>
      <c r="F8" s="3"/>
      <c r="G8" s="3"/>
      <c r="H8" s="3"/>
      <c r="I8" s="3"/>
      <c r="J8" s="3"/>
      <c r="K8" s="3"/>
      <c r="L8" s="3"/>
      <c r="M8" s="3"/>
      <c r="N8" s="3"/>
      <c r="O8" s="3"/>
      <c r="P8" s="3"/>
      <c r="Q8" s="3"/>
      <c r="R8" s="3"/>
      <c r="S8" s="3"/>
      <c r="T8" s="3"/>
      <c r="U8" s="3"/>
    </row>
    <row r="9" spans="2:25" x14ac:dyDescent="0.35">
      <c r="B9" s="100" t="s">
        <v>156</v>
      </c>
      <c r="C9" s="99"/>
      <c r="D9" s="115"/>
      <c r="E9" s="116"/>
      <c r="F9" s="115"/>
      <c r="G9" s="115"/>
      <c r="H9" s="115"/>
      <c r="I9" s="115"/>
      <c r="J9" s="115"/>
      <c r="K9" s="115"/>
      <c r="L9" s="115"/>
      <c r="M9" s="115"/>
      <c r="N9" s="115"/>
      <c r="O9" s="115"/>
      <c r="P9" s="117"/>
      <c r="Q9" s="118"/>
      <c r="R9" s="117"/>
      <c r="S9" s="117"/>
      <c r="T9" s="117"/>
      <c r="U9" s="116"/>
      <c r="V9" s="116"/>
    </row>
    <row r="10" spans="2:25" x14ac:dyDescent="0.35">
      <c r="B10" s="102"/>
      <c r="C10" s="103" t="s">
        <v>153</v>
      </c>
      <c r="D10" s="103"/>
      <c r="E10" s="103"/>
      <c r="F10" s="104"/>
      <c r="G10" s="104"/>
      <c r="H10" s="104"/>
      <c r="I10" s="104" t="s">
        <v>154</v>
      </c>
      <c r="J10" s="104"/>
      <c r="L10" s="104"/>
      <c r="M10" s="104"/>
      <c r="N10" s="104"/>
      <c r="Q10" s="104"/>
      <c r="R10" s="104" t="s">
        <v>29</v>
      </c>
      <c r="S10" s="105"/>
      <c r="T10" s="105" t="s">
        <v>155</v>
      </c>
    </row>
    <row r="11" spans="2:25" x14ac:dyDescent="0.35">
      <c r="B11" s="3"/>
      <c r="C11" s="3"/>
      <c r="D11" s="3"/>
      <c r="E11" s="3"/>
      <c r="F11" s="3"/>
      <c r="G11" s="3"/>
      <c r="H11" s="3"/>
      <c r="I11" s="3"/>
      <c r="J11" s="3"/>
      <c r="K11" s="3"/>
      <c r="L11" s="3"/>
      <c r="M11" s="3"/>
      <c r="N11" s="3"/>
      <c r="O11" s="3"/>
      <c r="P11" s="3"/>
      <c r="Q11" s="3"/>
      <c r="R11" s="3"/>
      <c r="S11" s="3"/>
      <c r="T11" s="3"/>
    </row>
    <row r="13" spans="2:25" s="4" customFormat="1" ht="10.5" x14ac:dyDescent="0.25">
      <c r="B13" s="112" t="s">
        <v>53</v>
      </c>
      <c r="C13" s="112" t="s">
        <v>54</v>
      </c>
      <c r="D13" s="112" t="s">
        <v>55</v>
      </c>
      <c r="E13" s="112" t="s">
        <v>56</v>
      </c>
      <c r="F13" s="112" t="s">
        <v>57</v>
      </c>
      <c r="G13" s="112" t="s">
        <v>58</v>
      </c>
      <c r="H13" s="112" t="s">
        <v>59</v>
      </c>
      <c r="I13" s="112" t="s">
        <v>60</v>
      </c>
      <c r="J13" s="112" t="s">
        <v>61</v>
      </c>
      <c r="K13" s="112" t="s">
        <v>157</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5" x14ac:dyDescent="0.25">
      <c r="B14" s="193">
        <v>44742</v>
      </c>
      <c r="C14" s="193">
        <v>44732</v>
      </c>
      <c r="D14" s="101" t="s">
        <v>158</v>
      </c>
      <c r="E14" s="101" t="s">
        <v>159</v>
      </c>
      <c r="F14" s="101">
        <v>81000</v>
      </c>
      <c r="G14" s="101" t="s">
        <v>160</v>
      </c>
      <c r="H14" s="101">
        <v>8</v>
      </c>
      <c r="I14" s="101" t="s">
        <v>161</v>
      </c>
      <c r="J14" s="101">
        <v>40300</v>
      </c>
      <c r="K14" s="101" t="s">
        <v>162</v>
      </c>
      <c r="M14" s="101" t="s">
        <v>163</v>
      </c>
      <c r="N14" s="101" t="s">
        <v>163</v>
      </c>
      <c r="O14" s="101" t="s">
        <v>163</v>
      </c>
      <c r="P14" s="194" t="s">
        <v>164</v>
      </c>
      <c r="Q14" s="194" t="s">
        <v>165</v>
      </c>
      <c r="R14" s="194" t="s">
        <v>165</v>
      </c>
      <c r="S14" s="194" t="s">
        <v>166</v>
      </c>
      <c r="T14" s="195" t="s">
        <v>167</v>
      </c>
      <c r="U14" s="195">
        <v>500000</v>
      </c>
      <c r="V14" s="194"/>
      <c r="W14" s="194">
        <v>125</v>
      </c>
      <c r="X14" s="194">
        <v>0</v>
      </c>
      <c r="Y14" s="194" t="s">
        <v>168</v>
      </c>
    </row>
    <row r="15" spans="2:25" s="101" customFormat="1" ht="10.5" x14ac:dyDescent="0.25">
      <c r="B15" s="193">
        <v>44742</v>
      </c>
      <c r="C15" s="193">
        <v>44733</v>
      </c>
      <c r="D15" s="101" t="s">
        <v>169</v>
      </c>
      <c r="E15" s="101" t="s">
        <v>163</v>
      </c>
      <c r="F15" s="101">
        <v>10401</v>
      </c>
      <c r="G15" s="101" t="s">
        <v>170</v>
      </c>
      <c r="H15" s="101">
        <v>1</v>
      </c>
      <c r="I15" s="101" t="s">
        <v>161</v>
      </c>
      <c r="J15" s="101">
        <v>40300</v>
      </c>
      <c r="K15" s="101" t="s">
        <v>162</v>
      </c>
      <c r="M15" s="101" t="s">
        <v>163</v>
      </c>
      <c r="N15" s="101" t="s">
        <v>163</v>
      </c>
      <c r="O15" s="101" t="s">
        <v>163</v>
      </c>
      <c r="P15" s="194"/>
      <c r="Q15" s="194" t="s">
        <v>165</v>
      </c>
      <c r="R15" s="194" t="s">
        <v>165</v>
      </c>
      <c r="S15" s="194" t="s">
        <v>166</v>
      </c>
      <c r="T15" s="195" t="s">
        <v>167</v>
      </c>
      <c r="U15" s="195"/>
      <c r="V15" s="194">
        <v>500000</v>
      </c>
      <c r="W15" s="194">
        <v>0</v>
      </c>
      <c r="X15" s="194">
        <v>125</v>
      </c>
      <c r="Y15" s="194"/>
    </row>
    <row r="16" spans="2:25" x14ac:dyDescent="0.35">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x14ac:dyDescent="0.35">
      <c r="B17" s="111"/>
      <c r="C17" s="101"/>
      <c r="D17" s="4"/>
      <c r="E17" s="101"/>
      <c r="F17" s="101"/>
      <c r="G17" s="101"/>
      <c r="H17" s="101"/>
      <c r="I17" s="101"/>
      <c r="J17" s="101"/>
      <c r="K17" s="101"/>
      <c r="L17" s="101"/>
      <c r="M17" s="101"/>
      <c r="N17" s="101"/>
      <c r="O17" s="4"/>
      <c r="P17" s="108"/>
      <c r="Q17" s="108"/>
      <c r="R17" s="108"/>
      <c r="S17" s="108"/>
      <c r="T17" s="109"/>
      <c r="U17" s="106"/>
    </row>
    <row r="18" spans="2:21" x14ac:dyDescent="0.35">
      <c r="C18" s="138"/>
    </row>
    <row r="19" spans="2:21" x14ac:dyDescent="0.35">
      <c r="C19" s="138"/>
    </row>
    <row r="20" spans="2:21" x14ac:dyDescent="0.35">
      <c r="C20" s="138"/>
    </row>
    <row r="21" spans="2:21" x14ac:dyDescent="0.35">
      <c r="C21" s="138"/>
    </row>
    <row r="22" spans="2:21" x14ac:dyDescent="0.35">
      <c r="C22" s="138"/>
    </row>
    <row r="23" spans="2:21" x14ac:dyDescent="0.35">
      <c r="C23" s="138"/>
    </row>
    <row r="24" spans="2:21" x14ac:dyDescent="0.35">
      <c r="C24" s="138"/>
    </row>
    <row r="25" spans="2:21" x14ac:dyDescent="0.35">
      <c r="C25" s="138"/>
    </row>
    <row r="26" spans="2:21" x14ac:dyDescent="0.35">
      <c r="C26" s="138"/>
    </row>
    <row r="27" spans="2:21" x14ac:dyDescent="0.35">
      <c r="C27" s="138"/>
    </row>
    <row r="28" spans="2:21" x14ac:dyDescent="0.35">
      <c r="C28" s="138"/>
    </row>
    <row r="29" spans="2:21" x14ac:dyDescent="0.35">
      <c r="C29" s="138"/>
    </row>
    <row r="30" spans="2:21" x14ac:dyDescent="0.35">
      <c r="C30" s="138"/>
    </row>
    <row r="31" spans="2:21" x14ac:dyDescent="0.35">
      <c r="C31" s="138"/>
    </row>
    <row r="32" spans="2:21" x14ac:dyDescent="0.35">
      <c r="C32" s="138"/>
    </row>
    <row r="33" spans="3:3" x14ac:dyDescent="0.35">
      <c r="C33" s="138"/>
    </row>
    <row r="34" spans="3:3" x14ac:dyDescent="0.35">
      <c r="C34" s="138"/>
    </row>
    <row r="35" spans="3:3" x14ac:dyDescent="0.35">
      <c r="C35" s="138"/>
    </row>
    <row r="36" spans="3:3" x14ac:dyDescent="0.35">
      <c r="C36" s="138"/>
    </row>
    <row r="37" spans="3:3" x14ac:dyDescent="0.35">
      <c r="C37" s="138"/>
    </row>
    <row r="38" spans="3:3" x14ac:dyDescent="0.35">
      <c r="C38" s="138"/>
    </row>
    <row r="39" spans="3:3" x14ac:dyDescent="0.35">
      <c r="C39" s="138"/>
    </row>
    <row r="40" spans="3:3" x14ac:dyDescent="0.35">
      <c r="C40" s="138"/>
    </row>
    <row r="41" spans="3:3" x14ac:dyDescent="0.35">
      <c r="C41" s="138"/>
    </row>
    <row r="42" spans="3:3" x14ac:dyDescent="0.35">
      <c r="C42" s="138"/>
    </row>
    <row r="43" spans="3:3" x14ac:dyDescent="0.35">
      <c r="C43" s="138"/>
    </row>
    <row r="44" spans="3:3" x14ac:dyDescent="0.35">
      <c r="C44" s="138"/>
    </row>
    <row r="45" spans="3:3" x14ac:dyDescent="0.35">
      <c r="C45" s="138"/>
    </row>
    <row r="46" spans="3:3" x14ac:dyDescent="0.35">
      <c r="C46" s="138"/>
    </row>
    <row r="47" spans="3:3" x14ac:dyDescent="0.35">
      <c r="C47" s="138"/>
    </row>
    <row r="48" spans="3:3" x14ac:dyDescent="0.35">
      <c r="C48" s="138"/>
    </row>
    <row r="49" spans="3:3" x14ac:dyDescent="0.35">
      <c r="C49" s="138"/>
    </row>
    <row r="50" spans="3:3" x14ac:dyDescent="0.35">
      <c r="C50" s="138"/>
    </row>
    <row r="51" spans="3:3" x14ac:dyDescent="0.35">
      <c r="C51" s="138"/>
    </row>
    <row r="52" spans="3:3" x14ac:dyDescent="0.35">
      <c r="C52" s="138"/>
    </row>
    <row r="53" spans="3:3" x14ac:dyDescent="0.35">
      <c r="C53" s="138"/>
    </row>
    <row r="54" spans="3:3" x14ac:dyDescent="0.35">
      <c r="C54" s="138"/>
    </row>
    <row r="55" spans="3:3" x14ac:dyDescent="0.35">
      <c r="C55" s="138"/>
    </row>
    <row r="56" spans="3:3" x14ac:dyDescent="0.35">
      <c r="C56" s="138"/>
    </row>
    <row r="57" spans="3:3" x14ac:dyDescent="0.35">
      <c r="C57" s="138"/>
    </row>
    <row r="58" spans="3:3" x14ac:dyDescent="0.35">
      <c r="C58" s="138"/>
    </row>
    <row r="59" spans="3:3" x14ac:dyDescent="0.35">
      <c r="C59" s="138"/>
    </row>
    <row r="60" spans="3:3" x14ac:dyDescent="0.35">
      <c r="C60" s="138"/>
    </row>
    <row r="61" spans="3:3" x14ac:dyDescent="0.35">
      <c r="C61" s="138"/>
    </row>
    <row r="62" spans="3:3" x14ac:dyDescent="0.35">
      <c r="C62" s="138"/>
    </row>
    <row r="63" spans="3:3" x14ac:dyDescent="0.35">
      <c r="C63" s="138"/>
    </row>
    <row r="64" spans="3:3" x14ac:dyDescent="0.35">
      <c r="C64" s="138"/>
    </row>
    <row r="65" spans="3:3" x14ac:dyDescent="0.35">
      <c r="C65" s="138"/>
    </row>
    <row r="66" spans="3:3" x14ac:dyDescent="0.35">
      <c r="C66" s="138"/>
    </row>
    <row r="67" spans="3:3" x14ac:dyDescent="0.35">
      <c r="C67" s="138"/>
    </row>
    <row r="68" spans="3:3" x14ac:dyDescent="0.35">
      <c r="C68" s="138"/>
    </row>
    <row r="69" spans="3:3" x14ac:dyDescent="0.35">
      <c r="C69" s="138"/>
    </row>
    <row r="70" spans="3:3" x14ac:dyDescent="0.35">
      <c r="C70" s="138"/>
    </row>
    <row r="71" spans="3:3" x14ac:dyDescent="0.35">
      <c r="C71" s="138"/>
    </row>
    <row r="72" spans="3:3" x14ac:dyDescent="0.35">
      <c r="C72" s="138"/>
    </row>
    <row r="73" spans="3:3" x14ac:dyDescent="0.35">
      <c r="C73" s="138"/>
    </row>
    <row r="74" spans="3:3" x14ac:dyDescent="0.35">
      <c r="C74" s="138"/>
    </row>
    <row r="75" spans="3:3" x14ac:dyDescent="0.35">
      <c r="C75" s="138"/>
    </row>
    <row r="76" spans="3:3" x14ac:dyDescent="0.35">
      <c r="C76" s="138"/>
    </row>
    <row r="77" spans="3:3" x14ac:dyDescent="0.35">
      <c r="C77" s="138"/>
    </row>
    <row r="78" spans="3:3" x14ac:dyDescent="0.35">
      <c r="C78" s="138"/>
    </row>
    <row r="79" spans="3:3" x14ac:dyDescent="0.35">
      <c r="C79" s="138"/>
    </row>
    <row r="80" spans="3:3" x14ac:dyDescent="0.35">
      <c r="C80" s="138"/>
    </row>
    <row r="81" spans="3:3" x14ac:dyDescent="0.35">
      <c r="C81" s="138"/>
    </row>
    <row r="82" spans="3:3" x14ac:dyDescent="0.35">
      <c r="C82" s="138"/>
    </row>
    <row r="83" spans="3:3" x14ac:dyDescent="0.35">
      <c r="C83" s="138"/>
    </row>
    <row r="84" spans="3:3" x14ac:dyDescent="0.35">
      <c r="C84" s="138"/>
    </row>
    <row r="85" spans="3:3" x14ac:dyDescent="0.35">
      <c r="C85" s="138"/>
    </row>
    <row r="86" spans="3:3" x14ac:dyDescent="0.35">
      <c r="C86" s="138"/>
    </row>
    <row r="87" spans="3:3" x14ac:dyDescent="0.35">
      <c r="C87" s="138"/>
    </row>
    <row r="88" spans="3:3" x14ac:dyDescent="0.35">
      <c r="C88" s="138"/>
    </row>
    <row r="89" spans="3:3" x14ac:dyDescent="0.35">
      <c r="C89" s="138"/>
    </row>
    <row r="90" spans="3:3" x14ac:dyDescent="0.35">
      <c r="C90" s="138"/>
    </row>
    <row r="91" spans="3:3" x14ac:dyDescent="0.35">
      <c r="C91" s="138"/>
    </row>
    <row r="92" spans="3:3" x14ac:dyDescent="0.35">
      <c r="C92" s="138"/>
    </row>
    <row r="93" spans="3:3" x14ac:dyDescent="0.35">
      <c r="C93" s="138"/>
    </row>
    <row r="94" spans="3:3" x14ac:dyDescent="0.35">
      <c r="C94" s="138"/>
    </row>
    <row r="95" spans="3:3" x14ac:dyDescent="0.35">
      <c r="C95" s="138"/>
    </row>
    <row r="96" spans="3:3" x14ac:dyDescent="0.35">
      <c r="C96" s="138"/>
    </row>
    <row r="97" spans="3:3" x14ac:dyDescent="0.35">
      <c r="C97" s="138"/>
    </row>
    <row r="98" spans="3:3" x14ac:dyDescent="0.35">
      <c r="C98" s="138"/>
    </row>
    <row r="99" spans="3:3" x14ac:dyDescent="0.35">
      <c r="C99" s="138"/>
    </row>
    <row r="100" spans="3:3" x14ac:dyDescent="0.35">
      <c r="C100" s="138"/>
    </row>
    <row r="101" spans="3:3" x14ac:dyDescent="0.35">
      <c r="C101" s="138"/>
    </row>
    <row r="102" spans="3:3" x14ac:dyDescent="0.35">
      <c r="C102" s="138"/>
    </row>
    <row r="103" spans="3:3" x14ac:dyDescent="0.35">
      <c r="C103" s="138"/>
    </row>
    <row r="104" spans="3:3" x14ac:dyDescent="0.35">
      <c r="C104" s="138"/>
    </row>
    <row r="105" spans="3:3" x14ac:dyDescent="0.35">
      <c r="C105" s="138"/>
    </row>
    <row r="106" spans="3:3" x14ac:dyDescent="0.35">
      <c r="C106" s="138"/>
    </row>
    <row r="107" spans="3:3" x14ac:dyDescent="0.35">
      <c r="C107" s="138"/>
    </row>
    <row r="108" spans="3:3" x14ac:dyDescent="0.35">
      <c r="C108" s="138"/>
    </row>
    <row r="109" spans="3:3" x14ac:dyDescent="0.35">
      <c r="C109" s="138"/>
    </row>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customFormat="1" x14ac:dyDescent="0.35"/>
    <row r="1778" customFormat="1" x14ac:dyDescent="0.35"/>
    <row r="1779" customFormat="1" x14ac:dyDescent="0.35"/>
    <row r="1780" customFormat="1" x14ac:dyDescent="0.35"/>
    <row r="1781" customFormat="1" x14ac:dyDescent="0.35"/>
    <row r="1782" customFormat="1" x14ac:dyDescent="0.35"/>
    <row r="1783" customFormat="1" x14ac:dyDescent="0.35"/>
    <row r="1784" customFormat="1" x14ac:dyDescent="0.35"/>
    <row r="1785" customFormat="1" x14ac:dyDescent="0.35"/>
    <row r="1786" customFormat="1" x14ac:dyDescent="0.35"/>
    <row r="1787" customFormat="1" x14ac:dyDescent="0.35"/>
    <row r="1788" customFormat="1" x14ac:dyDescent="0.35"/>
    <row r="1789" customFormat="1" x14ac:dyDescent="0.35"/>
    <row r="1790" customFormat="1" x14ac:dyDescent="0.35"/>
    <row r="1791" customFormat="1" x14ac:dyDescent="0.35"/>
    <row r="1792" customFormat="1" x14ac:dyDescent="0.35"/>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x14ac:dyDescent="0.35"/>
    <row r="1862" customFormat="1" x14ac:dyDescent="0.35"/>
    <row r="1863" customForma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row r="1966" customFormat="1" x14ac:dyDescent="0.35"/>
    <row r="1967" customFormat="1" x14ac:dyDescent="0.35"/>
    <row r="1968" customFormat="1" x14ac:dyDescent="0.35"/>
    <row r="1969" customFormat="1" x14ac:dyDescent="0.35"/>
    <row r="1970" customFormat="1" x14ac:dyDescent="0.35"/>
    <row r="1971" customFormat="1" x14ac:dyDescent="0.35"/>
    <row r="1972" customFormat="1" x14ac:dyDescent="0.35"/>
    <row r="1973" customFormat="1" x14ac:dyDescent="0.35"/>
    <row r="1974" customFormat="1" x14ac:dyDescent="0.35"/>
    <row r="1975" customFormat="1" x14ac:dyDescent="0.35"/>
    <row r="1976" customFormat="1" x14ac:dyDescent="0.35"/>
    <row r="1977" customFormat="1" x14ac:dyDescent="0.35"/>
    <row r="1978" customFormat="1" x14ac:dyDescent="0.35"/>
    <row r="1979" customFormat="1" x14ac:dyDescent="0.35"/>
    <row r="1980" customFormat="1" x14ac:dyDescent="0.35"/>
    <row r="1981" customFormat="1" x14ac:dyDescent="0.35"/>
    <row r="1982" customFormat="1" x14ac:dyDescent="0.35"/>
    <row r="1983" customFormat="1" x14ac:dyDescent="0.35"/>
    <row r="1984" customFormat="1" x14ac:dyDescent="0.35"/>
    <row r="1985" customFormat="1" x14ac:dyDescent="0.35"/>
    <row r="1986" customFormat="1" x14ac:dyDescent="0.35"/>
    <row r="1987" customFormat="1" x14ac:dyDescent="0.35"/>
    <row r="1988" customFormat="1" x14ac:dyDescent="0.35"/>
    <row r="1989" customFormat="1" x14ac:dyDescent="0.35"/>
    <row r="1990" customFormat="1" x14ac:dyDescent="0.35"/>
    <row r="1991" customFormat="1" x14ac:dyDescent="0.35"/>
    <row r="1992" customFormat="1" x14ac:dyDescent="0.35"/>
    <row r="1993" customFormat="1" x14ac:dyDescent="0.35"/>
    <row r="1994" customFormat="1" x14ac:dyDescent="0.35"/>
    <row r="1995" customFormat="1" x14ac:dyDescent="0.35"/>
    <row r="1996" customFormat="1" x14ac:dyDescent="0.35"/>
    <row r="1997" customFormat="1" x14ac:dyDescent="0.35"/>
    <row r="1998" customFormat="1" x14ac:dyDescent="0.35"/>
    <row r="1999" customFormat="1" x14ac:dyDescent="0.35"/>
    <row r="2000" customFormat="1" x14ac:dyDescent="0.35"/>
    <row r="2001" customFormat="1" x14ac:dyDescent="0.35"/>
    <row r="2002" customFormat="1" x14ac:dyDescent="0.35"/>
    <row r="2003" customFormat="1" x14ac:dyDescent="0.35"/>
    <row r="2004" customFormat="1" x14ac:dyDescent="0.35"/>
    <row r="2005" customFormat="1" x14ac:dyDescent="0.35"/>
    <row r="2006" customFormat="1" x14ac:dyDescent="0.35"/>
    <row r="2007" customFormat="1" x14ac:dyDescent="0.35"/>
    <row r="2008" customFormat="1" x14ac:dyDescent="0.35"/>
    <row r="2009" customFormat="1" x14ac:dyDescent="0.35"/>
    <row r="2010" customFormat="1" x14ac:dyDescent="0.35"/>
    <row r="2011" customFormat="1" x14ac:dyDescent="0.35"/>
    <row r="2012" customFormat="1" x14ac:dyDescent="0.35"/>
    <row r="2013" customFormat="1" x14ac:dyDescent="0.35"/>
    <row r="2014" customFormat="1" x14ac:dyDescent="0.35"/>
    <row r="2015" customFormat="1" x14ac:dyDescent="0.35"/>
    <row r="2016" customFormat="1" x14ac:dyDescent="0.35"/>
    <row r="2017" customFormat="1" x14ac:dyDescent="0.35"/>
    <row r="2018" customFormat="1" x14ac:dyDescent="0.35"/>
    <row r="2019" customFormat="1" x14ac:dyDescent="0.35"/>
    <row r="2020" customFormat="1" x14ac:dyDescent="0.35"/>
    <row r="2021" customFormat="1" x14ac:dyDescent="0.35"/>
    <row r="2022" customFormat="1" x14ac:dyDescent="0.35"/>
    <row r="2023" customFormat="1" x14ac:dyDescent="0.35"/>
    <row r="2024" customFormat="1" x14ac:dyDescent="0.35"/>
    <row r="2025" customFormat="1" x14ac:dyDescent="0.35"/>
    <row r="2026" customFormat="1" x14ac:dyDescent="0.35"/>
    <row r="2027" customFormat="1" x14ac:dyDescent="0.35"/>
    <row r="2028" customFormat="1" x14ac:dyDescent="0.35"/>
    <row r="2029" customFormat="1" x14ac:dyDescent="0.35"/>
    <row r="2030" customFormat="1" x14ac:dyDescent="0.35"/>
    <row r="2031" customFormat="1" x14ac:dyDescent="0.35"/>
    <row r="2032" customFormat="1" x14ac:dyDescent="0.35"/>
    <row r="2033" customFormat="1" x14ac:dyDescent="0.35"/>
    <row r="2034" customFormat="1" x14ac:dyDescent="0.35"/>
    <row r="2035" customFormat="1" x14ac:dyDescent="0.35"/>
    <row r="2036" customFormat="1" x14ac:dyDescent="0.35"/>
    <row r="2037" customFormat="1" x14ac:dyDescent="0.35"/>
    <row r="2038" customFormat="1" x14ac:dyDescent="0.35"/>
    <row r="2039" customFormat="1" x14ac:dyDescent="0.35"/>
    <row r="2040" customFormat="1" x14ac:dyDescent="0.35"/>
    <row r="2041" customFormat="1" x14ac:dyDescent="0.35"/>
    <row r="2042" customFormat="1" x14ac:dyDescent="0.35"/>
    <row r="2043" customFormat="1" x14ac:dyDescent="0.35"/>
    <row r="2044" customFormat="1" x14ac:dyDescent="0.35"/>
    <row r="2045" customFormat="1" x14ac:dyDescent="0.35"/>
    <row r="2046" customFormat="1" x14ac:dyDescent="0.35"/>
    <row r="2047" customFormat="1" x14ac:dyDescent="0.35"/>
    <row r="2048" customFormat="1" x14ac:dyDescent="0.35"/>
    <row r="2049" customFormat="1" x14ac:dyDescent="0.35"/>
    <row r="2050" customFormat="1" x14ac:dyDescent="0.35"/>
    <row r="2051" customFormat="1" x14ac:dyDescent="0.35"/>
    <row r="2052" customFormat="1" x14ac:dyDescent="0.35"/>
    <row r="2053" customFormat="1" x14ac:dyDescent="0.35"/>
    <row r="2054" customFormat="1" x14ac:dyDescent="0.35"/>
    <row r="2055" customFormat="1" x14ac:dyDescent="0.35"/>
    <row r="2056" customFormat="1" x14ac:dyDescent="0.35"/>
    <row r="2057" customFormat="1" x14ac:dyDescent="0.35"/>
    <row r="2058" customFormat="1" x14ac:dyDescent="0.35"/>
    <row r="2059" customFormat="1" x14ac:dyDescent="0.35"/>
    <row r="2060" customFormat="1" x14ac:dyDescent="0.35"/>
    <row r="2061" customFormat="1" x14ac:dyDescent="0.35"/>
    <row r="2062" customFormat="1" x14ac:dyDescent="0.35"/>
    <row r="2063" customFormat="1" x14ac:dyDescent="0.35"/>
    <row r="2064" customFormat="1" x14ac:dyDescent="0.35"/>
    <row r="2065" customFormat="1" x14ac:dyDescent="0.35"/>
    <row r="2066" customFormat="1" x14ac:dyDescent="0.35"/>
    <row r="2067" customFormat="1" x14ac:dyDescent="0.35"/>
    <row r="2068" customFormat="1" x14ac:dyDescent="0.35"/>
    <row r="2069" customFormat="1" x14ac:dyDescent="0.35"/>
    <row r="2070" customFormat="1" x14ac:dyDescent="0.35"/>
    <row r="2071" customFormat="1" x14ac:dyDescent="0.35"/>
    <row r="2072" customFormat="1" x14ac:dyDescent="0.35"/>
    <row r="2073" customFormat="1" x14ac:dyDescent="0.35"/>
    <row r="2074" customFormat="1" x14ac:dyDescent="0.35"/>
    <row r="2075" customFormat="1" x14ac:dyDescent="0.35"/>
    <row r="2076" customFormat="1" x14ac:dyDescent="0.35"/>
    <row r="2077" customFormat="1" x14ac:dyDescent="0.35"/>
    <row r="2078" customFormat="1" x14ac:dyDescent="0.35"/>
    <row r="2079" customFormat="1" x14ac:dyDescent="0.35"/>
    <row r="2080" customFormat="1" x14ac:dyDescent="0.35"/>
    <row r="2081" customFormat="1" x14ac:dyDescent="0.35"/>
    <row r="2082" customFormat="1" x14ac:dyDescent="0.35"/>
    <row r="2083" customFormat="1" x14ac:dyDescent="0.35"/>
    <row r="2084" customFormat="1" x14ac:dyDescent="0.35"/>
    <row r="2085" customFormat="1" x14ac:dyDescent="0.35"/>
    <row r="2086" customFormat="1" x14ac:dyDescent="0.35"/>
    <row r="2087" customFormat="1" x14ac:dyDescent="0.35"/>
    <row r="2088" customFormat="1" x14ac:dyDescent="0.35"/>
    <row r="2089" customFormat="1" x14ac:dyDescent="0.35"/>
    <row r="2090" customFormat="1" x14ac:dyDescent="0.35"/>
    <row r="2091" customFormat="1" x14ac:dyDescent="0.35"/>
    <row r="2092" customFormat="1" x14ac:dyDescent="0.35"/>
    <row r="2093" customFormat="1" x14ac:dyDescent="0.35"/>
    <row r="2094" customFormat="1" x14ac:dyDescent="0.35"/>
    <row r="2095" customFormat="1" x14ac:dyDescent="0.35"/>
    <row r="2096" customFormat="1" x14ac:dyDescent="0.35"/>
    <row r="2097" customFormat="1" x14ac:dyDescent="0.35"/>
    <row r="2098" customFormat="1" x14ac:dyDescent="0.35"/>
    <row r="2099" customFormat="1" x14ac:dyDescent="0.35"/>
    <row r="2100" customFormat="1" x14ac:dyDescent="0.35"/>
    <row r="2101" customFormat="1" x14ac:dyDescent="0.35"/>
    <row r="2102" customFormat="1" x14ac:dyDescent="0.35"/>
    <row r="2103" customFormat="1" x14ac:dyDescent="0.35"/>
    <row r="2104" customFormat="1" x14ac:dyDescent="0.35"/>
    <row r="2105" customFormat="1" x14ac:dyDescent="0.35"/>
    <row r="2106" customFormat="1" x14ac:dyDescent="0.35"/>
    <row r="2107" customFormat="1" x14ac:dyDescent="0.35"/>
    <row r="2108" customFormat="1" x14ac:dyDescent="0.35"/>
    <row r="2109" customFormat="1" x14ac:dyDescent="0.35"/>
    <row r="2110" customFormat="1" x14ac:dyDescent="0.35"/>
    <row r="2111" customFormat="1" x14ac:dyDescent="0.35"/>
    <row r="2112" customFormat="1" x14ac:dyDescent="0.35"/>
    <row r="2113" customFormat="1" x14ac:dyDescent="0.35"/>
    <row r="2114" customFormat="1" x14ac:dyDescent="0.35"/>
    <row r="2115" customFormat="1" x14ac:dyDescent="0.35"/>
    <row r="2116" customFormat="1" x14ac:dyDescent="0.35"/>
    <row r="2117" customFormat="1" x14ac:dyDescent="0.35"/>
    <row r="2118" customFormat="1" x14ac:dyDescent="0.35"/>
    <row r="2119" customFormat="1" x14ac:dyDescent="0.35"/>
    <row r="2120" customFormat="1" x14ac:dyDescent="0.35"/>
    <row r="2121" customFormat="1" x14ac:dyDescent="0.35"/>
    <row r="2122" customFormat="1" x14ac:dyDescent="0.35"/>
    <row r="2123" customFormat="1" x14ac:dyDescent="0.35"/>
    <row r="2124" customFormat="1" x14ac:dyDescent="0.35"/>
    <row r="2125" customFormat="1" x14ac:dyDescent="0.35"/>
    <row r="2126" customFormat="1" x14ac:dyDescent="0.35"/>
    <row r="2127" customFormat="1" x14ac:dyDescent="0.35"/>
    <row r="2128" customFormat="1" x14ac:dyDescent="0.35"/>
    <row r="2129" customFormat="1" x14ac:dyDescent="0.35"/>
    <row r="2130" customFormat="1" x14ac:dyDescent="0.35"/>
    <row r="2131" customFormat="1" x14ac:dyDescent="0.35"/>
    <row r="2132" customFormat="1" x14ac:dyDescent="0.35"/>
    <row r="2133" customFormat="1" x14ac:dyDescent="0.35"/>
    <row r="2134" customFormat="1" x14ac:dyDescent="0.35"/>
    <row r="2135" customFormat="1" x14ac:dyDescent="0.35"/>
    <row r="2136" customFormat="1" x14ac:dyDescent="0.35"/>
    <row r="2137" customFormat="1" x14ac:dyDescent="0.35"/>
    <row r="2138" customFormat="1" x14ac:dyDescent="0.35"/>
    <row r="2139" customFormat="1" x14ac:dyDescent="0.35"/>
    <row r="2140" customFormat="1" x14ac:dyDescent="0.35"/>
    <row r="2141" customFormat="1" x14ac:dyDescent="0.35"/>
    <row r="2142" customFormat="1" x14ac:dyDescent="0.35"/>
    <row r="2143" customFormat="1" x14ac:dyDescent="0.35"/>
    <row r="2144" customFormat="1" x14ac:dyDescent="0.35"/>
    <row r="2145" customFormat="1" x14ac:dyDescent="0.35"/>
    <row r="2146" customFormat="1" x14ac:dyDescent="0.35"/>
    <row r="2147" customFormat="1" x14ac:dyDescent="0.35"/>
    <row r="2148" customFormat="1" x14ac:dyDescent="0.35"/>
    <row r="2149" customFormat="1" x14ac:dyDescent="0.35"/>
    <row r="2150" customFormat="1" x14ac:dyDescent="0.35"/>
    <row r="2151" customFormat="1" x14ac:dyDescent="0.35"/>
    <row r="2152" customFormat="1" x14ac:dyDescent="0.35"/>
    <row r="2153" customFormat="1" x14ac:dyDescent="0.35"/>
    <row r="2154" customFormat="1" x14ac:dyDescent="0.35"/>
    <row r="2155" customFormat="1" x14ac:dyDescent="0.35"/>
    <row r="2156" customFormat="1" x14ac:dyDescent="0.35"/>
    <row r="2157" customFormat="1" x14ac:dyDescent="0.35"/>
    <row r="2158" customFormat="1" x14ac:dyDescent="0.35"/>
    <row r="2159" customFormat="1" x14ac:dyDescent="0.35"/>
    <row r="2160" customFormat="1" x14ac:dyDescent="0.35"/>
    <row r="2161" customFormat="1" x14ac:dyDescent="0.35"/>
    <row r="2162" customFormat="1" x14ac:dyDescent="0.35"/>
    <row r="2163" customFormat="1" x14ac:dyDescent="0.35"/>
    <row r="2164" customFormat="1" x14ac:dyDescent="0.35"/>
    <row r="2165" customFormat="1" x14ac:dyDescent="0.35"/>
    <row r="2166" customFormat="1" x14ac:dyDescent="0.35"/>
    <row r="2167" customFormat="1" x14ac:dyDescent="0.35"/>
    <row r="2168" customFormat="1" x14ac:dyDescent="0.35"/>
    <row r="2169" customFormat="1" x14ac:dyDescent="0.35"/>
    <row r="2170" customFormat="1" x14ac:dyDescent="0.35"/>
    <row r="2171" customFormat="1" x14ac:dyDescent="0.35"/>
    <row r="2172" customFormat="1" x14ac:dyDescent="0.35"/>
    <row r="2173" customFormat="1" x14ac:dyDescent="0.35"/>
    <row r="2174" customFormat="1" x14ac:dyDescent="0.35"/>
    <row r="2175" customFormat="1" x14ac:dyDescent="0.35"/>
    <row r="2176" customFormat="1" x14ac:dyDescent="0.35"/>
    <row r="2177" customFormat="1" x14ac:dyDescent="0.35"/>
    <row r="2178" customFormat="1" x14ac:dyDescent="0.35"/>
    <row r="2179" customFormat="1" x14ac:dyDescent="0.35"/>
    <row r="2180" customFormat="1" x14ac:dyDescent="0.35"/>
    <row r="2181" customFormat="1" x14ac:dyDescent="0.35"/>
    <row r="2182" customFormat="1" x14ac:dyDescent="0.35"/>
    <row r="2183" customFormat="1" x14ac:dyDescent="0.35"/>
    <row r="2184" customFormat="1" x14ac:dyDescent="0.35"/>
    <row r="2185" customFormat="1" x14ac:dyDescent="0.35"/>
    <row r="2186" customFormat="1" x14ac:dyDescent="0.35"/>
    <row r="2187" customFormat="1" x14ac:dyDescent="0.35"/>
    <row r="2188" customFormat="1" x14ac:dyDescent="0.35"/>
    <row r="2189" customFormat="1" x14ac:dyDescent="0.35"/>
    <row r="2190" customFormat="1" x14ac:dyDescent="0.35"/>
    <row r="2191" customFormat="1" x14ac:dyDescent="0.35"/>
    <row r="2192" customFormat="1" x14ac:dyDescent="0.35"/>
    <row r="2193" customFormat="1" x14ac:dyDescent="0.35"/>
    <row r="2194" customFormat="1" x14ac:dyDescent="0.35"/>
    <row r="2195" customFormat="1" x14ac:dyDescent="0.35"/>
    <row r="2196" customFormat="1" x14ac:dyDescent="0.35"/>
    <row r="2197" customFormat="1" x14ac:dyDescent="0.35"/>
    <row r="2198" customFormat="1" x14ac:dyDescent="0.35"/>
    <row r="2199" customFormat="1" x14ac:dyDescent="0.35"/>
    <row r="2200" customFormat="1" x14ac:dyDescent="0.35"/>
    <row r="2201" customFormat="1" x14ac:dyDescent="0.35"/>
    <row r="2202" customFormat="1" x14ac:dyDescent="0.35"/>
    <row r="2203" customFormat="1" x14ac:dyDescent="0.35"/>
    <row r="2204" customFormat="1" x14ac:dyDescent="0.35"/>
    <row r="2205" customFormat="1" x14ac:dyDescent="0.35"/>
    <row r="2206" customFormat="1" x14ac:dyDescent="0.35"/>
    <row r="2207" customFormat="1" x14ac:dyDescent="0.35"/>
    <row r="2208" customFormat="1" x14ac:dyDescent="0.35"/>
    <row r="2209" customFormat="1" x14ac:dyDescent="0.35"/>
    <row r="2210" customFormat="1" x14ac:dyDescent="0.35"/>
    <row r="2211" customFormat="1" x14ac:dyDescent="0.35"/>
    <row r="2212" customFormat="1" x14ac:dyDescent="0.35"/>
    <row r="2213" customFormat="1" x14ac:dyDescent="0.35"/>
    <row r="2214" customFormat="1" x14ac:dyDescent="0.35"/>
    <row r="2215" customFormat="1" x14ac:dyDescent="0.35"/>
    <row r="2216" customFormat="1" x14ac:dyDescent="0.35"/>
    <row r="2217" customFormat="1" x14ac:dyDescent="0.35"/>
    <row r="2218" customFormat="1" x14ac:dyDescent="0.35"/>
    <row r="2219" customFormat="1" x14ac:dyDescent="0.35"/>
    <row r="2220" customFormat="1" x14ac:dyDescent="0.35"/>
    <row r="2221" customFormat="1" x14ac:dyDescent="0.35"/>
    <row r="2222" customFormat="1" x14ac:dyDescent="0.35"/>
    <row r="2223" customFormat="1" x14ac:dyDescent="0.35"/>
    <row r="2224" customFormat="1" x14ac:dyDescent="0.35"/>
    <row r="2225" customFormat="1" x14ac:dyDescent="0.35"/>
    <row r="2226" customFormat="1" x14ac:dyDescent="0.35"/>
    <row r="2227" customFormat="1" x14ac:dyDescent="0.35"/>
    <row r="2228" customFormat="1" x14ac:dyDescent="0.35"/>
    <row r="2229" customFormat="1" x14ac:dyDescent="0.35"/>
    <row r="2230" customFormat="1" x14ac:dyDescent="0.35"/>
    <row r="2231" customFormat="1" x14ac:dyDescent="0.35"/>
    <row r="2232" customFormat="1" x14ac:dyDescent="0.35"/>
    <row r="2233" customFormat="1" x14ac:dyDescent="0.35"/>
    <row r="2234" customFormat="1" x14ac:dyDescent="0.35"/>
    <row r="2235" customFormat="1" x14ac:dyDescent="0.35"/>
    <row r="2236" customFormat="1" x14ac:dyDescent="0.35"/>
    <row r="2237" customFormat="1" x14ac:dyDescent="0.35"/>
    <row r="2238" customFormat="1" x14ac:dyDescent="0.35"/>
    <row r="2239" customFormat="1" x14ac:dyDescent="0.35"/>
    <row r="2240" customFormat="1" x14ac:dyDescent="0.35"/>
    <row r="2241" customFormat="1" x14ac:dyDescent="0.35"/>
    <row r="2242" customFormat="1" x14ac:dyDescent="0.35"/>
    <row r="2243" customFormat="1" x14ac:dyDescent="0.35"/>
    <row r="2244" customFormat="1" x14ac:dyDescent="0.35"/>
    <row r="2245" customFormat="1" x14ac:dyDescent="0.35"/>
    <row r="2246" customFormat="1" x14ac:dyDescent="0.35"/>
    <row r="2247" customFormat="1" x14ac:dyDescent="0.35"/>
    <row r="2248" customFormat="1" x14ac:dyDescent="0.35"/>
    <row r="2249" customFormat="1" x14ac:dyDescent="0.35"/>
    <row r="2250" customFormat="1" x14ac:dyDescent="0.35"/>
    <row r="2251" customFormat="1" x14ac:dyDescent="0.35"/>
    <row r="2252" customFormat="1" x14ac:dyDescent="0.35"/>
    <row r="2253" customFormat="1" x14ac:dyDescent="0.35"/>
    <row r="2254" customFormat="1" x14ac:dyDescent="0.35"/>
    <row r="2255" customFormat="1" x14ac:dyDescent="0.35"/>
    <row r="2256" customFormat="1" x14ac:dyDescent="0.35"/>
    <row r="2257" customFormat="1" x14ac:dyDescent="0.35"/>
    <row r="2258" customFormat="1" x14ac:dyDescent="0.35"/>
    <row r="2259" customFormat="1" x14ac:dyDescent="0.35"/>
    <row r="2260" customFormat="1" x14ac:dyDescent="0.35"/>
    <row r="2261" customFormat="1" x14ac:dyDescent="0.35"/>
    <row r="2262" customFormat="1" x14ac:dyDescent="0.35"/>
    <row r="2263" customFormat="1" x14ac:dyDescent="0.35"/>
    <row r="2264" customFormat="1" x14ac:dyDescent="0.35"/>
    <row r="2265" customFormat="1" x14ac:dyDescent="0.35"/>
    <row r="2266" customFormat="1" x14ac:dyDescent="0.35"/>
    <row r="2267" customFormat="1" x14ac:dyDescent="0.35"/>
    <row r="2268" customFormat="1" x14ac:dyDescent="0.35"/>
    <row r="2269" customFormat="1" x14ac:dyDescent="0.35"/>
    <row r="2270" customFormat="1" x14ac:dyDescent="0.35"/>
    <row r="2271" customFormat="1" x14ac:dyDescent="0.35"/>
    <row r="2272" customFormat="1" x14ac:dyDescent="0.35"/>
    <row r="2273" customFormat="1" x14ac:dyDescent="0.35"/>
    <row r="2274" customFormat="1" x14ac:dyDescent="0.35"/>
    <row r="2275" customFormat="1" x14ac:dyDescent="0.35"/>
    <row r="2276" customFormat="1" x14ac:dyDescent="0.35"/>
    <row r="2277" customFormat="1" x14ac:dyDescent="0.35"/>
    <row r="2278" customFormat="1" x14ac:dyDescent="0.35"/>
    <row r="2279" customFormat="1" x14ac:dyDescent="0.35"/>
    <row r="2280" customFormat="1" x14ac:dyDescent="0.35"/>
    <row r="2281" customFormat="1" x14ac:dyDescent="0.35"/>
    <row r="2282" customFormat="1" x14ac:dyDescent="0.35"/>
    <row r="2283" customFormat="1" x14ac:dyDescent="0.35"/>
    <row r="2284" customFormat="1" x14ac:dyDescent="0.35"/>
    <row r="2285" customFormat="1" x14ac:dyDescent="0.35"/>
    <row r="2286" customFormat="1" x14ac:dyDescent="0.35"/>
    <row r="2287" customFormat="1" x14ac:dyDescent="0.35"/>
    <row r="2288" customFormat="1" x14ac:dyDescent="0.35"/>
    <row r="2289" customFormat="1" x14ac:dyDescent="0.35"/>
    <row r="2290" customFormat="1" x14ac:dyDescent="0.35"/>
    <row r="2291" customFormat="1" x14ac:dyDescent="0.35"/>
    <row r="2292" customFormat="1" x14ac:dyDescent="0.35"/>
    <row r="2293" customFormat="1" x14ac:dyDescent="0.35"/>
    <row r="2294" customFormat="1" x14ac:dyDescent="0.35"/>
    <row r="2295" customFormat="1" x14ac:dyDescent="0.35"/>
    <row r="2296" customFormat="1" x14ac:dyDescent="0.35"/>
    <row r="2297" customFormat="1" x14ac:dyDescent="0.35"/>
    <row r="2298" customFormat="1" x14ac:dyDescent="0.35"/>
    <row r="2299" customFormat="1" x14ac:dyDescent="0.35"/>
    <row r="2300" customFormat="1" x14ac:dyDescent="0.35"/>
    <row r="2301" customFormat="1" x14ac:dyDescent="0.35"/>
    <row r="2302" customFormat="1" x14ac:dyDescent="0.35"/>
    <row r="2303" customFormat="1" x14ac:dyDescent="0.35"/>
    <row r="2304" customFormat="1" x14ac:dyDescent="0.35"/>
    <row r="2305" customFormat="1" x14ac:dyDescent="0.35"/>
    <row r="2306" customFormat="1" x14ac:dyDescent="0.35"/>
    <row r="2307" customFormat="1" x14ac:dyDescent="0.35"/>
    <row r="2308" customFormat="1" x14ac:dyDescent="0.35"/>
    <row r="2309" customFormat="1" x14ac:dyDescent="0.35"/>
    <row r="2310" customFormat="1" x14ac:dyDescent="0.35"/>
    <row r="2311" customFormat="1" x14ac:dyDescent="0.35"/>
    <row r="2312" customFormat="1" x14ac:dyDescent="0.35"/>
    <row r="2313" customFormat="1" x14ac:dyDescent="0.35"/>
    <row r="2314" customFormat="1" x14ac:dyDescent="0.35"/>
    <row r="2315" customFormat="1" x14ac:dyDescent="0.35"/>
    <row r="2316" customFormat="1" x14ac:dyDescent="0.35"/>
    <row r="2317" customFormat="1" x14ac:dyDescent="0.35"/>
    <row r="2318" customFormat="1" x14ac:dyDescent="0.35"/>
    <row r="2319" customFormat="1" x14ac:dyDescent="0.35"/>
    <row r="2320" customFormat="1" x14ac:dyDescent="0.35"/>
    <row r="2321" customFormat="1" x14ac:dyDescent="0.35"/>
    <row r="2322" customFormat="1" x14ac:dyDescent="0.35"/>
    <row r="2323" customFormat="1" x14ac:dyDescent="0.35"/>
    <row r="2324" customFormat="1" x14ac:dyDescent="0.35"/>
    <row r="2325" customFormat="1" x14ac:dyDescent="0.35"/>
    <row r="2326" customFormat="1" x14ac:dyDescent="0.35"/>
    <row r="2327" customFormat="1" x14ac:dyDescent="0.35"/>
    <row r="2328" customFormat="1" x14ac:dyDescent="0.35"/>
    <row r="2329" customFormat="1" x14ac:dyDescent="0.35"/>
    <row r="2330" customFormat="1" x14ac:dyDescent="0.35"/>
    <row r="2331" customFormat="1" x14ac:dyDescent="0.35"/>
    <row r="2332" customFormat="1" x14ac:dyDescent="0.35"/>
    <row r="2333" customFormat="1" x14ac:dyDescent="0.35"/>
    <row r="2334" customFormat="1" x14ac:dyDescent="0.35"/>
    <row r="2335" customFormat="1" x14ac:dyDescent="0.35"/>
    <row r="2336" customFormat="1" x14ac:dyDescent="0.35"/>
    <row r="2337" customFormat="1" x14ac:dyDescent="0.35"/>
    <row r="2338" customFormat="1" x14ac:dyDescent="0.35"/>
    <row r="2339" customFormat="1" x14ac:dyDescent="0.35"/>
    <row r="2340" customFormat="1" x14ac:dyDescent="0.35"/>
    <row r="2341" customFormat="1" x14ac:dyDescent="0.35"/>
    <row r="2342" customFormat="1" x14ac:dyDescent="0.35"/>
    <row r="2343" customFormat="1" x14ac:dyDescent="0.35"/>
    <row r="2344" customFormat="1" x14ac:dyDescent="0.35"/>
    <row r="2345" customFormat="1" x14ac:dyDescent="0.35"/>
    <row r="2346" customFormat="1" x14ac:dyDescent="0.35"/>
    <row r="2347" customFormat="1" x14ac:dyDescent="0.35"/>
    <row r="2348" customFormat="1" x14ac:dyDescent="0.35"/>
    <row r="2349" customFormat="1" x14ac:dyDescent="0.35"/>
    <row r="2350" customFormat="1" x14ac:dyDescent="0.35"/>
    <row r="2351" customFormat="1" x14ac:dyDescent="0.35"/>
    <row r="2352" customFormat="1" x14ac:dyDescent="0.35"/>
    <row r="2353" customFormat="1" x14ac:dyDescent="0.35"/>
    <row r="2354" customFormat="1" x14ac:dyDescent="0.35"/>
    <row r="2355" customFormat="1" x14ac:dyDescent="0.35"/>
    <row r="2356" customFormat="1" x14ac:dyDescent="0.35"/>
    <row r="2357" customFormat="1" x14ac:dyDescent="0.35"/>
    <row r="2358" customFormat="1" x14ac:dyDescent="0.35"/>
    <row r="2359" customFormat="1" x14ac:dyDescent="0.35"/>
    <row r="2360" customFormat="1" x14ac:dyDescent="0.35"/>
    <row r="2361" customFormat="1" x14ac:dyDescent="0.35"/>
    <row r="2362" customFormat="1" x14ac:dyDescent="0.35"/>
    <row r="2363" customFormat="1" x14ac:dyDescent="0.35"/>
    <row r="2364" customFormat="1" x14ac:dyDescent="0.35"/>
    <row r="2365" customFormat="1" x14ac:dyDescent="0.35"/>
    <row r="2366" customFormat="1" x14ac:dyDescent="0.35"/>
    <row r="2367" customFormat="1" x14ac:dyDescent="0.35"/>
    <row r="2368" customFormat="1" x14ac:dyDescent="0.35"/>
    <row r="2369" customFormat="1" x14ac:dyDescent="0.35"/>
    <row r="2370" customFormat="1" x14ac:dyDescent="0.35"/>
    <row r="2371" customFormat="1" x14ac:dyDescent="0.35"/>
    <row r="2372" customFormat="1" x14ac:dyDescent="0.35"/>
    <row r="2373" customFormat="1" x14ac:dyDescent="0.35"/>
    <row r="2374" customFormat="1" x14ac:dyDescent="0.35"/>
    <row r="2375" customFormat="1" x14ac:dyDescent="0.35"/>
    <row r="2376" customFormat="1" x14ac:dyDescent="0.35"/>
    <row r="2377" customFormat="1" x14ac:dyDescent="0.35"/>
    <row r="2378" customFormat="1" x14ac:dyDescent="0.35"/>
    <row r="2379" customFormat="1" x14ac:dyDescent="0.35"/>
    <row r="2380" customFormat="1" x14ac:dyDescent="0.35"/>
    <row r="2381" customFormat="1" x14ac:dyDescent="0.35"/>
    <row r="2382" customFormat="1" x14ac:dyDescent="0.35"/>
    <row r="2383" customFormat="1" x14ac:dyDescent="0.35"/>
    <row r="2384" customFormat="1" x14ac:dyDescent="0.35"/>
    <row r="2385" customFormat="1" x14ac:dyDescent="0.35"/>
    <row r="2386" customFormat="1" x14ac:dyDescent="0.35"/>
    <row r="2387" customFormat="1" x14ac:dyDescent="0.35"/>
    <row r="2388" customFormat="1" x14ac:dyDescent="0.35"/>
    <row r="2389" customFormat="1" x14ac:dyDescent="0.35"/>
    <row r="2390" customFormat="1" x14ac:dyDescent="0.35"/>
    <row r="2391" customFormat="1" x14ac:dyDescent="0.35"/>
    <row r="2392" customFormat="1" x14ac:dyDescent="0.35"/>
    <row r="2393" customFormat="1" x14ac:dyDescent="0.35"/>
    <row r="2394" customFormat="1" x14ac:dyDescent="0.35"/>
    <row r="2395" customFormat="1" x14ac:dyDescent="0.35"/>
    <row r="2396" customFormat="1" x14ac:dyDescent="0.35"/>
    <row r="2397" customFormat="1" x14ac:dyDescent="0.35"/>
    <row r="2398" customFormat="1" x14ac:dyDescent="0.35"/>
    <row r="2399" customFormat="1" x14ac:dyDescent="0.35"/>
    <row r="2400" customFormat="1" x14ac:dyDescent="0.35"/>
    <row r="2401" customFormat="1" x14ac:dyDescent="0.35"/>
    <row r="2402" customFormat="1" x14ac:dyDescent="0.35"/>
    <row r="2403" customFormat="1" x14ac:dyDescent="0.35"/>
    <row r="2404" customFormat="1" x14ac:dyDescent="0.35"/>
    <row r="2405" customFormat="1" x14ac:dyDescent="0.35"/>
    <row r="2406" customFormat="1" x14ac:dyDescent="0.35"/>
    <row r="2407" customFormat="1" x14ac:dyDescent="0.35"/>
    <row r="2408" customFormat="1" x14ac:dyDescent="0.35"/>
    <row r="2409" customFormat="1" x14ac:dyDescent="0.35"/>
    <row r="2410" customFormat="1" x14ac:dyDescent="0.35"/>
    <row r="2411" customFormat="1" x14ac:dyDescent="0.35"/>
    <row r="2412" customFormat="1" x14ac:dyDescent="0.35"/>
    <row r="2413" customFormat="1" x14ac:dyDescent="0.35"/>
    <row r="2414" customFormat="1" x14ac:dyDescent="0.35"/>
    <row r="2415" customFormat="1" x14ac:dyDescent="0.35"/>
    <row r="2416" customFormat="1" x14ac:dyDescent="0.35"/>
    <row r="2417" customFormat="1" x14ac:dyDescent="0.35"/>
    <row r="2418" customFormat="1" x14ac:dyDescent="0.35"/>
    <row r="2419" customFormat="1" x14ac:dyDescent="0.35"/>
    <row r="2420" customFormat="1" x14ac:dyDescent="0.35"/>
    <row r="2421" customFormat="1" x14ac:dyDescent="0.35"/>
    <row r="2422" customFormat="1" x14ac:dyDescent="0.35"/>
    <row r="2423" customFormat="1" x14ac:dyDescent="0.35"/>
    <row r="2424" customFormat="1" x14ac:dyDescent="0.35"/>
    <row r="2425" customFormat="1" x14ac:dyDescent="0.35"/>
    <row r="2426" customFormat="1" x14ac:dyDescent="0.35"/>
    <row r="2427" customFormat="1" x14ac:dyDescent="0.35"/>
    <row r="2428" customFormat="1" x14ac:dyDescent="0.35"/>
    <row r="2429" customFormat="1" x14ac:dyDescent="0.35"/>
    <row r="2430" customFormat="1" x14ac:dyDescent="0.35"/>
    <row r="2431" customFormat="1" x14ac:dyDescent="0.35"/>
    <row r="2432" customFormat="1" x14ac:dyDescent="0.35"/>
    <row r="2433" customFormat="1" x14ac:dyDescent="0.35"/>
    <row r="2434" customFormat="1" x14ac:dyDescent="0.35"/>
    <row r="2435" customFormat="1" x14ac:dyDescent="0.35"/>
    <row r="2436" customFormat="1" x14ac:dyDescent="0.35"/>
    <row r="2437" customFormat="1" x14ac:dyDescent="0.35"/>
    <row r="2438" customFormat="1" x14ac:dyDescent="0.35"/>
    <row r="2439" customFormat="1" x14ac:dyDescent="0.35"/>
    <row r="2440" customFormat="1" x14ac:dyDescent="0.35"/>
    <row r="2441" customFormat="1" x14ac:dyDescent="0.35"/>
    <row r="2442" customFormat="1" x14ac:dyDescent="0.35"/>
    <row r="2443" customFormat="1" x14ac:dyDescent="0.35"/>
    <row r="2444" customFormat="1" x14ac:dyDescent="0.35"/>
    <row r="2445" customFormat="1" x14ac:dyDescent="0.35"/>
    <row r="2446" customFormat="1" x14ac:dyDescent="0.35"/>
    <row r="2447" customFormat="1" x14ac:dyDescent="0.35"/>
    <row r="2448" customFormat="1" x14ac:dyDescent="0.35"/>
    <row r="2449" customFormat="1" x14ac:dyDescent="0.35"/>
    <row r="2450" customFormat="1" x14ac:dyDescent="0.35"/>
    <row r="2451" customFormat="1" x14ac:dyDescent="0.35"/>
    <row r="2452" customFormat="1" x14ac:dyDescent="0.35"/>
    <row r="2453" customFormat="1" x14ac:dyDescent="0.35"/>
    <row r="2454" customFormat="1" x14ac:dyDescent="0.35"/>
    <row r="2455" customFormat="1" x14ac:dyDescent="0.35"/>
    <row r="2456" customFormat="1" x14ac:dyDescent="0.35"/>
    <row r="2457" customFormat="1" x14ac:dyDescent="0.35"/>
    <row r="2458" customFormat="1" x14ac:dyDescent="0.35"/>
    <row r="2459" customFormat="1" x14ac:dyDescent="0.35"/>
    <row r="2460" customFormat="1" x14ac:dyDescent="0.35"/>
    <row r="2461" customFormat="1" x14ac:dyDescent="0.35"/>
    <row r="2462" customFormat="1" x14ac:dyDescent="0.35"/>
    <row r="2463" customFormat="1" x14ac:dyDescent="0.35"/>
    <row r="2464" customFormat="1" x14ac:dyDescent="0.35"/>
    <row r="2465" customFormat="1" x14ac:dyDescent="0.35"/>
    <row r="2466" customFormat="1" x14ac:dyDescent="0.35"/>
    <row r="2467" customFormat="1" x14ac:dyDescent="0.35"/>
    <row r="2468" customFormat="1" x14ac:dyDescent="0.35"/>
    <row r="2469" customFormat="1" x14ac:dyDescent="0.35"/>
    <row r="2470" customFormat="1" x14ac:dyDescent="0.35"/>
    <row r="2471" customFormat="1" x14ac:dyDescent="0.35"/>
    <row r="2472" customFormat="1" x14ac:dyDescent="0.35"/>
    <row r="2473" customFormat="1" x14ac:dyDescent="0.35"/>
    <row r="2474" customFormat="1" x14ac:dyDescent="0.35"/>
    <row r="2475" customFormat="1" x14ac:dyDescent="0.35"/>
    <row r="2476" customFormat="1" x14ac:dyDescent="0.35"/>
    <row r="2477" customFormat="1" x14ac:dyDescent="0.35"/>
    <row r="2478" customFormat="1" x14ac:dyDescent="0.35"/>
    <row r="2479" customFormat="1" x14ac:dyDescent="0.35"/>
    <row r="2480" customFormat="1" x14ac:dyDescent="0.35"/>
    <row r="2481" customFormat="1" x14ac:dyDescent="0.35"/>
    <row r="2482" customFormat="1" x14ac:dyDescent="0.35"/>
    <row r="2483" customFormat="1" x14ac:dyDescent="0.35"/>
    <row r="2484" customFormat="1" x14ac:dyDescent="0.35"/>
    <row r="2485" customFormat="1" x14ac:dyDescent="0.35"/>
    <row r="2486" customFormat="1" x14ac:dyDescent="0.35"/>
    <row r="2487" customFormat="1" x14ac:dyDescent="0.35"/>
    <row r="2488" customFormat="1" x14ac:dyDescent="0.35"/>
    <row r="2489" customFormat="1" x14ac:dyDescent="0.35"/>
    <row r="2490" customFormat="1" x14ac:dyDescent="0.35"/>
    <row r="2491" customFormat="1" x14ac:dyDescent="0.35"/>
    <row r="2492" customFormat="1" x14ac:dyDescent="0.35"/>
    <row r="2493" customFormat="1" x14ac:dyDescent="0.35"/>
    <row r="2494" customFormat="1" x14ac:dyDescent="0.35"/>
    <row r="2495" customFormat="1" x14ac:dyDescent="0.35"/>
    <row r="2496" customFormat="1" x14ac:dyDescent="0.35"/>
    <row r="2497" customFormat="1" x14ac:dyDescent="0.35"/>
    <row r="2498" customFormat="1" x14ac:dyDescent="0.35"/>
    <row r="2499" customFormat="1" x14ac:dyDescent="0.35"/>
    <row r="2500" customFormat="1" x14ac:dyDescent="0.35"/>
    <row r="2501" customFormat="1" x14ac:dyDescent="0.35"/>
    <row r="2502" customFormat="1" x14ac:dyDescent="0.35"/>
    <row r="2503" customFormat="1" x14ac:dyDescent="0.35"/>
    <row r="2504" customFormat="1" x14ac:dyDescent="0.35"/>
    <row r="2505" customFormat="1" x14ac:dyDescent="0.35"/>
    <row r="2506" customFormat="1" x14ac:dyDescent="0.35"/>
    <row r="2507" customFormat="1" x14ac:dyDescent="0.35"/>
    <row r="2508" customFormat="1" x14ac:dyDescent="0.35"/>
    <row r="2509" customFormat="1" x14ac:dyDescent="0.35"/>
    <row r="2510" customFormat="1" x14ac:dyDescent="0.35"/>
    <row r="2511" customFormat="1" x14ac:dyDescent="0.35"/>
    <row r="2512" customFormat="1" x14ac:dyDescent="0.35"/>
    <row r="2513" customFormat="1" x14ac:dyDescent="0.35"/>
    <row r="2514" customFormat="1" x14ac:dyDescent="0.35"/>
    <row r="2515" customFormat="1" x14ac:dyDescent="0.35"/>
    <row r="2516" customFormat="1" x14ac:dyDescent="0.35"/>
    <row r="2517" customFormat="1" x14ac:dyDescent="0.35"/>
    <row r="2518" customFormat="1" x14ac:dyDescent="0.35"/>
    <row r="2519" customFormat="1" x14ac:dyDescent="0.35"/>
    <row r="2520" customFormat="1" x14ac:dyDescent="0.35"/>
    <row r="2521" customFormat="1" x14ac:dyDescent="0.35"/>
    <row r="2522" customFormat="1" x14ac:dyDescent="0.35"/>
    <row r="2523" customFormat="1" x14ac:dyDescent="0.35"/>
    <row r="2524" customFormat="1" x14ac:dyDescent="0.35"/>
    <row r="2525" customFormat="1" x14ac:dyDescent="0.35"/>
    <row r="2526" customFormat="1" x14ac:dyDescent="0.35"/>
    <row r="2527" customFormat="1" x14ac:dyDescent="0.35"/>
    <row r="2528" customFormat="1" x14ac:dyDescent="0.35"/>
    <row r="2529" customFormat="1" x14ac:dyDescent="0.35"/>
    <row r="2530" customFormat="1" x14ac:dyDescent="0.35"/>
    <row r="2531" customFormat="1" x14ac:dyDescent="0.35"/>
    <row r="2532" customFormat="1" x14ac:dyDescent="0.35"/>
    <row r="2533" customFormat="1" x14ac:dyDescent="0.35"/>
    <row r="2534" customFormat="1" x14ac:dyDescent="0.35"/>
    <row r="2535" customFormat="1" x14ac:dyDescent="0.35"/>
    <row r="2536" customFormat="1" x14ac:dyDescent="0.35"/>
    <row r="2537" customFormat="1" x14ac:dyDescent="0.35"/>
    <row r="2538" customFormat="1" x14ac:dyDescent="0.35"/>
    <row r="2539" customFormat="1" x14ac:dyDescent="0.35"/>
    <row r="2540" customFormat="1" x14ac:dyDescent="0.35"/>
    <row r="2541" customFormat="1" x14ac:dyDescent="0.35"/>
    <row r="2542" customFormat="1" x14ac:dyDescent="0.35"/>
    <row r="2543" customFormat="1" x14ac:dyDescent="0.35"/>
    <row r="2544" customFormat="1" x14ac:dyDescent="0.35"/>
    <row r="2545" customFormat="1" x14ac:dyDescent="0.35"/>
    <row r="2546" customFormat="1" x14ac:dyDescent="0.35"/>
    <row r="2547" customFormat="1" x14ac:dyDescent="0.35"/>
    <row r="2548" customFormat="1" x14ac:dyDescent="0.35"/>
    <row r="2549" customFormat="1" x14ac:dyDescent="0.35"/>
    <row r="2550" customFormat="1" x14ac:dyDescent="0.35"/>
    <row r="2551" customFormat="1" x14ac:dyDescent="0.35"/>
    <row r="2552" customFormat="1" x14ac:dyDescent="0.35"/>
    <row r="2553" customFormat="1" x14ac:dyDescent="0.35"/>
    <row r="2554" customFormat="1" x14ac:dyDescent="0.35"/>
    <row r="2555" customFormat="1" x14ac:dyDescent="0.35"/>
    <row r="2556" customFormat="1" x14ac:dyDescent="0.35"/>
    <row r="2557" customFormat="1" x14ac:dyDescent="0.35"/>
    <row r="2558" customFormat="1" x14ac:dyDescent="0.35"/>
    <row r="2559" customFormat="1" x14ac:dyDescent="0.35"/>
    <row r="2560" customFormat="1" x14ac:dyDescent="0.35"/>
    <row r="2561" customFormat="1" x14ac:dyDescent="0.35"/>
    <row r="2562" customFormat="1" x14ac:dyDescent="0.35"/>
    <row r="2563" customFormat="1" x14ac:dyDescent="0.35"/>
    <row r="2564" customFormat="1" x14ac:dyDescent="0.35"/>
    <row r="2565" customFormat="1" x14ac:dyDescent="0.35"/>
    <row r="2566" customFormat="1" x14ac:dyDescent="0.35"/>
    <row r="2567" customFormat="1" x14ac:dyDescent="0.35"/>
    <row r="2568" customFormat="1" x14ac:dyDescent="0.35"/>
    <row r="2569" customFormat="1" x14ac:dyDescent="0.35"/>
    <row r="2570" customFormat="1" x14ac:dyDescent="0.35"/>
    <row r="2571" customFormat="1" x14ac:dyDescent="0.35"/>
    <row r="2572" customFormat="1" x14ac:dyDescent="0.35"/>
    <row r="2573" customFormat="1" x14ac:dyDescent="0.35"/>
    <row r="2574" customFormat="1" x14ac:dyDescent="0.35"/>
    <row r="2575" customFormat="1" x14ac:dyDescent="0.35"/>
    <row r="2576" customFormat="1" x14ac:dyDescent="0.35"/>
    <row r="2577" customFormat="1" x14ac:dyDescent="0.35"/>
    <row r="2578" customFormat="1" x14ac:dyDescent="0.35"/>
    <row r="2579" customFormat="1" x14ac:dyDescent="0.35"/>
    <row r="2580" customFormat="1" x14ac:dyDescent="0.35"/>
    <row r="2581" customFormat="1" x14ac:dyDescent="0.35"/>
    <row r="2582" customFormat="1" x14ac:dyDescent="0.35"/>
    <row r="2583" customFormat="1" x14ac:dyDescent="0.35"/>
    <row r="2584" customFormat="1" x14ac:dyDescent="0.35"/>
    <row r="2585" customFormat="1" x14ac:dyDescent="0.35"/>
    <row r="2586" customFormat="1" x14ac:dyDescent="0.35"/>
    <row r="2587" customFormat="1" x14ac:dyDescent="0.35"/>
    <row r="2588" customFormat="1" x14ac:dyDescent="0.35"/>
    <row r="2589" customFormat="1" x14ac:dyDescent="0.35"/>
    <row r="2590" customFormat="1" x14ac:dyDescent="0.35"/>
    <row r="2591" customFormat="1" x14ac:dyDescent="0.35"/>
    <row r="2592" customFormat="1" x14ac:dyDescent="0.35"/>
    <row r="2593" customFormat="1" x14ac:dyDescent="0.35"/>
    <row r="2594" customFormat="1" x14ac:dyDescent="0.35"/>
    <row r="2595" customFormat="1" x14ac:dyDescent="0.35"/>
    <row r="2596" customFormat="1" x14ac:dyDescent="0.35"/>
    <row r="2597" customFormat="1" x14ac:dyDescent="0.35"/>
    <row r="2598" customFormat="1" x14ac:dyDescent="0.35"/>
    <row r="2599" customFormat="1" x14ac:dyDescent="0.35"/>
    <row r="2600" customFormat="1" x14ac:dyDescent="0.35"/>
    <row r="2601" customFormat="1" x14ac:dyDescent="0.35"/>
    <row r="2602" customFormat="1" x14ac:dyDescent="0.35"/>
    <row r="2603" customFormat="1" x14ac:dyDescent="0.35"/>
    <row r="2604" customFormat="1" x14ac:dyDescent="0.35"/>
    <row r="2605" customFormat="1" x14ac:dyDescent="0.35"/>
    <row r="2606" customFormat="1" x14ac:dyDescent="0.35"/>
    <row r="2607" customFormat="1" x14ac:dyDescent="0.35"/>
    <row r="2608" customFormat="1" x14ac:dyDescent="0.35"/>
    <row r="2609" customFormat="1" x14ac:dyDescent="0.35"/>
    <row r="2610" customFormat="1" x14ac:dyDescent="0.35"/>
    <row r="2611" customFormat="1" x14ac:dyDescent="0.35"/>
    <row r="2612" customFormat="1" x14ac:dyDescent="0.35"/>
    <row r="2613" customFormat="1" x14ac:dyDescent="0.35"/>
    <row r="2614" customFormat="1" x14ac:dyDescent="0.35"/>
    <row r="2615" customFormat="1" x14ac:dyDescent="0.35"/>
    <row r="2616" customFormat="1" x14ac:dyDescent="0.35"/>
    <row r="2617" customFormat="1" x14ac:dyDescent="0.35"/>
    <row r="2618" customFormat="1" x14ac:dyDescent="0.35"/>
    <row r="2619" customFormat="1" x14ac:dyDescent="0.35"/>
    <row r="2620" customFormat="1" x14ac:dyDescent="0.35"/>
    <row r="2621" customFormat="1" x14ac:dyDescent="0.35"/>
    <row r="2622" customFormat="1" x14ac:dyDescent="0.35"/>
    <row r="2623" customFormat="1" x14ac:dyDescent="0.35"/>
    <row r="2624" customFormat="1" x14ac:dyDescent="0.35"/>
    <row r="2625" customFormat="1" x14ac:dyDescent="0.35"/>
    <row r="2626" customFormat="1" x14ac:dyDescent="0.35"/>
    <row r="2627" customFormat="1" x14ac:dyDescent="0.35"/>
    <row r="2628" customFormat="1" x14ac:dyDescent="0.35"/>
    <row r="2629" customFormat="1" x14ac:dyDescent="0.35"/>
    <row r="2630" customFormat="1" x14ac:dyDescent="0.35"/>
    <row r="2631" customFormat="1" x14ac:dyDescent="0.35"/>
    <row r="2632" customFormat="1" x14ac:dyDescent="0.35"/>
    <row r="2633" customFormat="1" x14ac:dyDescent="0.35"/>
    <row r="2634" customFormat="1" x14ac:dyDescent="0.35"/>
    <row r="2635" customFormat="1" x14ac:dyDescent="0.35"/>
    <row r="2636" customFormat="1" x14ac:dyDescent="0.35"/>
    <row r="2637" customFormat="1" x14ac:dyDescent="0.35"/>
    <row r="2638" customFormat="1" x14ac:dyDescent="0.35"/>
    <row r="2639" customFormat="1" x14ac:dyDescent="0.35"/>
    <row r="2640" customFormat="1" x14ac:dyDescent="0.35"/>
    <row r="2641" customFormat="1" x14ac:dyDescent="0.35"/>
    <row r="2642" customFormat="1" x14ac:dyDescent="0.35"/>
    <row r="2643" customFormat="1" x14ac:dyDescent="0.35"/>
    <row r="2644" customFormat="1" x14ac:dyDescent="0.35"/>
    <row r="2645" customFormat="1" x14ac:dyDescent="0.35"/>
    <row r="2646" customFormat="1" x14ac:dyDescent="0.35"/>
    <row r="2647" customFormat="1" x14ac:dyDescent="0.35"/>
    <row r="2648" customFormat="1" x14ac:dyDescent="0.35"/>
    <row r="2649" customFormat="1" x14ac:dyDescent="0.35"/>
    <row r="2650" customFormat="1" x14ac:dyDescent="0.35"/>
    <row r="2651" customFormat="1" x14ac:dyDescent="0.35"/>
    <row r="2652" customFormat="1" x14ac:dyDescent="0.35"/>
    <row r="2653" customFormat="1" x14ac:dyDescent="0.35"/>
    <row r="2654" customFormat="1" x14ac:dyDescent="0.35"/>
    <row r="2655" customFormat="1" x14ac:dyDescent="0.35"/>
    <row r="2656" customFormat="1" x14ac:dyDescent="0.35"/>
    <row r="2657" customFormat="1" x14ac:dyDescent="0.35"/>
    <row r="2658" customFormat="1" x14ac:dyDescent="0.35"/>
    <row r="2659" customFormat="1" x14ac:dyDescent="0.35"/>
    <row r="2660" customFormat="1" x14ac:dyDescent="0.35"/>
    <row r="2661" customFormat="1" x14ac:dyDescent="0.35"/>
    <row r="2662" customFormat="1" x14ac:dyDescent="0.35"/>
    <row r="2663" customFormat="1" x14ac:dyDescent="0.35"/>
    <row r="2664" customFormat="1" x14ac:dyDescent="0.35"/>
    <row r="2665" customFormat="1" x14ac:dyDescent="0.35"/>
    <row r="2666" customFormat="1" x14ac:dyDescent="0.35"/>
    <row r="2667" customFormat="1" x14ac:dyDescent="0.35"/>
    <row r="2668" customFormat="1" x14ac:dyDescent="0.35"/>
    <row r="2669" customFormat="1" x14ac:dyDescent="0.35"/>
    <row r="2670" customFormat="1" x14ac:dyDescent="0.35"/>
    <row r="2671" customFormat="1" x14ac:dyDescent="0.35"/>
    <row r="2672" customFormat="1" x14ac:dyDescent="0.35"/>
    <row r="2673" customFormat="1" x14ac:dyDescent="0.35"/>
    <row r="2674" customFormat="1" x14ac:dyDescent="0.35"/>
    <row r="2675" customFormat="1" x14ac:dyDescent="0.35"/>
    <row r="2676" customFormat="1" x14ac:dyDescent="0.35"/>
    <row r="2677" customFormat="1" x14ac:dyDescent="0.35"/>
    <row r="2678" customFormat="1" x14ac:dyDescent="0.35"/>
    <row r="2679" customFormat="1" x14ac:dyDescent="0.35"/>
    <row r="2680" customFormat="1" x14ac:dyDescent="0.35"/>
    <row r="2681" customFormat="1" x14ac:dyDescent="0.35"/>
    <row r="2682" customFormat="1" x14ac:dyDescent="0.35"/>
    <row r="2683" customFormat="1" x14ac:dyDescent="0.35"/>
    <row r="2684" customFormat="1" x14ac:dyDescent="0.35"/>
    <row r="2685" customFormat="1" x14ac:dyDescent="0.35"/>
    <row r="2686" customFormat="1" x14ac:dyDescent="0.35"/>
    <row r="2687" customFormat="1" x14ac:dyDescent="0.35"/>
    <row r="2688" customFormat="1" x14ac:dyDescent="0.35"/>
    <row r="2689" customFormat="1" x14ac:dyDescent="0.35"/>
    <row r="2690" customFormat="1" x14ac:dyDescent="0.35"/>
    <row r="2691" customFormat="1" x14ac:dyDescent="0.35"/>
    <row r="2692" customFormat="1" x14ac:dyDescent="0.35"/>
    <row r="2693" customFormat="1" x14ac:dyDescent="0.35"/>
    <row r="2694" customFormat="1" x14ac:dyDescent="0.35"/>
    <row r="2695" customFormat="1" x14ac:dyDescent="0.35"/>
    <row r="2696" customFormat="1" x14ac:dyDescent="0.35"/>
    <row r="2697" customFormat="1" x14ac:dyDescent="0.35"/>
    <row r="2698" customFormat="1" x14ac:dyDescent="0.35"/>
    <row r="2699" customFormat="1" x14ac:dyDescent="0.35"/>
    <row r="2700" customFormat="1" x14ac:dyDescent="0.35"/>
    <row r="2701" customFormat="1" x14ac:dyDescent="0.35"/>
    <row r="2702" customFormat="1" x14ac:dyDescent="0.35"/>
    <row r="2703" customFormat="1" x14ac:dyDescent="0.35"/>
    <row r="2704" customFormat="1" x14ac:dyDescent="0.35"/>
    <row r="2705" customFormat="1" x14ac:dyDescent="0.35"/>
    <row r="2706" customFormat="1" x14ac:dyDescent="0.35"/>
    <row r="2707" customFormat="1" x14ac:dyDescent="0.35"/>
    <row r="2708" customFormat="1" x14ac:dyDescent="0.35"/>
    <row r="2709" customFormat="1" x14ac:dyDescent="0.35"/>
    <row r="2710" customFormat="1" x14ac:dyDescent="0.35"/>
    <row r="2711" customFormat="1" x14ac:dyDescent="0.35"/>
    <row r="2712" customFormat="1" x14ac:dyDescent="0.35"/>
    <row r="2713" customFormat="1" x14ac:dyDescent="0.35"/>
    <row r="2714" customFormat="1" x14ac:dyDescent="0.35"/>
    <row r="2715" customFormat="1" x14ac:dyDescent="0.35"/>
    <row r="2716" customFormat="1" x14ac:dyDescent="0.35"/>
    <row r="2717" customFormat="1" x14ac:dyDescent="0.35"/>
    <row r="2718" customFormat="1" x14ac:dyDescent="0.35"/>
    <row r="2719" customFormat="1" x14ac:dyDescent="0.35"/>
    <row r="2720" customFormat="1" x14ac:dyDescent="0.35"/>
    <row r="2721" customFormat="1" x14ac:dyDescent="0.35"/>
    <row r="2722" customFormat="1" x14ac:dyDescent="0.35"/>
    <row r="2723" customFormat="1" x14ac:dyDescent="0.35"/>
    <row r="2724" customFormat="1" x14ac:dyDescent="0.35"/>
    <row r="2725" customFormat="1" x14ac:dyDescent="0.35"/>
    <row r="2726" customFormat="1" x14ac:dyDescent="0.35"/>
    <row r="2727" customFormat="1" x14ac:dyDescent="0.35"/>
    <row r="2728" customFormat="1" x14ac:dyDescent="0.35"/>
    <row r="2729" customFormat="1" x14ac:dyDescent="0.35"/>
    <row r="2730" customFormat="1" x14ac:dyDescent="0.35"/>
    <row r="2731" customFormat="1" x14ac:dyDescent="0.35"/>
    <row r="2732" customFormat="1" x14ac:dyDescent="0.35"/>
    <row r="2733" customFormat="1" x14ac:dyDescent="0.35"/>
    <row r="2734" customFormat="1" x14ac:dyDescent="0.35"/>
    <row r="2735" customFormat="1" x14ac:dyDescent="0.35"/>
    <row r="2736" customFormat="1" x14ac:dyDescent="0.35"/>
    <row r="2737" customFormat="1" x14ac:dyDescent="0.35"/>
    <row r="2738" customFormat="1" x14ac:dyDescent="0.35"/>
    <row r="2739" customFormat="1" x14ac:dyDescent="0.35"/>
    <row r="2740" customFormat="1" x14ac:dyDescent="0.35"/>
    <row r="2741" customFormat="1" x14ac:dyDescent="0.35"/>
    <row r="2742" customFormat="1" x14ac:dyDescent="0.35"/>
    <row r="2743" customFormat="1" x14ac:dyDescent="0.35"/>
    <row r="2744" customFormat="1" x14ac:dyDescent="0.35"/>
    <row r="2745" customFormat="1" x14ac:dyDescent="0.35"/>
    <row r="2746" customFormat="1" x14ac:dyDescent="0.35"/>
    <row r="2747" customFormat="1" x14ac:dyDescent="0.35"/>
    <row r="2748" customFormat="1" x14ac:dyDescent="0.35"/>
    <row r="2749" customFormat="1" x14ac:dyDescent="0.35"/>
    <row r="2750" customFormat="1" x14ac:dyDescent="0.35"/>
    <row r="2751" customFormat="1" x14ac:dyDescent="0.35"/>
    <row r="2752" customFormat="1" x14ac:dyDescent="0.35"/>
    <row r="2753" customFormat="1" x14ac:dyDescent="0.35"/>
    <row r="2754" customFormat="1" x14ac:dyDescent="0.35"/>
    <row r="2755" customFormat="1" x14ac:dyDescent="0.35"/>
    <row r="2756" customFormat="1" x14ac:dyDescent="0.35"/>
    <row r="2757" customFormat="1" x14ac:dyDescent="0.35"/>
    <row r="2758" customFormat="1" x14ac:dyDescent="0.35"/>
    <row r="2759" customFormat="1" x14ac:dyDescent="0.35"/>
    <row r="2760" customFormat="1" x14ac:dyDescent="0.35"/>
    <row r="2761" customFormat="1" x14ac:dyDescent="0.35"/>
    <row r="2762" customFormat="1" x14ac:dyDescent="0.35"/>
    <row r="2763" customFormat="1" x14ac:dyDescent="0.35"/>
    <row r="2764" customFormat="1" x14ac:dyDescent="0.35"/>
    <row r="2765" customFormat="1" x14ac:dyDescent="0.35"/>
    <row r="2766" customFormat="1" x14ac:dyDescent="0.35"/>
    <row r="2767" customFormat="1" x14ac:dyDescent="0.35"/>
    <row r="2768" customFormat="1" x14ac:dyDescent="0.35"/>
    <row r="2769" customFormat="1" x14ac:dyDescent="0.35"/>
    <row r="2770" customFormat="1" x14ac:dyDescent="0.35"/>
    <row r="2771" customFormat="1" x14ac:dyDescent="0.35"/>
    <row r="2772" customFormat="1" x14ac:dyDescent="0.35"/>
    <row r="2773" customFormat="1" x14ac:dyDescent="0.35"/>
    <row r="2774" customFormat="1" x14ac:dyDescent="0.35"/>
    <row r="2775" customFormat="1" x14ac:dyDescent="0.35"/>
    <row r="2776" customFormat="1" x14ac:dyDescent="0.35"/>
    <row r="2777" customFormat="1" x14ac:dyDescent="0.35"/>
    <row r="2778" customFormat="1" x14ac:dyDescent="0.35"/>
    <row r="2779" customFormat="1" x14ac:dyDescent="0.35"/>
    <row r="2780" customFormat="1" x14ac:dyDescent="0.35"/>
    <row r="2781" customFormat="1" x14ac:dyDescent="0.35"/>
    <row r="2782" customFormat="1" x14ac:dyDescent="0.35"/>
    <row r="2783" customFormat="1" x14ac:dyDescent="0.35"/>
    <row r="2784" customFormat="1" x14ac:dyDescent="0.35"/>
    <row r="2785" customFormat="1" x14ac:dyDescent="0.35"/>
    <row r="2786" customFormat="1" x14ac:dyDescent="0.35"/>
    <row r="2787" customFormat="1" x14ac:dyDescent="0.35"/>
    <row r="2788" customFormat="1" x14ac:dyDescent="0.35"/>
    <row r="2789" customFormat="1" x14ac:dyDescent="0.35"/>
    <row r="2790" customFormat="1" x14ac:dyDescent="0.35"/>
    <row r="2791" customFormat="1" x14ac:dyDescent="0.35"/>
    <row r="2792" customFormat="1" x14ac:dyDescent="0.35"/>
    <row r="2793" customFormat="1" x14ac:dyDescent="0.35"/>
    <row r="2794" customFormat="1" x14ac:dyDescent="0.35"/>
    <row r="2795" customFormat="1" x14ac:dyDescent="0.35"/>
    <row r="2796" customFormat="1" x14ac:dyDescent="0.35"/>
    <row r="2797" customFormat="1" x14ac:dyDescent="0.35"/>
    <row r="2798" customFormat="1" x14ac:dyDescent="0.35"/>
    <row r="2799" customFormat="1" x14ac:dyDescent="0.35"/>
    <row r="2800" customFormat="1" x14ac:dyDescent="0.35"/>
    <row r="2801" customFormat="1" x14ac:dyDescent="0.35"/>
    <row r="2802" customFormat="1" x14ac:dyDescent="0.35"/>
    <row r="2803" customFormat="1" x14ac:dyDescent="0.35"/>
    <row r="2804" customFormat="1" x14ac:dyDescent="0.35"/>
    <row r="2805" customFormat="1" x14ac:dyDescent="0.35"/>
    <row r="2806" customFormat="1" x14ac:dyDescent="0.35"/>
    <row r="2807" customFormat="1" x14ac:dyDescent="0.35"/>
    <row r="2808" customFormat="1" x14ac:dyDescent="0.35"/>
    <row r="2809" customFormat="1" x14ac:dyDescent="0.35"/>
    <row r="2810" customFormat="1" x14ac:dyDescent="0.35"/>
    <row r="2811" customFormat="1" x14ac:dyDescent="0.35"/>
    <row r="2812" customFormat="1" x14ac:dyDescent="0.35"/>
    <row r="2813" customFormat="1" x14ac:dyDescent="0.35"/>
    <row r="2814" customFormat="1" x14ac:dyDescent="0.35"/>
    <row r="2815" customFormat="1" x14ac:dyDescent="0.35"/>
    <row r="2816" customFormat="1" x14ac:dyDescent="0.35"/>
    <row r="2817" customFormat="1" x14ac:dyDescent="0.35"/>
    <row r="2818" customFormat="1" x14ac:dyDescent="0.35"/>
    <row r="2819" customFormat="1" x14ac:dyDescent="0.35"/>
    <row r="2820" customFormat="1" x14ac:dyDescent="0.35"/>
    <row r="2821" customFormat="1" x14ac:dyDescent="0.35"/>
    <row r="2822" customFormat="1" x14ac:dyDescent="0.35"/>
    <row r="2823" customFormat="1" x14ac:dyDescent="0.35"/>
    <row r="2824" customFormat="1" x14ac:dyDescent="0.35"/>
    <row r="2825" customFormat="1" x14ac:dyDescent="0.35"/>
    <row r="2826" customFormat="1" x14ac:dyDescent="0.35"/>
    <row r="2827" customFormat="1" x14ac:dyDescent="0.35"/>
    <row r="2828" customFormat="1" x14ac:dyDescent="0.35"/>
    <row r="2829" customFormat="1" x14ac:dyDescent="0.35"/>
    <row r="2830" customFormat="1" x14ac:dyDescent="0.35"/>
    <row r="2831" customFormat="1" x14ac:dyDescent="0.35"/>
    <row r="2832" customFormat="1" x14ac:dyDescent="0.35"/>
    <row r="2833" customFormat="1" x14ac:dyDescent="0.35"/>
    <row r="2834" customFormat="1" x14ac:dyDescent="0.35"/>
    <row r="2835" customFormat="1" x14ac:dyDescent="0.35"/>
    <row r="2836" customFormat="1" x14ac:dyDescent="0.35"/>
    <row r="2837" customFormat="1" x14ac:dyDescent="0.35"/>
    <row r="2838" customFormat="1" x14ac:dyDescent="0.35"/>
    <row r="2839" customFormat="1" x14ac:dyDescent="0.35"/>
    <row r="2840" customFormat="1" x14ac:dyDescent="0.35"/>
    <row r="2841" customFormat="1" x14ac:dyDescent="0.35"/>
    <row r="2842" customFormat="1" x14ac:dyDescent="0.35"/>
    <row r="2843" customFormat="1" x14ac:dyDescent="0.35"/>
    <row r="2844" customFormat="1" x14ac:dyDescent="0.35"/>
    <row r="2845" customFormat="1" x14ac:dyDescent="0.35"/>
    <row r="2846" customFormat="1" x14ac:dyDescent="0.35"/>
    <row r="2847" customFormat="1" x14ac:dyDescent="0.35"/>
    <row r="2848" customFormat="1" x14ac:dyDescent="0.35"/>
    <row r="2849" customFormat="1" x14ac:dyDescent="0.35"/>
    <row r="2850" customFormat="1" x14ac:dyDescent="0.35"/>
    <row r="2851" customFormat="1" x14ac:dyDescent="0.35"/>
    <row r="2852" customFormat="1" x14ac:dyDescent="0.35"/>
    <row r="2853" customFormat="1" x14ac:dyDescent="0.35"/>
    <row r="2854" customFormat="1" x14ac:dyDescent="0.35"/>
    <row r="2855" customFormat="1" x14ac:dyDescent="0.35"/>
    <row r="2856" customFormat="1" x14ac:dyDescent="0.35"/>
    <row r="2857" customFormat="1" x14ac:dyDescent="0.35"/>
    <row r="2858" customFormat="1" x14ac:dyDescent="0.35"/>
    <row r="2859" customFormat="1" x14ac:dyDescent="0.35"/>
    <row r="2860" customFormat="1" x14ac:dyDescent="0.35"/>
    <row r="2861" customFormat="1" x14ac:dyDescent="0.35"/>
    <row r="2862" customFormat="1" x14ac:dyDescent="0.35"/>
    <row r="2863" customFormat="1" x14ac:dyDescent="0.35"/>
    <row r="2864" customFormat="1" x14ac:dyDescent="0.35"/>
    <row r="2865" customFormat="1" x14ac:dyDescent="0.35"/>
    <row r="2866" customFormat="1" x14ac:dyDescent="0.35"/>
    <row r="2867" customFormat="1" x14ac:dyDescent="0.35"/>
    <row r="2868" customFormat="1" x14ac:dyDescent="0.35"/>
    <row r="2869" customFormat="1" x14ac:dyDescent="0.35"/>
    <row r="2870" customFormat="1" x14ac:dyDescent="0.35"/>
    <row r="2871" customFormat="1" x14ac:dyDescent="0.35"/>
    <row r="2872" customFormat="1" x14ac:dyDescent="0.35"/>
    <row r="2873" customFormat="1" x14ac:dyDescent="0.35"/>
    <row r="2874" customFormat="1" x14ac:dyDescent="0.35"/>
    <row r="2875" customFormat="1" x14ac:dyDescent="0.35"/>
    <row r="2876" customFormat="1" x14ac:dyDescent="0.35"/>
    <row r="2877" customFormat="1" x14ac:dyDescent="0.35"/>
    <row r="2878" customFormat="1" x14ac:dyDescent="0.35"/>
    <row r="2879" customFormat="1" x14ac:dyDescent="0.35"/>
    <row r="2880" customFormat="1" x14ac:dyDescent="0.35"/>
    <row r="2881" customFormat="1" x14ac:dyDescent="0.35"/>
    <row r="2882" customFormat="1" x14ac:dyDescent="0.35"/>
    <row r="2883" customFormat="1" x14ac:dyDescent="0.35"/>
    <row r="2884" customFormat="1" x14ac:dyDescent="0.35"/>
    <row r="2885" customFormat="1" x14ac:dyDescent="0.35"/>
    <row r="2886" customFormat="1" x14ac:dyDescent="0.35"/>
    <row r="2887" customFormat="1" x14ac:dyDescent="0.35"/>
    <row r="2888" customFormat="1" x14ac:dyDescent="0.35"/>
    <row r="2889" customFormat="1" x14ac:dyDescent="0.35"/>
    <row r="2890" customFormat="1" x14ac:dyDescent="0.35"/>
    <row r="2891" customFormat="1" x14ac:dyDescent="0.35"/>
    <row r="2892" customFormat="1" x14ac:dyDescent="0.35"/>
    <row r="2893" customFormat="1" x14ac:dyDescent="0.35"/>
    <row r="2894" customFormat="1" x14ac:dyDescent="0.35"/>
    <row r="2895" customFormat="1" x14ac:dyDescent="0.35"/>
    <row r="2896" customFormat="1" x14ac:dyDescent="0.35"/>
    <row r="2897" customFormat="1" x14ac:dyDescent="0.35"/>
    <row r="2898" customFormat="1" x14ac:dyDescent="0.35"/>
    <row r="2899" customFormat="1" x14ac:dyDescent="0.35"/>
    <row r="2900" customFormat="1" x14ac:dyDescent="0.35"/>
    <row r="2901" customFormat="1" x14ac:dyDescent="0.35"/>
    <row r="2902" customFormat="1" x14ac:dyDescent="0.35"/>
    <row r="2903" customFormat="1" x14ac:dyDescent="0.35"/>
    <row r="2904" customFormat="1" x14ac:dyDescent="0.35"/>
    <row r="2905" customFormat="1" x14ac:dyDescent="0.35"/>
    <row r="2906" customFormat="1" x14ac:dyDescent="0.35"/>
    <row r="2907" customFormat="1" x14ac:dyDescent="0.35"/>
    <row r="2908" customFormat="1" x14ac:dyDescent="0.35"/>
    <row r="2909" customFormat="1" x14ac:dyDescent="0.35"/>
    <row r="2910" customFormat="1" x14ac:dyDescent="0.35"/>
    <row r="2911" customFormat="1" x14ac:dyDescent="0.35"/>
    <row r="2912" customFormat="1" x14ac:dyDescent="0.35"/>
    <row r="2913" customFormat="1" x14ac:dyDescent="0.35"/>
    <row r="2914" customFormat="1" x14ac:dyDescent="0.35"/>
    <row r="2915" customFormat="1" x14ac:dyDescent="0.35"/>
    <row r="2916" customFormat="1" x14ac:dyDescent="0.35"/>
    <row r="2917" customFormat="1" x14ac:dyDescent="0.35"/>
    <row r="2918" customFormat="1" x14ac:dyDescent="0.35"/>
    <row r="2919" customFormat="1" x14ac:dyDescent="0.35"/>
    <row r="2920" customFormat="1" x14ac:dyDescent="0.35"/>
    <row r="2921" customFormat="1" x14ac:dyDescent="0.35"/>
    <row r="2922" customFormat="1" x14ac:dyDescent="0.35"/>
    <row r="2923" customFormat="1" x14ac:dyDescent="0.35"/>
    <row r="2924" customFormat="1" x14ac:dyDescent="0.35"/>
    <row r="2925" customFormat="1" x14ac:dyDescent="0.35"/>
    <row r="2926" customFormat="1" x14ac:dyDescent="0.35"/>
    <row r="2927" customFormat="1" x14ac:dyDescent="0.35"/>
    <row r="2928" customFormat="1" x14ac:dyDescent="0.35"/>
    <row r="2929" customFormat="1" x14ac:dyDescent="0.35"/>
    <row r="2930" customFormat="1" x14ac:dyDescent="0.35"/>
    <row r="2931" customFormat="1" x14ac:dyDescent="0.35"/>
    <row r="2932" customFormat="1" x14ac:dyDescent="0.35"/>
    <row r="2933" customFormat="1" x14ac:dyDescent="0.35"/>
    <row r="2934" customFormat="1" x14ac:dyDescent="0.35"/>
    <row r="2935" customFormat="1" x14ac:dyDescent="0.35"/>
    <row r="2936" customFormat="1" x14ac:dyDescent="0.35"/>
    <row r="2937" customFormat="1" x14ac:dyDescent="0.35"/>
    <row r="2938" customFormat="1" x14ac:dyDescent="0.35"/>
    <row r="2939" customFormat="1" x14ac:dyDescent="0.35"/>
    <row r="2940" customFormat="1" x14ac:dyDescent="0.35"/>
    <row r="2941" customFormat="1" x14ac:dyDescent="0.35"/>
    <row r="2942" customFormat="1" x14ac:dyDescent="0.35"/>
    <row r="2943" customFormat="1" x14ac:dyDescent="0.35"/>
    <row r="2944" customFormat="1" x14ac:dyDescent="0.35"/>
    <row r="2945" customFormat="1" x14ac:dyDescent="0.35"/>
    <row r="2946" customFormat="1" x14ac:dyDescent="0.35"/>
    <row r="2947" customFormat="1" x14ac:dyDescent="0.35"/>
    <row r="2948" customFormat="1" x14ac:dyDescent="0.35"/>
    <row r="2949" customFormat="1" x14ac:dyDescent="0.35"/>
    <row r="2950" customFormat="1" x14ac:dyDescent="0.35"/>
    <row r="2951" customFormat="1" x14ac:dyDescent="0.35"/>
    <row r="2952" customFormat="1" x14ac:dyDescent="0.35"/>
    <row r="2953" customFormat="1" x14ac:dyDescent="0.35"/>
    <row r="2954" customFormat="1" x14ac:dyDescent="0.35"/>
    <row r="2955" customFormat="1" x14ac:dyDescent="0.35"/>
    <row r="2956" customFormat="1" x14ac:dyDescent="0.35"/>
    <row r="2957" customFormat="1" x14ac:dyDescent="0.35"/>
    <row r="2958" customFormat="1" x14ac:dyDescent="0.35"/>
    <row r="2959" customFormat="1" x14ac:dyDescent="0.35"/>
    <row r="2960" customFormat="1" x14ac:dyDescent="0.35"/>
    <row r="2961" customFormat="1" x14ac:dyDescent="0.35"/>
    <row r="2962" customFormat="1" x14ac:dyDescent="0.35"/>
    <row r="2963" customFormat="1" x14ac:dyDescent="0.35"/>
    <row r="2964" customFormat="1" x14ac:dyDescent="0.35"/>
    <row r="2965" customFormat="1" x14ac:dyDescent="0.35"/>
    <row r="2966" customFormat="1" x14ac:dyDescent="0.35"/>
    <row r="2967" customFormat="1" x14ac:dyDescent="0.35"/>
    <row r="2968" customFormat="1" x14ac:dyDescent="0.35"/>
    <row r="2969" customFormat="1" x14ac:dyDescent="0.35"/>
    <row r="2970" customFormat="1" x14ac:dyDescent="0.35"/>
    <row r="2971" customFormat="1" x14ac:dyDescent="0.35"/>
    <row r="2972" customFormat="1" x14ac:dyDescent="0.35"/>
    <row r="2973" customFormat="1" x14ac:dyDescent="0.35"/>
    <row r="2974" customFormat="1" x14ac:dyDescent="0.35"/>
    <row r="2975" customFormat="1" x14ac:dyDescent="0.35"/>
    <row r="2976" customFormat="1" x14ac:dyDescent="0.35"/>
    <row r="2977" customFormat="1" x14ac:dyDescent="0.35"/>
    <row r="2978" customFormat="1" x14ac:dyDescent="0.35"/>
    <row r="2979" customFormat="1" x14ac:dyDescent="0.35"/>
    <row r="2980" customFormat="1" x14ac:dyDescent="0.35"/>
    <row r="2981" customFormat="1" x14ac:dyDescent="0.35"/>
    <row r="2982" customFormat="1" x14ac:dyDescent="0.35"/>
    <row r="2983" customFormat="1" x14ac:dyDescent="0.35"/>
    <row r="2984" customFormat="1" x14ac:dyDescent="0.35"/>
    <row r="2985" customFormat="1" x14ac:dyDescent="0.35"/>
    <row r="2986" customFormat="1" x14ac:dyDescent="0.35"/>
    <row r="2987" customFormat="1" x14ac:dyDescent="0.35"/>
    <row r="2988" customFormat="1" x14ac:dyDescent="0.35"/>
    <row r="2989" customFormat="1" x14ac:dyDescent="0.35"/>
    <row r="2990" customFormat="1" x14ac:dyDescent="0.35"/>
    <row r="2991" customFormat="1" x14ac:dyDescent="0.35"/>
    <row r="2992" customFormat="1" x14ac:dyDescent="0.35"/>
    <row r="2993" customFormat="1" x14ac:dyDescent="0.35"/>
    <row r="2994" customFormat="1" x14ac:dyDescent="0.35"/>
    <row r="2995" customFormat="1" x14ac:dyDescent="0.35"/>
    <row r="2996" customFormat="1" x14ac:dyDescent="0.35"/>
    <row r="2997" customFormat="1" x14ac:dyDescent="0.35"/>
    <row r="2998" customFormat="1" x14ac:dyDescent="0.35"/>
    <row r="2999" customFormat="1" x14ac:dyDescent="0.35"/>
    <row r="3000" customFormat="1" x14ac:dyDescent="0.35"/>
    <row r="3001" customFormat="1" x14ac:dyDescent="0.35"/>
    <row r="3002" customFormat="1" x14ac:dyDescent="0.35"/>
    <row r="3003" customFormat="1" x14ac:dyDescent="0.35"/>
    <row r="3004" customFormat="1" x14ac:dyDescent="0.35"/>
    <row r="3005" customFormat="1" x14ac:dyDescent="0.35"/>
    <row r="3006" customFormat="1" x14ac:dyDescent="0.35"/>
    <row r="3007" customFormat="1" x14ac:dyDescent="0.35"/>
    <row r="3008" customFormat="1" x14ac:dyDescent="0.35"/>
    <row r="3009" customFormat="1" x14ac:dyDescent="0.35"/>
    <row r="3010" customFormat="1" x14ac:dyDescent="0.35"/>
    <row r="3011" customFormat="1" x14ac:dyDescent="0.35"/>
    <row r="3012" customFormat="1" x14ac:dyDescent="0.35"/>
    <row r="3013" customFormat="1" x14ac:dyDescent="0.35"/>
    <row r="3014" customFormat="1" x14ac:dyDescent="0.35"/>
    <row r="3015" customFormat="1" x14ac:dyDescent="0.35"/>
    <row r="3016" customFormat="1" x14ac:dyDescent="0.35"/>
    <row r="3017" customFormat="1" x14ac:dyDescent="0.35"/>
    <row r="3018" customFormat="1" x14ac:dyDescent="0.35"/>
    <row r="3019" customFormat="1" x14ac:dyDescent="0.35"/>
    <row r="3020" customFormat="1" x14ac:dyDescent="0.35"/>
    <row r="3021" customFormat="1" x14ac:dyDescent="0.35"/>
    <row r="3022" customFormat="1" x14ac:dyDescent="0.35"/>
    <row r="3023" customFormat="1" x14ac:dyDescent="0.35"/>
    <row r="3024" customFormat="1" x14ac:dyDescent="0.35"/>
    <row r="3025" customFormat="1" x14ac:dyDescent="0.35"/>
    <row r="3026" customFormat="1" x14ac:dyDescent="0.35"/>
    <row r="3027" customFormat="1" x14ac:dyDescent="0.35"/>
    <row r="3028" customFormat="1" x14ac:dyDescent="0.35"/>
    <row r="3029" customFormat="1" x14ac:dyDescent="0.35"/>
    <row r="3030" customFormat="1" x14ac:dyDescent="0.35"/>
    <row r="3031" customFormat="1" x14ac:dyDescent="0.35"/>
    <row r="3032" customFormat="1" x14ac:dyDescent="0.35"/>
    <row r="3033" customFormat="1" x14ac:dyDescent="0.35"/>
    <row r="3034" customFormat="1" x14ac:dyDescent="0.35"/>
    <row r="3035" customFormat="1" x14ac:dyDescent="0.35"/>
    <row r="3036" customFormat="1" x14ac:dyDescent="0.35"/>
    <row r="3037" customFormat="1" x14ac:dyDescent="0.35"/>
    <row r="3038" customFormat="1" x14ac:dyDescent="0.35"/>
    <row r="3039" customFormat="1" x14ac:dyDescent="0.35"/>
    <row r="3040" customFormat="1" x14ac:dyDescent="0.35"/>
    <row r="3041" customFormat="1" x14ac:dyDescent="0.35"/>
    <row r="3042" customFormat="1" x14ac:dyDescent="0.35"/>
    <row r="3043" customFormat="1" x14ac:dyDescent="0.35"/>
    <row r="3044" customFormat="1" x14ac:dyDescent="0.35"/>
    <row r="3045" customFormat="1" x14ac:dyDescent="0.35"/>
    <row r="3046" customFormat="1" x14ac:dyDescent="0.35"/>
    <row r="3047" customFormat="1" x14ac:dyDescent="0.35"/>
    <row r="3048" customFormat="1" x14ac:dyDescent="0.35"/>
    <row r="3049" customFormat="1" x14ac:dyDescent="0.35"/>
    <row r="3050" customFormat="1" x14ac:dyDescent="0.35"/>
    <row r="3051" customFormat="1" x14ac:dyDescent="0.35"/>
    <row r="3052" customFormat="1" x14ac:dyDescent="0.35"/>
    <row r="3053" customFormat="1" x14ac:dyDescent="0.35"/>
    <row r="3054" customFormat="1" x14ac:dyDescent="0.35"/>
    <row r="3055" customFormat="1" x14ac:dyDescent="0.35"/>
    <row r="3056" customFormat="1" x14ac:dyDescent="0.35"/>
    <row r="3057" customFormat="1" x14ac:dyDescent="0.35"/>
    <row r="3058" customFormat="1" x14ac:dyDescent="0.35"/>
    <row r="3059" customFormat="1" x14ac:dyDescent="0.35"/>
    <row r="3060" customFormat="1" x14ac:dyDescent="0.35"/>
    <row r="3061" customFormat="1" x14ac:dyDescent="0.35"/>
    <row r="3062" customFormat="1" x14ac:dyDescent="0.35"/>
    <row r="3063" customFormat="1" x14ac:dyDescent="0.35"/>
    <row r="3064" customFormat="1" x14ac:dyDescent="0.35"/>
    <row r="3065" customFormat="1" x14ac:dyDescent="0.35"/>
    <row r="3066" customFormat="1" x14ac:dyDescent="0.35"/>
    <row r="3067" customFormat="1" x14ac:dyDescent="0.35"/>
    <row r="3068" customFormat="1" x14ac:dyDescent="0.35"/>
    <row r="3069" customFormat="1" x14ac:dyDescent="0.35"/>
    <row r="3070" customFormat="1" x14ac:dyDescent="0.35"/>
    <row r="3071" customFormat="1" x14ac:dyDescent="0.35"/>
    <row r="3072" customFormat="1" x14ac:dyDescent="0.35"/>
    <row r="3073" customFormat="1" x14ac:dyDescent="0.35"/>
    <row r="3074" customFormat="1" x14ac:dyDescent="0.35"/>
    <row r="3075" customFormat="1" x14ac:dyDescent="0.35"/>
    <row r="3076" customFormat="1" x14ac:dyDescent="0.35"/>
    <row r="3077" customFormat="1" x14ac:dyDescent="0.35"/>
    <row r="3078" customFormat="1" x14ac:dyDescent="0.35"/>
    <row r="3079" customFormat="1" x14ac:dyDescent="0.35"/>
    <row r="3080" customFormat="1" x14ac:dyDescent="0.35"/>
    <row r="3081" customFormat="1" x14ac:dyDescent="0.35"/>
    <row r="3082" customFormat="1" x14ac:dyDescent="0.35"/>
    <row r="3083" customFormat="1" x14ac:dyDescent="0.35"/>
    <row r="3084" customFormat="1" x14ac:dyDescent="0.35"/>
    <row r="3085" customFormat="1" x14ac:dyDescent="0.35"/>
    <row r="3086" customFormat="1" x14ac:dyDescent="0.35"/>
    <row r="3087" customFormat="1" x14ac:dyDescent="0.35"/>
    <row r="3088" customFormat="1" x14ac:dyDescent="0.35"/>
    <row r="3089" customFormat="1" x14ac:dyDescent="0.35"/>
    <row r="3090" customFormat="1" x14ac:dyDescent="0.35"/>
    <row r="3091" customFormat="1" x14ac:dyDescent="0.35"/>
    <row r="3092" customFormat="1" x14ac:dyDescent="0.35"/>
    <row r="3093" customFormat="1" x14ac:dyDescent="0.35"/>
    <row r="3094" customFormat="1" x14ac:dyDescent="0.35"/>
    <row r="3095" customFormat="1" x14ac:dyDescent="0.35"/>
    <row r="3096" customFormat="1" x14ac:dyDescent="0.35"/>
    <row r="3097" customFormat="1" x14ac:dyDescent="0.35"/>
    <row r="3098" customFormat="1" x14ac:dyDescent="0.35"/>
    <row r="3099" customFormat="1" x14ac:dyDescent="0.35"/>
    <row r="3100" customFormat="1" x14ac:dyDescent="0.35"/>
    <row r="3101" customFormat="1" x14ac:dyDescent="0.35"/>
    <row r="3102" customFormat="1" x14ac:dyDescent="0.35"/>
    <row r="3103" customFormat="1" x14ac:dyDescent="0.35"/>
    <row r="3104" customFormat="1" x14ac:dyDescent="0.35"/>
    <row r="3105" customFormat="1" x14ac:dyDescent="0.35"/>
    <row r="3106" customFormat="1" x14ac:dyDescent="0.35"/>
    <row r="3107" customFormat="1" x14ac:dyDescent="0.35"/>
    <row r="3108" customFormat="1" x14ac:dyDescent="0.35"/>
    <row r="3109" customFormat="1" x14ac:dyDescent="0.35"/>
    <row r="3110" customFormat="1" x14ac:dyDescent="0.35"/>
    <row r="3111" customFormat="1" x14ac:dyDescent="0.35"/>
    <row r="3112" customFormat="1" x14ac:dyDescent="0.35"/>
    <row r="3113" customFormat="1" x14ac:dyDescent="0.35"/>
    <row r="3114" customFormat="1" x14ac:dyDescent="0.35"/>
    <row r="3115" customFormat="1" x14ac:dyDescent="0.35"/>
    <row r="3116" customFormat="1" x14ac:dyDescent="0.35"/>
    <row r="3117" customFormat="1" x14ac:dyDescent="0.35"/>
    <row r="3118" customFormat="1" x14ac:dyDescent="0.35"/>
    <row r="3119" customFormat="1" x14ac:dyDescent="0.35"/>
    <row r="3120" customFormat="1" x14ac:dyDescent="0.35"/>
    <row r="3121" customFormat="1" x14ac:dyDescent="0.35"/>
    <row r="3122" customFormat="1" x14ac:dyDescent="0.35"/>
    <row r="3123" customFormat="1" x14ac:dyDescent="0.35"/>
    <row r="3124" customFormat="1" x14ac:dyDescent="0.35"/>
    <row r="3125" customFormat="1" x14ac:dyDescent="0.35"/>
    <row r="3126" customFormat="1" x14ac:dyDescent="0.35"/>
    <row r="3127" customFormat="1" x14ac:dyDescent="0.35"/>
    <row r="3128" customFormat="1" x14ac:dyDescent="0.35"/>
    <row r="3129" customFormat="1" x14ac:dyDescent="0.35"/>
    <row r="3130" customFormat="1" x14ac:dyDescent="0.35"/>
    <row r="3131" customFormat="1" x14ac:dyDescent="0.35"/>
    <row r="3132" customFormat="1" x14ac:dyDescent="0.35"/>
    <row r="3133" customFormat="1" x14ac:dyDescent="0.35"/>
    <row r="3134" customFormat="1" x14ac:dyDescent="0.35"/>
    <row r="3135" customFormat="1" x14ac:dyDescent="0.35"/>
    <row r="3136" customFormat="1" x14ac:dyDescent="0.35"/>
    <row r="3137" customFormat="1" x14ac:dyDescent="0.35"/>
    <row r="3138" customFormat="1" x14ac:dyDescent="0.35"/>
    <row r="3139" customFormat="1" x14ac:dyDescent="0.35"/>
    <row r="3140" customFormat="1" x14ac:dyDescent="0.35"/>
    <row r="3141" customFormat="1" x14ac:dyDescent="0.35"/>
    <row r="3142" customFormat="1" x14ac:dyDescent="0.35"/>
    <row r="3143" customFormat="1" x14ac:dyDescent="0.35"/>
    <row r="3144" customFormat="1" x14ac:dyDescent="0.35"/>
    <row r="3145" customFormat="1" x14ac:dyDescent="0.35"/>
    <row r="3146" customFormat="1" x14ac:dyDescent="0.35"/>
    <row r="3147" customFormat="1" x14ac:dyDescent="0.35"/>
    <row r="3148" customFormat="1" x14ac:dyDescent="0.35"/>
    <row r="3149" customFormat="1" x14ac:dyDescent="0.35"/>
    <row r="3150" customFormat="1" x14ac:dyDescent="0.35"/>
    <row r="3151" customFormat="1" x14ac:dyDescent="0.35"/>
    <row r="3152" customFormat="1" x14ac:dyDescent="0.35"/>
    <row r="3153" customFormat="1" x14ac:dyDescent="0.35"/>
    <row r="3154" customFormat="1" x14ac:dyDescent="0.35"/>
    <row r="3155" customFormat="1" x14ac:dyDescent="0.35"/>
    <row r="3156" customFormat="1" x14ac:dyDescent="0.35"/>
    <row r="3157" customFormat="1" x14ac:dyDescent="0.35"/>
    <row r="3158" customFormat="1" x14ac:dyDescent="0.35"/>
    <row r="3159" customFormat="1" x14ac:dyDescent="0.35"/>
    <row r="3160" customFormat="1" x14ac:dyDescent="0.35"/>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4296875" defaultRowHeight="14.5" zeroHeight="1" x14ac:dyDescent="0.35"/>
  <cols>
    <col min="1" max="1" width="2.453125" customWidth="1"/>
    <col min="2" max="2" width="11.7265625" customWidth="1"/>
    <col min="3" max="3" width="8.7265625" customWidth="1"/>
    <col min="4" max="4" width="9.26953125" bestFit="1" customWidth="1"/>
    <col min="5" max="5" width="15.54296875" customWidth="1"/>
    <col min="6" max="6" width="22" bestFit="1" customWidth="1"/>
    <col min="7" max="7" width="13.54296875" customWidth="1"/>
    <col min="8" max="8" width="16.54296875" customWidth="1"/>
    <col min="9" max="9" width="29.453125" customWidth="1"/>
    <col min="10" max="10" width="30" customWidth="1"/>
    <col min="11" max="11" width="6.54296875" customWidth="1"/>
    <col min="12" max="12" width="13.26953125" customWidth="1"/>
    <col min="13" max="13" width="2.26953125" customWidth="1"/>
  </cols>
  <sheetData>
    <row r="1" spans="1:13" ht="30" customHeight="1" x14ac:dyDescent="0.35">
      <c r="A1" s="15"/>
      <c r="B1" s="256" t="s">
        <v>171</v>
      </c>
      <c r="C1" s="256"/>
      <c r="D1" s="256"/>
      <c r="E1" s="256"/>
      <c r="F1" s="256"/>
      <c r="G1" s="256"/>
      <c r="H1" s="256"/>
      <c r="I1" s="256"/>
      <c r="J1" s="256"/>
      <c r="K1" s="256"/>
      <c r="L1" s="256"/>
      <c r="M1" s="15"/>
    </row>
    <row r="2" spans="1:13" ht="30" customHeight="1" x14ac:dyDescent="0.35">
      <c r="A2" s="15"/>
      <c r="B2" s="257"/>
      <c r="C2" s="257"/>
      <c r="D2" s="257"/>
      <c r="E2" s="257"/>
      <c r="F2" s="257"/>
      <c r="G2" s="257"/>
      <c r="H2" s="257"/>
      <c r="I2" s="257"/>
      <c r="J2" s="257"/>
      <c r="K2" s="257"/>
      <c r="L2" s="257"/>
      <c r="M2" s="15"/>
    </row>
    <row r="3" spans="1:13" ht="14.65" customHeight="1" x14ac:dyDescent="0.35">
      <c r="A3" s="15"/>
      <c r="B3" s="257"/>
      <c r="C3" s="257"/>
      <c r="D3" s="257"/>
      <c r="E3" s="257"/>
      <c r="F3" s="257"/>
      <c r="G3" s="257"/>
      <c r="H3" s="257"/>
      <c r="I3" s="257"/>
      <c r="J3" s="257"/>
      <c r="K3" s="257"/>
      <c r="L3" s="257"/>
      <c r="M3" s="15"/>
    </row>
    <row r="4" spans="1:13" ht="14.65" customHeight="1" x14ac:dyDescent="0.35">
      <c r="A4" s="15"/>
      <c r="B4" s="258"/>
      <c r="C4" s="258"/>
      <c r="D4" s="258"/>
      <c r="E4" s="258"/>
      <c r="F4" s="258"/>
      <c r="G4" s="258"/>
      <c r="H4" s="258"/>
      <c r="I4" s="258"/>
      <c r="J4" s="258"/>
      <c r="K4" s="258"/>
      <c r="L4" s="258"/>
      <c r="M4" s="15"/>
    </row>
    <row r="5" spans="1:13" ht="14.65" customHeight="1" x14ac:dyDescent="0.35">
      <c r="A5" s="15"/>
      <c r="B5" s="21"/>
      <c r="C5" s="21"/>
      <c r="D5" s="21"/>
      <c r="E5" s="21"/>
      <c r="F5" s="21"/>
      <c r="G5" s="21"/>
      <c r="H5" s="21"/>
      <c r="I5" s="21"/>
      <c r="J5" s="21"/>
      <c r="K5" s="21"/>
      <c r="L5" s="21"/>
      <c r="M5" s="15"/>
    </row>
    <row r="6" spans="1:13" ht="14.65" customHeight="1" x14ac:dyDescent="0.35">
      <c r="A6" s="15"/>
      <c r="B6" s="15"/>
      <c r="C6" s="15"/>
      <c r="D6" s="15"/>
      <c r="E6" s="15"/>
      <c r="F6" s="15"/>
      <c r="G6" s="15"/>
      <c r="H6" s="15"/>
      <c r="I6" s="15"/>
      <c r="J6" s="15"/>
      <c r="K6" s="15"/>
      <c r="L6" s="60">
        <f>SUM(Local_Amount)</f>
        <v>0</v>
      </c>
      <c r="M6" s="15"/>
    </row>
    <row r="7" spans="1:13" ht="14.65" customHeight="1" x14ac:dyDescent="0.35">
      <c r="A7" s="15"/>
      <c r="B7" s="11" t="s">
        <v>172</v>
      </c>
      <c r="C7" s="12" t="s">
        <v>57</v>
      </c>
      <c r="D7" s="12" t="s">
        <v>60</v>
      </c>
      <c r="E7" s="12" t="s">
        <v>64</v>
      </c>
      <c r="F7" s="12" t="s">
        <v>65</v>
      </c>
      <c r="G7" s="12" t="s">
        <v>173</v>
      </c>
      <c r="H7" s="12" t="s">
        <v>174</v>
      </c>
      <c r="I7" s="12" t="s">
        <v>67</v>
      </c>
      <c r="J7" s="12" t="s">
        <v>68</v>
      </c>
      <c r="K7" s="12" t="s">
        <v>69</v>
      </c>
      <c r="L7" s="12" t="str">
        <f>GJ!$D$6&amp;"_Amount"</f>
        <v>MX_Amount</v>
      </c>
      <c r="M7" s="15"/>
    </row>
    <row r="8" spans="1:13" ht="14.65" customHeight="1" x14ac:dyDescent="0.35">
      <c r="A8" s="15"/>
      <c r="B8" s="17"/>
      <c r="C8" s="19"/>
      <c r="D8" s="19"/>
      <c r="E8" s="19"/>
      <c r="F8" s="19"/>
      <c r="G8" s="19"/>
      <c r="H8" s="19"/>
      <c r="I8" s="19"/>
      <c r="J8" s="19"/>
      <c r="K8" s="19"/>
      <c r="L8" s="20"/>
      <c r="M8" s="15"/>
    </row>
    <row r="9" spans="1:13" x14ac:dyDescent="0.35">
      <c r="A9" s="15"/>
      <c r="B9" s="17"/>
      <c r="C9" s="19"/>
      <c r="D9" s="19"/>
      <c r="E9" s="19"/>
      <c r="F9" s="19"/>
      <c r="G9" s="19"/>
      <c r="H9" s="19"/>
      <c r="I9" s="19"/>
      <c r="J9" s="19"/>
      <c r="K9" s="19"/>
      <c r="L9" s="20"/>
      <c r="M9" s="15"/>
    </row>
    <row r="10" spans="1:13" x14ac:dyDescent="0.35">
      <c r="A10" s="15"/>
      <c r="B10" s="17"/>
      <c r="C10" s="19"/>
      <c r="D10" s="19"/>
      <c r="E10" s="19"/>
      <c r="F10" s="19"/>
      <c r="G10" s="19"/>
      <c r="H10" s="19"/>
      <c r="I10" s="19"/>
      <c r="J10" s="19"/>
      <c r="K10" s="19"/>
      <c r="L10" s="20"/>
      <c r="M10" s="15"/>
    </row>
    <row r="11" spans="1:13" x14ac:dyDescent="0.35">
      <c r="A11" s="15"/>
      <c r="B11" s="17"/>
      <c r="C11" s="19"/>
      <c r="D11" s="19"/>
      <c r="E11" s="19"/>
      <c r="F11" s="19"/>
      <c r="G11" s="19"/>
      <c r="H11" s="19"/>
      <c r="I11" s="19"/>
      <c r="J11" s="19"/>
      <c r="K11" s="19"/>
      <c r="L11" s="20"/>
      <c r="M11" s="15"/>
    </row>
    <row r="12" spans="1:13" x14ac:dyDescent="0.35">
      <c r="A12" s="15"/>
      <c r="B12" s="17"/>
      <c r="C12" s="19"/>
      <c r="D12" s="19"/>
      <c r="E12" s="19"/>
      <c r="F12" s="19"/>
      <c r="G12" s="19"/>
      <c r="H12" s="19"/>
      <c r="I12" s="19"/>
      <c r="J12" s="19"/>
      <c r="K12" s="19"/>
      <c r="L12" s="20"/>
      <c r="M12" s="15"/>
    </row>
    <row r="13" spans="1:13" x14ac:dyDescent="0.35">
      <c r="A13" s="15"/>
      <c r="B13" s="17"/>
      <c r="C13" s="19"/>
      <c r="D13" s="19"/>
      <c r="E13" s="19"/>
      <c r="F13" s="19"/>
      <c r="G13" s="19"/>
      <c r="H13" s="19"/>
      <c r="I13" s="19"/>
      <c r="J13" s="19"/>
      <c r="K13" s="19"/>
      <c r="L13" s="20"/>
      <c r="M13" s="15"/>
    </row>
    <row r="14" spans="1:13" x14ac:dyDescent="0.35">
      <c r="A14" s="15"/>
      <c r="B14" s="17"/>
      <c r="C14" s="19"/>
      <c r="D14" s="19"/>
      <c r="E14" s="19"/>
      <c r="F14" s="19"/>
      <c r="G14" s="19"/>
      <c r="H14" s="19"/>
      <c r="I14" s="19"/>
      <c r="J14" s="19"/>
      <c r="K14" s="19"/>
      <c r="L14" s="20"/>
      <c r="M14" s="15"/>
    </row>
    <row r="15" spans="1:13" x14ac:dyDescent="0.35">
      <c r="A15" s="15"/>
      <c r="B15" s="17"/>
      <c r="C15" s="19"/>
      <c r="D15" s="19"/>
      <c r="E15" s="19"/>
      <c r="F15" s="19"/>
      <c r="G15" s="19"/>
      <c r="H15" s="19"/>
      <c r="I15" s="19"/>
      <c r="J15" s="19"/>
      <c r="K15" s="19"/>
      <c r="L15" s="20"/>
      <c r="M15" s="15"/>
    </row>
    <row r="16" spans="1:13" x14ac:dyDescent="0.35">
      <c r="A16" s="15"/>
      <c r="B16" s="17"/>
      <c r="C16" s="19"/>
      <c r="D16" s="19"/>
      <c r="E16" s="19"/>
      <c r="F16" s="19"/>
      <c r="G16" s="19"/>
      <c r="H16" s="19"/>
      <c r="I16" s="19"/>
      <c r="J16" s="19"/>
      <c r="K16" s="19"/>
      <c r="L16" s="20"/>
      <c r="M16" s="15"/>
    </row>
    <row r="17" spans="1:13" x14ac:dyDescent="0.35">
      <c r="A17" s="15"/>
      <c r="B17" s="17"/>
      <c r="C17" s="19"/>
      <c r="D17" s="19"/>
      <c r="E17" s="19"/>
      <c r="F17" s="19"/>
      <c r="G17" s="19"/>
      <c r="H17" s="19"/>
      <c r="I17" s="19"/>
      <c r="J17" s="19"/>
      <c r="K17" s="19"/>
      <c r="L17" s="20"/>
      <c r="M17" s="15"/>
    </row>
    <row r="18" spans="1:13" x14ac:dyDescent="0.35">
      <c r="A18" s="15"/>
      <c r="B18" s="17"/>
      <c r="C18" s="19"/>
      <c r="D18" s="19"/>
      <c r="E18" s="19"/>
      <c r="F18" s="19"/>
      <c r="G18" s="19"/>
      <c r="H18" s="19"/>
      <c r="I18" s="19"/>
      <c r="J18" s="19"/>
      <c r="K18" s="19"/>
      <c r="L18" s="20"/>
      <c r="M18" s="15"/>
    </row>
    <row r="19" spans="1:13" x14ac:dyDescent="0.35">
      <c r="A19" s="15"/>
      <c r="B19" s="17"/>
      <c r="C19" s="19"/>
      <c r="D19" s="19"/>
      <c r="E19" s="19"/>
      <c r="F19" s="19"/>
      <c r="G19" s="19"/>
      <c r="H19" s="19"/>
      <c r="I19" s="19"/>
      <c r="J19" s="19"/>
      <c r="K19" s="19"/>
      <c r="L19" s="20"/>
      <c r="M19" s="15"/>
    </row>
    <row r="20" spans="1:13" x14ac:dyDescent="0.35">
      <c r="A20" s="15"/>
      <c r="B20" s="17"/>
      <c r="C20" s="19"/>
      <c r="D20" s="19"/>
      <c r="E20" s="19"/>
      <c r="F20" s="19"/>
      <c r="G20" s="19"/>
      <c r="H20" s="19"/>
      <c r="I20" s="19"/>
      <c r="J20" s="19"/>
      <c r="K20" s="19"/>
      <c r="L20" s="20"/>
      <c r="M20" s="15"/>
    </row>
    <row r="21" spans="1:13" x14ac:dyDescent="0.35">
      <c r="A21" s="15"/>
      <c r="B21" s="17"/>
      <c r="C21" s="19"/>
      <c r="D21" s="19"/>
      <c r="E21" s="19"/>
      <c r="F21" s="19"/>
      <c r="G21" s="19"/>
      <c r="H21" s="19"/>
      <c r="I21" s="19"/>
      <c r="J21" s="19"/>
      <c r="K21" s="19"/>
      <c r="L21" s="20"/>
      <c r="M21" s="15"/>
    </row>
    <row r="22" spans="1:13" x14ac:dyDescent="0.35">
      <c r="A22" s="15"/>
      <c r="B22" s="17"/>
      <c r="C22" s="19"/>
      <c r="D22" s="19"/>
      <c r="E22" s="19"/>
      <c r="F22" s="19"/>
      <c r="G22" s="19"/>
      <c r="H22" s="19"/>
      <c r="I22" s="19"/>
      <c r="J22" s="19"/>
      <c r="K22" s="19"/>
      <c r="L22" s="20"/>
      <c r="M22" s="15"/>
    </row>
    <row r="23" spans="1:13" x14ac:dyDescent="0.35">
      <c r="A23" s="15"/>
      <c r="B23" s="17"/>
      <c r="C23" s="19"/>
      <c r="D23" s="19"/>
      <c r="E23" s="19"/>
      <c r="F23" s="19"/>
      <c r="G23" s="19"/>
      <c r="H23" s="19"/>
      <c r="I23" s="19"/>
      <c r="J23" s="19"/>
      <c r="K23" s="19"/>
      <c r="L23" s="20"/>
      <c r="M23" s="15"/>
    </row>
    <row r="24" spans="1:13" x14ac:dyDescent="0.35">
      <c r="A24" s="15"/>
      <c r="B24" s="17"/>
      <c r="C24" s="19"/>
      <c r="D24" s="19"/>
      <c r="E24" s="19"/>
      <c r="F24" s="19"/>
      <c r="G24" s="19"/>
      <c r="H24" s="19"/>
      <c r="I24" s="19"/>
      <c r="J24" s="19"/>
      <c r="K24" s="19"/>
      <c r="L24" s="20"/>
      <c r="M24" s="15"/>
    </row>
    <row r="25" spans="1:13" x14ac:dyDescent="0.35">
      <c r="A25" s="15"/>
      <c r="B25" s="17"/>
      <c r="C25" s="19"/>
      <c r="D25" s="19"/>
      <c r="E25" s="19"/>
      <c r="F25" s="19"/>
      <c r="G25" s="19"/>
      <c r="H25" s="19"/>
      <c r="I25" s="19"/>
      <c r="J25" s="19"/>
      <c r="K25" s="19"/>
      <c r="L25" s="20"/>
      <c r="M25" s="15"/>
    </row>
    <row r="26" spans="1:13" x14ac:dyDescent="0.35">
      <c r="A26" s="15"/>
      <c r="B26" s="17"/>
      <c r="C26" s="19"/>
      <c r="D26" s="19"/>
      <c r="E26" s="19"/>
      <c r="F26" s="19"/>
      <c r="G26" s="19"/>
      <c r="H26" s="19"/>
      <c r="I26" s="19"/>
      <c r="J26" s="19"/>
      <c r="K26" s="19"/>
      <c r="L26" s="20"/>
      <c r="M26" s="15"/>
    </row>
    <row r="27" spans="1:13" x14ac:dyDescent="0.35">
      <c r="A27" s="15"/>
      <c r="B27" s="17"/>
      <c r="C27" s="19"/>
      <c r="D27" s="19"/>
      <c r="E27" s="19"/>
      <c r="F27" s="19"/>
      <c r="G27" s="19"/>
      <c r="H27" s="19"/>
      <c r="I27" s="19"/>
      <c r="J27" s="19"/>
      <c r="K27" s="19"/>
      <c r="L27" s="20"/>
      <c r="M27" s="15"/>
    </row>
    <row r="28" spans="1:13" x14ac:dyDescent="0.35">
      <c r="A28" s="15"/>
      <c r="B28" s="17"/>
      <c r="C28" s="19"/>
      <c r="D28" s="19"/>
      <c r="E28" s="19"/>
      <c r="F28" s="19"/>
      <c r="G28" s="19"/>
      <c r="H28" s="19"/>
      <c r="I28" s="19"/>
      <c r="J28" s="19"/>
      <c r="K28" s="19"/>
      <c r="L28" s="20"/>
      <c r="M28" s="15"/>
    </row>
    <row r="29" spans="1:13" x14ac:dyDescent="0.35">
      <c r="A29" s="15"/>
      <c r="B29" s="17"/>
      <c r="C29" s="19"/>
      <c r="D29" s="19"/>
      <c r="E29" s="19"/>
      <c r="F29" s="19"/>
      <c r="G29" s="19"/>
      <c r="H29" s="19"/>
      <c r="I29" s="19"/>
      <c r="J29" s="19"/>
      <c r="K29" s="19"/>
      <c r="L29" s="20"/>
      <c r="M29" s="15"/>
    </row>
    <row r="30" spans="1:13" x14ac:dyDescent="0.35">
      <c r="A30" s="15"/>
      <c r="B30" s="17"/>
      <c r="C30" s="19"/>
      <c r="D30" s="19"/>
      <c r="E30" s="19"/>
      <c r="F30" s="19"/>
      <c r="G30" s="19"/>
      <c r="H30" s="19"/>
      <c r="I30" s="19"/>
      <c r="J30" s="19"/>
      <c r="K30" s="19"/>
      <c r="L30" s="20"/>
      <c r="M30" s="15"/>
    </row>
    <row r="31" spans="1:13" x14ac:dyDescent="0.35">
      <c r="A31" s="15"/>
      <c r="B31" s="17"/>
      <c r="C31" s="19"/>
      <c r="D31" s="19"/>
      <c r="E31" s="19"/>
      <c r="F31" s="19"/>
      <c r="G31" s="19"/>
      <c r="H31" s="19"/>
      <c r="I31" s="19"/>
      <c r="J31" s="19"/>
      <c r="K31" s="19"/>
      <c r="L31" s="20"/>
      <c r="M31" s="15"/>
    </row>
    <row r="32" spans="1:13" x14ac:dyDescent="0.35">
      <c r="A32" s="15"/>
      <c r="B32" s="17"/>
      <c r="C32" s="19"/>
      <c r="D32" s="19"/>
      <c r="E32" s="19"/>
      <c r="F32" s="19"/>
      <c r="G32" s="19"/>
      <c r="H32" s="19"/>
      <c r="I32" s="19"/>
      <c r="J32" s="19"/>
      <c r="K32" s="19"/>
      <c r="L32" s="20"/>
      <c r="M32" s="15"/>
    </row>
    <row r="33" spans="1:13" x14ac:dyDescent="0.35">
      <c r="A33" s="15"/>
      <c r="B33" s="17"/>
      <c r="C33" s="19"/>
      <c r="D33" s="19"/>
      <c r="E33" s="19"/>
      <c r="F33" s="19"/>
      <c r="G33" s="19"/>
      <c r="H33" s="19"/>
      <c r="I33" s="19"/>
      <c r="J33" s="19"/>
      <c r="K33" s="19"/>
      <c r="L33" s="20"/>
      <c r="M33" s="15"/>
    </row>
    <row r="34" spans="1:13" x14ac:dyDescent="0.35">
      <c r="A34" s="15"/>
      <c r="B34" s="17"/>
      <c r="C34" s="19"/>
      <c r="D34" s="19"/>
      <c r="E34" s="19"/>
      <c r="F34" s="19"/>
      <c r="G34" s="19"/>
      <c r="H34" s="19"/>
      <c r="I34" s="19"/>
      <c r="J34" s="19"/>
      <c r="K34" s="19"/>
      <c r="L34" s="20"/>
      <c r="M34" s="15"/>
    </row>
    <row r="35" spans="1:13" x14ac:dyDescent="0.35">
      <c r="A35" s="15"/>
      <c r="B35" s="17"/>
      <c r="C35" s="19"/>
      <c r="D35" s="19"/>
      <c r="E35" s="19"/>
      <c r="F35" s="19"/>
      <c r="G35" s="19"/>
      <c r="H35" s="19"/>
      <c r="I35" s="19"/>
      <c r="J35" s="19"/>
      <c r="K35" s="19"/>
      <c r="L35" s="20"/>
      <c r="M35" s="15"/>
    </row>
    <row r="36" spans="1:13" x14ac:dyDescent="0.35">
      <c r="A36" s="15"/>
      <c r="B36" s="17"/>
      <c r="C36" s="19"/>
      <c r="D36" s="19"/>
      <c r="E36" s="19"/>
      <c r="F36" s="19"/>
      <c r="G36" s="19"/>
      <c r="H36" s="19"/>
      <c r="I36" s="19"/>
      <c r="J36" s="19"/>
      <c r="K36" s="19"/>
      <c r="L36" s="20"/>
      <c r="M36" s="15"/>
    </row>
    <row r="37" spans="1:13" x14ac:dyDescent="0.35">
      <c r="A37" s="15"/>
      <c r="B37" s="17"/>
      <c r="C37" s="19"/>
      <c r="D37" s="19"/>
      <c r="E37" s="19"/>
      <c r="F37" s="19"/>
      <c r="G37" s="19"/>
      <c r="H37" s="19"/>
      <c r="I37" s="19"/>
      <c r="J37" s="19"/>
      <c r="K37" s="19"/>
      <c r="L37" s="20"/>
      <c r="M37" s="15"/>
    </row>
    <row r="38" spans="1:13" x14ac:dyDescent="0.35">
      <c r="A38" s="15"/>
      <c r="B38" s="17"/>
      <c r="C38" s="19"/>
      <c r="D38" s="19"/>
      <c r="E38" s="19"/>
      <c r="F38" s="19"/>
      <c r="G38" s="19"/>
      <c r="H38" s="19"/>
      <c r="I38" s="19"/>
      <c r="J38" s="19"/>
      <c r="K38" s="19"/>
      <c r="L38" s="20"/>
      <c r="M38" s="15"/>
    </row>
    <row r="39" spans="1:13" x14ac:dyDescent="0.35">
      <c r="A39" s="15"/>
      <c r="B39" s="17"/>
      <c r="C39" s="19"/>
      <c r="D39" s="19"/>
      <c r="E39" s="19"/>
      <c r="F39" s="19"/>
      <c r="G39" s="19"/>
      <c r="H39" s="19"/>
      <c r="I39" s="19"/>
      <c r="J39" s="19"/>
      <c r="K39" s="19"/>
      <c r="L39" s="20"/>
      <c r="M39" s="15"/>
    </row>
    <row r="40" spans="1:13" x14ac:dyDescent="0.35">
      <c r="A40" s="15"/>
      <c r="B40" s="17"/>
      <c r="C40" s="19"/>
      <c r="D40" s="19"/>
      <c r="E40" s="19"/>
      <c r="F40" s="19"/>
      <c r="G40" s="19"/>
      <c r="H40" s="19"/>
      <c r="I40" s="19"/>
      <c r="J40" s="19"/>
      <c r="K40" s="19"/>
      <c r="L40" s="20"/>
      <c r="M40" s="15"/>
    </row>
    <row r="41" spans="1:13" x14ac:dyDescent="0.35">
      <c r="A41" s="15"/>
      <c r="B41" s="17"/>
      <c r="C41" s="19"/>
      <c r="D41" s="19"/>
      <c r="E41" s="19"/>
      <c r="F41" s="19"/>
      <c r="G41" s="19"/>
      <c r="H41" s="19"/>
      <c r="I41" s="19"/>
      <c r="J41" s="19"/>
      <c r="K41" s="19"/>
      <c r="L41" s="20"/>
      <c r="M41" s="15"/>
    </row>
    <row r="42" spans="1:13" x14ac:dyDescent="0.35">
      <c r="A42" s="15"/>
      <c r="B42" s="17"/>
      <c r="C42" s="19"/>
      <c r="D42" s="19"/>
      <c r="E42" s="19"/>
      <c r="F42" s="19"/>
      <c r="G42" s="19"/>
      <c r="H42" s="19"/>
      <c r="I42" s="19"/>
      <c r="J42" s="19"/>
      <c r="K42" s="19"/>
      <c r="L42" s="20"/>
      <c r="M42" s="15"/>
    </row>
    <row r="43" spans="1:13" x14ac:dyDescent="0.35">
      <c r="A43" s="15"/>
      <c r="B43" s="17"/>
      <c r="C43" s="19"/>
      <c r="D43" s="19"/>
      <c r="E43" s="19"/>
      <c r="F43" s="19"/>
      <c r="G43" s="19"/>
      <c r="H43" s="19"/>
      <c r="I43" s="19"/>
      <c r="J43" s="19"/>
      <c r="K43" s="19"/>
      <c r="L43" s="20"/>
      <c r="M43" s="15"/>
    </row>
    <row r="44" spans="1:13" x14ac:dyDescent="0.35">
      <c r="A44" s="15"/>
      <c r="B44" s="17"/>
      <c r="C44" s="19"/>
      <c r="D44" s="19"/>
      <c r="E44" s="19"/>
      <c r="F44" s="19"/>
      <c r="G44" s="19"/>
      <c r="H44" s="19"/>
      <c r="I44" s="19"/>
      <c r="J44" s="19"/>
      <c r="K44" s="19"/>
      <c r="L44" s="20"/>
      <c r="M44" s="15"/>
    </row>
    <row r="45" spans="1:13" x14ac:dyDescent="0.35">
      <c r="A45" s="15"/>
      <c r="B45" s="17"/>
      <c r="C45" s="19"/>
      <c r="D45" s="19"/>
      <c r="E45" s="19"/>
      <c r="F45" s="19"/>
      <c r="G45" s="19"/>
      <c r="H45" s="19"/>
      <c r="I45" s="19"/>
      <c r="J45" s="19"/>
      <c r="K45" s="19"/>
      <c r="L45" s="20"/>
      <c r="M45" s="15"/>
    </row>
    <row r="46" spans="1:13" x14ac:dyDescent="0.35">
      <c r="A46" s="15"/>
      <c r="B46" s="17"/>
      <c r="C46" s="19"/>
      <c r="D46" s="19"/>
      <c r="E46" s="19"/>
      <c r="F46" s="19"/>
      <c r="G46" s="19"/>
      <c r="H46" s="19"/>
      <c r="I46" s="19"/>
      <c r="J46" s="19"/>
      <c r="K46" s="19"/>
      <c r="L46" s="20"/>
      <c r="M46" s="15"/>
    </row>
    <row r="47" spans="1:13" x14ac:dyDescent="0.35">
      <c r="A47" s="15"/>
      <c r="B47" s="17"/>
      <c r="C47" s="19"/>
      <c r="D47" s="19"/>
      <c r="E47" s="19"/>
      <c r="F47" s="19"/>
      <c r="G47" s="19"/>
      <c r="H47" s="19"/>
      <c r="I47" s="19"/>
      <c r="J47" s="19"/>
      <c r="K47" s="19"/>
      <c r="L47" s="20"/>
      <c r="M47" s="15"/>
    </row>
    <row r="48" spans="1:13" x14ac:dyDescent="0.35">
      <c r="A48" s="15"/>
      <c r="B48" s="17"/>
      <c r="C48" s="19"/>
      <c r="D48" s="19"/>
      <c r="E48" s="19"/>
      <c r="F48" s="19"/>
      <c r="G48" s="19"/>
      <c r="H48" s="19"/>
      <c r="I48" s="19"/>
      <c r="J48" s="19"/>
      <c r="K48" s="19"/>
      <c r="L48" s="20"/>
      <c r="M48" s="15"/>
    </row>
    <row r="49" spans="1:13" x14ac:dyDescent="0.35">
      <c r="A49" s="15"/>
      <c r="B49" s="17"/>
      <c r="C49" s="19"/>
      <c r="D49" s="19"/>
      <c r="E49" s="19"/>
      <c r="F49" s="19"/>
      <c r="G49" s="19"/>
      <c r="H49" s="19"/>
      <c r="I49" s="19"/>
      <c r="J49" s="19"/>
      <c r="K49" s="19"/>
      <c r="L49" s="20"/>
      <c r="M49" s="15"/>
    </row>
    <row r="50" spans="1:13" x14ac:dyDescent="0.35">
      <c r="A50" s="15"/>
      <c r="B50" s="17"/>
      <c r="C50" s="19"/>
      <c r="D50" s="19"/>
      <c r="E50" s="19"/>
      <c r="F50" s="19"/>
      <c r="G50" s="19"/>
      <c r="H50" s="19"/>
      <c r="I50" s="19"/>
      <c r="J50" s="19"/>
      <c r="K50" s="19"/>
      <c r="L50" s="20"/>
      <c r="M50" s="15"/>
    </row>
    <row r="51" spans="1:13" x14ac:dyDescent="0.35">
      <c r="A51" s="15"/>
      <c r="B51" s="17"/>
      <c r="C51" s="19"/>
      <c r="D51" s="19"/>
      <c r="E51" s="19"/>
      <c r="F51" s="19"/>
      <c r="G51" s="19"/>
      <c r="H51" s="19"/>
      <c r="I51" s="19"/>
      <c r="J51" s="19"/>
      <c r="K51" s="19"/>
      <c r="L51" s="20"/>
      <c r="M51" s="15"/>
    </row>
    <row r="52" spans="1:13" x14ac:dyDescent="0.35">
      <c r="A52" s="15"/>
      <c r="B52" s="17"/>
      <c r="C52" s="19"/>
      <c r="D52" s="19"/>
      <c r="E52" s="19"/>
      <c r="F52" s="19"/>
      <c r="G52" s="19"/>
      <c r="H52" s="19"/>
      <c r="I52" s="19"/>
      <c r="J52" s="19"/>
      <c r="K52" s="19"/>
      <c r="L52" s="20"/>
      <c r="M52" s="15"/>
    </row>
    <row r="53" spans="1:13" x14ac:dyDescent="0.35">
      <c r="A53" s="15"/>
      <c r="B53" s="17"/>
      <c r="C53" s="19"/>
      <c r="D53" s="19"/>
      <c r="E53" s="19"/>
      <c r="F53" s="19"/>
      <c r="G53" s="19"/>
      <c r="H53" s="19"/>
      <c r="I53" s="19"/>
      <c r="J53" s="19"/>
      <c r="K53" s="19"/>
      <c r="L53" s="20"/>
      <c r="M53" s="15"/>
    </row>
    <row r="54" spans="1:13" x14ac:dyDescent="0.35">
      <c r="A54" s="15"/>
      <c r="B54" s="17"/>
      <c r="C54" s="19"/>
      <c r="D54" s="19"/>
      <c r="E54" s="19"/>
      <c r="F54" s="19"/>
      <c r="G54" s="19"/>
      <c r="H54" s="19"/>
      <c r="I54" s="19"/>
      <c r="J54" s="19"/>
      <c r="K54" s="19"/>
      <c r="L54" s="20"/>
      <c r="M54" s="15"/>
    </row>
    <row r="55" spans="1:13" x14ac:dyDescent="0.35">
      <c r="A55" s="15"/>
      <c r="B55" s="17"/>
      <c r="C55" s="19"/>
      <c r="D55" s="19"/>
      <c r="E55" s="19"/>
      <c r="F55" s="19"/>
      <c r="G55" s="19"/>
      <c r="H55" s="19"/>
      <c r="I55" s="19"/>
      <c r="J55" s="19"/>
      <c r="K55" s="19"/>
      <c r="L55" s="20"/>
      <c r="M55" s="15"/>
    </row>
    <row r="56" spans="1:13" x14ac:dyDescent="0.35">
      <c r="A56" s="15"/>
      <c r="B56" s="17"/>
      <c r="C56" s="19"/>
      <c r="D56" s="19"/>
      <c r="E56" s="19"/>
      <c r="F56" s="19"/>
      <c r="G56" s="19"/>
      <c r="H56" s="19"/>
      <c r="I56" s="19"/>
      <c r="J56" s="19"/>
      <c r="K56" s="19"/>
      <c r="L56" s="20"/>
      <c r="M56" s="15"/>
    </row>
    <row r="57" spans="1:13" x14ac:dyDescent="0.35">
      <c r="A57" s="15"/>
      <c r="B57" s="17"/>
      <c r="C57" s="19"/>
      <c r="D57" s="19"/>
      <c r="E57" s="19"/>
      <c r="F57" s="19"/>
      <c r="G57" s="19"/>
      <c r="H57" s="19"/>
      <c r="I57" s="19"/>
      <c r="J57" s="19"/>
      <c r="K57" s="19"/>
      <c r="L57" s="20"/>
      <c r="M57" s="15"/>
    </row>
    <row r="58" spans="1:13" x14ac:dyDescent="0.35">
      <c r="A58" s="15"/>
      <c r="B58" s="17"/>
      <c r="C58" s="19"/>
      <c r="D58" s="19"/>
      <c r="E58" s="19"/>
      <c r="F58" s="19"/>
      <c r="G58" s="19"/>
      <c r="H58" s="19"/>
      <c r="I58" s="19"/>
      <c r="J58" s="19"/>
      <c r="K58" s="19"/>
      <c r="L58" s="20"/>
      <c r="M58" s="15"/>
    </row>
    <row r="59" spans="1:13" x14ac:dyDescent="0.35">
      <c r="A59" s="15"/>
      <c r="B59" s="17"/>
      <c r="C59" s="19"/>
      <c r="D59" s="19"/>
      <c r="E59" s="19"/>
      <c r="F59" s="19"/>
      <c r="G59" s="19"/>
      <c r="H59" s="19"/>
      <c r="I59" s="19"/>
      <c r="J59" s="19"/>
      <c r="K59" s="19"/>
      <c r="L59" s="20"/>
      <c r="M59" s="15"/>
    </row>
    <row r="60" spans="1:13" x14ac:dyDescent="0.35">
      <c r="A60" s="15"/>
      <c r="B60" s="17"/>
      <c r="C60" s="19"/>
      <c r="D60" s="19"/>
      <c r="E60" s="19"/>
      <c r="F60" s="19"/>
      <c r="G60" s="19"/>
      <c r="H60" s="19"/>
      <c r="I60" s="19"/>
      <c r="J60" s="19"/>
      <c r="K60" s="19"/>
      <c r="L60" s="20"/>
      <c r="M60" s="15"/>
    </row>
    <row r="61" spans="1:13" x14ac:dyDescent="0.35">
      <c r="A61" s="15"/>
      <c r="B61" s="17"/>
      <c r="C61" s="19"/>
      <c r="D61" s="19"/>
      <c r="E61" s="19"/>
      <c r="F61" s="19"/>
      <c r="G61" s="19"/>
      <c r="H61" s="19"/>
      <c r="I61" s="19"/>
      <c r="J61" s="19"/>
      <c r="K61" s="19"/>
      <c r="L61" s="20"/>
      <c r="M61" s="15"/>
    </row>
    <row r="62" spans="1:13" x14ac:dyDescent="0.35">
      <c r="A62" s="15"/>
      <c r="B62" s="17"/>
      <c r="C62" s="19"/>
      <c r="D62" s="19"/>
      <c r="E62" s="19"/>
      <c r="F62" s="19"/>
      <c r="G62" s="19"/>
      <c r="H62" s="19"/>
      <c r="I62" s="19"/>
      <c r="J62" s="19"/>
      <c r="K62" s="19"/>
      <c r="L62" s="20"/>
      <c r="M62" s="15"/>
    </row>
    <row r="63" spans="1:13" x14ac:dyDescent="0.35">
      <c r="A63" s="15"/>
      <c r="B63" s="17"/>
      <c r="C63" s="19"/>
      <c r="D63" s="19"/>
      <c r="E63" s="19"/>
      <c r="F63" s="19"/>
      <c r="G63" s="19"/>
      <c r="H63" s="19"/>
      <c r="I63" s="19"/>
      <c r="J63" s="19"/>
      <c r="K63" s="19"/>
      <c r="L63" s="20"/>
      <c r="M63" s="15"/>
    </row>
    <row r="64" spans="1:13" x14ac:dyDescent="0.35">
      <c r="A64" s="15"/>
      <c r="B64" s="15"/>
      <c r="C64" s="15"/>
      <c r="D64" s="15"/>
      <c r="E64" s="15"/>
      <c r="F64" s="15"/>
      <c r="G64" s="15"/>
      <c r="H64" s="15"/>
      <c r="I64" s="15"/>
      <c r="J64" s="15"/>
      <c r="K64" s="15"/>
      <c r="L64" s="15"/>
      <c r="M64" s="15"/>
    </row>
    <row r="65" spans="1:13" x14ac:dyDescent="0.35">
      <c r="A65" s="15"/>
      <c r="B65" s="15"/>
      <c r="C65" s="15"/>
      <c r="D65" s="15"/>
      <c r="E65" s="15"/>
      <c r="F65" s="15"/>
      <c r="G65" s="15"/>
      <c r="H65" s="15"/>
      <c r="I65" s="15"/>
      <c r="J65" s="15"/>
      <c r="K65" s="15"/>
      <c r="L65" s="60">
        <f>SUM(Amount_USD)</f>
        <v>100</v>
      </c>
      <c r="M65" s="15"/>
    </row>
    <row r="66" spans="1:13" x14ac:dyDescent="0.35">
      <c r="A66" s="15"/>
      <c r="B66" s="11" t="s">
        <v>172</v>
      </c>
      <c r="C66" s="12" t="s">
        <v>57</v>
      </c>
      <c r="D66" s="12" t="s">
        <v>60</v>
      </c>
      <c r="E66" s="12" t="s">
        <v>64</v>
      </c>
      <c r="F66" s="12" t="s">
        <v>65</v>
      </c>
      <c r="G66" s="12" t="s">
        <v>173</v>
      </c>
      <c r="H66" s="12" t="s">
        <v>174</v>
      </c>
      <c r="I66" s="12" t="s">
        <v>67</v>
      </c>
      <c r="J66" s="12" t="s">
        <v>68</v>
      </c>
      <c r="K66" s="12" t="s">
        <v>69</v>
      </c>
      <c r="L66" s="12" t="s">
        <v>175</v>
      </c>
      <c r="M66" s="15"/>
    </row>
    <row r="67" spans="1:13" x14ac:dyDescent="0.35">
      <c r="A67" s="15"/>
      <c r="B67" s="17"/>
      <c r="C67" s="19">
        <v>10101</v>
      </c>
      <c r="D67" s="19"/>
      <c r="E67" s="19"/>
      <c r="F67" s="19"/>
      <c r="G67" s="19"/>
      <c r="H67" s="19"/>
      <c r="I67" s="19"/>
      <c r="J67" s="19"/>
      <c r="K67" s="18" t="s">
        <v>47</v>
      </c>
      <c r="L67" s="20">
        <v>100</v>
      </c>
      <c r="M67" s="15"/>
    </row>
    <row r="68" spans="1:13" x14ac:dyDescent="0.35">
      <c r="A68" s="15"/>
      <c r="B68" s="17"/>
      <c r="C68" s="19"/>
      <c r="D68" s="19"/>
      <c r="E68" s="19"/>
      <c r="F68" s="19"/>
      <c r="G68" s="19"/>
      <c r="H68" s="19"/>
      <c r="I68" s="19"/>
      <c r="J68" s="19"/>
      <c r="K68" s="18"/>
      <c r="L68" s="20"/>
      <c r="M68" s="15"/>
    </row>
    <row r="69" spans="1:13" x14ac:dyDescent="0.35">
      <c r="A69" s="15"/>
      <c r="B69" s="17"/>
      <c r="C69" s="19"/>
      <c r="D69" s="19"/>
      <c r="E69" s="19"/>
      <c r="F69" s="19"/>
      <c r="G69" s="19"/>
      <c r="H69" s="19"/>
      <c r="I69" s="19"/>
      <c r="J69" s="19"/>
      <c r="K69" s="18"/>
      <c r="L69" s="20"/>
      <c r="M69" s="15"/>
    </row>
    <row r="70" spans="1:13" x14ac:dyDescent="0.35">
      <c r="A70" s="15"/>
      <c r="B70" s="17"/>
      <c r="C70" s="19"/>
      <c r="D70" s="19"/>
      <c r="E70" s="19"/>
      <c r="F70" s="19"/>
      <c r="G70" s="19"/>
      <c r="H70" s="19"/>
      <c r="I70" s="19"/>
      <c r="J70" s="19"/>
      <c r="K70" s="18"/>
      <c r="L70" s="20"/>
      <c r="M70" s="15"/>
    </row>
    <row r="71" spans="1:13" x14ac:dyDescent="0.35">
      <c r="A71" s="15"/>
      <c r="B71" s="17"/>
      <c r="C71" s="19"/>
      <c r="D71" s="19"/>
      <c r="E71" s="19"/>
      <c r="F71" s="19"/>
      <c r="G71" s="19"/>
      <c r="H71" s="19"/>
      <c r="I71" s="19"/>
      <c r="J71" s="19"/>
      <c r="K71" s="18"/>
      <c r="L71" s="20"/>
      <c r="M71" s="15"/>
    </row>
    <row r="72" spans="1:13" x14ac:dyDescent="0.35">
      <c r="A72" s="15"/>
      <c r="B72" s="17"/>
      <c r="C72" s="19"/>
      <c r="D72" s="19"/>
      <c r="E72" s="19"/>
      <c r="F72" s="19"/>
      <c r="G72" s="19"/>
      <c r="H72" s="19"/>
      <c r="I72" s="19"/>
      <c r="J72" s="19"/>
      <c r="K72" s="18"/>
      <c r="L72" s="20"/>
      <c r="M72" s="15"/>
    </row>
    <row r="73" spans="1:13" x14ac:dyDescent="0.35">
      <c r="A73" s="15"/>
      <c r="B73" s="17"/>
      <c r="C73" s="19"/>
      <c r="D73" s="19"/>
      <c r="E73" s="19"/>
      <c r="F73" s="19"/>
      <c r="G73" s="19"/>
      <c r="H73" s="19"/>
      <c r="I73" s="19"/>
      <c r="J73" s="19"/>
      <c r="K73" s="18"/>
      <c r="L73" s="20"/>
      <c r="M73" s="15"/>
    </row>
    <row r="74" spans="1:13" x14ac:dyDescent="0.35">
      <c r="A74" s="15"/>
      <c r="B74" s="17"/>
      <c r="C74" s="19"/>
      <c r="D74" s="19"/>
      <c r="E74" s="19"/>
      <c r="F74" s="19"/>
      <c r="G74" s="19"/>
      <c r="H74" s="19"/>
      <c r="I74" s="19"/>
      <c r="J74" s="19"/>
      <c r="K74" s="18"/>
      <c r="L74" s="20"/>
      <c r="M74" s="15"/>
    </row>
    <row r="75" spans="1:13" x14ac:dyDescent="0.35">
      <c r="A75" s="15"/>
      <c r="B75" s="17"/>
      <c r="C75" s="19"/>
      <c r="D75" s="19"/>
      <c r="E75" s="19"/>
      <c r="F75" s="19"/>
      <c r="G75" s="19"/>
      <c r="H75" s="19"/>
      <c r="I75" s="19"/>
      <c r="J75" s="19"/>
      <c r="K75" s="18"/>
      <c r="L75" s="20"/>
      <c r="M75" s="15"/>
    </row>
    <row r="76" spans="1:13" x14ac:dyDescent="0.35">
      <c r="A76" s="15"/>
      <c r="B76" s="17"/>
      <c r="C76" s="19"/>
      <c r="D76" s="19"/>
      <c r="E76" s="19"/>
      <c r="F76" s="19"/>
      <c r="G76" s="19"/>
      <c r="H76" s="19"/>
      <c r="I76" s="19"/>
      <c r="J76" s="19"/>
      <c r="K76" s="18"/>
      <c r="L76" s="20"/>
      <c r="M76" s="15"/>
    </row>
    <row r="77" spans="1:13" x14ac:dyDescent="0.35">
      <c r="A77" s="15"/>
      <c r="B77" s="17"/>
      <c r="C77" s="19"/>
      <c r="D77" s="19"/>
      <c r="E77" s="19"/>
      <c r="F77" s="19"/>
      <c r="G77" s="19"/>
      <c r="H77" s="19"/>
      <c r="I77" s="19"/>
      <c r="J77" s="19"/>
      <c r="K77" s="18"/>
      <c r="L77" s="20"/>
      <c r="M77" s="15"/>
    </row>
    <row r="78" spans="1:13" x14ac:dyDescent="0.35">
      <c r="A78" s="15"/>
      <c r="B78" s="17"/>
      <c r="C78" s="19"/>
      <c r="D78" s="19"/>
      <c r="E78" s="19"/>
      <c r="F78" s="19"/>
      <c r="G78" s="19"/>
      <c r="H78" s="19"/>
      <c r="I78" s="19"/>
      <c r="J78" s="19"/>
      <c r="K78" s="18"/>
      <c r="L78" s="20"/>
      <c r="M78" s="15"/>
    </row>
    <row r="79" spans="1:13" x14ac:dyDescent="0.35">
      <c r="A79" s="15"/>
      <c r="B79" s="17"/>
      <c r="C79" s="19"/>
      <c r="D79" s="19"/>
      <c r="E79" s="19"/>
      <c r="F79" s="19"/>
      <c r="G79" s="19"/>
      <c r="H79" s="19"/>
      <c r="I79" s="19"/>
      <c r="J79" s="19"/>
      <c r="K79" s="18"/>
      <c r="L79" s="20"/>
      <c r="M79" s="15"/>
    </row>
    <row r="80" spans="1:13" x14ac:dyDescent="0.35">
      <c r="A80" s="15"/>
      <c r="B80" s="17"/>
      <c r="C80" s="19"/>
      <c r="D80" s="19"/>
      <c r="E80" s="19"/>
      <c r="F80" s="19"/>
      <c r="G80" s="19"/>
      <c r="H80" s="19"/>
      <c r="I80" s="19"/>
      <c r="J80" s="19"/>
      <c r="K80" s="18"/>
      <c r="L80" s="20"/>
      <c r="M80" s="15"/>
    </row>
    <row r="81" spans="1:13" x14ac:dyDescent="0.35">
      <c r="A81" s="15"/>
      <c r="B81" s="17"/>
      <c r="C81" s="19"/>
      <c r="D81" s="19"/>
      <c r="E81" s="19"/>
      <c r="F81" s="19"/>
      <c r="G81" s="19"/>
      <c r="H81" s="19"/>
      <c r="I81" s="19"/>
      <c r="J81" s="19"/>
      <c r="K81" s="18"/>
      <c r="L81" s="20"/>
      <c r="M81" s="15"/>
    </row>
    <row r="82" spans="1:13" x14ac:dyDescent="0.35">
      <c r="A82" s="15"/>
      <c r="B82" s="17"/>
      <c r="C82" s="19"/>
      <c r="D82" s="19"/>
      <c r="E82" s="19"/>
      <c r="F82" s="19"/>
      <c r="G82" s="19"/>
      <c r="H82" s="19"/>
      <c r="I82" s="19"/>
      <c r="J82" s="19"/>
      <c r="K82" s="18"/>
      <c r="L82" s="20"/>
      <c r="M82" s="15"/>
    </row>
    <row r="83" spans="1:13" x14ac:dyDescent="0.35">
      <c r="A83" s="15"/>
      <c r="B83" s="17"/>
      <c r="C83" s="19"/>
      <c r="D83" s="19"/>
      <c r="E83" s="19"/>
      <c r="F83" s="19"/>
      <c r="G83" s="19"/>
      <c r="H83" s="19"/>
      <c r="I83" s="19"/>
      <c r="J83" s="19"/>
      <c r="K83" s="18"/>
      <c r="L83" s="20"/>
      <c r="M83" s="15"/>
    </row>
    <row r="84" spans="1:13" x14ac:dyDescent="0.35">
      <c r="A84" s="15"/>
      <c r="B84" s="17"/>
      <c r="C84" s="19"/>
      <c r="D84" s="19"/>
      <c r="E84" s="19"/>
      <c r="F84" s="19"/>
      <c r="G84" s="19"/>
      <c r="H84" s="19"/>
      <c r="I84" s="19"/>
      <c r="J84" s="19"/>
      <c r="K84" s="18"/>
      <c r="L84" s="20"/>
      <c r="M84" s="15"/>
    </row>
    <row r="85" spans="1:13" x14ac:dyDescent="0.35">
      <c r="A85" s="15"/>
      <c r="B85" s="17"/>
      <c r="C85" s="19"/>
      <c r="D85" s="19"/>
      <c r="E85" s="19"/>
      <c r="F85" s="19"/>
      <c r="G85" s="19"/>
      <c r="H85" s="19"/>
      <c r="I85" s="19"/>
      <c r="J85" s="19"/>
      <c r="K85" s="18"/>
      <c r="L85" s="20"/>
      <c r="M85" s="15"/>
    </row>
    <row r="86" spans="1:13" x14ac:dyDescent="0.35">
      <c r="A86" s="15"/>
      <c r="B86" s="17"/>
      <c r="C86" s="19"/>
      <c r="D86" s="19"/>
      <c r="E86" s="19"/>
      <c r="F86" s="19"/>
      <c r="G86" s="19"/>
      <c r="H86" s="19"/>
      <c r="I86" s="19"/>
      <c r="J86" s="19"/>
      <c r="K86" s="18"/>
      <c r="L86" s="20"/>
      <c r="M86" s="15"/>
    </row>
    <row r="87" spans="1:13" x14ac:dyDescent="0.35">
      <c r="A87" s="15"/>
      <c r="B87" s="17"/>
      <c r="C87" s="19"/>
      <c r="D87" s="19"/>
      <c r="E87" s="19"/>
      <c r="F87" s="19"/>
      <c r="G87" s="19"/>
      <c r="H87" s="19"/>
      <c r="I87" s="19"/>
      <c r="J87" s="19"/>
      <c r="K87" s="18"/>
      <c r="L87" s="20"/>
      <c r="M87" s="15"/>
    </row>
    <row r="88" spans="1:13" x14ac:dyDescent="0.35">
      <c r="A88" s="15"/>
      <c r="B88" s="17"/>
      <c r="C88" s="19"/>
      <c r="D88" s="19"/>
      <c r="E88" s="19"/>
      <c r="F88" s="19"/>
      <c r="G88" s="19"/>
      <c r="H88" s="19"/>
      <c r="I88" s="19"/>
      <c r="J88" s="19"/>
      <c r="K88" s="18"/>
      <c r="L88" s="20"/>
      <c r="M88" s="15"/>
    </row>
    <row r="89" spans="1:13" x14ac:dyDescent="0.35">
      <c r="A89" s="15"/>
      <c r="B89" s="17"/>
      <c r="C89" s="19"/>
      <c r="D89" s="19"/>
      <c r="E89" s="19"/>
      <c r="F89" s="19"/>
      <c r="G89" s="19"/>
      <c r="H89" s="19"/>
      <c r="I89" s="19"/>
      <c r="J89" s="19"/>
      <c r="K89" s="18"/>
      <c r="L89" s="20"/>
      <c r="M89" s="15"/>
    </row>
    <row r="90" spans="1:13" x14ac:dyDescent="0.35">
      <c r="A90" s="15"/>
      <c r="B90" s="17"/>
      <c r="C90" s="19"/>
      <c r="D90" s="19"/>
      <c r="E90" s="19"/>
      <c r="F90" s="19"/>
      <c r="G90" s="19"/>
      <c r="H90" s="19"/>
      <c r="I90" s="19"/>
      <c r="J90" s="19"/>
      <c r="K90" s="18"/>
      <c r="L90" s="20"/>
      <c r="M90" s="15"/>
    </row>
    <row r="91" spans="1:13" x14ac:dyDescent="0.35">
      <c r="A91" s="15"/>
      <c r="B91" s="17"/>
      <c r="C91" s="19"/>
      <c r="D91" s="19"/>
      <c r="E91" s="19"/>
      <c r="F91" s="19"/>
      <c r="G91" s="19"/>
      <c r="H91" s="19"/>
      <c r="I91" s="19"/>
      <c r="J91" s="19"/>
      <c r="K91" s="18"/>
      <c r="L91" s="20"/>
      <c r="M91" s="15"/>
    </row>
    <row r="92" spans="1:13" x14ac:dyDescent="0.35">
      <c r="A92" s="15"/>
      <c r="B92" s="17"/>
      <c r="C92" s="19"/>
      <c r="D92" s="19"/>
      <c r="E92" s="19"/>
      <c r="F92" s="19"/>
      <c r="G92" s="19"/>
      <c r="H92" s="19"/>
      <c r="I92" s="19"/>
      <c r="J92" s="19"/>
      <c r="K92" s="18"/>
      <c r="L92" s="20"/>
      <c r="M92" s="15"/>
    </row>
    <row r="93" spans="1:13" x14ac:dyDescent="0.35">
      <c r="A93" s="15"/>
      <c r="B93" s="17"/>
      <c r="C93" s="19"/>
      <c r="D93" s="19"/>
      <c r="E93" s="19"/>
      <c r="F93" s="19"/>
      <c r="G93" s="19"/>
      <c r="H93" s="19"/>
      <c r="I93" s="19"/>
      <c r="J93" s="19"/>
      <c r="K93" s="18"/>
      <c r="L93" s="20"/>
      <c r="M93" s="15"/>
    </row>
    <row r="94" spans="1:13" x14ac:dyDescent="0.35">
      <c r="A94" s="15"/>
      <c r="B94" s="17"/>
      <c r="C94" s="19"/>
      <c r="D94" s="19"/>
      <c r="E94" s="19"/>
      <c r="F94" s="19"/>
      <c r="G94" s="19"/>
      <c r="H94" s="19"/>
      <c r="I94" s="19"/>
      <c r="J94" s="19"/>
      <c r="K94" s="18"/>
      <c r="L94" s="20"/>
      <c r="M94" s="15"/>
    </row>
    <row r="95" spans="1:13" x14ac:dyDescent="0.35">
      <c r="A95" s="15"/>
      <c r="B95" s="17"/>
      <c r="C95" s="19"/>
      <c r="D95" s="19"/>
      <c r="E95" s="19"/>
      <c r="F95" s="19"/>
      <c r="G95" s="19"/>
      <c r="H95" s="19"/>
      <c r="I95" s="19"/>
      <c r="J95" s="19"/>
      <c r="K95" s="18"/>
      <c r="L95" s="20"/>
      <c r="M95" s="15"/>
    </row>
    <row r="96" spans="1:13" x14ac:dyDescent="0.35">
      <c r="A96" s="15"/>
      <c r="B96" s="17"/>
      <c r="C96" s="19"/>
      <c r="D96" s="19"/>
      <c r="E96" s="19"/>
      <c r="F96" s="19"/>
      <c r="G96" s="19"/>
      <c r="H96" s="19"/>
      <c r="I96" s="19"/>
      <c r="J96" s="19"/>
      <c r="K96" s="18"/>
      <c r="L96" s="20"/>
      <c r="M96" s="15"/>
    </row>
    <row r="97" spans="1:13" x14ac:dyDescent="0.35">
      <c r="A97" s="15"/>
      <c r="B97" s="17"/>
      <c r="C97" s="19"/>
      <c r="D97" s="19"/>
      <c r="E97" s="19"/>
      <c r="F97" s="19"/>
      <c r="G97" s="19"/>
      <c r="H97" s="19"/>
      <c r="I97" s="19"/>
      <c r="J97" s="19"/>
      <c r="K97" s="18"/>
      <c r="L97" s="20"/>
      <c r="M97" s="15"/>
    </row>
    <row r="98" spans="1:13" x14ac:dyDescent="0.35">
      <c r="A98" s="15"/>
      <c r="B98" s="17"/>
      <c r="C98" s="19"/>
      <c r="D98" s="19"/>
      <c r="E98" s="19"/>
      <c r="F98" s="19"/>
      <c r="G98" s="19"/>
      <c r="H98" s="19"/>
      <c r="I98" s="19"/>
      <c r="J98" s="19"/>
      <c r="K98" s="18"/>
      <c r="L98" s="20"/>
      <c r="M98" s="15"/>
    </row>
    <row r="99" spans="1:13" x14ac:dyDescent="0.35">
      <c r="A99" s="15"/>
      <c r="B99" s="17"/>
      <c r="C99" s="19"/>
      <c r="D99" s="19"/>
      <c r="E99" s="19"/>
      <c r="F99" s="19"/>
      <c r="G99" s="19"/>
      <c r="H99" s="19"/>
      <c r="I99" s="19"/>
      <c r="J99" s="19"/>
      <c r="K99" s="18"/>
      <c r="L99" s="20"/>
      <c r="M99" s="15"/>
    </row>
    <row r="100" spans="1:13" x14ac:dyDescent="0.35">
      <c r="A100" s="15"/>
      <c r="B100" s="17"/>
      <c r="C100" s="19"/>
      <c r="D100" s="19"/>
      <c r="E100" s="19"/>
      <c r="F100" s="19"/>
      <c r="G100" s="19"/>
      <c r="H100" s="19"/>
      <c r="I100" s="19"/>
      <c r="J100" s="19"/>
      <c r="K100" s="18"/>
      <c r="L100" s="20"/>
      <c r="M100" s="15"/>
    </row>
    <row r="101" spans="1:13" x14ac:dyDescent="0.35">
      <c r="A101" s="15"/>
      <c r="B101" s="17"/>
      <c r="C101" s="19"/>
      <c r="D101" s="19"/>
      <c r="E101" s="19"/>
      <c r="F101" s="19"/>
      <c r="G101" s="19"/>
      <c r="H101" s="19"/>
      <c r="I101" s="19"/>
      <c r="J101" s="19"/>
      <c r="K101" s="18"/>
      <c r="L101" s="20"/>
      <c r="M101" s="15"/>
    </row>
    <row r="102" spans="1:13" x14ac:dyDescent="0.35">
      <c r="A102" s="15"/>
      <c r="B102" s="17"/>
      <c r="C102" s="19"/>
      <c r="D102" s="19"/>
      <c r="E102" s="19"/>
      <c r="F102" s="19"/>
      <c r="G102" s="19"/>
      <c r="H102" s="19"/>
      <c r="I102" s="19"/>
      <c r="J102" s="19"/>
      <c r="K102" s="18"/>
      <c r="L102" s="20"/>
      <c r="M102" s="15"/>
    </row>
    <row r="103" spans="1:13" x14ac:dyDescent="0.35">
      <c r="A103" s="15"/>
      <c r="B103" s="17"/>
      <c r="C103" s="19"/>
      <c r="D103" s="19"/>
      <c r="E103" s="19"/>
      <c r="F103" s="19"/>
      <c r="G103" s="19"/>
      <c r="H103" s="19"/>
      <c r="I103" s="19"/>
      <c r="J103" s="19"/>
      <c r="K103" s="18"/>
      <c r="L103" s="20"/>
      <c r="M103" s="15"/>
    </row>
    <row r="104" spans="1:13" x14ac:dyDescent="0.35">
      <c r="A104" s="15"/>
      <c r="B104" s="17"/>
      <c r="C104" s="19"/>
      <c r="D104" s="19"/>
      <c r="E104" s="19"/>
      <c r="F104" s="19"/>
      <c r="G104" s="19"/>
      <c r="H104" s="19"/>
      <c r="I104" s="19"/>
      <c r="J104" s="19"/>
      <c r="K104" s="18"/>
      <c r="L104" s="20"/>
      <c r="M104" s="15"/>
    </row>
    <row r="105" spans="1:13" x14ac:dyDescent="0.35">
      <c r="A105" s="15"/>
      <c r="B105" s="17"/>
      <c r="C105" s="19"/>
      <c r="D105" s="19"/>
      <c r="E105" s="19"/>
      <c r="F105" s="19"/>
      <c r="G105" s="19"/>
      <c r="H105" s="19"/>
      <c r="I105" s="19"/>
      <c r="J105" s="19"/>
      <c r="K105" s="18"/>
      <c r="L105" s="20"/>
      <c r="M105" s="15"/>
    </row>
    <row r="106" spans="1:13" x14ac:dyDescent="0.35">
      <c r="A106" s="15"/>
      <c r="B106" s="17"/>
      <c r="C106" s="19"/>
      <c r="D106" s="19"/>
      <c r="E106" s="19"/>
      <c r="F106" s="19"/>
      <c r="G106" s="19"/>
      <c r="H106" s="19"/>
      <c r="I106" s="19"/>
      <c r="J106" s="19"/>
      <c r="K106" s="18"/>
      <c r="L106" s="20"/>
      <c r="M106" s="15"/>
    </row>
    <row r="107" spans="1:13" x14ac:dyDescent="0.35">
      <c r="A107" s="15"/>
      <c r="B107" s="17"/>
      <c r="C107" s="19"/>
      <c r="D107" s="19"/>
      <c r="E107" s="19"/>
      <c r="F107" s="19"/>
      <c r="G107" s="19"/>
      <c r="H107" s="19"/>
      <c r="I107" s="19"/>
      <c r="J107" s="19"/>
      <c r="K107" s="18"/>
      <c r="L107" s="20"/>
      <c r="M107" s="15"/>
    </row>
    <row r="108" spans="1:13" x14ac:dyDescent="0.35">
      <c r="A108" s="15"/>
      <c r="B108" s="17"/>
      <c r="C108" s="19"/>
      <c r="D108" s="19"/>
      <c r="E108" s="19"/>
      <c r="F108" s="19"/>
      <c r="G108" s="19"/>
      <c r="H108" s="19"/>
      <c r="I108" s="19"/>
      <c r="J108" s="19"/>
      <c r="K108" s="18"/>
      <c r="L108" s="20"/>
      <c r="M108" s="15"/>
    </row>
    <row r="109" spans="1:13" x14ac:dyDescent="0.35">
      <c r="A109" s="15"/>
      <c r="B109" s="17"/>
      <c r="C109" s="19"/>
      <c r="D109" s="19"/>
      <c r="E109" s="19"/>
      <c r="F109" s="19"/>
      <c r="G109" s="19"/>
      <c r="H109" s="19"/>
      <c r="I109" s="19"/>
      <c r="J109" s="19"/>
      <c r="K109" s="18"/>
      <c r="L109" s="20"/>
      <c r="M109" s="15"/>
    </row>
    <row r="110" spans="1:13" x14ac:dyDescent="0.35">
      <c r="A110" s="15"/>
      <c r="B110" s="17"/>
      <c r="C110" s="19"/>
      <c r="D110" s="19"/>
      <c r="E110" s="19"/>
      <c r="F110" s="19"/>
      <c r="G110" s="19"/>
      <c r="H110" s="19"/>
      <c r="I110" s="19"/>
      <c r="J110" s="19"/>
      <c r="K110" s="18"/>
      <c r="L110" s="20"/>
      <c r="M110" s="15"/>
    </row>
    <row r="111" spans="1:13" x14ac:dyDescent="0.35">
      <c r="A111" s="15"/>
      <c r="B111" s="17"/>
      <c r="C111" s="19"/>
      <c r="D111" s="19"/>
      <c r="E111" s="19"/>
      <c r="F111" s="19"/>
      <c r="G111" s="19"/>
      <c r="H111" s="19"/>
      <c r="I111" s="19"/>
      <c r="J111" s="19"/>
      <c r="K111" s="18"/>
      <c r="L111" s="20"/>
      <c r="M111" s="15"/>
    </row>
    <row r="112" spans="1:13" x14ac:dyDescent="0.35">
      <c r="A112" s="15"/>
      <c r="B112" s="17"/>
      <c r="C112" s="19"/>
      <c r="D112" s="19"/>
      <c r="E112" s="19"/>
      <c r="F112" s="19"/>
      <c r="G112" s="19"/>
      <c r="H112" s="19"/>
      <c r="I112" s="19"/>
      <c r="J112" s="19"/>
      <c r="K112" s="18"/>
      <c r="L112" s="20"/>
      <c r="M112" s="15"/>
    </row>
    <row r="113" spans="1:13" x14ac:dyDescent="0.35">
      <c r="A113" s="15"/>
      <c r="B113" s="17"/>
      <c r="C113" s="19"/>
      <c r="D113" s="19"/>
      <c r="E113" s="19"/>
      <c r="F113" s="19"/>
      <c r="G113" s="19"/>
      <c r="H113" s="19"/>
      <c r="I113" s="19"/>
      <c r="J113" s="19"/>
      <c r="K113" s="18"/>
      <c r="L113" s="20"/>
      <c r="M113" s="15"/>
    </row>
    <row r="114" spans="1:13" x14ac:dyDescent="0.35">
      <c r="A114" s="15"/>
      <c r="B114" s="17"/>
      <c r="C114" s="19"/>
      <c r="D114" s="19"/>
      <c r="E114" s="19"/>
      <c r="F114" s="19"/>
      <c r="G114" s="19"/>
      <c r="H114" s="19"/>
      <c r="I114" s="19"/>
      <c r="J114" s="19"/>
      <c r="K114" s="18"/>
      <c r="L114" s="20"/>
      <c r="M114" s="15"/>
    </row>
    <row r="115" spans="1:13" x14ac:dyDescent="0.35">
      <c r="A115" s="15"/>
      <c r="B115" s="17"/>
      <c r="C115" s="19"/>
      <c r="D115" s="19"/>
      <c r="E115" s="19"/>
      <c r="F115" s="19"/>
      <c r="G115" s="19"/>
      <c r="H115" s="19"/>
      <c r="I115" s="19"/>
      <c r="J115" s="19"/>
      <c r="K115" s="18"/>
      <c r="L115" s="20"/>
      <c r="M115" s="15"/>
    </row>
    <row r="116" spans="1:13" x14ac:dyDescent="0.35">
      <c r="A116" s="15"/>
      <c r="B116" s="17"/>
      <c r="C116" s="19"/>
      <c r="D116" s="19"/>
      <c r="E116" s="19"/>
      <c r="F116" s="19"/>
      <c r="G116" s="19"/>
      <c r="H116" s="19"/>
      <c r="I116" s="19"/>
      <c r="J116" s="19"/>
      <c r="K116" s="18"/>
      <c r="L116" s="20"/>
      <c r="M116" s="15"/>
    </row>
    <row r="117" spans="1:13" x14ac:dyDescent="0.35">
      <c r="A117" s="15"/>
      <c r="B117" s="17"/>
      <c r="C117" s="19"/>
      <c r="D117" s="19"/>
      <c r="E117" s="19"/>
      <c r="F117" s="19"/>
      <c r="G117" s="19"/>
      <c r="H117" s="19"/>
      <c r="I117" s="19"/>
      <c r="J117" s="19"/>
      <c r="K117" s="18"/>
      <c r="L117" s="20"/>
      <c r="M117" s="15"/>
    </row>
    <row r="118" spans="1:13" x14ac:dyDescent="0.35">
      <c r="A118" s="15"/>
      <c r="B118" s="17"/>
      <c r="C118" s="19"/>
      <c r="D118" s="19"/>
      <c r="E118" s="19"/>
      <c r="F118" s="19"/>
      <c r="G118" s="19"/>
      <c r="H118" s="19"/>
      <c r="I118" s="19"/>
      <c r="J118" s="19"/>
      <c r="K118" s="18"/>
      <c r="L118" s="20"/>
      <c r="M118" s="15"/>
    </row>
    <row r="119" spans="1:13" x14ac:dyDescent="0.35">
      <c r="A119" s="15"/>
      <c r="B119" s="17"/>
      <c r="C119" s="19"/>
      <c r="D119" s="19"/>
      <c r="E119" s="19"/>
      <c r="F119" s="19"/>
      <c r="G119" s="19"/>
      <c r="H119" s="19"/>
      <c r="I119" s="19"/>
      <c r="J119" s="19"/>
      <c r="K119" s="18"/>
      <c r="L119" s="20"/>
      <c r="M119" s="15"/>
    </row>
    <row r="120" spans="1:13" x14ac:dyDescent="0.35">
      <c r="A120" s="15"/>
      <c r="B120" s="17"/>
      <c r="C120" s="19"/>
      <c r="D120" s="19"/>
      <c r="E120" s="19"/>
      <c r="F120" s="19"/>
      <c r="G120" s="19"/>
      <c r="H120" s="19"/>
      <c r="I120" s="19"/>
      <c r="J120" s="19"/>
      <c r="K120" s="18"/>
      <c r="L120" s="20"/>
      <c r="M120" s="15"/>
    </row>
    <row r="121" spans="1:13" x14ac:dyDescent="0.35">
      <c r="A121" s="15"/>
      <c r="B121" s="17"/>
      <c r="C121" s="19"/>
      <c r="D121" s="19"/>
      <c r="E121" s="19"/>
      <c r="F121" s="19"/>
      <c r="G121" s="19"/>
      <c r="H121" s="19"/>
      <c r="I121" s="19"/>
      <c r="J121" s="19"/>
      <c r="K121" s="18"/>
      <c r="L121" s="20"/>
      <c r="M121" s="15"/>
    </row>
    <row r="122" spans="1:13" x14ac:dyDescent="0.35">
      <c r="A122" s="15"/>
      <c r="B122" s="17"/>
      <c r="C122" s="19"/>
      <c r="D122" s="19"/>
      <c r="E122" s="19"/>
      <c r="F122" s="19"/>
      <c r="G122" s="19"/>
      <c r="H122" s="19"/>
      <c r="I122" s="19"/>
      <c r="J122" s="19"/>
      <c r="K122" s="18"/>
      <c r="L122" s="20"/>
      <c r="M122" s="15"/>
    </row>
    <row r="123" spans="1:13" x14ac:dyDescent="0.35">
      <c r="A123" s="15"/>
      <c r="B123" s="17"/>
      <c r="C123" s="19"/>
      <c r="D123" s="19"/>
      <c r="E123" s="19"/>
      <c r="F123" s="19"/>
      <c r="G123" s="19"/>
      <c r="H123" s="19"/>
      <c r="I123" s="19"/>
      <c r="J123" s="19"/>
      <c r="K123" s="18"/>
      <c r="L123" s="20"/>
      <c r="M123" s="15"/>
    </row>
    <row r="124" spans="1:13" x14ac:dyDescent="0.35">
      <c r="A124" s="15"/>
      <c r="B124" s="17"/>
      <c r="C124" s="19"/>
      <c r="D124" s="19"/>
      <c r="E124" s="19"/>
      <c r="F124" s="19"/>
      <c r="G124" s="19"/>
      <c r="H124" s="19"/>
      <c r="I124" s="19"/>
      <c r="J124" s="19"/>
      <c r="K124" s="18"/>
      <c r="L124" s="20"/>
      <c r="M124" s="15"/>
    </row>
    <row r="125" spans="1:13" x14ac:dyDescent="0.35">
      <c r="A125" s="15"/>
      <c r="B125" s="17"/>
      <c r="C125" s="19"/>
      <c r="D125" s="19"/>
      <c r="E125" s="19"/>
      <c r="F125" s="19"/>
      <c r="G125" s="19"/>
      <c r="H125" s="19"/>
      <c r="I125" s="19"/>
      <c r="J125" s="19"/>
      <c r="K125" s="18"/>
      <c r="L125" s="20"/>
      <c r="M125" s="15"/>
    </row>
    <row r="126" spans="1:13" x14ac:dyDescent="0.35">
      <c r="A126" s="15"/>
      <c r="B126" s="17"/>
      <c r="C126" s="19"/>
      <c r="D126" s="19"/>
      <c r="E126" s="19"/>
      <c r="F126" s="19"/>
      <c r="G126" s="19"/>
      <c r="H126" s="19"/>
      <c r="I126" s="19"/>
      <c r="J126" s="19"/>
      <c r="K126" s="18"/>
      <c r="L126" s="20"/>
      <c r="M126" s="15"/>
    </row>
    <row r="127" spans="1:13" x14ac:dyDescent="0.35">
      <c r="A127" s="15"/>
      <c r="B127" s="17"/>
      <c r="C127" s="19"/>
      <c r="D127" s="19"/>
      <c r="E127" s="19"/>
      <c r="F127" s="19"/>
      <c r="G127" s="19"/>
      <c r="H127" s="19"/>
      <c r="I127" s="19"/>
      <c r="J127" s="19"/>
      <c r="K127" s="18"/>
      <c r="L127" s="20"/>
      <c r="M127" s="15"/>
    </row>
    <row r="128" spans="1:13" x14ac:dyDescent="0.35">
      <c r="A128" s="15"/>
      <c r="B128" s="17"/>
      <c r="C128" s="19"/>
      <c r="D128" s="19"/>
      <c r="E128" s="19"/>
      <c r="F128" s="19"/>
      <c r="G128" s="19"/>
      <c r="H128" s="19"/>
      <c r="I128" s="19"/>
      <c r="J128" s="19"/>
      <c r="K128" s="18"/>
      <c r="L128" s="20"/>
      <c r="M128" s="15"/>
    </row>
    <row r="129" spans="1:13" x14ac:dyDescent="0.35">
      <c r="A129" s="15"/>
      <c r="B129" s="15"/>
      <c r="C129" s="15"/>
      <c r="D129" s="15"/>
      <c r="E129" s="15"/>
      <c r="F129" s="15"/>
      <c r="G129" s="15"/>
      <c r="H129" s="15"/>
      <c r="I129" s="15"/>
      <c r="J129" s="15"/>
      <c r="K129" s="15"/>
      <c r="L129" s="15"/>
      <c r="M129" s="15"/>
    </row>
    <row r="130" spans="1:13" x14ac:dyDescent="0.35">
      <c r="A130" s="15"/>
      <c r="B130" s="15"/>
      <c r="C130" s="15"/>
      <c r="D130" s="15"/>
      <c r="E130" s="15"/>
      <c r="F130" s="15"/>
      <c r="G130" s="15"/>
      <c r="H130" s="15"/>
      <c r="I130" s="15"/>
      <c r="J130" s="15"/>
      <c r="K130" s="15"/>
      <c r="L130" s="60"/>
      <c r="M130" s="15"/>
    </row>
    <row r="131" spans="1:13" ht="30" customHeight="1" x14ac:dyDescent="0.35">
      <c r="A131" s="15"/>
      <c r="B131" s="256" t="s">
        <v>176</v>
      </c>
      <c r="C131" s="256"/>
      <c r="D131" s="256"/>
      <c r="E131" s="256"/>
      <c r="F131" s="256"/>
      <c r="G131" s="256"/>
      <c r="H131" s="256"/>
      <c r="I131" s="256"/>
      <c r="J131" s="256"/>
      <c r="K131" s="256"/>
      <c r="L131" s="256"/>
      <c r="M131" s="15"/>
    </row>
    <row r="132" spans="1:13" ht="30" customHeight="1" x14ac:dyDescent="0.35">
      <c r="A132" s="15"/>
      <c r="B132" s="257"/>
      <c r="C132" s="257"/>
      <c r="D132" s="257"/>
      <c r="E132" s="257"/>
      <c r="F132" s="257"/>
      <c r="G132" s="257"/>
      <c r="H132" s="257"/>
      <c r="I132" s="257"/>
      <c r="J132" s="257"/>
      <c r="K132" s="257"/>
      <c r="L132" s="257"/>
      <c r="M132" s="15"/>
    </row>
    <row r="133" spans="1:13" ht="14.65" customHeight="1" x14ac:dyDescent="0.35">
      <c r="A133" s="15"/>
      <c r="B133" s="257"/>
      <c r="C133" s="257"/>
      <c r="D133" s="257"/>
      <c r="E133" s="257"/>
      <c r="F133" s="257"/>
      <c r="G133" s="257"/>
      <c r="H133" s="257"/>
      <c r="I133" s="257"/>
      <c r="J133" s="257"/>
      <c r="K133" s="257"/>
      <c r="L133" s="257"/>
      <c r="M133" s="15"/>
    </row>
    <row r="134" spans="1:13" ht="14.65" customHeight="1" x14ac:dyDescent="0.35">
      <c r="A134" s="15"/>
      <c r="B134" s="258"/>
      <c r="C134" s="258"/>
      <c r="D134" s="258"/>
      <c r="E134" s="258"/>
      <c r="F134" s="258"/>
      <c r="G134" s="258"/>
      <c r="H134" s="258"/>
      <c r="I134" s="258"/>
      <c r="J134" s="258"/>
      <c r="K134" s="258"/>
      <c r="L134" s="258"/>
      <c r="M134" s="15"/>
    </row>
    <row r="135" spans="1:13" ht="14.65" customHeight="1" x14ac:dyDescent="0.35">
      <c r="A135" s="15"/>
      <c r="B135" s="21"/>
      <c r="C135" s="21"/>
      <c r="D135" s="21"/>
      <c r="E135" s="21"/>
      <c r="F135" s="21"/>
      <c r="G135" s="21"/>
      <c r="H135" s="21"/>
      <c r="I135" s="21"/>
      <c r="J135" s="21"/>
      <c r="K135" s="21"/>
      <c r="L135" s="60">
        <f>SUM(aMOUNT)</f>
        <v>0</v>
      </c>
      <c r="M135" s="15"/>
    </row>
    <row r="136" spans="1:13" x14ac:dyDescent="0.35">
      <c r="A136" s="15"/>
      <c r="B136" s="11" t="s">
        <v>172</v>
      </c>
      <c r="C136" s="12" t="s">
        <v>57</v>
      </c>
      <c r="D136" s="12" t="s">
        <v>60</v>
      </c>
      <c r="E136" s="12" t="s">
        <v>64</v>
      </c>
      <c r="F136" s="12" t="s">
        <v>65</v>
      </c>
      <c r="G136" s="12" t="s">
        <v>173</v>
      </c>
      <c r="H136" s="12" t="s">
        <v>174</v>
      </c>
      <c r="I136" s="12" t="s">
        <v>67</v>
      </c>
      <c r="J136" s="12" t="s">
        <v>68</v>
      </c>
      <c r="K136" s="12" t="s">
        <v>69</v>
      </c>
      <c r="L136" s="12" t="s">
        <v>177</v>
      </c>
      <c r="M136" s="15"/>
    </row>
    <row r="137" spans="1:13" x14ac:dyDescent="0.35">
      <c r="A137" s="15"/>
      <c r="B137" s="17"/>
      <c r="C137" s="19"/>
      <c r="D137" s="19"/>
      <c r="E137" s="19"/>
      <c r="F137" s="19"/>
      <c r="G137" s="19"/>
      <c r="H137" s="19"/>
      <c r="I137" s="19"/>
      <c r="J137" s="19"/>
      <c r="K137" s="18"/>
      <c r="L137" s="20"/>
      <c r="M137" s="15"/>
    </row>
    <row r="138" spans="1:13" x14ac:dyDescent="0.35">
      <c r="A138" s="15"/>
      <c r="B138" s="17"/>
      <c r="C138" s="19"/>
      <c r="D138" s="19"/>
      <c r="E138" s="19"/>
      <c r="F138" s="19"/>
      <c r="G138" s="19"/>
      <c r="H138" s="19"/>
      <c r="I138" s="19"/>
      <c r="J138" s="19"/>
      <c r="K138" s="18"/>
      <c r="L138" s="20"/>
      <c r="M138" s="15"/>
    </row>
    <row r="139" spans="1:13" x14ac:dyDescent="0.35">
      <c r="A139" s="15"/>
      <c r="B139" s="17"/>
      <c r="C139" s="19"/>
      <c r="D139" s="19"/>
      <c r="E139" s="19"/>
      <c r="F139" s="19"/>
      <c r="G139" s="19"/>
      <c r="H139" s="19"/>
      <c r="I139" s="19"/>
      <c r="J139" s="19"/>
      <c r="K139" s="18"/>
      <c r="L139" s="20"/>
      <c r="M139" s="15"/>
    </row>
    <row r="140" spans="1:13" x14ac:dyDescent="0.35">
      <c r="A140" s="15"/>
      <c r="B140" s="17"/>
      <c r="C140" s="19"/>
      <c r="D140" s="19"/>
      <c r="E140" s="19"/>
      <c r="F140" s="19"/>
      <c r="G140" s="19"/>
      <c r="H140" s="19"/>
      <c r="I140" s="19"/>
      <c r="J140" s="19"/>
      <c r="K140" s="18"/>
      <c r="L140" s="20"/>
      <c r="M140" s="15"/>
    </row>
    <row r="141" spans="1:13" x14ac:dyDescent="0.35">
      <c r="A141" s="15"/>
      <c r="B141" s="17"/>
      <c r="C141" s="19"/>
      <c r="D141" s="19"/>
      <c r="E141" s="19"/>
      <c r="F141" s="19"/>
      <c r="G141" s="19"/>
      <c r="H141" s="19"/>
      <c r="I141" s="19"/>
      <c r="J141" s="19"/>
      <c r="K141" s="18"/>
      <c r="L141" s="20"/>
      <c r="M141" s="15"/>
    </row>
    <row r="142" spans="1:13" x14ac:dyDescent="0.35">
      <c r="A142" s="15"/>
      <c r="B142" s="17"/>
      <c r="C142" s="19"/>
      <c r="D142" s="19"/>
      <c r="E142" s="19"/>
      <c r="F142" s="19"/>
      <c r="G142" s="19"/>
      <c r="H142" s="19"/>
      <c r="I142" s="19"/>
      <c r="J142" s="19"/>
      <c r="K142" s="18"/>
      <c r="L142" s="20"/>
      <c r="M142" s="15"/>
    </row>
    <row r="143" spans="1:13" x14ac:dyDescent="0.35">
      <c r="A143" s="15"/>
      <c r="B143" s="17"/>
      <c r="C143" s="19"/>
      <c r="D143" s="19"/>
      <c r="E143" s="19"/>
      <c r="F143" s="19"/>
      <c r="G143" s="19"/>
      <c r="H143" s="19"/>
      <c r="I143" s="19"/>
      <c r="J143" s="19"/>
      <c r="K143" s="18"/>
      <c r="L143" s="20"/>
      <c r="M143" s="15"/>
    </row>
    <row r="144" spans="1:13" x14ac:dyDescent="0.35">
      <c r="A144" s="15"/>
      <c r="B144" s="17"/>
      <c r="C144" s="19"/>
      <c r="D144" s="19"/>
      <c r="E144" s="19"/>
      <c r="F144" s="19"/>
      <c r="G144" s="19"/>
      <c r="H144" s="19"/>
      <c r="I144" s="19"/>
      <c r="J144" s="19"/>
      <c r="K144" s="18"/>
      <c r="L144" s="20"/>
      <c r="M144" s="15"/>
    </row>
    <row r="145" spans="1:13" x14ac:dyDescent="0.35">
      <c r="A145" s="15"/>
      <c r="B145" s="17"/>
      <c r="C145" s="19"/>
      <c r="D145" s="19"/>
      <c r="E145" s="19"/>
      <c r="F145" s="19"/>
      <c r="G145" s="19"/>
      <c r="H145" s="19"/>
      <c r="I145" s="19"/>
      <c r="J145" s="19"/>
      <c r="K145" s="18"/>
      <c r="L145" s="20"/>
      <c r="M145" s="15"/>
    </row>
    <row r="146" spans="1:13" x14ac:dyDescent="0.35">
      <c r="A146" s="15"/>
      <c r="B146" s="17"/>
      <c r="C146" s="19"/>
      <c r="D146" s="19"/>
      <c r="E146" s="19"/>
      <c r="F146" s="19"/>
      <c r="G146" s="19"/>
      <c r="H146" s="19"/>
      <c r="I146" s="19"/>
      <c r="J146" s="19"/>
      <c r="K146" s="18"/>
      <c r="L146" s="20"/>
      <c r="M146" s="15"/>
    </row>
    <row r="147" spans="1:13" x14ac:dyDescent="0.35">
      <c r="A147" s="15"/>
      <c r="B147" s="17"/>
      <c r="C147" s="19"/>
      <c r="D147" s="19"/>
      <c r="E147" s="19"/>
      <c r="F147" s="19"/>
      <c r="G147" s="19"/>
      <c r="H147" s="19"/>
      <c r="I147" s="19"/>
      <c r="J147" s="19"/>
      <c r="K147" s="18"/>
      <c r="L147" s="20"/>
      <c r="M147" s="15"/>
    </row>
    <row r="148" spans="1:13" x14ac:dyDescent="0.35">
      <c r="A148" s="15"/>
      <c r="B148" s="17"/>
      <c r="C148" s="19"/>
      <c r="D148" s="19"/>
      <c r="E148" s="19"/>
      <c r="F148" s="19"/>
      <c r="G148" s="19"/>
      <c r="H148" s="19"/>
      <c r="I148" s="19"/>
      <c r="J148" s="19"/>
      <c r="K148" s="18"/>
      <c r="L148" s="20"/>
      <c r="M148" s="15"/>
    </row>
    <row r="149" spans="1:13" x14ac:dyDescent="0.35">
      <c r="A149" s="15"/>
      <c r="B149" s="17"/>
      <c r="C149" s="19"/>
      <c r="D149" s="19"/>
      <c r="E149" s="19"/>
      <c r="F149" s="19"/>
      <c r="G149" s="19"/>
      <c r="H149" s="19"/>
      <c r="I149" s="19"/>
      <c r="J149" s="19"/>
      <c r="K149" s="18"/>
      <c r="L149" s="20"/>
      <c r="M149" s="15"/>
    </row>
    <row r="150" spans="1:13" x14ac:dyDescent="0.35">
      <c r="A150" s="15"/>
      <c r="B150" s="17"/>
      <c r="C150" s="19"/>
      <c r="D150" s="19"/>
      <c r="E150" s="19"/>
      <c r="F150" s="19"/>
      <c r="G150" s="19"/>
      <c r="H150" s="19"/>
      <c r="I150" s="19"/>
      <c r="J150" s="19"/>
      <c r="K150" s="18"/>
      <c r="L150" s="20"/>
      <c r="M150" s="15"/>
    </row>
    <row r="151" spans="1:13" x14ac:dyDescent="0.35">
      <c r="A151" s="15"/>
      <c r="B151" s="17"/>
      <c r="C151" s="19"/>
      <c r="D151" s="19"/>
      <c r="E151" s="19"/>
      <c r="F151" s="19"/>
      <c r="G151" s="19"/>
      <c r="H151" s="19"/>
      <c r="I151" s="19"/>
      <c r="J151" s="19"/>
      <c r="K151" s="18"/>
      <c r="L151" s="20"/>
      <c r="M151" s="15"/>
    </row>
    <row r="152" spans="1:13" x14ac:dyDescent="0.35">
      <c r="A152" s="15"/>
      <c r="B152" s="17"/>
      <c r="C152" s="19"/>
      <c r="D152" s="19"/>
      <c r="E152" s="19"/>
      <c r="F152" s="19"/>
      <c r="G152" s="19"/>
      <c r="H152" s="19"/>
      <c r="I152" s="19"/>
      <c r="J152" s="19"/>
      <c r="K152" s="18"/>
      <c r="L152" s="20"/>
      <c r="M152" s="15"/>
    </row>
    <row r="153" spans="1:13" x14ac:dyDescent="0.35">
      <c r="A153" s="15"/>
      <c r="B153" s="17"/>
      <c r="C153" s="19"/>
      <c r="D153" s="19"/>
      <c r="E153" s="19"/>
      <c r="F153" s="19"/>
      <c r="G153" s="19"/>
      <c r="H153" s="19"/>
      <c r="I153" s="19"/>
      <c r="J153" s="19"/>
      <c r="K153" s="18"/>
      <c r="L153" s="20"/>
      <c r="M153" s="15"/>
    </row>
    <row r="154" spans="1:13" x14ac:dyDescent="0.35">
      <c r="A154" s="15"/>
      <c r="B154" s="17"/>
      <c r="C154" s="19"/>
      <c r="D154" s="19"/>
      <c r="E154" s="19"/>
      <c r="F154" s="19"/>
      <c r="G154" s="19"/>
      <c r="H154" s="19"/>
      <c r="I154" s="19"/>
      <c r="J154" s="19"/>
      <c r="K154" s="18"/>
      <c r="L154" s="20"/>
      <c r="M154" s="15"/>
    </row>
    <row r="155" spans="1:13" x14ac:dyDescent="0.35">
      <c r="A155" s="15"/>
      <c r="B155" s="17"/>
      <c r="C155" s="19"/>
      <c r="D155" s="19"/>
      <c r="E155" s="19"/>
      <c r="F155" s="19"/>
      <c r="G155" s="19"/>
      <c r="H155" s="19"/>
      <c r="I155" s="19"/>
      <c r="J155" s="19"/>
      <c r="K155" s="18"/>
      <c r="L155" s="20"/>
      <c r="M155" s="15"/>
    </row>
    <row r="156" spans="1:13" x14ac:dyDescent="0.35">
      <c r="A156" s="15"/>
      <c r="B156" s="17"/>
      <c r="C156" s="19"/>
      <c r="D156" s="19"/>
      <c r="E156" s="19"/>
      <c r="F156" s="19"/>
      <c r="G156" s="19"/>
      <c r="H156" s="19"/>
      <c r="I156" s="19"/>
      <c r="J156" s="19"/>
      <c r="K156" s="18"/>
      <c r="L156" s="20"/>
      <c r="M156" s="15"/>
    </row>
    <row r="157" spans="1:13" x14ac:dyDescent="0.35">
      <c r="A157" s="15"/>
      <c r="B157" s="17"/>
      <c r="C157" s="19"/>
      <c r="D157" s="19"/>
      <c r="E157" s="19"/>
      <c r="F157" s="19"/>
      <c r="G157" s="19"/>
      <c r="H157" s="19"/>
      <c r="I157" s="19"/>
      <c r="J157" s="19"/>
      <c r="K157" s="18"/>
      <c r="L157" s="20"/>
      <c r="M157" s="15"/>
    </row>
    <row r="158" spans="1:13" x14ac:dyDescent="0.35">
      <c r="A158" s="15"/>
      <c r="B158" s="17"/>
      <c r="C158" s="19"/>
      <c r="D158" s="19"/>
      <c r="E158" s="19"/>
      <c r="F158" s="19"/>
      <c r="G158" s="19"/>
      <c r="H158" s="19"/>
      <c r="I158" s="19"/>
      <c r="J158" s="19"/>
      <c r="K158" s="18"/>
      <c r="L158" s="20"/>
      <c r="M158" s="15"/>
    </row>
    <row r="159" spans="1:13" x14ac:dyDescent="0.35">
      <c r="A159" s="15"/>
      <c r="B159" s="17"/>
      <c r="C159" s="19"/>
      <c r="D159" s="19"/>
      <c r="E159" s="19"/>
      <c r="F159" s="19"/>
      <c r="G159" s="19"/>
      <c r="H159" s="19"/>
      <c r="I159" s="19"/>
      <c r="J159" s="19"/>
      <c r="K159" s="18"/>
      <c r="L159" s="20"/>
      <c r="M159" s="15"/>
    </row>
    <row r="160" spans="1:13" x14ac:dyDescent="0.35">
      <c r="A160" s="15"/>
      <c r="B160" s="17"/>
      <c r="C160" s="19"/>
      <c r="D160" s="19"/>
      <c r="E160" s="19"/>
      <c r="F160" s="19"/>
      <c r="G160" s="19"/>
      <c r="H160" s="19"/>
      <c r="I160" s="19"/>
      <c r="J160" s="19"/>
      <c r="K160" s="18"/>
      <c r="L160" s="20"/>
      <c r="M160" s="15"/>
    </row>
    <row r="161" spans="1:13" x14ac:dyDescent="0.35">
      <c r="A161" s="15"/>
      <c r="B161" s="15"/>
      <c r="C161" s="15"/>
      <c r="D161" s="15"/>
      <c r="E161" s="15"/>
      <c r="F161" s="15"/>
      <c r="G161" s="15"/>
      <c r="H161" s="15"/>
      <c r="I161" s="15"/>
      <c r="J161" s="15"/>
      <c r="K161" s="15"/>
      <c r="L161" s="60"/>
      <c r="M161" s="15"/>
    </row>
    <row r="162" spans="1:13" x14ac:dyDescent="0.35"/>
    <row r="163" spans="1:13" x14ac:dyDescent="0.35"/>
    <row r="164" spans="1:13" x14ac:dyDescent="0.35"/>
    <row r="165" spans="1:13" x14ac:dyDescent="0.35"/>
    <row r="166" spans="1:13" x14ac:dyDescent="0.35"/>
    <row r="167" spans="1:13" x14ac:dyDescent="0.35"/>
    <row r="168" spans="1:13" x14ac:dyDescent="0.35"/>
    <row r="169" spans="1:13" x14ac:dyDescent="0.35"/>
    <row r="170" spans="1:13" x14ac:dyDescent="0.35"/>
    <row r="171" spans="1:13" x14ac:dyDescent="0.35"/>
    <row r="172" spans="1:13" x14ac:dyDescent="0.35"/>
    <row r="173" spans="1:13" x14ac:dyDescent="0.35"/>
    <row r="174" spans="1:13" x14ac:dyDescent="0.35"/>
    <row r="175" spans="1:13" x14ac:dyDescent="0.35"/>
    <row r="176" spans="1:13"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62" x14ac:dyDescent="0.35"/>
    <row r="263" x14ac:dyDescent="0.35"/>
    <row r="264" x14ac:dyDescent="0.35"/>
    <row r="265" x14ac:dyDescent="0.35"/>
    <row r="266" x14ac:dyDescent="0.3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5" x14ac:dyDescent="0.35"/>
  <cols>
    <col min="1" max="1" width="7.54296875" customWidth="1"/>
    <col min="2" max="2" width="72.26953125" bestFit="1" customWidth="1"/>
    <col min="3" max="3" width="19.26953125" bestFit="1" customWidth="1"/>
    <col min="4" max="4" width="4.7265625" customWidth="1"/>
    <col min="5" max="12" width="0" hidden="1" customWidth="1"/>
    <col min="13" max="16384" width="8.54296875" hidden="1"/>
  </cols>
  <sheetData>
    <row r="1" spans="1:4" x14ac:dyDescent="0.35">
      <c r="A1" s="15"/>
      <c r="B1" s="15"/>
      <c r="C1" s="15"/>
      <c r="D1" s="15"/>
    </row>
    <row r="2" spans="1:4" ht="14.65" customHeight="1" x14ac:dyDescent="0.35">
      <c r="A2" s="15"/>
      <c r="B2" s="256" t="s">
        <v>178</v>
      </c>
      <c r="C2" s="256"/>
      <c r="D2" s="15"/>
    </row>
    <row r="3" spans="1:4" ht="14.65" customHeight="1" x14ac:dyDescent="0.35">
      <c r="A3" s="15"/>
      <c r="B3" s="257"/>
      <c r="C3" s="257"/>
      <c r="D3" s="33"/>
    </row>
    <row r="4" spans="1:4" ht="14.65" customHeight="1" x14ac:dyDescent="0.35">
      <c r="A4" s="15"/>
      <c r="B4" s="257"/>
      <c r="C4" s="257"/>
      <c r="D4" s="33"/>
    </row>
    <row r="5" spans="1:4" ht="14.65" customHeight="1" x14ac:dyDescent="0.35">
      <c r="A5" s="15"/>
      <c r="B5" s="258"/>
      <c r="C5" s="258"/>
      <c r="D5" s="15"/>
    </row>
    <row r="6" spans="1:4" x14ac:dyDescent="0.35">
      <c r="A6" s="15"/>
      <c r="B6" s="15"/>
      <c r="C6" s="15"/>
      <c r="D6" s="15"/>
    </row>
    <row r="7" spans="1:4" x14ac:dyDescent="0.35">
      <c r="A7" s="15"/>
      <c r="B7" s="92">
        <v>10101</v>
      </c>
      <c r="C7" s="259" t="s">
        <v>47</v>
      </c>
      <c r="D7" s="15"/>
    </row>
    <row r="8" spans="1:4" x14ac:dyDescent="0.35">
      <c r="A8" s="15"/>
      <c r="B8" s="121" t="str">
        <f>IFERROR(VLOOKUP(B7,COA!$B$3:$C$181,2,FALSE),"")</f>
        <v>Bank of America 2353</v>
      </c>
      <c r="C8" s="260"/>
      <c r="D8" s="15"/>
    </row>
    <row r="9" spans="1:4" x14ac:dyDescent="0.35">
      <c r="A9" s="15"/>
      <c r="B9" s="91" t="str">
        <f>"Ending Balance per Bank @ "&amp;TEXT((DATE(LEFT(GJ!$D$7,4),MID(GJ!$D$7,5,2)+1,)),"DD MMMM YYYY")</f>
        <v>Ending Balance per Bank @ 31 July 2023</v>
      </c>
      <c r="C9" s="94">
        <v>10000</v>
      </c>
      <c r="D9" s="15"/>
    </row>
    <row r="10" spans="1:4" x14ac:dyDescent="0.35">
      <c r="A10" s="15"/>
      <c r="B10" s="91" t="s">
        <v>179</v>
      </c>
      <c r="C10" s="95">
        <f>SUMIF(OutstandingChecks!$C$8:$C$128,Reconciliation!$B$7,OutstandingChecks!$L$8:$L$128)</f>
        <v>100</v>
      </c>
      <c r="D10" s="15"/>
    </row>
    <row r="11" spans="1:4" x14ac:dyDescent="0.35">
      <c r="A11" s="15"/>
      <c r="B11" s="91" t="s">
        <v>180</v>
      </c>
      <c r="C11" s="97">
        <f>SUMIF(OutstandingChecks!$C$137:$C$160,Reconciliation!$B$7,OutstandingChecks!$L$137:$L$160)</f>
        <v>0</v>
      </c>
      <c r="D11" s="15"/>
    </row>
    <row r="12" spans="1:4" x14ac:dyDescent="0.35">
      <c r="A12" s="15"/>
      <c r="B12" s="93" t="str">
        <f>"Ending Balance per Bank, as adjusted @ "&amp;TEXT((DATE(LEFT(GJ!$D$7,4),MID(GJ!$D$7,5,2)+1,)),"DD MMMM YYYY")</f>
        <v>Ending Balance per Bank, as adjusted @ 31 July 2023</v>
      </c>
      <c r="C12" s="96">
        <f>C9-C10+C11</f>
        <v>9900</v>
      </c>
      <c r="D12" s="15"/>
    </row>
    <row r="13" spans="1:4" x14ac:dyDescent="0.35">
      <c r="A13" s="15"/>
      <c r="B13" s="35"/>
      <c r="C13" s="22"/>
      <c r="D13" s="15"/>
    </row>
    <row r="14" spans="1:4" x14ac:dyDescent="0.35">
      <c r="A14" s="15"/>
      <c r="B14" s="35" t="str">
        <f>"Beginning Balance per Books @ "&amp;TEXT((DATE(LEFT(GJ!$D$7,4),MID(GJ!$D$7,5,2),1)),"DD MMMM YYYY")</f>
        <v>Beginning Balance per Books @ 01 July 2023</v>
      </c>
      <c r="C14" s="44">
        <v>10000</v>
      </c>
      <c r="D14" s="15"/>
    </row>
    <row r="15" spans="1:4" x14ac:dyDescent="0.35">
      <c r="A15" s="15"/>
      <c r="B15" s="35" t="s">
        <v>181</v>
      </c>
      <c r="C15" s="39">
        <f>SUMIF(Table1[Account],Reconciliation!$B$7,Table1[Cur_Amount Debit])-SUMIF(Table1[Account],Reconciliation!$B$7,Table1[Cur_Amount Credit])</f>
        <v>0</v>
      </c>
      <c r="D15" s="15"/>
    </row>
    <row r="16" spans="1:4" x14ac:dyDescent="0.35">
      <c r="A16" s="15"/>
      <c r="B16" s="37" t="str">
        <f>"Ending Balance per Books, as adjusted @ "&amp;TEXT((DATE(LEFT(GJ!$D$7,4),MID(GJ!$D$7,5,2)+1,)),"DD MMMM YYYY")</f>
        <v>Ending Balance per Books, as adjusted @ 31 July 2023</v>
      </c>
      <c r="C16" s="40">
        <f>C14+C15</f>
        <v>10000</v>
      </c>
      <c r="D16" s="15"/>
    </row>
    <row r="17" spans="1:4" x14ac:dyDescent="0.35">
      <c r="A17" s="15"/>
      <c r="B17" s="38" t="s">
        <v>182</v>
      </c>
      <c r="C17" s="41">
        <f>C12-C16</f>
        <v>-100</v>
      </c>
      <c r="D17" s="15"/>
    </row>
    <row r="18" spans="1:4" x14ac:dyDescent="0.35">
      <c r="A18" s="15"/>
      <c r="B18" s="15"/>
      <c r="C18" s="15"/>
      <c r="D18" s="15"/>
    </row>
    <row r="19" spans="1:4" x14ac:dyDescent="0.35">
      <c r="A19" s="15"/>
      <c r="B19" s="42">
        <v>10102</v>
      </c>
      <c r="C19" s="259" t="s">
        <v>47</v>
      </c>
      <c r="D19" s="15"/>
    </row>
    <row r="20" spans="1:4" x14ac:dyDescent="0.35">
      <c r="A20" s="15"/>
      <c r="B20" s="36" t="str">
        <f>IFERROR(VLOOKUP(B19,COA!$B$3:$C$181,2,FALSE),"")</f>
        <v>Bank of America SENA Checking</v>
      </c>
      <c r="C20" s="260"/>
      <c r="D20" s="15"/>
    </row>
    <row r="21" spans="1:4" x14ac:dyDescent="0.35">
      <c r="A21" s="15"/>
      <c r="B21" s="34" t="str">
        <f>"Ending Balance per Bank @ "&amp;TEXT((DATE(LEFT(GJ!$D$7,4),MID(GJ!$D$7,5,2)+1,)),"DD MMMM YYYY")</f>
        <v>Ending Balance per Bank @ 31 July 2023</v>
      </c>
      <c r="C21" s="94"/>
      <c r="D21" s="15"/>
    </row>
    <row r="22" spans="1:4" x14ac:dyDescent="0.35">
      <c r="A22" s="15"/>
      <c r="B22" s="35" t="s">
        <v>179</v>
      </c>
      <c r="C22" s="95">
        <f>SUMIF(OutstandingChecks!$C$8:$C$128,Reconciliation!$B$19,OutstandingChecks!$L$8:$L$128)</f>
        <v>0</v>
      </c>
      <c r="D22" s="15"/>
    </row>
    <row r="23" spans="1:4" x14ac:dyDescent="0.35">
      <c r="A23" s="15"/>
      <c r="B23" s="91" t="s">
        <v>180</v>
      </c>
      <c r="C23" s="97">
        <f>SUMIF(OutstandingChecks!$C$137:$C$160,Reconciliation!$B$19,OutstandingChecks!$L$137:$L$160)</f>
        <v>0</v>
      </c>
      <c r="D23" s="15"/>
    </row>
    <row r="24" spans="1:4" x14ac:dyDescent="0.35">
      <c r="A24" s="15"/>
      <c r="B24" s="37" t="str">
        <f>"Ending Balance per Bank, as adjusted @ "&amp;TEXT((DATE(LEFT(GJ!$D$7,4),MID(GJ!$D$7,5,2)+1,)),"DD MMMM YYYY")</f>
        <v>Ending Balance per Bank, as adjusted @ 31 July 2023</v>
      </c>
      <c r="C24" s="40">
        <f>C21-C22+C23</f>
        <v>0</v>
      </c>
      <c r="D24" s="15"/>
    </row>
    <row r="25" spans="1:4" x14ac:dyDescent="0.35">
      <c r="A25" s="15"/>
      <c r="B25" s="35"/>
      <c r="C25" s="22"/>
      <c r="D25" s="15"/>
    </row>
    <row r="26" spans="1:4" x14ac:dyDescent="0.35">
      <c r="A26" s="15"/>
      <c r="B26" s="35" t="str">
        <f>"Beginning Balance per Books @ "&amp;TEXT((DATE(LEFT(GJ!$D$7,4),MID(GJ!$D$7,5,2),1)),"DD MMMM YYYY")</f>
        <v>Beginning Balance per Books @ 01 July 2023</v>
      </c>
      <c r="C26" s="44"/>
      <c r="D26" s="15"/>
    </row>
    <row r="27" spans="1:4" x14ac:dyDescent="0.35">
      <c r="A27" s="15"/>
      <c r="B27" s="35" t="s">
        <v>181</v>
      </c>
      <c r="C27" s="39">
        <f>SUMIF(Table1[Account],Reconciliation!$B$19,Table1[Cur_Amount Debit])-SUMIF(Table1[Account],Reconciliation!$B$19,Table1[Cur_Amount Credit])</f>
        <v>0</v>
      </c>
      <c r="D27" s="15"/>
    </row>
    <row r="28" spans="1:4" x14ac:dyDescent="0.35">
      <c r="A28" s="15"/>
      <c r="B28" s="37" t="str">
        <f>"Ending Balance per Books, as adjusted @ "&amp;TEXT((DATE(LEFT(GJ!$D$7,4),MID(GJ!$D$7,5,2)+1,)),"DD MMMM YYYY")</f>
        <v>Ending Balance per Books, as adjusted @ 31 July 2023</v>
      </c>
      <c r="C28" s="40">
        <f>C26+C27</f>
        <v>0</v>
      </c>
      <c r="D28" s="15"/>
    </row>
    <row r="29" spans="1:4" x14ac:dyDescent="0.35">
      <c r="A29" s="15"/>
      <c r="B29" s="38" t="s">
        <v>182</v>
      </c>
      <c r="C29" s="41">
        <f>C24-C28</f>
        <v>0</v>
      </c>
      <c r="D29" s="15"/>
    </row>
    <row r="30" spans="1:4" x14ac:dyDescent="0.35">
      <c r="A30" s="15"/>
      <c r="B30" s="15"/>
      <c r="C30" s="15"/>
      <c r="D30" s="15"/>
    </row>
    <row r="31" spans="1:4" x14ac:dyDescent="0.35">
      <c r="A31" s="15"/>
      <c r="B31" s="42">
        <v>10103</v>
      </c>
      <c r="C31" s="259" t="s">
        <v>47</v>
      </c>
      <c r="D31" s="15"/>
    </row>
    <row r="32" spans="1:4" x14ac:dyDescent="0.35">
      <c r="A32" s="15"/>
      <c r="B32" s="36" t="str">
        <f>IFERROR(VLOOKUP(B31,COA!$B$3:$C$181,2,FALSE),"")</f>
        <v>Bank of America 8243</v>
      </c>
      <c r="C32" s="260"/>
      <c r="D32" s="15"/>
    </row>
    <row r="33" spans="1:4" x14ac:dyDescent="0.35">
      <c r="A33" s="15"/>
      <c r="B33" s="34" t="str">
        <f>"Ending Balance per Bank @ "&amp;TEXT((DATE(LEFT(GJ!$D$7,4),MID(GJ!$D$7,5,2)+1,)),"DD MMMM YYYY")</f>
        <v>Ending Balance per Bank @ 31 July 2023</v>
      </c>
      <c r="C33" s="94"/>
      <c r="D33" s="15"/>
    </row>
    <row r="34" spans="1:4" x14ac:dyDescent="0.35">
      <c r="A34" s="15"/>
      <c r="B34" s="35" t="s">
        <v>179</v>
      </c>
      <c r="C34" s="95">
        <f>SUMIF(OutstandingChecks!$C$8:$C$128,Reconciliation!$B$19,OutstandingChecks!$L$8:$L$128)</f>
        <v>0</v>
      </c>
      <c r="D34" s="15"/>
    </row>
    <row r="35" spans="1:4" x14ac:dyDescent="0.35">
      <c r="A35" s="15"/>
      <c r="B35" s="91" t="s">
        <v>180</v>
      </c>
      <c r="C35" s="97">
        <f>SUMIF(OutstandingChecks!$C$137:$C$160,Reconciliation!$B$19,OutstandingChecks!$L$137:$L$160)</f>
        <v>0</v>
      </c>
      <c r="D35" s="15"/>
    </row>
    <row r="36" spans="1:4" x14ac:dyDescent="0.35">
      <c r="A36" s="15"/>
      <c r="B36" s="37" t="str">
        <f>"Ending Balance per Bank, as adjusted @ "&amp;TEXT((DATE(LEFT(GJ!$D$7,4),MID(GJ!$D$7,5,2)+1,)),"DD MMMM YYYY")</f>
        <v>Ending Balance per Bank, as adjusted @ 31 July 2023</v>
      </c>
      <c r="C36" s="40">
        <f>C33-C34+C35</f>
        <v>0</v>
      </c>
      <c r="D36" s="15"/>
    </row>
    <row r="37" spans="1:4" x14ac:dyDescent="0.35">
      <c r="A37" s="15"/>
      <c r="B37" s="35"/>
      <c r="C37" s="22"/>
      <c r="D37" s="15"/>
    </row>
    <row r="38" spans="1:4" x14ac:dyDescent="0.35">
      <c r="A38" s="15"/>
      <c r="B38" s="35" t="str">
        <f>"Beginning Balance per Books @ "&amp;TEXT((DATE(LEFT(GJ!$D$7,4),MID(GJ!$D$7,5,2),1)),"DD MMMM YYYY")</f>
        <v>Beginning Balance per Books @ 01 July 2023</v>
      </c>
      <c r="C38" s="44"/>
      <c r="D38" s="15"/>
    </row>
    <row r="39" spans="1:4" x14ac:dyDescent="0.35">
      <c r="A39" s="15"/>
      <c r="B39" s="35" t="s">
        <v>181</v>
      </c>
      <c r="C39" s="39">
        <f>SUMIF(Table1[Account],Reconciliation!$B$19,Table1[Cur_Amount Debit])-SUMIF(Table1[Account],Reconciliation!$B$19,Table1[Cur_Amount Credit])</f>
        <v>0</v>
      </c>
      <c r="D39" s="15"/>
    </row>
    <row r="40" spans="1:4" x14ac:dyDescent="0.35">
      <c r="A40" s="15"/>
      <c r="B40" s="37" t="str">
        <f>"Ending Balance per Books, as adjusted @ "&amp;TEXT((DATE(LEFT(GJ!$D$7,4),MID(GJ!$D$7,5,2)+1,)),"DD MMMM YYYY")</f>
        <v>Ending Balance per Books, as adjusted @ 31 July 2023</v>
      </c>
      <c r="C40" s="40">
        <f>C38+C39</f>
        <v>0</v>
      </c>
      <c r="D40" s="15"/>
    </row>
    <row r="41" spans="1:4" x14ac:dyDescent="0.35">
      <c r="A41" s="15"/>
      <c r="B41" s="38" t="s">
        <v>182</v>
      </c>
      <c r="C41" s="41">
        <f>C36-C40</f>
        <v>0</v>
      </c>
      <c r="D41" s="15"/>
    </row>
    <row r="42" spans="1:4" x14ac:dyDescent="0.35">
      <c r="A42" s="15"/>
      <c r="B42" s="15"/>
      <c r="C42" s="15"/>
      <c r="D42" s="15"/>
    </row>
    <row r="43" spans="1:4" x14ac:dyDescent="0.35">
      <c r="A43" s="15"/>
      <c r="B43" s="42">
        <v>10104</v>
      </c>
      <c r="C43" s="259" t="s">
        <v>47</v>
      </c>
      <c r="D43" s="15"/>
    </row>
    <row r="44" spans="1:4" x14ac:dyDescent="0.35">
      <c r="A44" s="15"/>
      <c r="B44" s="36" t="str">
        <f>IFERROR(VLOOKUP(B43,COA!$B$3:$C$181,2,FALSE),"")</f>
        <v>Bank of America 0683</v>
      </c>
      <c r="C44" s="260"/>
      <c r="D44" s="15"/>
    </row>
    <row r="45" spans="1:4" x14ac:dyDescent="0.35">
      <c r="A45" s="15"/>
      <c r="B45" s="34" t="str">
        <f>"Ending Balance per Bank @ "&amp;TEXT((DATE(LEFT(GJ!$D$7,4),MID(GJ!$D$7,5,2)+1,)),"DD MMMM YYYY")</f>
        <v>Ending Balance per Bank @ 31 July 2023</v>
      </c>
      <c r="C45" s="94"/>
      <c r="D45" s="15"/>
    </row>
    <row r="46" spans="1:4" x14ac:dyDescent="0.35">
      <c r="A46" s="15"/>
      <c r="B46" s="35" t="s">
        <v>179</v>
      </c>
      <c r="C46" s="95">
        <f>SUMIF(OutstandingChecks!$C$8:$C$128,Reconciliation!$B$19,OutstandingChecks!$L$8:$L$128)</f>
        <v>0</v>
      </c>
      <c r="D46" s="15"/>
    </row>
    <row r="47" spans="1:4" x14ac:dyDescent="0.35">
      <c r="A47" s="15"/>
      <c r="B47" s="91" t="s">
        <v>180</v>
      </c>
      <c r="C47" s="97">
        <f>SUMIF(OutstandingChecks!$C$137:$C$160,Reconciliation!$B$19,OutstandingChecks!$L$137:$L$160)</f>
        <v>0</v>
      </c>
      <c r="D47" s="15"/>
    </row>
    <row r="48" spans="1:4" x14ac:dyDescent="0.35">
      <c r="A48" s="15"/>
      <c r="B48" s="37" t="str">
        <f>"Ending Balance per Bank, as adjusted @ "&amp;TEXT((DATE(LEFT(GJ!$D$7,4),MID(GJ!$D$7,5,2)+1,)),"DD MMMM YYYY")</f>
        <v>Ending Balance per Bank, as adjusted @ 31 July 2023</v>
      </c>
      <c r="C48" s="40">
        <f>C45-C46+C47</f>
        <v>0</v>
      </c>
      <c r="D48" s="15"/>
    </row>
    <row r="49" spans="1:4" x14ac:dyDescent="0.35">
      <c r="A49" s="15"/>
      <c r="B49" s="35"/>
      <c r="C49" s="22"/>
      <c r="D49" s="15"/>
    </row>
    <row r="50" spans="1:4" x14ac:dyDescent="0.35">
      <c r="A50" s="15"/>
      <c r="B50" s="35" t="str">
        <f>"Beginning Balance per Books @ "&amp;TEXT((DATE(LEFT(GJ!$D$7,4),MID(GJ!$D$7,5,2),1)),"DD MMMM YYYY")</f>
        <v>Beginning Balance per Books @ 01 July 2023</v>
      </c>
      <c r="C50" s="44"/>
      <c r="D50" s="15"/>
    </row>
    <row r="51" spans="1:4" x14ac:dyDescent="0.35">
      <c r="A51" s="15"/>
      <c r="B51" s="35" t="s">
        <v>181</v>
      </c>
      <c r="C51" s="39">
        <f>SUMIF(Table1[Account],Reconciliation!$B$19,Table1[Cur_Amount Debit])-SUMIF(Table1[Account],Reconciliation!$B$19,Table1[Cur_Amount Credit])</f>
        <v>0</v>
      </c>
      <c r="D51" s="15"/>
    </row>
    <row r="52" spans="1:4" x14ac:dyDescent="0.35">
      <c r="A52" s="15"/>
      <c r="B52" s="37" t="str">
        <f>"Ending Balance per Books, as adjusted @ "&amp;TEXT((DATE(LEFT(GJ!$D$7,4),MID(GJ!$D$7,5,2)+1,)),"DD MMMM YYYY")</f>
        <v>Ending Balance per Books, as adjusted @ 31 July 2023</v>
      </c>
      <c r="C52" s="40">
        <f>C50+C51</f>
        <v>0</v>
      </c>
      <c r="D52" s="15"/>
    </row>
    <row r="53" spans="1:4" x14ac:dyDescent="0.35">
      <c r="A53" s="15"/>
      <c r="B53" s="38" t="s">
        <v>182</v>
      </c>
      <c r="C53" s="41">
        <f>C48-C52</f>
        <v>0</v>
      </c>
      <c r="D53" s="15"/>
    </row>
    <row r="54" spans="1:4" x14ac:dyDescent="0.35">
      <c r="A54" s="15"/>
      <c r="B54" s="15"/>
      <c r="C54" s="15"/>
      <c r="D54" s="15"/>
    </row>
    <row r="55" spans="1:4" x14ac:dyDescent="0.35">
      <c r="A55" s="15"/>
      <c r="B55" s="42">
        <v>10106</v>
      </c>
      <c r="C55" s="259" t="s">
        <v>47</v>
      </c>
      <c r="D55" s="15"/>
    </row>
    <row r="56" spans="1:4" x14ac:dyDescent="0.35">
      <c r="A56" s="15"/>
      <c r="B56" s="36" t="str">
        <f>IFERROR(VLOOKUP(B55,COA!$B$3:$C$181,2,FALSE),"")</f>
        <v>Bank of America 9627</v>
      </c>
      <c r="C56" s="260"/>
      <c r="D56" s="15"/>
    </row>
    <row r="57" spans="1:4" x14ac:dyDescent="0.35">
      <c r="A57" s="15"/>
      <c r="B57" s="34" t="str">
        <f>"Ending Balance per Bank @ "&amp;TEXT((DATE(LEFT(GJ!$D$7,4),MID(GJ!$D$7,5,2)+1,)),"DD MMMM YYYY")</f>
        <v>Ending Balance per Bank @ 31 July 2023</v>
      </c>
      <c r="C57" s="94"/>
      <c r="D57" s="15"/>
    </row>
    <row r="58" spans="1:4" x14ac:dyDescent="0.35">
      <c r="A58" s="15"/>
      <c r="B58" s="35" t="s">
        <v>179</v>
      </c>
      <c r="C58" s="95">
        <f>SUMIF(OutstandingChecks!$C$8:$C$128,Reconciliation!$B$19,OutstandingChecks!$L$8:$L$128)</f>
        <v>0</v>
      </c>
      <c r="D58" s="15"/>
    </row>
    <row r="59" spans="1:4" x14ac:dyDescent="0.35">
      <c r="A59" s="15"/>
      <c r="B59" s="91" t="s">
        <v>180</v>
      </c>
      <c r="C59" s="97">
        <f>SUMIF(OutstandingChecks!$C$137:$C$160,Reconciliation!$B$19,OutstandingChecks!$L$137:$L$160)</f>
        <v>0</v>
      </c>
      <c r="D59" s="15"/>
    </row>
    <row r="60" spans="1:4" x14ac:dyDescent="0.35">
      <c r="A60" s="15"/>
      <c r="B60" s="37" t="str">
        <f>"Ending Balance per Bank, as adjusted @ "&amp;TEXT((DATE(LEFT(GJ!$D$7,4),MID(GJ!$D$7,5,2)+1,)),"DD MMMM YYYY")</f>
        <v>Ending Balance per Bank, as adjusted @ 31 July 2023</v>
      </c>
      <c r="C60" s="40">
        <f>C57-C58+C59</f>
        <v>0</v>
      </c>
      <c r="D60" s="15"/>
    </row>
    <row r="61" spans="1:4" x14ac:dyDescent="0.35">
      <c r="A61" s="15"/>
      <c r="B61" s="35"/>
      <c r="C61" s="22"/>
      <c r="D61" s="15"/>
    </row>
    <row r="62" spans="1:4" x14ac:dyDescent="0.35">
      <c r="A62" s="15"/>
      <c r="B62" s="35" t="str">
        <f>"Beginning Balance per Books @ "&amp;TEXT((DATE(LEFT(GJ!$D$7,4),MID(GJ!$D$7,5,2),1)),"DD MMMM YYYY")</f>
        <v>Beginning Balance per Books @ 01 July 2023</v>
      </c>
      <c r="C62" s="44"/>
      <c r="D62" s="15"/>
    </row>
    <row r="63" spans="1:4" x14ac:dyDescent="0.35">
      <c r="A63" s="15"/>
      <c r="B63" s="35" t="s">
        <v>181</v>
      </c>
      <c r="C63" s="39">
        <f>SUMIF(Table1[Account],Reconciliation!$B$19,Table1[Cur_Amount Debit])-SUMIF(Table1[Account],Reconciliation!$B$19,Table1[Cur_Amount Credit])</f>
        <v>0</v>
      </c>
      <c r="D63" s="15"/>
    </row>
    <row r="64" spans="1:4" x14ac:dyDescent="0.35">
      <c r="A64" s="15"/>
      <c r="B64" s="37" t="str">
        <f>"Ending Balance per Books, as adjusted @ "&amp;TEXT((DATE(LEFT(GJ!$D$7,4),MID(GJ!$D$7,5,2)+1,)),"DD MMMM YYYY")</f>
        <v>Ending Balance per Books, as adjusted @ 31 July 2023</v>
      </c>
      <c r="C64" s="40">
        <f>C62+C63</f>
        <v>0</v>
      </c>
      <c r="D64" s="15"/>
    </row>
    <row r="65" spans="1:4" x14ac:dyDescent="0.35">
      <c r="A65" s="15"/>
      <c r="B65" s="38" t="s">
        <v>182</v>
      </c>
      <c r="C65" s="41">
        <f>C60-C64</f>
        <v>0</v>
      </c>
      <c r="D65" s="15"/>
    </row>
    <row r="66" spans="1:4" x14ac:dyDescent="0.35">
      <c r="A66" s="15"/>
      <c r="B66" s="15"/>
      <c r="C66" s="15"/>
      <c r="D66" s="15"/>
    </row>
    <row r="67" spans="1:4" x14ac:dyDescent="0.35">
      <c r="A67" s="15"/>
      <c r="B67" s="42">
        <v>10401</v>
      </c>
      <c r="C67" s="259" t="s">
        <v>47</v>
      </c>
      <c r="D67" s="15"/>
    </row>
    <row r="68" spans="1:4" x14ac:dyDescent="0.35">
      <c r="A68" s="15"/>
      <c r="B68" s="36" t="str">
        <f>IFERROR(VLOOKUP(B67,COA!$B$3:$C$181,2,FALSE),"")</f>
        <v>Petty Cash</v>
      </c>
      <c r="C68" s="260"/>
      <c r="D68" s="15"/>
    </row>
    <row r="69" spans="1:4" x14ac:dyDescent="0.35">
      <c r="A69" s="15"/>
      <c r="B69" s="34" t="str">
        <f>"Ending Balance per Cashbox @ "&amp;TEXT((DATE(LEFT(GJ!$D$7,4),MID(GJ!$D$7,5,2)+1,)),"DD MMMM YYYY")</f>
        <v>Ending Balance per Cashbox @ 31 July 2023</v>
      </c>
      <c r="C69" s="43"/>
      <c r="D69" s="15"/>
    </row>
    <row r="70" spans="1:4" x14ac:dyDescent="0.35">
      <c r="A70" s="15"/>
      <c r="B70" s="35" t="s">
        <v>183</v>
      </c>
      <c r="C70" s="45"/>
      <c r="D70" s="15"/>
    </row>
    <row r="71" spans="1:4" x14ac:dyDescent="0.35">
      <c r="A71" s="15"/>
      <c r="B71" s="37" t="str">
        <f>"Ending Balance per Cashbox, as adjusted @ "&amp;TEXT((DATE(LEFT(GJ!$D$7,4),MID(GJ!$D$7,5,2)+1,)),"DD MMMM YYYY")</f>
        <v>Ending Balance per Cashbox, as adjusted @ 31 July 2023</v>
      </c>
      <c r="C71" s="40">
        <f>C69-C70</f>
        <v>0</v>
      </c>
      <c r="D71" s="15"/>
    </row>
    <row r="72" spans="1:4" x14ac:dyDescent="0.35">
      <c r="A72" s="15"/>
      <c r="B72" s="35"/>
      <c r="C72" s="22"/>
      <c r="D72" s="15"/>
    </row>
    <row r="73" spans="1:4" x14ac:dyDescent="0.35">
      <c r="A73" s="15"/>
      <c r="B73" s="35" t="str">
        <f>"Beginning Balance per Books @ "&amp;TEXT((DATE(LEFT(GJ!$D$7,4),MID(GJ!$D$7,5,2),1)),"DD MMMM YYYY")</f>
        <v>Beginning Balance per Books @ 01 July 2023</v>
      </c>
      <c r="C73" s="44"/>
      <c r="D73" s="15"/>
    </row>
    <row r="74" spans="1:4" x14ac:dyDescent="0.35">
      <c r="A74" s="15"/>
      <c r="B74" s="35" t="s">
        <v>181</v>
      </c>
      <c r="C74" s="39">
        <f>SUMIF(Table1[Account],Reconciliation!$B$67,Table1[Cur_Amount Debit])-SUMIF(Table1[Account],Reconciliation!$B$67,Table1[Cur_Amount Credit])</f>
        <v>0</v>
      </c>
      <c r="D74" s="15"/>
    </row>
    <row r="75" spans="1:4" x14ac:dyDescent="0.35">
      <c r="A75" s="15"/>
      <c r="B75" s="37" t="str">
        <f>"Ending Balance per Books, as adjusted @ "&amp;TEXT((DATE(LEFT(GJ!$D$7,4),MID(GJ!$D$7,5,2)+1,)),"DD MMMM YYYY")</f>
        <v>Ending Balance per Books, as adjusted @ 31 July 2023</v>
      </c>
      <c r="C75" s="40">
        <f>C73+C74</f>
        <v>0</v>
      </c>
      <c r="D75" s="15"/>
    </row>
    <row r="76" spans="1:4" x14ac:dyDescent="0.35">
      <c r="A76" s="15"/>
      <c r="B76" s="38" t="s">
        <v>182</v>
      </c>
      <c r="C76" s="41">
        <f>C71-C75</f>
        <v>0</v>
      </c>
      <c r="D76" s="15"/>
    </row>
    <row r="77" spans="1:4" x14ac:dyDescent="0.35">
      <c r="A77" s="15"/>
      <c r="B77" s="15"/>
      <c r="C77" s="15"/>
      <c r="D77" s="15"/>
    </row>
    <row r="78" spans="1:4" x14ac:dyDescent="0.35">
      <c r="A78" s="15"/>
      <c r="B78" s="25" t="s">
        <v>152</v>
      </c>
      <c r="C78" s="26"/>
      <c r="D78" s="15"/>
    </row>
    <row r="79" spans="1:4" x14ac:dyDescent="0.35">
      <c r="A79" s="15"/>
      <c r="B79" s="27" t="s">
        <v>184</v>
      </c>
      <c r="C79" s="28" t="s">
        <v>185</v>
      </c>
      <c r="D79" s="15"/>
    </row>
    <row r="80" spans="1:4" x14ac:dyDescent="0.35">
      <c r="A80" s="15"/>
      <c r="B80" s="23"/>
      <c r="C80" s="24"/>
      <c r="D80" s="15"/>
    </row>
    <row r="81" spans="1:4" x14ac:dyDescent="0.35">
      <c r="A81" s="15"/>
      <c r="B81" s="29" t="s">
        <v>186</v>
      </c>
      <c r="C81" s="30"/>
      <c r="D81" s="15"/>
    </row>
    <row r="82" spans="1:4" x14ac:dyDescent="0.35">
      <c r="A82" s="15"/>
      <c r="B82" s="31" t="s">
        <v>184</v>
      </c>
      <c r="C82" s="32" t="s">
        <v>185</v>
      </c>
      <c r="D82" s="15"/>
    </row>
    <row r="83" spans="1:4" x14ac:dyDescent="0.35">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265625" defaultRowHeight="14.5" x14ac:dyDescent="0.35"/>
  <cols>
    <col min="2" max="2" width="17" bestFit="1" customWidth="1"/>
    <col min="3" max="3" width="87.453125" bestFit="1" customWidth="1"/>
    <col min="4" max="4" width="12.453125" customWidth="1"/>
  </cols>
  <sheetData>
    <row r="2" spans="2:4" x14ac:dyDescent="0.35">
      <c r="B2" t="s">
        <v>187</v>
      </c>
      <c r="C2" t="s">
        <v>188</v>
      </c>
      <c r="D2" t="s">
        <v>189</v>
      </c>
    </row>
    <row r="3" spans="2:4" x14ac:dyDescent="0.35">
      <c r="B3" t="s">
        <v>190</v>
      </c>
      <c r="C3" t="s">
        <v>191</v>
      </c>
    </row>
    <row r="4" spans="2:4" x14ac:dyDescent="0.35">
      <c r="B4">
        <v>99999</v>
      </c>
      <c r="C4" t="s">
        <v>192</v>
      </c>
    </row>
    <row r="5" spans="2:4" x14ac:dyDescent="0.35">
      <c r="B5" t="s">
        <v>193</v>
      </c>
      <c r="C5" t="s">
        <v>194</v>
      </c>
    </row>
    <row r="6" spans="2:4" x14ac:dyDescent="0.35">
      <c r="B6" t="s">
        <v>195</v>
      </c>
      <c r="C6" t="s">
        <v>196</v>
      </c>
    </row>
    <row r="7" spans="2:4" x14ac:dyDescent="0.35">
      <c r="B7" t="s">
        <v>197</v>
      </c>
      <c r="C7" t="s">
        <v>198</v>
      </c>
    </row>
    <row r="8" spans="2:4" x14ac:dyDescent="0.35">
      <c r="B8" t="s">
        <v>199</v>
      </c>
      <c r="C8" t="s">
        <v>200</v>
      </c>
    </row>
    <row r="9" spans="2:4" x14ac:dyDescent="0.35">
      <c r="B9" t="s">
        <v>201</v>
      </c>
      <c r="C9" t="s">
        <v>202</v>
      </c>
    </row>
    <row r="10" spans="2:4" x14ac:dyDescent="0.35">
      <c r="B10" t="s">
        <v>203</v>
      </c>
      <c r="C10" t="s">
        <v>204</v>
      </c>
    </row>
    <row r="11" spans="2:4" x14ac:dyDescent="0.35">
      <c r="B11" t="s">
        <v>205</v>
      </c>
      <c r="C11" t="s">
        <v>206</v>
      </c>
    </row>
    <row r="12" spans="2:4" x14ac:dyDescent="0.35">
      <c r="B12" t="s">
        <v>207</v>
      </c>
      <c r="C12" t="s">
        <v>208</v>
      </c>
    </row>
    <row r="13" spans="2:4" x14ac:dyDescent="0.35">
      <c r="B13" t="s">
        <v>209</v>
      </c>
      <c r="C13" t="s">
        <v>210</v>
      </c>
    </row>
    <row r="14" spans="2:4" x14ac:dyDescent="0.35">
      <c r="B14" t="s">
        <v>211</v>
      </c>
      <c r="C14" t="s">
        <v>212</v>
      </c>
    </row>
    <row r="15" spans="2:4" x14ac:dyDescent="0.35">
      <c r="B15" t="s">
        <v>213</v>
      </c>
      <c r="C15" t="s">
        <v>214</v>
      </c>
    </row>
    <row r="16" spans="2:4" x14ac:dyDescent="0.35">
      <c r="B16" t="s">
        <v>215</v>
      </c>
      <c r="C16" t="s">
        <v>216</v>
      </c>
    </row>
    <row r="17" spans="2:3" x14ac:dyDescent="0.35">
      <c r="B17" t="s">
        <v>217</v>
      </c>
      <c r="C17" t="s">
        <v>218</v>
      </c>
    </row>
    <row r="18" spans="2:3" x14ac:dyDescent="0.35">
      <c r="B18" t="s">
        <v>219</v>
      </c>
      <c r="C18" t="s">
        <v>220</v>
      </c>
    </row>
    <row r="19" spans="2:3" x14ac:dyDescent="0.35">
      <c r="B19" t="s">
        <v>221</v>
      </c>
      <c r="C19" t="s">
        <v>222</v>
      </c>
    </row>
    <row r="20" spans="2:3" x14ac:dyDescent="0.35">
      <c r="B20" t="s">
        <v>223</v>
      </c>
      <c r="C20" t="s">
        <v>224</v>
      </c>
    </row>
    <row r="21" spans="2:3" x14ac:dyDescent="0.35">
      <c r="B21" t="s">
        <v>225</v>
      </c>
      <c r="C21" t="s">
        <v>226</v>
      </c>
    </row>
    <row r="22" spans="2:3" x14ac:dyDescent="0.35">
      <c r="B22" t="s">
        <v>227</v>
      </c>
      <c r="C22" t="s">
        <v>228</v>
      </c>
    </row>
    <row r="23" spans="2:3" x14ac:dyDescent="0.35">
      <c r="B23" t="s">
        <v>229</v>
      </c>
      <c r="C23" t="s">
        <v>230</v>
      </c>
    </row>
    <row r="24" spans="2:3" x14ac:dyDescent="0.35">
      <c r="B24" t="s">
        <v>231</v>
      </c>
      <c r="C24" t="s">
        <v>232</v>
      </c>
    </row>
    <row r="25" spans="2:3" x14ac:dyDescent="0.35">
      <c r="B25" t="s">
        <v>233</v>
      </c>
      <c r="C25" t="s">
        <v>234</v>
      </c>
    </row>
    <row r="26" spans="2:3" x14ac:dyDescent="0.35">
      <c r="B26" t="s">
        <v>235</v>
      </c>
      <c r="C26" t="s">
        <v>236</v>
      </c>
    </row>
    <row r="27" spans="2:3" x14ac:dyDescent="0.35">
      <c r="B27" t="s">
        <v>237</v>
      </c>
      <c r="C27" t="s">
        <v>238</v>
      </c>
    </row>
    <row r="28" spans="2:3" x14ac:dyDescent="0.35">
      <c r="B28" t="s">
        <v>239</v>
      </c>
      <c r="C28" t="s">
        <v>240</v>
      </c>
    </row>
    <row r="29" spans="2:3" x14ac:dyDescent="0.35">
      <c r="B29" t="s">
        <v>241</v>
      </c>
      <c r="C29" t="s">
        <v>242</v>
      </c>
    </row>
    <row r="30" spans="2:3" x14ac:dyDescent="0.35">
      <c r="B30" t="s">
        <v>243</v>
      </c>
      <c r="C30" t="s">
        <v>244</v>
      </c>
    </row>
    <row r="31" spans="2:3" x14ac:dyDescent="0.35">
      <c r="B31" t="s">
        <v>245</v>
      </c>
      <c r="C31" t="s">
        <v>246</v>
      </c>
    </row>
    <row r="32" spans="2:3" x14ac:dyDescent="0.35">
      <c r="B32" t="s">
        <v>247</v>
      </c>
      <c r="C32" t="s">
        <v>248</v>
      </c>
    </row>
    <row r="33" spans="2:3" x14ac:dyDescent="0.35">
      <c r="B33" t="s">
        <v>249</v>
      </c>
      <c r="C33" t="s">
        <v>250</v>
      </c>
    </row>
    <row r="34" spans="2:3" x14ac:dyDescent="0.35">
      <c r="B34" t="s">
        <v>251</v>
      </c>
      <c r="C34" t="s">
        <v>252</v>
      </c>
    </row>
    <row r="35" spans="2:3" x14ac:dyDescent="0.35">
      <c r="B35" t="s">
        <v>253</v>
      </c>
      <c r="C35" t="s">
        <v>254</v>
      </c>
    </row>
    <row r="36" spans="2:3" x14ac:dyDescent="0.35">
      <c r="B36" t="s">
        <v>255</v>
      </c>
      <c r="C36" t="s">
        <v>256</v>
      </c>
    </row>
    <row r="37" spans="2:3" x14ac:dyDescent="0.35">
      <c r="B37" t="s">
        <v>257</v>
      </c>
      <c r="C37" t="s">
        <v>258</v>
      </c>
    </row>
    <row r="38" spans="2:3" x14ac:dyDescent="0.35">
      <c r="B38" t="s">
        <v>259</v>
      </c>
      <c r="C38" t="s">
        <v>260</v>
      </c>
    </row>
    <row r="39" spans="2:3" x14ac:dyDescent="0.35">
      <c r="B39" t="s">
        <v>261</v>
      </c>
      <c r="C39" t="s">
        <v>262</v>
      </c>
    </row>
    <row r="40" spans="2:3" x14ac:dyDescent="0.35">
      <c r="B40" t="s">
        <v>263</v>
      </c>
      <c r="C40" t="s">
        <v>264</v>
      </c>
    </row>
    <row r="41" spans="2:3" x14ac:dyDescent="0.35">
      <c r="B41" t="s">
        <v>265</v>
      </c>
      <c r="C41" t="s">
        <v>266</v>
      </c>
    </row>
    <row r="42" spans="2:3" x14ac:dyDescent="0.35">
      <c r="B42" t="s">
        <v>267</v>
      </c>
      <c r="C42" t="s">
        <v>268</v>
      </c>
    </row>
    <row r="43" spans="2:3" x14ac:dyDescent="0.35">
      <c r="B43" t="s">
        <v>269</v>
      </c>
      <c r="C43" t="s">
        <v>270</v>
      </c>
    </row>
    <row r="44" spans="2:3" x14ac:dyDescent="0.35">
      <c r="B44" t="s">
        <v>271</v>
      </c>
      <c r="C44" t="s">
        <v>272</v>
      </c>
    </row>
    <row r="45" spans="2:3" x14ac:dyDescent="0.35">
      <c r="B45" t="s">
        <v>273</v>
      </c>
      <c r="C45" t="s">
        <v>274</v>
      </c>
    </row>
    <row r="46" spans="2:3" x14ac:dyDescent="0.35">
      <c r="B46" t="s">
        <v>275</v>
      </c>
      <c r="C46" t="s">
        <v>276</v>
      </c>
    </row>
    <row r="47" spans="2:3" x14ac:dyDescent="0.35">
      <c r="B47" t="s">
        <v>277</v>
      </c>
      <c r="C47" t="s">
        <v>278</v>
      </c>
    </row>
    <row r="48" spans="2:3" x14ac:dyDescent="0.35">
      <c r="B48" t="s">
        <v>279</v>
      </c>
      <c r="C48" t="s">
        <v>280</v>
      </c>
    </row>
    <row r="49" spans="2:3" x14ac:dyDescent="0.35">
      <c r="B49" t="s">
        <v>281</v>
      </c>
      <c r="C49" t="s">
        <v>282</v>
      </c>
    </row>
    <row r="50" spans="2:3" x14ac:dyDescent="0.35">
      <c r="B50" t="s">
        <v>283</v>
      </c>
      <c r="C50" t="s">
        <v>284</v>
      </c>
    </row>
    <row r="51" spans="2:3" x14ac:dyDescent="0.35">
      <c r="B51" t="s">
        <v>285</v>
      </c>
      <c r="C51" t="s">
        <v>286</v>
      </c>
    </row>
    <row r="52" spans="2:3" x14ac:dyDescent="0.35">
      <c r="B52" t="s">
        <v>287</v>
      </c>
      <c r="C52" t="s">
        <v>288</v>
      </c>
    </row>
    <row r="53" spans="2:3" x14ac:dyDescent="0.35">
      <c r="B53" t="s">
        <v>289</v>
      </c>
      <c r="C53" t="s">
        <v>290</v>
      </c>
    </row>
    <row r="54" spans="2:3" x14ac:dyDescent="0.35">
      <c r="B54" t="s">
        <v>291</v>
      </c>
      <c r="C54" t="s">
        <v>292</v>
      </c>
    </row>
    <row r="55" spans="2:3" x14ac:dyDescent="0.35">
      <c r="B55" t="s">
        <v>293</v>
      </c>
      <c r="C55" t="s">
        <v>294</v>
      </c>
    </row>
    <row r="56" spans="2:3" x14ac:dyDescent="0.35">
      <c r="B56" t="s">
        <v>295</v>
      </c>
      <c r="C56" t="s">
        <v>296</v>
      </c>
    </row>
    <row r="57" spans="2:3" x14ac:dyDescent="0.35">
      <c r="B57" t="s">
        <v>297</v>
      </c>
      <c r="C57" t="s">
        <v>298</v>
      </c>
    </row>
    <row r="58" spans="2:3" x14ac:dyDescent="0.35">
      <c r="B58" t="s">
        <v>299</v>
      </c>
      <c r="C58" t="s">
        <v>300</v>
      </c>
    </row>
    <row r="59" spans="2:3" x14ac:dyDescent="0.35">
      <c r="B59" t="s">
        <v>301</v>
      </c>
      <c r="C59" t="s">
        <v>302</v>
      </c>
    </row>
    <row r="60" spans="2:3" x14ac:dyDescent="0.35">
      <c r="B60" t="s">
        <v>303</v>
      </c>
      <c r="C60" t="s">
        <v>304</v>
      </c>
    </row>
    <row r="61" spans="2:3" x14ac:dyDescent="0.35">
      <c r="B61" t="s">
        <v>305</v>
      </c>
      <c r="C61" t="s">
        <v>306</v>
      </c>
    </row>
    <row r="62" spans="2:3" x14ac:dyDescent="0.35">
      <c r="B62" t="s">
        <v>307</v>
      </c>
      <c r="C62" t="s">
        <v>308</v>
      </c>
    </row>
    <row r="63" spans="2:3" x14ac:dyDescent="0.35">
      <c r="B63" t="s">
        <v>309</v>
      </c>
      <c r="C63" t="s">
        <v>310</v>
      </c>
    </row>
    <row r="64" spans="2:3" x14ac:dyDescent="0.35">
      <c r="B64" t="s">
        <v>311</v>
      </c>
      <c r="C64" t="s">
        <v>312</v>
      </c>
    </row>
    <row r="65" spans="2:3" x14ac:dyDescent="0.35">
      <c r="B65" t="s">
        <v>313</v>
      </c>
      <c r="C65" t="s">
        <v>314</v>
      </c>
    </row>
    <row r="66" spans="2:3" x14ac:dyDescent="0.35">
      <c r="B66" t="s">
        <v>315</v>
      </c>
      <c r="C66" t="s">
        <v>316</v>
      </c>
    </row>
    <row r="67" spans="2:3" x14ac:dyDescent="0.35">
      <c r="B67" t="s">
        <v>317</v>
      </c>
      <c r="C67" t="s">
        <v>300</v>
      </c>
    </row>
    <row r="68" spans="2:3" x14ac:dyDescent="0.35">
      <c r="B68" t="s">
        <v>318</v>
      </c>
      <c r="C68" t="s">
        <v>302</v>
      </c>
    </row>
    <row r="69" spans="2:3" x14ac:dyDescent="0.35">
      <c r="B69" t="s">
        <v>319</v>
      </c>
      <c r="C69" t="s">
        <v>320</v>
      </c>
    </row>
    <row r="70" spans="2:3" x14ac:dyDescent="0.35">
      <c r="B70" t="s">
        <v>321</v>
      </c>
      <c r="C70" t="s">
        <v>322</v>
      </c>
    </row>
    <row r="71" spans="2:3" x14ac:dyDescent="0.35">
      <c r="B71" t="s">
        <v>323</v>
      </c>
      <c r="C71" t="s">
        <v>324</v>
      </c>
    </row>
    <row r="72" spans="2:3" x14ac:dyDescent="0.35">
      <c r="B72" t="s">
        <v>325</v>
      </c>
      <c r="C72" t="s">
        <v>300</v>
      </c>
    </row>
    <row r="73" spans="2:3" x14ac:dyDescent="0.35">
      <c r="B73" t="s">
        <v>326</v>
      </c>
      <c r="C73" t="s">
        <v>302</v>
      </c>
    </row>
    <row r="74" spans="2:3" x14ac:dyDescent="0.35">
      <c r="B74" t="s">
        <v>327</v>
      </c>
      <c r="C74" t="s">
        <v>328</v>
      </c>
    </row>
    <row r="75" spans="2:3" x14ac:dyDescent="0.35">
      <c r="B75" t="s">
        <v>329</v>
      </c>
      <c r="C75" t="s">
        <v>322</v>
      </c>
    </row>
    <row r="76" spans="2:3" x14ac:dyDescent="0.35">
      <c r="B76" t="s">
        <v>330</v>
      </c>
      <c r="C76" t="s">
        <v>324</v>
      </c>
    </row>
    <row r="77" spans="2:3" x14ac:dyDescent="0.35">
      <c r="B77" t="s">
        <v>331</v>
      </c>
      <c r="C77" t="s">
        <v>300</v>
      </c>
    </row>
    <row r="78" spans="2:3" x14ac:dyDescent="0.35">
      <c r="B78" t="s">
        <v>332</v>
      </c>
      <c r="C78" t="s">
        <v>302</v>
      </c>
    </row>
    <row r="79" spans="2:3" x14ac:dyDescent="0.35">
      <c r="B79" t="s">
        <v>333</v>
      </c>
      <c r="C79" t="s">
        <v>334</v>
      </c>
    </row>
    <row r="80" spans="2:3" x14ac:dyDescent="0.35">
      <c r="B80" t="s">
        <v>335</v>
      </c>
      <c r="C80" t="s">
        <v>336</v>
      </c>
    </row>
    <row r="81" spans="2:3" x14ac:dyDescent="0.35">
      <c r="B81" t="s">
        <v>337</v>
      </c>
      <c r="C81" t="s">
        <v>338</v>
      </c>
    </row>
    <row r="82" spans="2:3" x14ac:dyDescent="0.35">
      <c r="B82" t="s">
        <v>339</v>
      </c>
      <c r="C82" t="s">
        <v>340</v>
      </c>
    </row>
    <row r="83" spans="2:3" x14ac:dyDescent="0.35">
      <c r="B83" t="s">
        <v>341</v>
      </c>
      <c r="C83" t="s">
        <v>342</v>
      </c>
    </row>
    <row r="84" spans="2:3" x14ac:dyDescent="0.35">
      <c r="B84" t="s">
        <v>343</v>
      </c>
      <c r="C84" t="s">
        <v>344</v>
      </c>
    </row>
    <row r="85" spans="2:3" x14ac:dyDescent="0.35">
      <c r="B85" t="s">
        <v>345</v>
      </c>
      <c r="C85" t="s">
        <v>346</v>
      </c>
    </row>
    <row r="86" spans="2:3" x14ac:dyDescent="0.35">
      <c r="B86" t="s">
        <v>347</v>
      </c>
      <c r="C86" t="s">
        <v>348</v>
      </c>
    </row>
    <row r="87" spans="2:3" x14ac:dyDescent="0.35">
      <c r="B87" t="s">
        <v>349</v>
      </c>
      <c r="C87" t="s">
        <v>300</v>
      </c>
    </row>
    <row r="88" spans="2:3" x14ac:dyDescent="0.35">
      <c r="B88" t="s">
        <v>350</v>
      </c>
      <c r="C88" t="s">
        <v>302</v>
      </c>
    </row>
    <row r="89" spans="2:3" x14ac:dyDescent="0.35">
      <c r="B89" t="s">
        <v>351</v>
      </c>
      <c r="C89" t="s">
        <v>352</v>
      </c>
    </row>
    <row r="90" spans="2:3" x14ac:dyDescent="0.35">
      <c r="B90" t="s">
        <v>353</v>
      </c>
      <c r="C90" t="s">
        <v>322</v>
      </c>
    </row>
    <row r="91" spans="2:3" x14ac:dyDescent="0.35">
      <c r="B91" t="s">
        <v>354</v>
      </c>
      <c r="C91" t="s">
        <v>355</v>
      </c>
    </row>
    <row r="92" spans="2:3" x14ac:dyDescent="0.35">
      <c r="B92" t="s">
        <v>356</v>
      </c>
      <c r="C92" t="s">
        <v>357</v>
      </c>
    </row>
    <row r="93" spans="2:3" x14ac:dyDescent="0.35">
      <c r="B93" t="s">
        <v>358</v>
      </c>
      <c r="C93" t="s">
        <v>300</v>
      </c>
    </row>
    <row r="94" spans="2:3" x14ac:dyDescent="0.35">
      <c r="B94" t="s">
        <v>359</v>
      </c>
      <c r="C94" t="s">
        <v>302</v>
      </c>
    </row>
    <row r="95" spans="2:3" x14ac:dyDescent="0.35">
      <c r="B95" t="s">
        <v>360</v>
      </c>
      <c r="C95" t="s">
        <v>361</v>
      </c>
    </row>
    <row r="96" spans="2:3" x14ac:dyDescent="0.35">
      <c r="B96" t="s">
        <v>362</v>
      </c>
      <c r="C96" t="s">
        <v>363</v>
      </c>
    </row>
    <row r="97" spans="2:3" x14ac:dyDescent="0.35">
      <c r="B97" t="s">
        <v>364</v>
      </c>
      <c r="C97" t="s">
        <v>365</v>
      </c>
    </row>
    <row r="98" spans="2:3" x14ac:dyDescent="0.35">
      <c r="B98" t="s">
        <v>366</v>
      </c>
      <c r="C98" t="s">
        <v>367</v>
      </c>
    </row>
    <row r="99" spans="2:3" x14ac:dyDescent="0.35">
      <c r="B99" t="s">
        <v>368</v>
      </c>
      <c r="C99" t="s">
        <v>300</v>
      </c>
    </row>
    <row r="100" spans="2:3" x14ac:dyDescent="0.35">
      <c r="B100" t="s">
        <v>369</v>
      </c>
      <c r="C100" t="s">
        <v>302</v>
      </c>
    </row>
    <row r="101" spans="2:3" x14ac:dyDescent="0.35">
      <c r="B101" t="s">
        <v>370</v>
      </c>
      <c r="C101" t="s">
        <v>371</v>
      </c>
    </row>
    <row r="102" spans="2:3" x14ac:dyDescent="0.35">
      <c r="B102" t="s">
        <v>372</v>
      </c>
      <c r="C102" t="s">
        <v>373</v>
      </c>
    </row>
    <row r="103" spans="2:3" x14ac:dyDescent="0.35">
      <c r="B103" t="s">
        <v>374</v>
      </c>
      <c r="C103" t="s">
        <v>300</v>
      </c>
    </row>
    <row r="104" spans="2:3" x14ac:dyDescent="0.35">
      <c r="B104" t="s">
        <v>375</v>
      </c>
      <c r="C104" t="s">
        <v>302</v>
      </c>
    </row>
    <row r="105" spans="2:3" x14ac:dyDescent="0.35">
      <c r="B105" t="s">
        <v>376</v>
      </c>
      <c r="C105" t="s">
        <v>377</v>
      </c>
    </row>
    <row r="106" spans="2:3" x14ac:dyDescent="0.35">
      <c r="B106" t="s">
        <v>378</v>
      </c>
      <c r="C106" t="s">
        <v>371</v>
      </c>
    </row>
    <row r="107" spans="2:3" x14ac:dyDescent="0.35">
      <c r="B107" t="s">
        <v>379</v>
      </c>
      <c r="C107" t="s">
        <v>380</v>
      </c>
    </row>
    <row r="108" spans="2:3" x14ac:dyDescent="0.35">
      <c r="B108" t="s">
        <v>381</v>
      </c>
      <c r="C108" t="s">
        <v>382</v>
      </c>
    </row>
    <row r="109" spans="2:3" x14ac:dyDescent="0.35">
      <c r="B109" t="s">
        <v>383</v>
      </c>
      <c r="C109" t="s">
        <v>384</v>
      </c>
    </row>
    <row r="110" spans="2:3" x14ac:dyDescent="0.35">
      <c r="B110" t="s">
        <v>385</v>
      </c>
      <c r="C110" t="s">
        <v>300</v>
      </c>
    </row>
    <row r="111" spans="2:3" x14ac:dyDescent="0.35">
      <c r="B111" t="s">
        <v>386</v>
      </c>
      <c r="C111" t="s">
        <v>302</v>
      </c>
    </row>
    <row r="112" spans="2:3" x14ac:dyDescent="0.35">
      <c r="B112" t="s">
        <v>387</v>
      </c>
      <c r="C112" t="s">
        <v>388</v>
      </c>
    </row>
    <row r="113" spans="2:3" x14ac:dyDescent="0.35">
      <c r="B113" t="s">
        <v>389</v>
      </c>
      <c r="C113" t="s">
        <v>390</v>
      </c>
    </row>
    <row r="114" spans="2:3" x14ac:dyDescent="0.35">
      <c r="B114" t="s">
        <v>391</v>
      </c>
      <c r="C114" t="s">
        <v>300</v>
      </c>
    </row>
    <row r="115" spans="2:3" x14ac:dyDescent="0.35">
      <c r="B115" t="s">
        <v>392</v>
      </c>
      <c r="C115" t="s">
        <v>302</v>
      </c>
    </row>
    <row r="116" spans="2:3" x14ac:dyDescent="0.35">
      <c r="B116" t="s">
        <v>393</v>
      </c>
      <c r="C116" t="s">
        <v>394</v>
      </c>
    </row>
    <row r="117" spans="2:3" x14ac:dyDescent="0.35">
      <c r="B117" t="s">
        <v>395</v>
      </c>
      <c r="C117" t="s">
        <v>396</v>
      </c>
    </row>
    <row r="118" spans="2:3" x14ac:dyDescent="0.35">
      <c r="B118" t="s">
        <v>397</v>
      </c>
      <c r="C118" t="s">
        <v>398</v>
      </c>
    </row>
    <row r="119" spans="2:3" x14ac:dyDescent="0.35">
      <c r="B119" t="s">
        <v>399</v>
      </c>
      <c r="C119" t="s">
        <v>300</v>
      </c>
    </row>
    <row r="120" spans="2:3" x14ac:dyDescent="0.35">
      <c r="B120" t="s">
        <v>400</v>
      </c>
      <c r="C120" t="s">
        <v>302</v>
      </c>
    </row>
    <row r="121" spans="2:3" x14ac:dyDescent="0.35">
      <c r="B121" t="s">
        <v>401</v>
      </c>
      <c r="C121" t="s">
        <v>402</v>
      </c>
    </row>
    <row r="122" spans="2:3" x14ac:dyDescent="0.35">
      <c r="B122" t="s">
        <v>403</v>
      </c>
      <c r="C122" t="s">
        <v>404</v>
      </c>
    </row>
    <row r="123" spans="2:3" x14ac:dyDescent="0.35">
      <c r="B123" t="s">
        <v>405</v>
      </c>
      <c r="C123" t="s">
        <v>406</v>
      </c>
    </row>
    <row r="124" spans="2:3" x14ac:dyDescent="0.35">
      <c r="B124" t="s">
        <v>407</v>
      </c>
      <c r="C124" t="s">
        <v>408</v>
      </c>
    </row>
    <row r="125" spans="2:3" x14ac:dyDescent="0.35">
      <c r="B125" t="s">
        <v>409</v>
      </c>
      <c r="C125" t="s">
        <v>410</v>
      </c>
    </row>
    <row r="126" spans="2:3" x14ac:dyDescent="0.35">
      <c r="B126" t="s">
        <v>411</v>
      </c>
      <c r="C126" t="s">
        <v>412</v>
      </c>
    </row>
    <row r="127" spans="2:3" x14ac:dyDescent="0.35">
      <c r="B127" t="s">
        <v>413</v>
      </c>
      <c r="C127" t="s">
        <v>300</v>
      </c>
    </row>
    <row r="128" spans="2:3" x14ac:dyDescent="0.35">
      <c r="B128" t="s">
        <v>414</v>
      </c>
      <c r="C128" t="s">
        <v>302</v>
      </c>
    </row>
    <row r="129" spans="2:3" x14ac:dyDescent="0.35">
      <c r="B129" t="s">
        <v>415</v>
      </c>
      <c r="C129" t="s">
        <v>416</v>
      </c>
    </row>
    <row r="130" spans="2:3" x14ac:dyDescent="0.35">
      <c r="B130" t="s">
        <v>417</v>
      </c>
      <c r="C130" t="s">
        <v>418</v>
      </c>
    </row>
    <row r="131" spans="2:3" x14ac:dyDescent="0.35">
      <c r="B131" t="s">
        <v>419</v>
      </c>
      <c r="C131" t="s">
        <v>420</v>
      </c>
    </row>
    <row r="132" spans="2:3" x14ac:dyDescent="0.35">
      <c r="B132" t="s">
        <v>421</v>
      </c>
      <c r="C132" t="s">
        <v>422</v>
      </c>
    </row>
    <row r="133" spans="2:3" x14ac:dyDescent="0.35">
      <c r="B133" t="s">
        <v>423</v>
      </c>
      <c r="C133" t="s">
        <v>424</v>
      </c>
    </row>
    <row r="134" spans="2:3" x14ac:dyDescent="0.35">
      <c r="B134" t="s">
        <v>425</v>
      </c>
      <c r="C134" t="s">
        <v>426</v>
      </c>
    </row>
    <row r="135" spans="2:3" x14ac:dyDescent="0.35">
      <c r="B135" t="s">
        <v>427</v>
      </c>
      <c r="C135" t="s">
        <v>428</v>
      </c>
    </row>
    <row r="136" spans="2:3" x14ac:dyDescent="0.35">
      <c r="B136" t="s">
        <v>429</v>
      </c>
      <c r="C136" t="s">
        <v>430</v>
      </c>
    </row>
    <row r="137" spans="2:3" x14ac:dyDescent="0.35">
      <c r="B137" t="s">
        <v>431</v>
      </c>
      <c r="C137" t="s">
        <v>432</v>
      </c>
    </row>
    <row r="138" spans="2:3" x14ac:dyDescent="0.35">
      <c r="B138" t="s">
        <v>433</v>
      </c>
      <c r="C138" t="s">
        <v>434</v>
      </c>
    </row>
    <row r="139" spans="2:3" x14ac:dyDescent="0.35">
      <c r="B139" t="s">
        <v>435</v>
      </c>
      <c r="C139" t="s">
        <v>300</v>
      </c>
    </row>
    <row r="140" spans="2:3" x14ac:dyDescent="0.35">
      <c r="B140" t="s">
        <v>436</v>
      </c>
      <c r="C140" t="s">
        <v>302</v>
      </c>
    </row>
    <row r="141" spans="2:3" x14ac:dyDescent="0.35">
      <c r="B141" t="s">
        <v>437</v>
      </c>
      <c r="C141" t="s">
        <v>438</v>
      </c>
    </row>
    <row r="142" spans="2:3" x14ac:dyDescent="0.35">
      <c r="B142" t="s">
        <v>439</v>
      </c>
      <c r="C142" t="s">
        <v>440</v>
      </c>
    </row>
    <row r="143" spans="2:3" x14ac:dyDescent="0.35">
      <c r="B143" t="s">
        <v>441</v>
      </c>
      <c r="C143" t="s">
        <v>442</v>
      </c>
    </row>
    <row r="144" spans="2:3" x14ac:dyDescent="0.35">
      <c r="B144" t="s">
        <v>443</v>
      </c>
      <c r="C144" t="s">
        <v>371</v>
      </c>
    </row>
    <row r="145" spans="2:3" x14ac:dyDescent="0.35">
      <c r="B145" t="s">
        <v>444</v>
      </c>
      <c r="C145" t="s">
        <v>445</v>
      </c>
    </row>
    <row r="146" spans="2:3" x14ac:dyDescent="0.35">
      <c r="B146" t="s">
        <v>446</v>
      </c>
      <c r="C146" t="s">
        <v>447</v>
      </c>
    </row>
    <row r="147" spans="2:3" x14ac:dyDescent="0.35">
      <c r="B147" t="s">
        <v>448</v>
      </c>
      <c r="C147" t="s">
        <v>449</v>
      </c>
    </row>
    <row r="148" spans="2:3" x14ac:dyDescent="0.35">
      <c r="B148" t="s">
        <v>450</v>
      </c>
      <c r="C148" t="s">
        <v>300</v>
      </c>
    </row>
    <row r="149" spans="2:3" x14ac:dyDescent="0.35">
      <c r="B149" t="s">
        <v>451</v>
      </c>
      <c r="C149" t="s">
        <v>302</v>
      </c>
    </row>
    <row r="150" spans="2:3" x14ac:dyDescent="0.35">
      <c r="B150" t="s">
        <v>452</v>
      </c>
      <c r="C150" t="s">
        <v>396</v>
      </c>
    </row>
    <row r="151" spans="2:3" x14ac:dyDescent="0.35">
      <c r="B151" t="s">
        <v>453</v>
      </c>
      <c r="C151" t="s">
        <v>398</v>
      </c>
    </row>
    <row r="152" spans="2:3" x14ac:dyDescent="0.35">
      <c r="B152" t="s">
        <v>454</v>
      </c>
      <c r="C152" t="s">
        <v>300</v>
      </c>
    </row>
    <row r="153" spans="2:3" x14ac:dyDescent="0.35">
      <c r="B153" t="s">
        <v>455</v>
      </c>
      <c r="C153" t="s">
        <v>302</v>
      </c>
    </row>
    <row r="154" spans="2:3" x14ac:dyDescent="0.35">
      <c r="B154" t="s">
        <v>456</v>
      </c>
      <c r="C154" t="s">
        <v>322</v>
      </c>
    </row>
    <row r="155" spans="2:3" x14ac:dyDescent="0.35">
      <c r="B155" t="s">
        <v>457</v>
      </c>
      <c r="C155" t="s">
        <v>324</v>
      </c>
    </row>
    <row r="156" spans="2:3" x14ac:dyDescent="0.35">
      <c r="B156" t="s">
        <v>458</v>
      </c>
      <c r="C156" t="s">
        <v>300</v>
      </c>
    </row>
    <row r="157" spans="2:3" x14ac:dyDescent="0.35">
      <c r="B157" t="s">
        <v>459</v>
      </c>
      <c r="C157" t="s">
        <v>302</v>
      </c>
    </row>
    <row r="158" spans="2:3" x14ac:dyDescent="0.35">
      <c r="B158" t="s">
        <v>460</v>
      </c>
      <c r="C158" t="s">
        <v>328</v>
      </c>
    </row>
    <row r="159" spans="2:3" x14ac:dyDescent="0.35">
      <c r="B159" t="s">
        <v>461</v>
      </c>
      <c r="C159" t="s">
        <v>462</v>
      </c>
    </row>
    <row r="160" spans="2:3" x14ac:dyDescent="0.35">
      <c r="B160" t="s">
        <v>463</v>
      </c>
      <c r="C160" t="s">
        <v>464</v>
      </c>
    </row>
    <row r="161" spans="2:3" x14ac:dyDescent="0.35">
      <c r="B161" t="s">
        <v>465</v>
      </c>
      <c r="C161" t="s">
        <v>466</v>
      </c>
    </row>
    <row r="162" spans="2:3" x14ac:dyDescent="0.35">
      <c r="B162" t="s">
        <v>467</v>
      </c>
      <c r="C162" t="s">
        <v>468</v>
      </c>
    </row>
    <row r="163" spans="2:3" x14ac:dyDescent="0.35">
      <c r="B163" t="s">
        <v>469</v>
      </c>
      <c r="C163" t="s">
        <v>300</v>
      </c>
    </row>
    <row r="164" spans="2:3" x14ac:dyDescent="0.35">
      <c r="B164" t="s">
        <v>470</v>
      </c>
      <c r="C164" t="s">
        <v>302</v>
      </c>
    </row>
    <row r="165" spans="2:3" x14ac:dyDescent="0.35">
      <c r="B165" t="s">
        <v>471</v>
      </c>
      <c r="C165" t="s">
        <v>322</v>
      </c>
    </row>
    <row r="166" spans="2:3" x14ac:dyDescent="0.35">
      <c r="B166" t="s">
        <v>472</v>
      </c>
      <c r="C166" t="s">
        <v>300</v>
      </c>
    </row>
    <row r="167" spans="2:3" x14ac:dyDescent="0.35">
      <c r="B167" t="s">
        <v>473</v>
      </c>
      <c r="C167" t="s">
        <v>302</v>
      </c>
    </row>
    <row r="168" spans="2:3" x14ac:dyDescent="0.35">
      <c r="B168" t="s">
        <v>474</v>
      </c>
      <c r="C168" t="s">
        <v>322</v>
      </c>
    </row>
    <row r="169" spans="2:3" x14ac:dyDescent="0.35">
      <c r="B169" t="s">
        <v>475</v>
      </c>
      <c r="C169" t="s">
        <v>300</v>
      </c>
    </row>
    <row r="170" spans="2:3" x14ac:dyDescent="0.35">
      <c r="B170" t="s">
        <v>476</v>
      </c>
      <c r="C170" t="s">
        <v>302</v>
      </c>
    </row>
    <row r="171" spans="2:3" x14ac:dyDescent="0.35">
      <c r="B171" t="s">
        <v>477</v>
      </c>
      <c r="C171" t="s">
        <v>478</v>
      </c>
    </row>
    <row r="172" spans="2:3" x14ac:dyDescent="0.35">
      <c r="B172" t="s">
        <v>479</v>
      </c>
      <c r="C172" t="s">
        <v>480</v>
      </c>
    </row>
    <row r="173" spans="2:3" x14ac:dyDescent="0.35">
      <c r="B173" t="s">
        <v>481</v>
      </c>
      <c r="C173" t="s">
        <v>482</v>
      </c>
    </row>
    <row r="174" spans="2:3" x14ac:dyDescent="0.35">
      <c r="B174" t="s">
        <v>483</v>
      </c>
      <c r="C174" t="s">
        <v>484</v>
      </c>
    </row>
    <row r="175" spans="2:3" x14ac:dyDescent="0.35">
      <c r="B175" t="s">
        <v>485</v>
      </c>
      <c r="C175" t="s">
        <v>314</v>
      </c>
    </row>
    <row r="176" spans="2:3" x14ac:dyDescent="0.35">
      <c r="B176" t="s">
        <v>486</v>
      </c>
      <c r="C176" t="s">
        <v>487</v>
      </c>
    </row>
    <row r="177" spans="2:3" x14ac:dyDescent="0.35">
      <c r="B177" t="s">
        <v>488</v>
      </c>
      <c r="C177" t="s">
        <v>489</v>
      </c>
    </row>
    <row r="178" spans="2:3" x14ac:dyDescent="0.35">
      <c r="B178" t="s">
        <v>490</v>
      </c>
      <c r="C178" t="s">
        <v>491</v>
      </c>
    </row>
    <row r="179" spans="2:3" x14ac:dyDescent="0.35">
      <c r="B179" t="s">
        <v>492</v>
      </c>
      <c r="C179" t="s">
        <v>300</v>
      </c>
    </row>
    <row r="180" spans="2:3" x14ac:dyDescent="0.35">
      <c r="B180" t="s">
        <v>493</v>
      </c>
      <c r="C180" t="s">
        <v>302</v>
      </c>
    </row>
    <row r="181" spans="2:3" x14ac:dyDescent="0.35">
      <c r="B181" t="s">
        <v>494</v>
      </c>
      <c r="C181" t="s">
        <v>314</v>
      </c>
    </row>
    <row r="182" spans="2:3" x14ac:dyDescent="0.35">
      <c r="B182" t="s">
        <v>495</v>
      </c>
      <c r="C182" t="s">
        <v>496</v>
      </c>
    </row>
    <row r="183" spans="2:3" x14ac:dyDescent="0.35">
      <c r="B183" t="s">
        <v>497</v>
      </c>
      <c r="C183" t="s">
        <v>302</v>
      </c>
    </row>
    <row r="184" spans="2:3" x14ac:dyDescent="0.35">
      <c r="B184" t="s">
        <v>498</v>
      </c>
      <c r="C184" t="s">
        <v>499</v>
      </c>
    </row>
    <row r="185" spans="2:3" x14ac:dyDescent="0.35">
      <c r="B185" t="s">
        <v>500</v>
      </c>
      <c r="C185" t="s">
        <v>501</v>
      </c>
    </row>
    <row r="186" spans="2:3" x14ac:dyDescent="0.35">
      <c r="B186" t="s">
        <v>502</v>
      </c>
      <c r="C186" t="s">
        <v>314</v>
      </c>
    </row>
    <row r="187" spans="2:3" x14ac:dyDescent="0.35">
      <c r="B187" t="s">
        <v>503</v>
      </c>
      <c r="C187" t="s">
        <v>504</v>
      </c>
    </row>
    <row r="188" spans="2:3" x14ac:dyDescent="0.35">
      <c r="B188" t="s">
        <v>505</v>
      </c>
      <c r="C188" t="s">
        <v>506</v>
      </c>
    </row>
    <row r="189" spans="2:3" x14ac:dyDescent="0.35">
      <c r="B189" t="s">
        <v>507</v>
      </c>
      <c r="C189" t="s">
        <v>508</v>
      </c>
    </row>
    <row r="190" spans="2:3" x14ac:dyDescent="0.35">
      <c r="B190" t="s">
        <v>509</v>
      </c>
      <c r="C190" t="s">
        <v>300</v>
      </c>
    </row>
    <row r="191" spans="2:3" x14ac:dyDescent="0.35">
      <c r="B191" t="s">
        <v>510</v>
      </c>
      <c r="C191" t="s">
        <v>302</v>
      </c>
    </row>
    <row r="192" spans="2:3" x14ac:dyDescent="0.35">
      <c r="B192" t="s">
        <v>511</v>
      </c>
      <c r="C192" t="s">
        <v>228</v>
      </c>
    </row>
    <row r="193" spans="2:3" x14ac:dyDescent="0.35">
      <c r="B193" t="s">
        <v>512</v>
      </c>
      <c r="C193" t="s">
        <v>300</v>
      </c>
    </row>
    <row r="194" spans="2:3" x14ac:dyDescent="0.35">
      <c r="B194" t="s">
        <v>513</v>
      </c>
      <c r="C194" t="s">
        <v>302</v>
      </c>
    </row>
    <row r="195" spans="2:3" x14ac:dyDescent="0.35">
      <c r="B195" t="s">
        <v>514</v>
      </c>
      <c r="C195" t="s">
        <v>515</v>
      </c>
    </row>
    <row r="196" spans="2:3" x14ac:dyDescent="0.35">
      <c r="B196" t="s">
        <v>516</v>
      </c>
      <c r="C196" t="s">
        <v>504</v>
      </c>
    </row>
    <row r="197" spans="2:3" x14ac:dyDescent="0.35">
      <c r="B197" t="s">
        <v>517</v>
      </c>
      <c r="C197" t="s">
        <v>300</v>
      </c>
    </row>
    <row r="198" spans="2:3" x14ac:dyDescent="0.35">
      <c r="B198" t="s">
        <v>518</v>
      </c>
      <c r="C198" t="s">
        <v>302</v>
      </c>
    </row>
    <row r="199" spans="2:3" x14ac:dyDescent="0.35">
      <c r="B199" t="s">
        <v>519</v>
      </c>
      <c r="C199" t="s">
        <v>515</v>
      </c>
    </row>
    <row r="200" spans="2:3" x14ac:dyDescent="0.35">
      <c r="B200" t="s">
        <v>520</v>
      </c>
      <c r="C200" t="s">
        <v>521</v>
      </c>
    </row>
    <row r="201" spans="2:3" x14ac:dyDescent="0.35">
      <c r="B201" t="s">
        <v>522</v>
      </c>
      <c r="C201" t="s">
        <v>523</v>
      </c>
    </row>
    <row r="202" spans="2:3" x14ac:dyDescent="0.35">
      <c r="B202" t="s">
        <v>524</v>
      </c>
      <c r="C202" t="s">
        <v>525</v>
      </c>
    </row>
    <row r="203" spans="2:3" x14ac:dyDescent="0.35">
      <c r="B203" t="s">
        <v>526</v>
      </c>
      <c r="C203" t="s">
        <v>527</v>
      </c>
    </row>
    <row r="204" spans="2:3" x14ac:dyDescent="0.35">
      <c r="B204" t="s">
        <v>528</v>
      </c>
      <c r="C204" t="s">
        <v>529</v>
      </c>
    </row>
    <row r="205" spans="2:3" x14ac:dyDescent="0.35">
      <c r="B205" t="s">
        <v>530</v>
      </c>
      <c r="C205" t="s">
        <v>531</v>
      </c>
    </row>
    <row r="206" spans="2:3" x14ac:dyDescent="0.35">
      <c r="B206" t="s">
        <v>532</v>
      </c>
      <c r="C206" t="s">
        <v>533</v>
      </c>
    </row>
    <row r="207" spans="2:3" x14ac:dyDescent="0.35">
      <c r="B207" t="s">
        <v>534</v>
      </c>
      <c r="C207" t="s">
        <v>300</v>
      </c>
    </row>
    <row r="208" spans="2:3" x14ac:dyDescent="0.35">
      <c r="B208" t="s">
        <v>535</v>
      </c>
      <c r="C208" t="s">
        <v>302</v>
      </c>
    </row>
    <row r="209" spans="2:3" x14ac:dyDescent="0.35">
      <c r="B209" t="s">
        <v>536</v>
      </c>
      <c r="C209" t="s">
        <v>537</v>
      </c>
    </row>
    <row r="210" spans="2:3" x14ac:dyDescent="0.35">
      <c r="B210" t="s">
        <v>538</v>
      </c>
      <c r="C210" t="s">
        <v>539</v>
      </c>
    </row>
    <row r="211" spans="2:3" x14ac:dyDescent="0.35">
      <c r="B211" t="s">
        <v>540</v>
      </c>
      <c r="C211" t="s">
        <v>541</v>
      </c>
    </row>
    <row r="212" spans="2:3" x14ac:dyDescent="0.35">
      <c r="B212" t="s">
        <v>542</v>
      </c>
      <c r="C212" t="s">
        <v>543</v>
      </c>
    </row>
    <row r="213" spans="2:3" x14ac:dyDescent="0.35">
      <c r="B213" t="s">
        <v>544</v>
      </c>
      <c r="C213" t="s">
        <v>545</v>
      </c>
    </row>
    <row r="214" spans="2:3" x14ac:dyDescent="0.35">
      <c r="B214" t="s">
        <v>546</v>
      </c>
      <c r="C214" t="s">
        <v>547</v>
      </c>
    </row>
    <row r="215" spans="2:3" x14ac:dyDescent="0.35">
      <c r="B215" t="s">
        <v>548</v>
      </c>
      <c r="C215" t="s">
        <v>549</v>
      </c>
    </row>
    <row r="216" spans="2:3" x14ac:dyDescent="0.35">
      <c r="B216" t="s">
        <v>550</v>
      </c>
      <c r="C216" t="s">
        <v>551</v>
      </c>
    </row>
    <row r="217" spans="2:3" x14ac:dyDescent="0.35">
      <c r="B217" t="s">
        <v>552</v>
      </c>
      <c r="C217" t="s">
        <v>553</v>
      </c>
    </row>
    <row r="218" spans="2:3" x14ac:dyDescent="0.35">
      <c r="B218" t="s">
        <v>554</v>
      </c>
      <c r="C218" t="s">
        <v>555</v>
      </c>
    </row>
    <row r="219" spans="2:3" x14ac:dyDescent="0.35">
      <c r="B219" t="s">
        <v>556</v>
      </c>
      <c r="C219" t="s">
        <v>557</v>
      </c>
    </row>
    <row r="220" spans="2:3" x14ac:dyDescent="0.35">
      <c r="B220" t="s">
        <v>558</v>
      </c>
      <c r="C220" t="s">
        <v>559</v>
      </c>
    </row>
    <row r="221" spans="2:3" x14ac:dyDescent="0.35">
      <c r="B221" t="s">
        <v>560</v>
      </c>
      <c r="C221" t="s">
        <v>561</v>
      </c>
    </row>
    <row r="222" spans="2:3" x14ac:dyDescent="0.35">
      <c r="B222" t="s">
        <v>562</v>
      </c>
      <c r="C222" t="s">
        <v>563</v>
      </c>
    </row>
    <row r="223" spans="2:3" x14ac:dyDescent="0.35">
      <c r="B223" t="s">
        <v>564</v>
      </c>
      <c r="C223" t="s">
        <v>565</v>
      </c>
    </row>
    <row r="224" spans="2:3" x14ac:dyDescent="0.35">
      <c r="B224" t="s">
        <v>566</v>
      </c>
      <c r="C224" t="s">
        <v>567</v>
      </c>
    </row>
    <row r="225" spans="2:3" x14ac:dyDescent="0.35">
      <c r="B225" t="s">
        <v>568</v>
      </c>
      <c r="C225" t="s">
        <v>569</v>
      </c>
    </row>
    <row r="226" spans="2:3" x14ac:dyDescent="0.35">
      <c r="B226" t="s">
        <v>570</v>
      </c>
      <c r="C226" t="s">
        <v>571</v>
      </c>
    </row>
    <row r="227" spans="2:3" x14ac:dyDescent="0.35">
      <c r="B227" t="s">
        <v>572</v>
      </c>
      <c r="C227" t="s">
        <v>573</v>
      </c>
    </row>
    <row r="228" spans="2:3" x14ac:dyDescent="0.35">
      <c r="B228" t="s">
        <v>574</v>
      </c>
      <c r="C228" t="s">
        <v>575</v>
      </c>
    </row>
    <row r="229" spans="2:3" x14ac:dyDescent="0.35">
      <c r="B229" t="s">
        <v>576</v>
      </c>
      <c r="C229" t="s">
        <v>577</v>
      </c>
    </row>
    <row r="230" spans="2:3" x14ac:dyDescent="0.35">
      <c r="B230" t="s">
        <v>578</v>
      </c>
      <c r="C230" t="s">
        <v>579</v>
      </c>
    </row>
    <row r="231" spans="2:3" x14ac:dyDescent="0.35">
      <c r="B231" t="s">
        <v>580</v>
      </c>
      <c r="C231" t="s">
        <v>581</v>
      </c>
    </row>
    <row r="232" spans="2:3" x14ac:dyDescent="0.35">
      <c r="B232" t="s">
        <v>582</v>
      </c>
      <c r="C232" t="s">
        <v>583</v>
      </c>
    </row>
    <row r="233" spans="2:3" x14ac:dyDescent="0.35">
      <c r="B233" t="s">
        <v>584</v>
      </c>
      <c r="C233" t="s">
        <v>585</v>
      </c>
    </row>
    <row r="234" spans="2:3" x14ac:dyDescent="0.35">
      <c r="B234" t="s">
        <v>586</v>
      </c>
      <c r="C234" t="s">
        <v>587</v>
      </c>
    </row>
    <row r="235" spans="2:3" x14ac:dyDescent="0.35">
      <c r="B235" t="s">
        <v>588</v>
      </c>
      <c r="C235" t="s">
        <v>589</v>
      </c>
    </row>
    <row r="236" spans="2:3" x14ac:dyDescent="0.35">
      <c r="B236" t="s">
        <v>590</v>
      </c>
      <c r="C236" t="s">
        <v>591</v>
      </c>
    </row>
    <row r="237" spans="2:3" x14ac:dyDescent="0.35">
      <c r="B237" t="s">
        <v>592</v>
      </c>
      <c r="C237" t="s">
        <v>593</v>
      </c>
    </row>
    <row r="238" spans="2:3" x14ac:dyDescent="0.35">
      <c r="B238" t="s">
        <v>594</v>
      </c>
      <c r="C238" t="s">
        <v>595</v>
      </c>
    </row>
    <row r="239" spans="2:3" x14ac:dyDescent="0.35">
      <c r="B239" t="s">
        <v>596</v>
      </c>
      <c r="C239" t="s">
        <v>597</v>
      </c>
    </row>
    <row r="240" spans="2:3" x14ac:dyDescent="0.35">
      <c r="B240" t="s">
        <v>598</v>
      </c>
      <c r="C240" t="s">
        <v>599</v>
      </c>
    </row>
    <row r="241" spans="2:3" x14ac:dyDescent="0.35">
      <c r="B241" t="s">
        <v>600</v>
      </c>
      <c r="C241" t="s">
        <v>601</v>
      </c>
    </row>
    <row r="242" spans="2:3" x14ac:dyDescent="0.35">
      <c r="B242" t="s">
        <v>602</v>
      </c>
      <c r="C242" t="s">
        <v>603</v>
      </c>
    </row>
    <row r="243" spans="2:3" x14ac:dyDescent="0.35">
      <c r="B243" t="s">
        <v>604</v>
      </c>
      <c r="C243" t="s">
        <v>605</v>
      </c>
    </row>
    <row r="244" spans="2:3" x14ac:dyDescent="0.35">
      <c r="B244" t="s">
        <v>606</v>
      </c>
      <c r="C244" t="s">
        <v>607</v>
      </c>
    </row>
    <row r="245" spans="2:3" x14ac:dyDescent="0.35">
      <c r="B245" t="s">
        <v>608</v>
      </c>
      <c r="C245" t="s">
        <v>609</v>
      </c>
    </row>
    <row r="246" spans="2:3" x14ac:dyDescent="0.35">
      <c r="B246" t="s">
        <v>610</v>
      </c>
      <c r="C246" t="s">
        <v>611</v>
      </c>
    </row>
    <row r="247" spans="2:3" x14ac:dyDescent="0.35">
      <c r="B247" t="s">
        <v>612</v>
      </c>
      <c r="C247" t="s">
        <v>613</v>
      </c>
    </row>
    <row r="248" spans="2:3" x14ac:dyDescent="0.35">
      <c r="B248" t="s">
        <v>614</v>
      </c>
      <c r="C248" t="s">
        <v>615</v>
      </c>
    </row>
    <row r="249" spans="2:3" x14ac:dyDescent="0.35">
      <c r="B249" t="s">
        <v>616</v>
      </c>
      <c r="C249" t="s">
        <v>617</v>
      </c>
    </row>
    <row r="250" spans="2:3" x14ac:dyDescent="0.35">
      <c r="B250" t="s">
        <v>618</v>
      </c>
      <c r="C250" t="s">
        <v>619</v>
      </c>
    </row>
    <row r="251" spans="2:3" x14ac:dyDescent="0.35">
      <c r="B251" t="s">
        <v>620</v>
      </c>
      <c r="C251" t="s">
        <v>621</v>
      </c>
    </row>
    <row r="252" spans="2:3" x14ac:dyDescent="0.35">
      <c r="B252" t="s">
        <v>622</v>
      </c>
      <c r="C252" t="s">
        <v>623</v>
      </c>
    </row>
    <row r="253" spans="2:3" x14ac:dyDescent="0.35">
      <c r="B253" t="s">
        <v>624</v>
      </c>
      <c r="C253" t="s">
        <v>625</v>
      </c>
    </row>
    <row r="254" spans="2:3" x14ac:dyDescent="0.35">
      <c r="B254" t="s">
        <v>626</v>
      </c>
      <c r="C254" t="s">
        <v>627</v>
      </c>
    </row>
    <row r="255" spans="2:3" x14ac:dyDescent="0.35">
      <c r="B255" t="s">
        <v>628</v>
      </c>
      <c r="C255" t="s">
        <v>629</v>
      </c>
    </row>
    <row r="256" spans="2:3" x14ac:dyDescent="0.35">
      <c r="B256" t="s">
        <v>630</v>
      </c>
      <c r="C256" t="s">
        <v>631</v>
      </c>
    </row>
    <row r="257" spans="2:3" x14ac:dyDescent="0.35">
      <c r="B257" t="s">
        <v>632</v>
      </c>
      <c r="C257" t="s">
        <v>633</v>
      </c>
    </row>
    <row r="258" spans="2:3" x14ac:dyDescent="0.35">
      <c r="B258" t="s">
        <v>634</v>
      </c>
      <c r="C258" t="s">
        <v>635</v>
      </c>
    </row>
    <row r="259" spans="2:3" x14ac:dyDescent="0.35">
      <c r="B259" t="s">
        <v>636</v>
      </c>
      <c r="C259" t="s">
        <v>637</v>
      </c>
    </row>
    <row r="260" spans="2:3" x14ac:dyDescent="0.35">
      <c r="B260" t="s">
        <v>638</v>
      </c>
      <c r="C260" t="s">
        <v>639</v>
      </c>
    </row>
    <row r="261" spans="2:3" x14ac:dyDescent="0.35">
      <c r="B261" t="s">
        <v>640</v>
      </c>
      <c r="C261" t="s">
        <v>641</v>
      </c>
    </row>
    <row r="262" spans="2:3" x14ac:dyDescent="0.35">
      <c r="B262" t="s">
        <v>642</v>
      </c>
      <c r="C262" t="s">
        <v>643</v>
      </c>
    </row>
    <row r="263" spans="2:3" x14ac:dyDescent="0.35">
      <c r="B263" t="s">
        <v>644</v>
      </c>
      <c r="C263" t="s">
        <v>645</v>
      </c>
    </row>
    <row r="264" spans="2:3" x14ac:dyDescent="0.35">
      <c r="B264" t="s">
        <v>646</v>
      </c>
      <c r="C264" t="s">
        <v>647</v>
      </c>
    </row>
    <row r="265" spans="2:3" x14ac:dyDescent="0.35">
      <c r="B265" t="s">
        <v>648</v>
      </c>
      <c r="C265" t="s">
        <v>649</v>
      </c>
    </row>
    <row r="266" spans="2:3" x14ac:dyDescent="0.35">
      <c r="B266" t="s">
        <v>650</v>
      </c>
      <c r="C266" t="s">
        <v>651</v>
      </c>
    </row>
    <row r="267" spans="2:3" x14ac:dyDescent="0.35">
      <c r="B267" t="s">
        <v>652</v>
      </c>
      <c r="C267" t="s">
        <v>653</v>
      </c>
    </row>
    <row r="268" spans="2:3" x14ac:dyDescent="0.35">
      <c r="B268" t="s">
        <v>654</v>
      </c>
      <c r="C268" t="s">
        <v>655</v>
      </c>
    </row>
    <row r="269" spans="2:3" x14ac:dyDescent="0.35">
      <c r="B269" t="s">
        <v>656</v>
      </c>
      <c r="C269" t="s">
        <v>657</v>
      </c>
    </row>
    <row r="270" spans="2:3" x14ac:dyDescent="0.35">
      <c r="B270" t="s">
        <v>658</v>
      </c>
      <c r="C270" t="s">
        <v>659</v>
      </c>
    </row>
    <row r="271" spans="2:3" x14ac:dyDescent="0.35">
      <c r="B271" t="s">
        <v>660</v>
      </c>
      <c r="C271" t="s">
        <v>661</v>
      </c>
    </row>
    <row r="272" spans="2:3" x14ac:dyDescent="0.35">
      <c r="B272" t="s">
        <v>662</v>
      </c>
      <c r="C272" t="s">
        <v>663</v>
      </c>
    </row>
    <row r="273" spans="2:3" x14ac:dyDescent="0.35">
      <c r="B273" t="s">
        <v>664</v>
      </c>
      <c r="C273" t="s">
        <v>665</v>
      </c>
    </row>
    <row r="274" spans="2:3" x14ac:dyDescent="0.35">
      <c r="B274" t="s">
        <v>666</v>
      </c>
      <c r="C274" t="s">
        <v>667</v>
      </c>
    </row>
    <row r="275" spans="2:3" x14ac:dyDescent="0.35">
      <c r="B275" t="s">
        <v>668</v>
      </c>
      <c r="C275" t="s">
        <v>669</v>
      </c>
    </row>
    <row r="276" spans="2:3" x14ac:dyDescent="0.35">
      <c r="B276" t="s">
        <v>670</v>
      </c>
      <c r="C276" t="s">
        <v>671</v>
      </c>
    </row>
    <row r="277" spans="2:3" x14ac:dyDescent="0.35">
      <c r="B277" t="s">
        <v>672</v>
      </c>
      <c r="C277" t="s">
        <v>673</v>
      </c>
    </row>
    <row r="278" spans="2:3" x14ac:dyDescent="0.35">
      <c r="B278" t="s">
        <v>674</v>
      </c>
      <c r="C278" t="s">
        <v>675</v>
      </c>
    </row>
    <row r="279" spans="2:3" x14ac:dyDescent="0.35">
      <c r="B279" t="s">
        <v>676</v>
      </c>
      <c r="C279" t="s">
        <v>677</v>
      </c>
    </row>
    <row r="280" spans="2:3" x14ac:dyDescent="0.35">
      <c r="B280" t="s">
        <v>678</v>
      </c>
      <c r="C280" t="s">
        <v>679</v>
      </c>
    </row>
    <row r="281" spans="2:3" x14ac:dyDescent="0.35">
      <c r="B281" t="s">
        <v>680</v>
      </c>
      <c r="C281" t="s">
        <v>681</v>
      </c>
    </row>
    <row r="282" spans="2:3" x14ac:dyDescent="0.35">
      <c r="B282" t="s">
        <v>682</v>
      </c>
      <c r="C282" t="s">
        <v>683</v>
      </c>
    </row>
    <row r="283" spans="2:3" x14ac:dyDescent="0.35">
      <c r="B283" t="s">
        <v>684</v>
      </c>
      <c r="C283" t="s">
        <v>685</v>
      </c>
    </row>
    <row r="284" spans="2:3" x14ac:dyDescent="0.35">
      <c r="B284" t="s">
        <v>686</v>
      </c>
      <c r="C284" t="s">
        <v>687</v>
      </c>
    </row>
    <row r="285" spans="2:3" x14ac:dyDescent="0.35">
      <c r="B285" t="s">
        <v>688</v>
      </c>
      <c r="C285" t="s">
        <v>689</v>
      </c>
    </row>
    <row r="286" spans="2:3" x14ac:dyDescent="0.35">
      <c r="B286" t="s">
        <v>690</v>
      </c>
      <c r="C286" t="s">
        <v>691</v>
      </c>
    </row>
    <row r="287" spans="2:3" x14ac:dyDescent="0.35">
      <c r="B287" t="s">
        <v>692</v>
      </c>
      <c r="C287" t="s">
        <v>693</v>
      </c>
    </row>
    <row r="288" spans="2:3" x14ac:dyDescent="0.35">
      <c r="B288" t="s">
        <v>694</v>
      </c>
      <c r="C288" t="s">
        <v>695</v>
      </c>
    </row>
    <row r="289" spans="2:3" x14ac:dyDescent="0.35">
      <c r="B289" t="s">
        <v>696</v>
      </c>
      <c r="C289" t="s">
        <v>697</v>
      </c>
    </row>
    <row r="290" spans="2:3" x14ac:dyDescent="0.35">
      <c r="B290" t="s">
        <v>698</v>
      </c>
      <c r="C290" t="s">
        <v>699</v>
      </c>
    </row>
    <row r="291" spans="2:3" x14ac:dyDescent="0.35">
      <c r="B291" t="s">
        <v>700</v>
      </c>
      <c r="C291" t="s">
        <v>701</v>
      </c>
    </row>
    <row r="292" spans="2:3" x14ac:dyDescent="0.35">
      <c r="B292" t="s">
        <v>702</v>
      </c>
      <c r="C292" t="s">
        <v>703</v>
      </c>
    </row>
    <row r="293" spans="2:3" x14ac:dyDescent="0.35">
      <c r="B293" t="s">
        <v>704</v>
      </c>
      <c r="C293" t="s">
        <v>705</v>
      </c>
    </row>
    <row r="294" spans="2:3" x14ac:dyDescent="0.35">
      <c r="B294" t="s">
        <v>706</v>
      </c>
      <c r="C294" t="s">
        <v>707</v>
      </c>
    </row>
    <row r="295" spans="2:3" x14ac:dyDescent="0.35">
      <c r="B295" t="s">
        <v>708</v>
      </c>
      <c r="C295" t="s">
        <v>709</v>
      </c>
    </row>
    <row r="296" spans="2:3" x14ac:dyDescent="0.35">
      <c r="B296" t="s">
        <v>710</v>
      </c>
      <c r="C296" t="s">
        <v>711</v>
      </c>
    </row>
    <row r="297" spans="2:3" x14ac:dyDescent="0.35">
      <c r="B297" t="s">
        <v>712</v>
      </c>
      <c r="C297" t="s">
        <v>713</v>
      </c>
    </row>
    <row r="298" spans="2:3" x14ac:dyDescent="0.35">
      <c r="B298" t="s">
        <v>714</v>
      </c>
      <c r="C298" t="s">
        <v>715</v>
      </c>
    </row>
    <row r="299" spans="2:3" x14ac:dyDescent="0.35">
      <c r="B299" t="s">
        <v>716</v>
      </c>
      <c r="C299" t="s">
        <v>717</v>
      </c>
    </row>
    <row r="300" spans="2:3" x14ac:dyDescent="0.35">
      <c r="B300" t="s">
        <v>718</v>
      </c>
      <c r="C300" t="s">
        <v>719</v>
      </c>
    </row>
    <row r="301" spans="2:3" x14ac:dyDescent="0.35">
      <c r="B301" t="s">
        <v>720</v>
      </c>
      <c r="C301" t="s">
        <v>721</v>
      </c>
    </row>
    <row r="302" spans="2:3" x14ac:dyDescent="0.35">
      <c r="B302" t="s">
        <v>722</v>
      </c>
      <c r="C302" t="s">
        <v>723</v>
      </c>
    </row>
    <row r="303" spans="2:3" x14ac:dyDescent="0.35">
      <c r="B303" t="s">
        <v>724</v>
      </c>
      <c r="C303" t="s">
        <v>725</v>
      </c>
    </row>
    <row r="304" spans="2:3" x14ac:dyDescent="0.35">
      <c r="B304" t="s">
        <v>726</v>
      </c>
      <c r="C304" t="s">
        <v>727</v>
      </c>
    </row>
    <row r="305" spans="2:3" x14ac:dyDescent="0.35">
      <c r="B305" t="s">
        <v>728</v>
      </c>
      <c r="C305" t="s">
        <v>729</v>
      </c>
    </row>
    <row r="306" spans="2:3" x14ac:dyDescent="0.35">
      <c r="B306" t="s">
        <v>730</v>
      </c>
      <c r="C306" t="s">
        <v>731</v>
      </c>
    </row>
    <row r="307" spans="2:3" x14ac:dyDescent="0.35">
      <c r="B307" t="s">
        <v>732</v>
      </c>
      <c r="C307" t="s">
        <v>733</v>
      </c>
    </row>
    <row r="308" spans="2:3" x14ac:dyDescent="0.35">
      <c r="B308" t="s">
        <v>734</v>
      </c>
      <c r="C308" t="s">
        <v>735</v>
      </c>
    </row>
    <row r="309" spans="2:3" x14ac:dyDescent="0.35">
      <c r="B309" t="s">
        <v>736</v>
      </c>
      <c r="C309" t="s">
        <v>737</v>
      </c>
    </row>
    <row r="310" spans="2:3" x14ac:dyDescent="0.35">
      <c r="B310" t="s">
        <v>738</v>
      </c>
      <c r="C310" t="s">
        <v>739</v>
      </c>
    </row>
    <row r="311" spans="2:3" x14ac:dyDescent="0.35">
      <c r="B311" t="s">
        <v>740</v>
      </c>
      <c r="C311" t="s">
        <v>741</v>
      </c>
    </row>
    <row r="312" spans="2:3" x14ac:dyDescent="0.35">
      <c r="B312" t="s">
        <v>742</v>
      </c>
      <c r="C312" t="s">
        <v>743</v>
      </c>
    </row>
    <row r="313" spans="2:3" x14ac:dyDescent="0.35">
      <c r="B313" t="s">
        <v>744</v>
      </c>
      <c r="C313" t="s">
        <v>745</v>
      </c>
    </row>
    <row r="314" spans="2:3" x14ac:dyDescent="0.35">
      <c r="B314" t="s">
        <v>746</v>
      </c>
      <c r="C314" t="s">
        <v>747</v>
      </c>
    </row>
    <row r="315" spans="2:3" x14ac:dyDescent="0.35">
      <c r="B315" t="s">
        <v>748</v>
      </c>
      <c r="C315" t="s">
        <v>749</v>
      </c>
    </row>
    <row r="316" spans="2:3" x14ac:dyDescent="0.35">
      <c r="B316" t="s">
        <v>750</v>
      </c>
      <c r="C316" t="s">
        <v>751</v>
      </c>
    </row>
    <row r="317" spans="2:3" x14ac:dyDescent="0.35">
      <c r="B317" t="s">
        <v>752</v>
      </c>
      <c r="C317" t="s">
        <v>753</v>
      </c>
    </row>
    <row r="318" spans="2:3" x14ac:dyDescent="0.35">
      <c r="B318" t="s">
        <v>754</v>
      </c>
      <c r="C318" t="s">
        <v>755</v>
      </c>
    </row>
    <row r="319" spans="2:3" x14ac:dyDescent="0.35">
      <c r="B319" t="s">
        <v>756</v>
      </c>
      <c r="C319" t="s">
        <v>757</v>
      </c>
    </row>
    <row r="320" spans="2:3" x14ac:dyDescent="0.35">
      <c r="B320" t="s">
        <v>758</v>
      </c>
      <c r="C320" t="s">
        <v>759</v>
      </c>
    </row>
    <row r="321" spans="2:3" x14ac:dyDescent="0.35">
      <c r="B321" t="s">
        <v>760</v>
      </c>
      <c r="C321" t="s">
        <v>761</v>
      </c>
    </row>
    <row r="322" spans="2:3" x14ac:dyDescent="0.35">
      <c r="B322" t="s">
        <v>762</v>
      </c>
      <c r="C322" t="s">
        <v>763</v>
      </c>
    </row>
    <row r="323" spans="2:3" x14ac:dyDescent="0.35">
      <c r="B323" t="s">
        <v>764</v>
      </c>
      <c r="C323" t="s">
        <v>765</v>
      </c>
    </row>
    <row r="324" spans="2:3" x14ac:dyDescent="0.35">
      <c r="B324" t="s">
        <v>766</v>
      </c>
      <c r="C324" t="s">
        <v>767</v>
      </c>
    </row>
    <row r="325" spans="2:3" x14ac:dyDescent="0.35">
      <c r="B325" t="s">
        <v>768</v>
      </c>
      <c r="C325" t="s">
        <v>769</v>
      </c>
    </row>
    <row r="326" spans="2:3" x14ac:dyDescent="0.35">
      <c r="B326" t="s">
        <v>770</v>
      </c>
      <c r="C326" t="s">
        <v>771</v>
      </c>
    </row>
    <row r="327" spans="2:3" x14ac:dyDescent="0.35">
      <c r="B327" t="s">
        <v>772</v>
      </c>
      <c r="C327" t="s">
        <v>773</v>
      </c>
    </row>
    <row r="328" spans="2:3" x14ac:dyDescent="0.35">
      <c r="B328" t="s">
        <v>774</v>
      </c>
      <c r="C328" t="s">
        <v>775</v>
      </c>
    </row>
    <row r="329" spans="2:3" x14ac:dyDescent="0.35">
      <c r="B329" t="s">
        <v>776</v>
      </c>
      <c r="C329" t="s">
        <v>777</v>
      </c>
    </row>
    <row r="330" spans="2:3" x14ac:dyDescent="0.35">
      <c r="B330" t="s">
        <v>778</v>
      </c>
      <c r="C330" t="s">
        <v>779</v>
      </c>
    </row>
    <row r="331" spans="2:3" x14ac:dyDescent="0.35">
      <c r="B331" t="s">
        <v>780</v>
      </c>
      <c r="C331" t="s">
        <v>781</v>
      </c>
    </row>
    <row r="332" spans="2:3" x14ac:dyDescent="0.35">
      <c r="B332" t="s">
        <v>782</v>
      </c>
      <c r="C332" t="s">
        <v>783</v>
      </c>
    </row>
    <row r="333" spans="2:3" x14ac:dyDescent="0.35">
      <c r="B333" t="s">
        <v>784</v>
      </c>
      <c r="C333" t="s">
        <v>785</v>
      </c>
    </row>
    <row r="334" spans="2:3" x14ac:dyDescent="0.35">
      <c r="B334" t="s">
        <v>786</v>
      </c>
      <c r="C334" t="s">
        <v>787</v>
      </c>
    </row>
    <row r="335" spans="2:3" x14ac:dyDescent="0.35">
      <c r="B335" t="s">
        <v>788</v>
      </c>
      <c r="C335" t="s">
        <v>789</v>
      </c>
    </row>
    <row r="336" spans="2:3" x14ac:dyDescent="0.35">
      <c r="B336" t="s">
        <v>790</v>
      </c>
      <c r="C336" t="s">
        <v>791</v>
      </c>
    </row>
    <row r="337" spans="2:3" x14ac:dyDescent="0.35">
      <c r="B337" t="s">
        <v>792</v>
      </c>
      <c r="C337" t="s">
        <v>793</v>
      </c>
    </row>
    <row r="338" spans="2:3" x14ac:dyDescent="0.35">
      <c r="B338" t="s">
        <v>794</v>
      </c>
      <c r="C338" t="s">
        <v>795</v>
      </c>
    </row>
    <row r="339" spans="2:3" x14ac:dyDescent="0.35">
      <c r="B339" t="s">
        <v>796</v>
      </c>
      <c r="C339" t="s">
        <v>797</v>
      </c>
    </row>
    <row r="340" spans="2:3" x14ac:dyDescent="0.35">
      <c r="B340" t="s">
        <v>798</v>
      </c>
      <c r="C340" t="s">
        <v>799</v>
      </c>
    </row>
    <row r="341" spans="2:3" x14ac:dyDescent="0.35">
      <c r="B341" t="s">
        <v>800</v>
      </c>
      <c r="C341" t="s">
        <v>801</v>
      </c>
    </row>
    <row r="342" spans="2:3" x14ac:dyDescent="0.35">
      <c r="B342" t="s">
        <v>802</v>
      </c>
      <c r="C342" t="s">
        <v>803</v>
      </c>
    </row>
    <row r="343" spans="2:3" x14ac:dyDescent="0.35">
      <c r="B343" t="s">
        <v>804</v>
      </c>
      <c r="C343" t="s">
        <v>805</v>
      </c>
    </row>
    <row r="344" spans="2:3" x14ac:dyDescent="0.35">
      <c r="B344" t="s">
        <v>806</v>
      </c>
      <c r="C344" t="s">
        <v>807</v>
      </c>
    </row>
    <row r="345" spans="2:3" x14ac:dyDescent="0.35">
      <c r="B345" t="s">
        <v>808</v>
      </c>
      <c r="C345" t="s">
        <v>809</v>
      </c>
    </row>
    <row r="346" spans="2:3" x14ac:dyDescent="0.35">
      <c r="B346" t="s">
        <v>810</v>
      </c>
      <c r="C346" t="s">
        <v>811</v>
      </c>
    </row>
    <row r="347" spans="2:3" x14ac:dyDescent="0.35">
      <c r="B347" t="s">
        <v>812</v>
      </c>
      <c r="C347" t="s">
        <v>813</v>
      </c>
    </row>
    <row r="348" spans="2:3" x14ac:dyDescent="0.35">
      <c r="B348" t="s">
        <v>814</v>
      </c>
      <c r="C348" t="s">
        <v>815</v>
      </c>
    </row>
    <row r="349" spans="2:3" x14ac:dyDescent="0.35">
      <c r="B349" t="s">
        <v>816</v>
      </c>
      <c r="C349" t="s">
        <v>817</v>
      </c>
    </row>
    <row r="350" spans="2:3" x14ac:dyDescent="0.35">
      <c r="B350" t="s">
        <v>818</v>
      </c>
      <c r="C350" t="s">
        <v>819</v>
      </c>
    </row>
    <row r="351" spans="2:3" x14ac:dyDescent="0.35">
      <c r="B351" t="s">
        <v>820</v>
      </c>
      <c r="C351" t="s">
        <v>821</v>
      </c>
    </row>
    <row r="352" spans="2:3" x14ac:dyDescent="0.35">
      <c r="B352" t="s">
        <v>822</v>
      </c>
      <c r="C352" t="s">
        <v>823</v>
      </c>
    </row>
    <row r="353" spans="2:3" x14ac:dyDescent="0.35">
      <c r="B353" t="s">
        <v>824</v>
      </c>
      <c r="C353" t="s">
        <v>825</v>
      </c>
    </row>
    <row r="354" spans="2:3" x14ac:dyDescent="0.35">
      <c r="B354" t="s">
        <v>826</v>
      </c>
      <c r="C354" t="s">
        <v>827</v>
      </c>
    </row>
    <row r="355" spans="2:3" x14ac:dyDescent="0.35">
      <c r="B355" t="s">
        <v>828</v>
      </c>
      <c r="C355" t="s">
        <v>829</v>
      </c>
    </row>
    <row r="356" spans="2:3" x14ac:dyDescent="0.35">
      <c r="B356" t="s">
        <v>830</v>
      </c>
      <c r="C356" t="s">
        <v>831</v>
      </c>
    </row>
    <row r="357" spans="2:3" x14ac:dyDescent="0.35">
      <c r="B357" t="s">
        <v>832</v>
      </c>
      <c r="C357" t="s">
        <v>833</v>
      </c>
    </row>
    <row r="358" spans="2:3" x14ac:dyDescent="0.35">
      <c r="B358" t="s">
        <v>834</v>
      </c>
      <c r="C358" t="s">
        <v>835</v>
      </c>
    </row>
    <row r="359" spans="2:3" x14ac:dyDescent="0.35">
      <c r="B359" t="s">
        <v>836</v>
      </c>
      <c r="C359" t="s">
        <v>837</v>
      </c>
    </row>
    <row r="360" spans="2:3" x14ac:dyDescent="0.35">
      <c r="B360" t="s">
        <v>838</v>
      </c>
      <c r="C360" t="s">
        <v>839</v>
      </c>
    </row>
    <row r="361" spans="2:3" x14ac:dyDescent="0.35">
      <c r="B361" t="s">
        <v>840</v>
      </c>
      <c r="C361" t="s">
        <v>841</v>
      </c>
    </row>
    <row r="362" spans="2:3" x14ac:dyDescent="0.35">
      <c r="B362" t="s">
        <v>842</v>
      </c>
      <c r="C362" t="s">
        <v>843</v>
      </c>
    </row>
    <row r="363" spans="2:3" x14ac:dyDescent="0.35">
      <c r="B363" t="s">
        <v>844</v>
      </c>
      <c r="C363" t="s">
        <v>845</v>
      </c>
    </row>
    <row r="364" spans="2:3" x14ac:dyDescent="0.35">
      <c r="B364" t="s">
        <v>846</v>
      </c>
      <c r="C364" t="s">
        <v>847</v>
      </c>
    </row>
    <row r="365" spans="2:3" x14ac:dyDescent="0.35">
      <c r="B365" t="s">
        <v>848</v>
      </c>
      <c r="C365" t="s">
        <v>849</v>
      </c>
    </row>
    <row r="366" spans="2:3" x14ac:dyDescent="0.35">
      <c r="B366" t="s">
        <v>850</v>
      </c>
      <c r="C366" t="s">
        <v>851</v>
      </c>
    </row>
    <row r="367" spans="2:3" x14ac:dyDescent="0.35">
      <c r="B367" t="s">
        <v>852</v>
      </c>
      <c r="C367" t="s">
        <v>853</v>
      </c>
    </row>
    <row r="368" spans="2:3" x14ac:dyDescent="0.35">
      <c r="B368" t="s">
        <v>854</v>
      </c>
      <c r="C368" t="s">
        <v>855</v>
      </c>
    </row>
    <row r="369" spans="2:3" x14ac:dyDescent="0.35">
      <c r="B369" t="s">
        <v>856</v>
      </c>
      <c r="C369" t="s">
        <v>857</v>
      </c>
    </row>
    <row r="370" spans="2:3" x14ac:dyDescent="0.35">
      <c r="B370" t="s">
        <v>858</v>
      </c>
      <c r="C370" t="s">
        <v>859</v>
      </c>
    </row>
    <row r="371" spans="2:3" x14ac:dyDescent="0.35">
      <c r="B371" t="s">
        <v>860</v>
      </c>
      <c r="C371" t="s">
        <v>861</v>
      </c>
    </row>
    <row r="372" spans="2:3" x14ac:dyDescent="0.35">
      <c r="B372" t="s">
        <v>862</v>
      </c>
      <c r="C372" t="s">
        <v>863</v>
      </c>
    </row>
    <row r="373" spans="2:3" x14ac:dyDescent="0.35">
      <c r="B373" t="s">
        <v>864</v>
      </c>
      <c r="C373" t="s">
        <v>865</v>
      </c>
    </row>
    <row r="374" spans="2:3" x14ac:dyDescent="0.35">
      <c r="B374" t="s">
        <v>866</v>
      </c>
      <c r="C374" t="s">
        <v>867</v>
      </c>
    </row>
    <row r="375" spans="2:3" x14ac:dyDescent="0.35">
      <c r="B375" t="s">
        <v>868</v>
      </c>
      <c r="C375" t="s">
        <v>869</v>
      </c>
    </row>
    <row r="376" spans="2:3" x14ac:dyDescent="0.35">
      <c r="B376" t="s">
        <v>870</v>
      </c>
      <c r="C376" t="s">
        <v>871</v>
      </c>
    </row>
    <row r="377" spans="2:3" x14ac:dyDescent="0.35">
      <c r="B377" t="s">
        <v>872</v>
      </c>
      <c r="C377" t="s">
        <v>873</v>
      </c>
    </row>
    <row r="378" spans="2:3" x14ac:dyDescent="0.35">
      <c r="B378" t="s">
        <v>874</v>
      </c>
      <c r="C378" t="s">
        <v>875</v>
      </c>
    </row>
    <row r="379" spans="2:3" x14ac:dyDescent="0.35">
      <c r="B379" t="s">
        <v>876</v>
      </c>
      <c r="C379" t="s">
        <v>877</v>
      </c>
    </row>
    <row r="380" spans="2:3" x14ac:dyDescent="0.35">
      <c r="B380" t="s">
        <v>878</v>
      </c>
      <c r="C380" t="s">
        <v>879</v>
      </c>
    </row>
    <row r="381" spans="2:3" x14ac:dyDescent="0.35">
      <c r="B381" t="s">
        <v>880</v>
      </c>
      <c r="C381" t="s">
        <v>881</v>
      </c>
    </row>
    <row r="382" spans="2:3" x14ac:dyDescent="0.35">
      <c r="B382" t="s">
        <v>882</v>
      </c>
      <c r="C382" t="s">
        <v>883</v>
      </c>
    </row>
    <row r="383" spans="2:3" x14ac:dyDescent="0.35">
      <c r="B383" t="s">
        <v>159</v>
      </c>
      <c r="C383" t="s">
        <v>884</v>
      </c>
    </row>
    <row r="384" spans="2:3" x14ac:dyDescent="0.35">
      <c r="B384" t="s">
        <v>885</v>
      </c>
      <c r="C384" t="s">
        <v>886</v>
      </c>
    </row>
    <row r="385" spans="2:3" x14ac:dyDescent="0.35">
      <c r="B385" t="s">
        <v>887</v>
      </c>
      <c r="C385" t="s">
        <v>888</v>
      </c>
    </row>
    <row r="386" spans="2:3" x14ac:dyDescent="0.35">
      <c r="B386" t="s">
        <v>889</v>
      </c>
      <c r="C386" t="s">
        <v>890</v>
      </c>
    </row>
    <row r="387" spans="2:3" x14ac:dyDescent="0.35">
      <c r="B387" t="s">
        <v>891</v>
      </c>
      <c r="C387" t="s">
        <v>892</v>
      </c>
    </row>
    <row r="388" spans="2:3" x14ac:dyDescent="0.35">
      <c r="B388" t="s">
        <v>893</v>
      </c>
      <c r="C388" t="s">
        <v>894</v>
      </c>
    </row>
    <row r="389" spans="2:3" x14ac:dyDescent="0.35">
      <c r="B389" t="s">
        <v>895</v>
      </c>
      <c r="C389" t="s">
        <v>896</v>
      </c>
    </row>
    <row r="390" spans="2:3" x14ac:dyDescent="0.35">
      <c r="B390" t="s">
        <v>897</v>
      </c>
      <c r="C390" t="s">
        <v>898</v>
      </c>
    </row>
    <row r="391" spans="2:3" x14ac:dyDescent="0.35">
      <c r="B391" t="s">
        <v>899</v>
      </c>
      <c r="C391" t="s">
        <v>276</v>
      </c>
    </row>
    <row r="392" spans="2:3" x14ac:dyDescent="0.35">
      <c r="B392" t="s">
        <v>900</v>
      </c>
      <c r="C392" t="s">
        <v>901</v>
      </c>
    </row>
    <row r="393" spans="2:3" x14ac:dyDescent="0.35">
      <c r="B393" t="s">
        <v>902</v>
      </c>
      <c r="C393" t="s">
        <v>903</v>
      </c>
    </row>
    <row r="394" spans="2:3" x14ac:dyDescent="0.35">
      <c r="B394" t="s">
        <v>904</v>
      </c>
      <c r="C394" t="s">
        <v>905</v>
      </c>
    </row>
    <row r="395" spans="2:3" x14ac:dyDescent="0.35">
      <c r="B395" t="s">
        <v>906</v>
      </c>
      <c r="C395" t="s">
        <v>907</v>
      </c>
    </row>
    <row r="396" spans="2:3" x14ac:dyDescent="0.35">
      <c r="B396" t="s">
        <v>908</v>
      </c>
      <c r="C396" t="s">
        <v>909</v>
      </c>
    </row>
    <row r="397" spans="2:3" x14ac:dyDescent="0.35">
      <c r="B397" t="s">
        <v>910</v>
      </c>
      <c r="C397" t="s">
        <v>911</v>
      </c>
    </row>
    <row r="398" spans="2:3" x14ac:dyDescent="0.35">
      <c r="B398" t="s">
        <v>912</v>
      </c>
      <c r="C398" t="s">
        <v>913</v>
      </c>
    </row>
    <row r="399" spans="2:3" x14ac:dyDescent="0.35">
      <c r="B399" t="s">
        <v>914</v>
      </c>
      <c r="C399" t="s">
        <v>915</v>
      </c>
    </row>
    <row r="400" spans="2:3" x14ac:dyDescent="0.35">
      <c r="B400" t="s">
        <v>916</v>
      </c>
      <c r="C400" t="s">
        <v>917</v>
      </c>
    </row>
    <row r="401" spans="2:3" x14ac:dyDescent="0.35">
      <c r="B401" t="s">
        <v>918</v>
      </c>
      <c r="C401" t="s">
        <v>919</v>
      </c>
    </row>
    <row r="402" spans="2:3" x14ac:dyDescent="0.35">
      <c r="B402" t="s">
        <v>920</v>
      </c>
      <c r="C402" t="s">
        <v>921</v>
      </c>
    </row>
    <row r="403" spans="2:3" x14ac:dyDescent="0.35">
      <c r="B403" t="s">
        <v>922</v>
      </c>
      <c r="C403" t="s">
        <v>923</v>
      </c>
    </row>
    <row r="404" spans="2:3" x14ac:dyDescent="0.35">
      <c r="B404" t="s">
        <v>924</v>
      </c>
      <c r="C404" t="s">
        <v>925</v>
      </c>
    </row>
    <row r="405" spans="2:3" x14ac:dyDescent="0.35">
      <c r="B405" t="s">
        <v>926</v>
      </c>
      <c r="C405" t="s">
        <v>927</v>
      </c>
    </row>
    <row r="406" spans="2:3" x14ac:dyDescent="0.35">
      <c r="B406" t="s">
        <v>928</v>
      </c>
      <c r="C406" t="s">
        <v>929</v>
      </c>
    </row>
    <row r="407" spans="2:3" x14ac:dyDescent="0.35">
      <c r="B407" t="s">
        <v>930</v>
      </c>
      <c r="C407" t="s">
        <v>931</v>
      </c>
    </row>
    <row r="408" spans="2:3" x14ac:dyDescent="0.35">
      <c r="B408" t="s">
        <v>932</v>
      </c>
      <c r="C408" t="s">
        <v>933</v>
      </c>
    </row>
    <row r="409" spans="2:3" x14ac:dyDescent="0.35">
      <c r="B409" t="s">
        <v>934</v>
      </c>
      <c r="C409" t="s">
        <v>935</v>
      </c>
    </row>
    <row r="410" spans="2:3" x14ac:dyDescent="0.35">
      <c r="B410" t="s">
        <v>936</v>
      </c>
      <c r="C410" t="s">
        <v>937</v>
      </c>
    </row>
    <row r="411" spans="2:3" x14ac:dyDescent="0.35">
      <c r="B411" t="s">
        <v>938</v>
      </c>
      <c r="C411" t="s">
        <v>939</v>
      </c>
    </row>
    <row r="412" spans="2:3" x14ac:dyDescent="0.35">
      <c r="B412" t="s">
        <v>940</v>
      </c>
      <c r="C412" t="s">
        <v>941</v>
      </c>
    </row>
    <row r="413" spans="2:3" x14ac:dyDescent="0.35">
      <c r="B413" t="s">
        <v>942</v>
      </c>
      <c r="C413" t="s">
        <v>943</v>
      </c>
    </row>
    <row r="414" spans="2:3" x14ac:dyDescent="0.35">
      <c r="B414" t="s">
        <v>944</v>
      </c>
      <c r="C414" t="s">
        <v>945</v>
      </c>
    </row>
    <row r="415" spans="2:3" x14ac:dyDescent="0.35">
      <c r="B415" t="s">
        <v>946</v>
      </c>
      <c r="C415" t="s">
        <v>947</v>
      </c>
    </row>
    <row r="416" spans="2:3" x14ac:dyDescent="0.35">
      <c r="B416" t="s">
        <v>948</v>
      </c>
      <c r="C416" t="s">
        <v>949</v>
      </c>
    </row>
    <row r="417" spans="2:3" x14ac:dyDescent="0.35">
      <c r="B417" t="s">
        <v>950</v>
      </c>
      <c r="C417" t="s">
        <v>951</v>
      </c>
    </row>
    <row r="418" spans="2:3" x14ac:dyDescent="0.35">
      <c r="B418" t="s">
        <v>952</v>
      </c>
      <c r="C418" t="s">
        <v>953</v>
      </c>
    </row>
    <row r="419" spans="2:3" x14ac:dyDescent="0.35">
      <c r="B419" t="s">
        <v>954</v>
      </c>
      <c r="C419" t="s">
        <v>955</v>
      </c>
    </row>
    <row r="420" spans="2:3" x14ac:dyDescent="0.35">
      <c r="B420" t="s">
        <v>956</v>
      </c>
      <c r="C420" t="s">
        <v>957</v>
      </c>
    </row>
    <row r="421" spans="2:3" x14ac:dyDescent="0.35">
      <c r="B421" t="s">
        <v>958</v>
      </c>
      <c r="C421" t="s">
        <v>959</v>
      </c>
    </row>
    <row r="422" spans="2:3" x14ac:dyDescent="0.35">
      <c r="B422" t="s">
        <v>960</v>
      </c>
      <c r="C422" t="s">
        <v>961</v>
      </c>
    </row>
    <row r="423" spans="2:3" x14ac:dyDescent="0.35">
      <c r="B423" t="s">
        <v>962</v>
      </c>
      <c r="C423" t="s">
        <v>963</v>
      </c>
    </row>
    <row r="424" spans="2:3" x14ac:dyDescent="0.35">
      <c r="B424" t="s">
        <v>964</v>
      </c>
      <c r="C424" t="s">
        <v>965</v>
      </c>
    </row>
    <row r="425" spans="2:3" x14ac:dyDescent="0.35">
      <c r="B425" t="s">
        <v>966</v>
      </c>
      <c r="C425" t="s">
        <v>967</v>
      </c>
    </row>
    <row r="426" spans="2:3" x14ac:dyDescent="0.35">
      <c r="B426" t="s">
        <v>968</v>
      </c>
      <c r="C426" t="s">
        <v>969</v>
      </c>
    </row>
    <row r="427" spans="2:3" x14ac:dyDescent="0.35">
      <c r="B427" t="s">
        <v>970</v>
      </c>
      <c r="C427" t="s">
        <v>971</v>
      </c>
    </row>
    <row r="428" spans="2:3" x14ac:dyDescent="0.35">
      <c r="B428" t="s">
        <v>972</v>
      </c>
      <c r="C428" t="s">
        <v>973</v>
      </c>
    </row>
    <row r="429" spans="2:3" x14ac:dyDescent="0.35">
      <c r="B429" t="s">
        <v>974</v>
      </c>
      <c r="C429" t="s">
        <v>975</v>
      </c>
    </row>
    <row r="430" spans="2:3" x14ac:dyDescent="0.35">
      <c r="B430" t="s">
        <v>976</v>
      </c>
      <c r="C430" t="s">
        <v>977</v>
      </c>
    </row>
    <row r="431" spans="2:3" x14ac:dyDescent="0.35">
      <c r="B431" t="s">
        <v>978</v>
      </c>
      <c r="C431" t="s">
        <v>979</v>
      </c>
    </row>
    <row r="432" spans="2:3" x14ac:dyDescent="0.35">
      <c r="B432" t="s">
        <v>980</v>
      </c>
      <c r="C432" t="s">
        <v>981</v>
      </c>
    </row>
    <row r="433" spans="2:3" x14ac:dyDescent="0.35">
      <c r="B433" t="s">
        <v>982</v>
      </c>
      <c r="C433" t="s">
        <v>983</v>
      </c>
    </row>
    <row r="434" spans="2:3" x14ac:dyDescent="0.35">
      <c r="B434" t="s">
        <v>984</v>
      </c>
      <c r="C434" t="s">
        <v>985</v>
      </c>
    </row>
    <row r="435" spans="2:3" x14ac:dyDescent="0.35">
      <c r="B435" t="s">
        <v>986</v>
      </c>
      <c r="C435" t="s">
        <v>987</v>
      </c>
    </row>
    <row r="436" spans="2:3" x14ac:dyDescent="0.35">
      <c r="B436" t="s">
        <v>988</v>
      </c>
      <c r="C436" t="s">
        <v>989</v>
      </c>
    </row>
    <row r="437" spans="2:3" x14ac:dyDescent="0.35">
      <c r="B437" t="s">
        <v>990</v>
      </c>
      <c r="C437" t="s">
        <v>991</v>
      </c>
    </row>
    <row r="438" spans="2:3" x14ac:dyDescent="0.35">
      <c r="B438" t="s">
        <v>992</v>
      </c>
      <c r="C438" t="s">
        <v>993</v>
      </c>
    </row>
    <row r="439" spans="2:3" x14ac:dyDescent="0.35">
      <c r="B439" t="s">
        <v>994</v>
      </c>
      <c r="C439" t="s">
        <v>995</v>
      </c>
    </row>
    <row r="440" spans="2:3" x14ac:dyDescent="0.35">
      <c r="B440" t="s">
        <v>996</v>
      </c>
      <c r="C440" t="s">
        <v>997</v>
      </c>
    </row>
    <row r="441" spans="2:3" x14ac:dyDescent="0.35">
      <c r="B441" t="s">
        <v>998</v>
      </c>
      <c r="C441" t="s">
        <v>999</v>
      </c>
    </row>
    <row r="442" spans="2:3" x14ac:dyDescent="0.35">
      <c r="B442" t="s">
        <v>1000</v>
      </c>
      <c r="C442" t="s">
        <v>1001</v>
      </c>
    </row>
    <row r="443" spans="2:3" x14ac:dyDescent="0.35">
      <c r="B443" t="s">
        <v>1002</v>
      </c>
      <c r="C443" t="s">
        <v>1003</v>
      </c>
    </row>
    <row r="444" spans="2:3" x14ac:dyDescent="0.35">
      <c r="B444" t="s">
        <v>1004</v>
      </c>
      <c r="C444" t="s">
        <v>1005</v>
      </c>
    </row>
    <row r="445" spans="2:3" x14ac:dyDescent="0.35">
      <c r="B445" t="s">
        <v>1006</v>
      </c>
      <c r="C445" t="s">
        <v>1007</v>
      </c>
    </row>
    <row r="446" spans="2:3" x14ac:dyDescent="0.35">
      <c r="B446" t="s">
        <v>1008</v>
      </c>
      <c r="C446" t="s">
        <v>1009</v>
      </c>
    </row>
    <row r="447" spans="2:3" x14ac:dyDescent="0.35">
      <c r="B447" t="s">
        <v>1010</v>
      </c>
      <c r="C447" t="s">
        <v>1011</v>
      </c>
    </row>
    <row r="448" spans="2:3" x14ac:dyDescent="0.35">
      <c r="B448" t="s">
        <v>1012</v>
      </c>
      <c r="C448" t="s">
        <v>1013</v>
      </c>
    </row>
    <row r="449" spans="2:3" x14ac:dyDescent="0.35">
      <c r="B449" t="s">
        <v>1014</v>
      </c>
      <c r="C449" t="s">
        <v>1015</v>
      </c>
    </row>
    <row r="450" spans="2:3" x14ac:dyDescent="0.35">
      <c r="B450" t="s">
        <v>1016</v>
      </c>
      <c r="C450" t="s">
        <v>1017</v>
      </c>
    </row>
    <row r="451" spans="2:3" x14ac:dyDescent="0.35">
      <c r="B451" t="s">
        <v>1018</v>
      </c>
      <c r="C451" t="s">
        <v>1019</v>
      </c>
    </row>
    <row r="452" spans="2:3" x14ac:dyDescent="0.35">
      <c r="B452" t="s">
        <v>1020</v>
      </c>
      <c r="C452" t="s">
        <v>1021</v>
      </c>
    </row>
    <row r="453" spans="2:3" x14ac:dyDescent="0.35">
      <c r="B453" t="s">
        <v>1022</v>
      </c>
      <c r="C453" t="s">
        <v>1023</v>
      </c>
    </row>
    <row r="454" spans="2:3" x14ac:dyDescent="0.35">
      <c r="B454" t="s">
        <v>1024</v>
      </c>
      <c r="C454" t="s">
        <v>1025</v>
      </c>
    </row>
    <row r="455" spans="2:3" x14ac:dyDescent="0.35">
      <c r="B455" t="s">
        <v>1026</v>
      </c>
      <c r="C455" t="s">
        <v>1027</v>
      </c>
    </row>
    <row r="456" spans="2:3" x14ac:dyDescent="0.35">
      <c r="B456" t="s">
        <v>1028</v>
      </c>
      <c r="C456" t="s">
        <v>1029</v>
      </c>
    </row>
    <row r="457" spans="2:3" x14ac:dyDescent="0.35">
      <c r="B457" t="s">
        <v>1030</v>
      </c>
      <c r="C457" t="s">
        <v>1031</v>
      </c>
    </row>
    <row r="458" spans="2:3" x14ac:dyDescent="0.35">
      <c r="B458" t="s">
        <v>1032</v>
      </c>
      <c r="C458" t="s">
        <v>1033</v>
      </c>
    </row>
    <row r="459" spans="2:3" x14ac:dyDescent="0.35">
      <c r="B459" t="s">
        <v>1034</v>
      </c>
      <c r="C459" t="s">
        <v>1035</v>
      </c>
    </row>
    <row r="460" spans="2:3" x14ac:dyDescent="0.35">
      <c r="B460" t="s">
        <v>1036</v>
      </c>
      <c r="C460" t="s">
        <v>1037</v>
      </c>
    </row>
    <row r="461" spans="2:3" x14ac:dyDescent="0.35">
      <c r="B461" t="s">
        <v>1038</v>
      </c>
      <c r="C461" t="s">
        <v>1039</v>
      </c>
    </row>
    <row r="462" spans="2:3" x14ac:dyDescent="0.35">
      <c r="B462" t="s">
        <v>1040</v>
      </c>
      <c r="C462" t="s">
        <v>1041</v>
      </c>
    </row>
    <row r="463" spans="2:3" x14ac:dyDescent="0.35">
      <c r="B463" t="s">
        <v>1042</v>
      </c>
      <c r="C463" t="s">
        <v>1043</v>
      </c>
    </row>
    <row r="464" spans="2:3" x14ac:dyDescent="0.35">
      <c r="B464" t="s">
        <v>1044</v>
      </c>
      <c r="C464" t="s">
        <v>1045</v>
      </c>
    </row>
    <row r="465" spans="2:3" x14ac:dyDescent="0.35">
      <c r="B465" t="s">
        <v>1046</v>
      </c>
      <c r="C465" t="s">
        <v>1047</v>
      </c>
    </row>
    <row r="466" spans="2:3" x14ac:dyDescent="0.35">
      <c r="B466" t="s">
        <v>1048</v>
      </c>
      <c r="C466" t="s">
        <v>1049</v>
      </c>
    </row>
    <row r="467" spans="2:3" x14ac:dyDescent="0.35">
      <c r="B467" t="s">
        <v>1050</v>
      </c>
      <c r="C467" t="s">
        <v>1051</v>
      </c>
    </row>
    <row r="468" spans="2:3" x14ac:dyDescent="0.35">
      <c r="B468" t="s">
        <v>1052</v>
      </c>
      <c r="C468" t="s">
        <v>1053</v>
      </c>
    </row>
    <row r="469" spans="2:3" x14ac:dyDescent="0.35">
      <c r="B469" t="s">
        <v>1054</v>
      </c>
      <c r="C469" t="s">
        <v>1055</v>
      </c>
    </row>
    <row r="470" spans="2:3" x14ac:dyDescent="0.35">
      <c r="B470" t="s">
        <v>1056</v>
      </c>
      <c r="C470" t="s">
        <v>1057</v>
      </c>
    </row>
    <row r="471" spans="2:3" x14ac:dyDescent="0.35">
      <c r="B471" t="s">
        <v>1058</v>
      </c>
      <c r="C471" t="s">
        <v>1059</v>
      </c>
    </row>
    <row r="472" spans="2:3" x14ac:dyDescent="0.35">
      <c r="B472" t="s">
        <v>1060</v>
      </c>
      <c r="C472" t="s">
        <v>1061</v>
      </c>
    </row>
    <row r="473" spans="2:3" x14ac:dyDescent="0.35">
      <c r="B473" t="s">
        <v>1062</v>
      </c>
      <c r="C473" t="s">
        <v>1063</v>
      </c>
    </row>
    <row r="474" spans="2:3" x14ac:dyDescent="0.35">
      <c r="B474" t="s">
        <v>1064</v>
      </c>
      <c r="C474" t="s">
        <v>1065</v>
      </c>
    </row>
    <row r="475" spans="2:3" x14ac:dyDescent="0.35">
      <c r="B475" t="s">
        <v>1066</v>
      </c>
      <c r="C475" t="s">
        <v>1067</v>
      </c>
    </row>
    <row r="476" spans="2:3" x14ac:dyDescent="0.35">
      <c r="B476" t="s">
        <v>1068</v>
      </c>
      <c r="C476" t="s">
        <v>1069</v>
      </c>
    </row>
    <row r="477" spans="2:3" x14ac:dyDescent="0.35">
      <c r="B477" t="s">
        <v>1070</v>
      </c>
      <c r="C477" t="s">
        <v>1071</v>
      </c>
    </row>
    <row r="478" spans="2:3" x14ac:dyDescent="0.35">
      <c r="B478" t="s">
        <v>1072</v>
      </c>
      <c r="C478" t="s">
        <v>1073</v>
      </c>
    </row>
    <row r="479" spans="2:3" x14ac:dyDescent="0.35">
      <c r="B479" t="s">
        <v>1074</v>
      </c>
      <c r="C479" t="s">
        <v>1075</v>
      </c>
    </row>
    <row r="480" spans="2:3" x14ac:dyDescent="0.35">
      <c r="B480" t="s">
        <v>1076</v>
      </c>
      <c r="C480" t="s">
        <v>1077</v>
      </c>
    </row>
    <row r="481" spans="2:3" x14ac:dyDescent="0.35">
      <c r="B481" t="s">
        <v>1078</v>
      </c>
      <c r="C481" t="s">
        <v>1079</v>
      </c>
    </row>
    <row r="482" spans="2:3" x14ac:dyDescent="0.35">
      <c r="B482" t="s">
        <v>1080</v>
      </c>
      <c r="C482" t="s">
        <v>1081</v>
      </c>
    </row>
    <row r="483" spans="2:3" x14ac:dyDescent="0.35">
      <c r="B483" t="s">
        <v>1082</v>
      </c>
      <c r="C483" t="s">
        <v>1083</v>
      </c>
    </row>
    <row r="484" spans="2:3" x14ac:dyDescent="0.35">
      <c r="B484" t="s">
        <v>1084</v>
      </c>
      <c r="C484" t="s">
        <v>1085</v>
      </c>
    </row>
    <row r="485" spans="2:3" x14ac:dyDescent="0.35">
      <c r="B485" t="s">
        <v>1086</v>
      </c>
      <c r="C485" t="s">
        <v>1087</v>
      </c>
    </row>
    <row r="486" spans="2:3" x14ac:dyDescent="0.35">
      <c r="B486" t="s">
        <v>1088</v>
      </c>
      <c r="C486" t="s">
        <v>1089</v>
      </c>
    </row>
    <row r="487" spans="2:3" x14ac:dyDescent="0.35">
      <c r="B487" t="s">
        <v>1090</v>
      </c>
      <c r="C487" t="s">
        <v>1091</v>
      </c>
    </row>
    <row r="488" spans="2:3" x14ac:dyDescent="0.35">
      <c r="B488" t="s">
        <v>1092</v>
      </c>
      <c r="C488" t="s">
        <v>1093</v>
      </c>
    </row>
    <row r="489" spans="2:3" x14ac:dyDescent="0.35">
      <c r="B489" t="s">
        <v>1094</v>
      </c>
      <c r="C489" t="s">
        <v>1095</v>
      </c>
    </row>
    <row r="490" spans="2:3" x14ac:dyDescent="0.35">
      <c r="B490" t="s">
        <v>1096</v>
      </c>
      <c r="C490" t="s">
        <v>1097</v>
      </c>
    </row>
    <row r="491" spans="2:3" x14ac:dyDescent="0.35">
      <c r="B491" t="s">
        <v>1098</v>
      </c>
      <c r="C491" t="s">
        <v>1099</v>
      </c>
    </row>
    <row r="492" spans="2:3" x14ac:dyDescent="0.35">
      <c r="B492" t="s">
        <v>1100</v>
      </c>
      <c r="C492" t="s">
        <v>1101</v>
      </c>
    </row>
    <row r="493" spans="2:3" x14ac:dyDescent="0.35">
      <c r="B493" t="s">
        <v>1102</v>
      </c>
      <c r="C493" t="s">
        <v>1103</v>
      </c>
    </row>
    <row r="494" spans="2:3" x14ac:dyDescent="0.35">
      <c r="B494" t="s">
        <v>1104</v>
      </c>
      <c r="C494" t="s">
        <v>1105</v>
      </c>
    </row>
    <row r="495" spans="2:3" x14ac:dyDescent="0.35">
      <c r="B495" t="s">
        <v>1106</v>
      </c>
      <c r="C495" t="s">
        <v>1107</v>
      </c>
    </row>
    <row r="496" spans="2:3" x14ac:dyDescent="0.35">
      <c r="B496" t="s">
        <v>1108</v>
      </c>
      <c r="C496" t="s">
        <v>1109</v>
      </c>
    </row>
    <row r="497" spans="2:3" x14ac:dyDescent="0.35">
      <c r="B497" t="s">
        <v>1110</v>
      </c>
      <c r="C497" t="s">
        <v>1111</v>
      </c>
    </row>
    <row r="498" spans="2:3" x14ac:dyDescent="0.35">
      <c r="B498" t="s">
        <v>1112</v>
      </c>
      <c r="C498" t="s">
        <v>1113</v>
      </c>
    </row>
    <row r="499" spans="2:3" x14ac:dyDescent="0.35">
      <c r="B499" t="s">
        <v>1114</v>
      </c>
      <c r="C499" t="s">
        <v>1115</v>
      </c>
    </row>
    <row r="500" spans="2:3" x14ac:dyDescent="0.35">
      <c r="B500" t="s">
        <v>1116</v>
      </c>
      <c r="C500" t="s">
        <v>1117</v>
      </c>
    </row>
    <row r="501" spans="2:3" x14ac:dyDescent="0.35">
      <c r="B501" t="s">
        <v>1118</v>
      </c>
      <c r="C501" t="s">
        <v>1119</v>
      </c>
    </row>
    <row r="502" spans="2:3" x14ac:dyDescent="0.35">
      <c r="B502" t="s">
        <v>1120</v>
      </c>
      <c r="C502" t="s">
        <v>1121</v>
      </c>
    </row>
    <row r="503" spans="2:3" x14ac:dyDescent="0.35">
      <c r="B503" t="s">
        <v>1122</v>
      </c>
      <c r="C503" t="s">
        <v>1123</v>
      </c>
    </row>
    <row r="504" spans="2:3" x14ac:dyDescent="0.35">
      <c r="B504" t="s">
        <v>1124</v>
      </c>
      <c r="C504" t="s">
        <v>1125</v>
      </c>
    </row>
    <row r="505" spans="2:3" x14ac:dyDescent="0.35">
      <c r="B505" t="s">
        <v>1126</v>
      </c>
      <c r="C505" t="s">
        <v>1127</v>
      </c>
    </row>
    <row r="506" spans="2:3" x14ac:dyDescent="0.35">
      <c r="B506" t="s">
        <v>1128</v>
      </c>
      <c r="C506" t="s">
        <v>1129</v>
      </c>
    </row>
    <row r="507" spans="2:3" x14ac:dyDescent="0.35">
      <c r="B507" t="s">
        <v>1130</v>
      </c>
      <c r="C507" t="s">
        <v>1131</v>
      </c>
    </row>
    <row r="508" spans="2:3" x14ac:dyDescent="0.35">
      <c r="B508" t="s">
        <v>1132</v>
      </c>
      <c r="C508" t="s">
        <v>1133</v>
      </c>
    </row>
    <row r="509" spans="2:3" x14ac:dyDescent="0.35">
      <c r="B509" t="s">
        <v>1134</v>
      </c>
      <c r="C509" t="s">
        <v>1135</v>
      </c>
    </row>
    <row r="510" spans="2:3" x14ac:dyDescent="0.35">
      <c r="B510" t="s">
        <v>1136</v>
      </c>
      <c r="C510" t="s">
        <v>1137</v>
      </c>
    </row>
    <row r="511" spans="2:3" x14ac:dyDescent="0.35">
      <c r="B511" t="s">
        <v>1138</v>
      </c>
      <c r="C511" t="s">
        <v>1139</v>
      </c>
    </row>
    <row r="512" spans="2:3" x14ac:dyDescent="0.35">
      <c r="B512" t="s">
        <v>1140</v>
      </c>
      <c r="C512" t="s">
        <v>1141</v>
      </c>
    </row>
    <row r="513" spans="2:3" x14ac:dyDescent="0.35">
      <c r="B513" t="s">
        <v>1142</v>
      </c>
      <c r="C513" t="s">
        <v>1143</v>
      </c>
    </row>
    <row r="514" spans="2:3" x14ac:dyDescent="0.35">
      <c r="B514" t="s">
        <v>1144</v>
      </c>
      <c r="C514" t="s">
        <v>1145</v>
      </c>
    </row>
    <row r="515" spans="2:3" x14ac:dyDescent="0.35">
      <c r="B515" t="s">
        <v>1146</v>
      </c>
      <c r="C515" t="s">
        <v>1147</v>
      </c>
    </row>
    <row r="516" spans="2:3" x14ac:dyDescent="0.35">
      <c r="B516" t="s">
        <v>1148</v>
      </c>
      <c r="C516" t="s">
        <v>1149</v>
      </c>
    </row>
    <row r="517" spans="2:3" x14ac:dyDescent="0.35">
      <c r="B517" t="s">
        <v>1150</v>
      </c>
      <c r="C517" t="s">
        <v>1151</v>
      </c>
    </row>
    <row r="518" spans="2:3" x14ac:dyDescent="0.35">
      <c r="B518" t="s">
        <v>1152</v>
      </c>
      <c r="C518" t="s">
        <v>1153</v>
      </c>
    </row>
    <row r="519" spans="2:3" x14ac:dyDescent="0.35">
      <c r="B519" t="s">
        <v>1154</v>
      </c>
      <c r="C519" t="s">
        <v>1155</v>
      </c>
    </row>
    <row r="520" spans="2:3" x14ac:dyDescent="0.35">
      <c r="B520" t="s">
        <v>1156</v>
      </c>
      <c r="C520" t="s">
        <v>1157</v>
      </c>
    </row>
    <row r="521" spans="2:3" x14ac:dyDescent="0.35">
      <c r="B521" t="s">
        <v>1158</v>
      </c>
      <c r="C521" t="s">
        <v>1159</v>
      </c>
    </row>
    <row r="522" spans="2:3" x14ac:dyDescent="0.35">
      <c r="B522" t="s">
        <v>1160</v>
      </c>
      <c r="C522" t="s">
        <v>1161</v>
      </c>
    </row>
    <row r="523" spans="2:3" x14ac:dyDescent="0.35">
      <c r="B523" t="s">
        <v>1162</v>
      </c>
      <c r="C523" t="s">
        <v>1163</v>
      </c>
    </row>
    <row r="524" spans="2:3" x14ac:dyDescent="0.35">
      <c r="B524" t="s">
        <v>1164</v>
      </c>
      <c r="C524" t="s">
        <v>1165</v>
      </c>
    </row>
    <row r="525" spans="2:3" x14ac:dyDescent="0.35">
      <c r="B525" t="s">
        <v>1166</v>
      </c>
      <c r="C525" t="s">
        <v>1167</v>
      </c>
    </row>
    <row r="526" spans="2:3" x14ac:dyDescent="0.35">
      <c r="B526" t="s">
        <v>1168</v>
      </c>
      <c r="C526" t="s">
        <v>1169</v>
      </c>
    </row>
    <row r="527" spans="2:3" x14ac:dyDescent="0.35">
      <c r="B527" t="s">
        <v>1170</v>
      </c>
      <c r="C527" t="s">
        <v>1171</v>
      </c>
    </row>
    <row r="528" spans="2:3" x14ac:dyDescent="0.35">
      <c r="B528" t="s">
        <v>1172</v>
      </c>
      <c r="C528" t="s">
        <v>1173</v>
      </c>
    </row>
    <row r="529" spans="2:3" x14ac:dyDescent="0.35">
      <c r="B529" t="s">
        <v>1174</v>
      </c>
      <c r="C529" t="s">
        <v>1175</v>
      </c>
    </row>
    <row r="530" spans="2:3" x14ac:dyDescent="0.35">
      <c r="B530" t="s">
        <v>1176</v>
      </c>
      <c r="C530" t="s">
        <v>1177</v>
      </c>
    </row>
    <row r="531" spans="2:3" x14ac:dyDescent="0.35">
      <c r="B531" t="s">
        <v>1178</v>
      </c>
      <c r="C531" t="s">
        <v>1179</v>
      </c>
    </row>
    <row r="532" spans="2:3" x14ac:dyDescent="0.35">
      <c r="B532" t="s">
        <v>1180</v>
      </c>
      <c r="C532" t="s">
        <v>1181</v>
      </c>
    </row>
    <row r="533" spans="2:3" x14ac:dyDescent="0.35">
      <c r="B533" t="s">
        <v>1182</v>
      </c>
      <c r="C533" t="s">
        <v>1183</v>
      </c>
    </row>
    <row r="534" spans="2:3" x14ac:dyDescent="0.35">
      <c r="B534" t="s">
        <v>1184</v>
      </c>
      <c r="C534" t="s">
        <v>1185</v>
      </c>
    </row>
    <row r="535" spans="2:3" x14ac:dyDescent="0.35">
      <c r="B535" t="s">
        <v>1186</v>
      </c>
      <c r="C535" t="s">
        <v>1187</v>
      </c>
    </row>
    <row r="536" spans="2:3" x14ac:dyDescent="0.35">
      <c r="B536" t="s">
        <v>1188</v>
      </c>
      <c r="C536" t="s">
        <v>1189</v>
      </c>
    </row>
    <row r="537" spans="2:3" x14ac:dyDescent="0.35">
      <c r="B537" t="s">
        <v>1190</v>
      </c>
      <c r="C537" t="s">
        <v>1191</v>
      </c>
    </row>
    <row r="538" spans="2:3" x14ac:dyDescent="0.35">
      <c r="B538" t="s">
        <v>1192</v>
      </c>
      <c r="C538" t="s">
        <v>1193</v>
      </c>
    </row>
    <row r="539" spans="2:3" x14ac:dyDescent="0.35">
      <c r="B539" t="s">
        <v>1194</v>
      </c>
      <c r="C539" t="s">
        <v>1195</v>
      </c>
    </row>
    <row r="540" spans="2:3" x14ac:dyDescent="0.35">
      <c r="B540" t="s">
        <v>1196</v>
      </c>
      <c r="C540" t="s">
        <v>1197</v>
      </c>
    </row>
    <row r="541" spans="2:3" x14ac:dyDescent="0.35">
      <c r="B541" t="s">
        <v>1198</v>
      </c>
      <c r="C541" t="s">
        <v>1199</v>
      </c>
    </row>
    <row r="542" spans="2:3" x14ac:dyDescent="0.35">
      <c r="B542" t="s">
        <v>1200</v>
      </c>
      <c r="C542" t="s">
        <v>1201</v>
      </c>
    </row>
    <row r="543" spans="2:3" x14ac:dyDescent="0.35">
      <c r="B543" t="s">
        <v>1202</v>
      </c>
      <c r="C543" t="s">
        <v>1203</v>
      </c>
    </row>
    <row r="544" spans="2:3" x14ac:dyDescent="0.35">
      <c r="B544" t="s">
        <v>1204</v>
      </c>
      <c r="C544" t="s">
        <v>1205</v>
      </c>
    </row>
    <row r="545" spans="2:3" x14ac:dyDescent="0.35">
      <c r="B545" t="s">
        <v>1206</v>
      </c>
      <c r="C545" t="s">
        <v>1207</v>
      </c>
    </row>
    <row r="546" spans="2:3" x14ac:dyDescent="0.35">
      <c r="B546" t="s">
        <v>1208</v>
      </c>
      <c r="C546" t="s">
        <v>1209</v>
      </c>
    </row>
    <row r="547" spans="2:3" x14ac:dyDescent="0.35">
      <c r="B547" t="s">
        <v>1210</v>
      </c>
      <c r="C547" t="s">
        <v>1211</v>
      </c>
    </row>
    <row r="548" spans="2:3" x14ac:dyDescent="0.35">
      <c r="B548" t="s">
        <v>1212</v>
      </c>
      <c r="C548" t="s">
        <v>1213</v>
      </c>
    </row>
    <row r="549" spans="2:3" x14ac:dyDescent="0.35">
      <c r="B549" t="s">
        <v>1214</v>
      </c>
      <c r="C549" t="s">
        <v>1215</v>
      </c>
    </row>
    <row r="550" spans="2:3" x14ac:dyDescent="0.35">
      <c r="B550" t="s">
        <v>1216</v>
      </c>
      <c r="C550" t="s">
        <v>1217</v>
      </c>
    </row>
    <row r="551" spans="2:3" x14ac:dyDescent="0.35">
      <c r="B551" t="s">
        <v>1218</v>
      </c>
      <c r="C551" t="s">
        <v>1219</v>
      </c>
    </row>
    <row r="552" spans="2:3" x14ac:dyDescent="0.35">
      <c r="B552" t="s">
        <v>1220</v>
      </c>
      <c r="C552" t="s">
        <v>1221</v>
      </c>
    </row>
    <row r="553" spans="2:3" x14ac:dyDescent="0.35">
      <c r="B553" t="s">
        <v>1222</v>
      </c>
      <c r="C553" t="s">
        <v>1223</v>
      </c>
    </row>
    <row r="554" spans="2:3" x14ac:dyDescent="0.35">
      <c r="B554" t="s">
        <v>1224</v>
      </c>
      <c r="C554" t="s">
        <v>1225</v>
      </c>
    </row>
    <row r="555" spans="2:3" x14ac:dyDescent="0.35">
      <c r="B555" t="s">
        <v>1226</v>
      </c>
      <c r="C555" t="s">
        <v>1227</v>
      </c>
    </row>
    <row r="556" spans="2:3" x14ac:dyDescent="0.35">
      <c r="B556" t="s">
        <v>1228</v>
      </c>
      <c r="C556" t="s">
        <v>1229</v>
      </c>
    </row>
    <row r="557" spans="2:3" x14ac:dyDescent="0.35">
      <c r="B557" t="s">
        <v>1230</v>
      </c>
      <c r="C557" t="s">
        <v>1231</v>
      </c>
    </row>
    <row r="558" spans="2:3" x14ac:dyDescent="0.35">
      <c r="B558" t="s">
        <v>1232</v>
      </c>
      <c r="C558" t="s">
        <v>1233</v>
      </c>
    </row>
    <row r="559" spans="2:3" x14ac:dyDescent="0.35">
      <c r="B559" t="s">
        <v>1234</v>
      </c>
      <c r="C559" t="s">
        <v>1235</v>
      </c>
    </row>
    <row r="560" spans="2:3" x14ac:dyDescent="0.35">
      <c r="B560" t="s">
        <v>1236</v>
      </c>
      <c r="C560" t="s">
        <v>1237</v>
      </c>
    </row>
    <row r="561" spans="2:3" x14ac:dyDescent="0.35">
      <c r="B561" t="s">
        <v>1238</v>
      </c>
      <c r="C561" t="s">
        <v>1239</v>
      </c>
    </row>
    <row r="562" spans="2:3" x14ac:dyDescent="0.35">
      <c r="B562" t="s">
        <v>1240</v>
      </c>
      <c r="C562" t="s">
        <v>1241</v>
      </c>
    </row>
    <row r="563" spans="2:3" x14ac:dyDescent="0.35">
      <c r="B563" t="s">
        <v>1242</v>
      </c>
      <c r="C563" t="s">
        <v>1243</v>
      </c>
    </row>
    <row r="564" spans="2:3" x14ac:dyDescent="0.35">
      <c r="B564" t="s">
        <v>1244</v>
      </c>
      <c r="C564" t="s">
        <v>1245</v>
      </c>
    </row>
    <row r="565" spans="2:3" x14ac:dyDescent="0.35">
      <c r="B565" t="s">
        <v>1246</v>
      </c>
      <c r="C565" t="s">
        <v>1247</v>
      </c>
    </row>
    <row r="566" spans="2:3" x14ac:dyDescent="0.35">
      <c r="B566" t="s">
        <v>1248</v>
      </c>
      <c r="C566" t="s">
        <v>1249</v>
      </c>
    </row>
    <row r="567" spans="2:3" x14ac:dyDescent="0.35">
      <c r="B567" t="s">
        <v>1250</v>
      </c>
      <c r="C567" t="s">
        <v>1251</v>
      </c>
    </row>
    <row r="568" spans="2:3" x14ac:dyDescent="0.35">
      <c r="B568" t="s">
        <v>1252</v>
      </c>
      <c r="C568" t="s">
        <v>1253</v>
      </c>
    </row>
    <row r="569" spans="2:3" x14ac:dyDescent="0.35">
      <c r="B569" t="s">
        <v>1254</v>
      </c>
      <c r="C569" t="s">
        <v>1255</v>
      </c>
    </row>
    <row r="570" spans="2:3" x14ac:dyDescent="0.35">
      <c r="B570" t="s">
        <v>1256</v>
      </c>
      <c r="C570" t="s">
        <v>250</v>
      </c>
    </row>
    <row r="571" spans="2:3" x14ac:dyDescent="0.35">
      <c r="B571" t="s">
        <v>1257</v>
      </c>
      <c r="C571" t="s">
        <v>1258</v>
      </c>
    </row>
    <row r="572" spans="2:3" x14ac:dyDescent="0.35">
      <c r="B572" t="s">
        <v>1259</v>
      </c>
      <c r="C572" t="s">
        <v>1260</v>
      </c>
    </row>
    <row r="573" spans="2:3" x14ac:dyDescent="0.35">
      <c r="B573" t="s">
        <v>1261</v>
      </c>
      <c r="C573" t="s">
        <v>1262</v>
      </c>
    </row>
    <row r="574" spans="2:3" x14ac:dyDescent="0.35">
      <c r="B574" t="s">
        <v>1263</v>
      </c>
      <c r="C574" t="s">
        <v>1264</v>
      </c>
    </row>
    <row r="575" spans="2:3" x14ac:dyDescent="0.35">
      <c r="B575" t="s">
        <v>1265</v>
      </c>
      <c r="C575" t="s">
        <v>1266</v>
      </c>
    </row>
    <row r="576" spans="2:3" x14ac:dyDescent="0.35">
      <c r="B576" t="s">
        <v>1267</v>
      </c>
      <c r="C576" t="s">
        <v>1268</v>
      </c>
    </row>
    <row r="577" spans="2:3" x14ac:dyDescent="0.35">
      <c r="B577" t="s">
        <v>1269</v>
      </c>
      <c r="C577" t="s">
        <v>1270</v>
      </c>
    </row>
    <row r="578" spans="2:3" x14ac:dyDescent="0.35">
      <c r="B578" t="s">
        <v>1271</v>
      </c>
      <c r="C578" t="s">
        <v>1272</v>
      </c>
    </row>
    <row r="579" spans="2:3" x14ac:dyDescent="0.35">
      <c r="B579" t="s">
        <v>1273</v>
      </c>
      <c r="C579" t="s">
        <v>1274</v>
      </c>
    </row>
    <row r="580" spans="2:3" x14ac:dyDescent="0.35">
      <c r="B580" t="s">
        <v>1275</v>
      </c>
      <c r="C580" t="s">
        <v>1276</v>
      </c>
    </row>
    <row r="581" spans="2:3" x14ac:dyDescent="0.35">
      <c r="B581" t="s">
        <v>1277</v>
      </c>
      <c r="C581" t="s">
        <v>1278</v>
      </c>
    </row>
    <row r="582" spans="2:3" x14ac:dyDescent="0.35">
      <c r="B582" t="s">
        <v>1279</v>
      </c>
      <c r="C582" t="s">
        <v>1280</v>
      </c>
    </row>
    <row r="583" spans="2:3" x14ac:dyDescent="0.35">
      <c r="B583" t="s">
        <v>1281</v>
      </c>
      <c r="C583" t="s">
        <v>1282</v>
      </c>
    </row>
    <row r="584" spans="2:3" x14ac:dyDescent="0.35">
      <c r="B584" t="s">
        <v>1283</v>
      </c>
      <c r="C584" t="s">
        <v>1284</v>
      </c>
    </row>
    <row r="585" spans="2:3" x14ac:dyDescent="0.35">
      <c r="B585" t="s">
        <v>1285</v>
      </c>
      <c r="C585" t="s">
        <v>1286</v>
      </c>
    </row>
    <row r="586" spans="2:3" x14ac:dyDescent="0.35">
      <c r="B586" t="s">
        <v>1287</v>
      </c>
      <c r="C586" t="s">
        <v>1288</v>
      </c>
    </row>
    <row r="587" spans="2:3" x14ac:dyDescent="0.35">
      <c r="B587" t="s">
        <v>1289</v>
      </c>
      <c r="C587" t="s">
        <v>1290</v>
      </c>
    </row>
    <row r="588" spans="2:3" x14ac:dyDescent="0.35">
      <c r="B588" t="s">
        <v>1291</v>
      </c>
      <c r="C588" t="s">
        <v>1292</v>
      </c>
    </row>
    <row r="589" spans="2:3" x14ac:dyDescent="0.35">
      <c r="B589" t="s">
        <v>1293</v>
      </c>
      <c r="C589" t="s">
        <v>1294</v>
      </c>
    </row>
    <row r="590" spans="2:3" x14ac:dyDescent="0.35">
      <c r="B590" t="s">
        <v>1295</v>
      </c>
      <c r="C590" t="s">
        <v>1296</v>
      </c>
    </row>
    <row r="591" spans="2:3" x14ac:dyDescent="0.35">
      <c r="B591" t="s">
        <v>1297</v>
      </c>
      <c r="C591" t="s">
        <v>1298</v>
      </c>
    </row>
    <row r="592" spans="2:3" x14ac:dyDescent="0.35">
      <c r="B592" t="s">
        <v>1299</v>
      </c>
      <c r="C592" t="s">
        <v>1300</v>
      </c>
    </row>
    <row r="593" spans="2:3" x14ac:dyDescent="0.35">
      <c r="B593" t="s">
        <v>1301</v>
      </c>
      <c r="C593" t="s">
        <v>1302</v>
      </c>
    </row>
    <row r="594" spans="2:3" x14ac:dyDescent="0.35">
      <c r="B594" t="s">
        <v>1303</v>
      </c>
      <c r="C594" t="s">
        <v>1304</v>
      </c>
    </row>
    <row r="595" spans="2:3" x14ac:dyDescent="0.35">
      <c r="B595" t="s">
        <v>1305</v>
      </c>
      <c r="C595" t="s">
        <v>1306</v>
      </c>
    </row>
    <row r="596" spans="2:3" x14ac:dyDescent="0.35">
      <c r="B596" t="s">
        <v>1307</v>
      </c>
      <c r="C596" t="s">
        <v>1308</v>
      </c>
    </row>
    <row r="597" spans="2:3" x14ac:dyDescent="0.35">
      <c r="B597" t="s">
        <v>1309</v>
      </c>
      <c r="C597" t="s">
        <v>1310</v>
      </c>
    </row>
    <row r="598" spans="2:3" x14ac:dyDescent="0.35">
      <c r="B598" t="s">
        <v>1311</v>
      </c>
      <c r="C598" t="s">
        <v>1312</v>
      </c>
    </row>
    <row r="599" spans="2:3" x14ac:dyDescent="0.35">
      <c r="B599" t="s">
        <v>1313</v>
      </c>
      <c r="C599" t="s">
        <v>1314</v>
      </c>
    </row>
    <row r="600" spans="2:3" x14ac:dyDescent="0.35">
      <c r="B600" t="s">
        <v>1315</v>
      </c>
      <c r="C600" t="s">
        <v>1316</v>
      </c>
    </row>
    <row r="601" spans="2:3" x14ac:dyDescent="0.35">
      <c r="B601" t="s">
        <v>1317</v>
      </c>
      <c r="C601" t="s">
        <v>1318</v>
      </c>
    </row>
    <row r="602" spans="2:3" x14ac:dyDescent="0.35">
      <c r="B602" t="s">
        <v>1319</v>
      </c>
      <c r="C602" t="s">
        <v>1320</v>
      </c>
    </row>
    <row r="603" spans="2:3" x14ac:dyDescent="0.35">
      <c r="B603" t="s">
        <v>1321</v>
      </c>
      <c r="C603" t="s">
        <v>1322</v>
      </c>
    </row>
    <row r="604" spans="2:3" x14ac:dyDescent="0.35">
      <c r="B604" t="s">
        <v>1323</v>
      </c>
      <c r="C604" t="s">
        <v>1324</v>
      </c>
    </row>
    <row r="605" spans="2:3" x14ac:dyDescent="0.35">
      <c r="B605" t="s">
        <v>1325</v>
      </c>
      <c r="C605" t="s">
        <v>1326</v>
      </c>
    </row>
    <row r="606" spans="2:3" x14ac:dyDescent="0.35">
      <c r="B606" t="s">
        <v>1327</v>
      </c>
      <c r="C606" t="s">
        <v>1328</v>
      </c>
    </row>
    <row r="607" spans="2:3" x14ac:dyDescent="0.35">
      <c r="B607" t="s">
        <v>1329</v>
      </c>
      <c r="C607" t="s">
        <v>1330</v>
      </c>
    </row>
    <row r="608" spans="2:3" x14ac:dyDescent="0.35">
      <c r="B608" t="s">
        <v>1331</v>
      </c>
      <c r="C608" t="s">
        <v>1332</v>
      </c>
    </row>
    <row r="609" spans="2:3" x14ac:dyDescent="0.35">
      <c r="B609" t="s">
        <v>1333</v>
      </c>
      <c r="C609" t="s">
        <v>1334</v>
      </c>
    </row>
    <row r="610" spans="2:3" x14ac:dyDescent="0.35">
      <c r="B610" t="s">
        <v>1335</v>
      </c>
      <c r="C610" t="s">
        <v>1336</v>
      </c>
    </row>
    <row r="611" spans="2:3" x14ac:dyDescent="0.35">
      <c r="B611" t="s">
        <v>1337</v>
      </c>
      <c r="C611" t="s">
        <v>1338</v>
      </c>
    </row>
    <row r="612" spans="2:3" x14ac:dyDescent="0.35">
      <c r="B612" t="s">
        <v>1339</v>
      </c>
      <c r="C612" t="s">
        <v>1340</v>
      </c>
    </row>
    <row r="613" spans="2:3" x14ac:dyDescent="0.35">
      <c r="B613" t="s">
        <v>1341</v>
      </c>
      <c r="C613" t="s">
        <v>1342</v>
      </c>
    </row>
    <row r="614" spans="2:3" x14ac:dyDescent="0.35">
      <c r="B614" t="s">
        <v>1343</v>
      </c>
      <c r="C614" t="s">
        <v>1344</v>
      </c>
    </row>
    <row r="615" spans="2:3" x14ac:dyDescent="0.35">
      <c r="B615" t="s">
        <v>1345</v>
      </c>
      <c r="C615" t="s">
        <v>1346</v>
      </c>
    </row>
    <row r="616" spans="2:3" x14ac:dyDescent="0.35">
      <c r="B616" t="s">
        <v>1347</v>
      </c>
      <c r="C616" t="s">
        <v>1348</v>
      </c>
    </row>
    <row r="617" spans="2:3" x14ac:dyDescent="0.35">
      <c r="B617" t="s">
        <v>1349</v>
      </c>
      <c r="C617" t="s">
        <v>1350</v>
      </c>
    </row>
    <row r="618" spans="2:3" x14ac:dyDescent="0.35">
      <c r="B618" t="s">
        <v>1351</v>
      </c>
      <c r="C618" t="s">
        <v>1352</v>
      </c>
    </row>
    <row r="619" spans="2:3" x14ac:dyDescent="0.35">
      <c r="B619" t="s">
        <v>1353</v>
      </c>
      <c r="C619" t="s">
        <v>1354</v>
      </c>
    </row>
    <row r="620" spans="2:3" x14ac:dyDescent="0.35">
      <c r="B620" t="s">
        <v>1355</v>
      </c>
      <c r="C620" t="s">
        <v>1356</v>
      </c>
    </row>
    <row r="621" spans="2:3" x14ac:dyDescent="0.35">
      <c r="B621" t="s">
        <v>1357</v>
      </c>
      <c r="C621" t="s">
        <v>1358</v>
      </c>
    </row>
    <row r="622" spans="2:3" x14ac:dyDescent="0.35">
      <c r="B622" t="s">
        <v>1359</v>
      </c>
      <c r="C622" t="s">
        <v>1360</v>
      </c>
    </row>
    <row r="623" spans="2:3" x14ac:dyDescent="0.35">
      <c r="B623" t="s">
        <v>1361</v>
      </c>
      <c r="C623" t="s">
        <v>1362</v>
      </c>
    </row>
    <row r="624" spans="2:3" x14ac:dyDescent="0.35">
      <c r="B624" t="s">
        <v>1363</v>
      </c>
      <c r="C624" t="s">
        <v>1364</v>
      </c>
    </row>
    <row r="625" spans="2:3" x14ac:dyDescent="0.35">
      <c r="B625" t="s">
        <v>1365</v>
      </c>
      <c r="C625" t="s">
        <v>1366</v>
      </c>
    </row>
    <row r="626" spans="2:3" x14ac:dyDescent="0.35">
      <c r="B626" t="s">
        <v>1367</v>
      </c>
      <c r="C626" t="s">
        <v>1368</v>
      </c>
    </row>
    <row r="627" spans="2:3" x14ac:dyDescent="0.35">
      <c r="B627" t="s">
        <v>1369</v>
      </c>
      <c r="C627" t="s">
        <v>1370</v>
      </c>
    </row>
    <row r="628" spans="2:3" x14ac:dyDescent="0.35">
      <c r="B628" t="s">
        <v>1371</v>
      </c>
      <c r="C628" t="s">
        <v>1372</v>
      </c>
    </row>
    <row r="629" spans="2:3" x14ac:dyDescent="0.35">
      <c r="B629" t="s">
        <v>1373</v>
      </c>
      <c r="C629" t="s">
        <v>1374</v>
      </c>
    </row>
    <row r="630" spans="2:3" x14ac:dyDescent="0.35">
      <c r="B630" t="s">
        <v>1375</v>
      </c>
      <c r="C630" t="s">
        <v>1376</v>
      </c>
    </row>
    <row r="631" spans="2:3" x14ac:dyDescent="0.35">
      <c r="B631" t="s">
        <v>1377</v>
      </c>
      <c r="C631" t="s">
        <v>1378</v>
      </c>
    </row>
    <row r="632" spans="2:3" x14ac:dyDescent="0.35">
      <c r="B632" t="s">
        <v>1379</v>
      </c>
      <c r="C632" t="s">
        <v>1380</v>
      </c>
    </row>
    <row r="633" spans="2:3" x14ac:dyDescent="0.35">
      <c r="B633" t="s">
        <v>1381</v>
      </c>
      <c r="C633" t="s">
        <v>1382</v>
      </c>
    </row>
    <row r="634" spans="2:3" x14ac:dyDescent="0.35">
      <c r="B634" t="s">
        <v>1383</v>
      </c>
      <c r="C634" t="s">
        <v>1384</v>
      </c>
    </row>
    <row r="635" spans="2:3" x14ac:dyDescent="0.35">
      <c r="B635" t="s">
        <v>1385</v>
      </c>
      <c r="C635" t="s">
        <v>1386</v>
      </c>
    </row>
    <row r="636" spans="2:3" x14ac:dyDescent="0.35">
      <c r="B636" t="s">
        <v>1387</v>
      </c>
      <c r="C636" t="s">
        <v>1388</v>
      </c>
    </row>
    <row r="637" spans="2:3" x14ac:dyDescent="0.35">
      <c r="B637" t="s">
        <v>1389</v>
      </c>
      <c r="C637" t="s">
        <v>1390</v>
      </c>
    </row>
    <row r="638" spans="2:3" x14ac:dyDescent="0.35">
      <c r="B638" t="s">
        <v>1391</v>
      </c>
      <c r="C638" t="s">
        <v>1392</v>
      </c>
    </row>
    <row r="639" spans="2:3" x14ac:dyDescent="0.35">
      <c r="B639" t="s">
        <v>1393</v>
      </c>
      <c r="C639" t="s">
        <v>1394</v>
      </c>
    </row>
    <row r="640" spans="2:3" x14ac:dyDescent="0.35">
      <c r="B640" t="s">
        <v>1395</v>
      </c>
      <c r="C640" t="s">
        <v>1396</v>
      </c>
    </row>
    <row r="641" spans="2:3" x14ac:dyDescent="0.35">
      <c r="B641" t="s">
        <v>1397</v>
      </c>
      <c r="C641" t="s">
        <v>1398</v>
      </c>
    </row>
    <row r="642" spans="2:3" x14ac:dyDescent="0.35">
      <c r="B642" t="s">
        <v>1399</v>
      </c>
      <c r="C642" t="s">
        <v>1400</v>
      </c>
    </row>
    <row r="643" spans="2:3" x14ac:dyDescent="0.35">
      <c r="B643" t="s">
        <v>1401</v>
      </c>
      <c r="C643" t="s">
        <v>1402</v>
      </c>
    </row>
    <row r="644" spans="2:3" x14ac:dyDescent="0.35">
      <c r="B644" t="s">
        <v>1403</v>
      </c>
      <c r="C644" t="s">
        <v>1404</v>
      </c>
    </row>
    <row r="645" spans="2:3" x14ac:dyDescent="0.35">
      <c r="B645" t="s">
        <v>1405</v>
      </c>
      <c r="C645" t="s">
        <v>1406</v>
      </c>
    </row>
    <row r="646" spans="2:3" x14ac:dyDescent="0.35">
      <c r="B646" t="s">
        <v>1407</v>
      </c>
      <c r="C646" t="s">
        <v>1408</v>
      </c>
    </row>
    <row r="647" spans="2:3" x14ac:dyDescent="0.35">
      <c r="B647" t="s">
        <v>1409</v>
      </c>
      <c r="C647" t="s">
        <v>1410</v>
      </c>
    </row>
    <row r="648" spans="2:3" x14ac:dyDescent="0.35">
      <c r="B648" t="s">
        <v>1411</v>
      </c>
      <c r="C648" t="s">
        <v>1412</v>
      </c>
    </row>
    <row r="649" spans="2:3" x14ac:dyDescent="0.35">
      <c r="B649" t="s">
        <v>1413</v>
      </c>
      <c r="C649" t="s">
        <v>1414</v>
      </c>
    </row>
    <row r="650" spans="2:3" x14ac:dyDescent="0.35">
      <c r="B650" t="s">
        <v>1415</v>
      </c>
      <c r="C650" t="s">
        <v>1416</v>
      </c>
    </row>
    <row r="651" spans="2:3" x14ac:dyDescent="0.35">
      <c r="B651" t="s">
        <v>1417</v>
      </c>
      <c r="C651" t="s">
        <v>1418</v>
      </c>
    </row>
    <row r="652" spans="2:3" x14ac:dyDescent="0.35">
      <c r="B652" t="s">
        <v>1419</v>
      </c>
      <c r="C652" t="s">
        <v>1420</v>
      </c>
    </row>
    <row r="653" spans="2:3" x14ac:dyDescent="0.35">
      <c r="B653" t="s">
        <v>1421</v>
      </c>
      <c r="C653" t="s">
        <v>1422</v>
      </c>
    </row>
    <row r="654" spans="2:3" x14ac:dyDescent="0.35">
      <c r="B654" t="s">
        <v>1423</v>
      </c>
      <c r="C654" t="s">
        <v>1424</v>
      </c>
    </row>
    <row r="655" spans="2:3" x14ac:dyDescent="0.35">
      <c r="B655" t="s">
        <v>1425</v>
      </c>
      <c r="C655" t="s">
        <v>1426</v>
      </c>
    </row>
    <row r="656" spans="2:3" x14ac:dyDescent="0.35">
      <c r="B656" t="s">
        <v>1427</v>
      </c>
      <c r="C656" t="s">
        <v>1428</v>
      </c>
    </row>
    <row r="657" spans="2:3" x14ac:dyDescent="0.35">
      <c r="B657" t="s">
        <v>1429</v>
      </c>
      <c r="C657" t="s">
        <v>1430</v>
      </c>
    </row>
    <row r="658" spans="2:3" x14ac:dyDescent="0.35">
      <c r="B658" t="s">
        <v>1431</v>
      </c>
      <c r="C658" t="s">
        <v>1432</v>
      </c>
    </row>
    <row r="659" spans="2:3" x14ac:dyDescent="0.35">
      <c r="B659" t="s">
        <v>1433</v>
      </c>
      <c r="C659" t="s">
        <v>1434</v>
      </c>
    </row>
    <row r="660" spans="2:3" x14ac:dyDescent="0.35">
      <c r="B660" t="s">
        <v>1435</v>
      </c>
      <c r="C660" t="s">
        <v>1436</v>
      </c>
    </row>
    <row r="661" spans="2:3" x14ac:dyDescent="0.35">
      <c r="B661" t="s">
        <v>1437</v>
      </c>
      <c r="C661" t="s">
        <v>1438</v>
      </c>
    </row>
    <row r="662" spans="2:3" x14ac:dyDescent="0.35">
      <c r="B662" t="s">
        <v>1439</v>
      </c>
      <c r="C662" t="s">
        <v>1440</v>
      </c>
    </row>
    <row r="663" spans="2:3" x14ac:dyDescent="0.35">
      <c r="B663" t="s">
        <v>1441</v>
      </c>
      <c r="C663" t="s">
        <v>1442</v>
      </c>
    </row>
    <row r="664" spans="2:3" x14ac:dyDescent="0.35">
      <c r="B664" t="s">
        <v>1443</v>
      </c>
      <c r="C664" t="s">
        <v>1444</v>
      </c>
    </row>
    <row r="665" spans="2:3" x14ac:dyDescent="0.35">
      <c r="B665" t="s">
        <v>1445</v>
      </c>
      <c r="C665" t="s">
        <v>1446</v>
      </c>
    </row>
    <row r="666" spans="2:3" x14ac:dyDescent="0.35">
      <c r="B666" t="s">
        <v>1447</v>
      </c>
      <c r="C666" t="s">
        <v>1448</v>
      </c>
    </row>
    <row r="667" spans="2:3" x14ac:dyDescent="0.35">
      <c r="B667" t="s">
        <v>1449</v>
      </c>
      <c r="C667" t="s">
        <v>1450</v>
      </c>
    </row>
    <row r="668" spans="2:3" x14ac:dyDescent="0.35">
      <c r="B668" t="s">
        <v>1451</v>
      </c>
      <c r="C668" t="s">
        <v>1452</v>
      </c>
    </row>
    <row r="669" spans="2:3" x14ac:dyDescent="0.35">
      <c r="B669" t="s">
        <v>1453</v>
      </c>
      <c r="C669" t="s">
        <v>1454</v>
      </c>
    </row>
    <row r="670" spans="2:3" x14ac:dyDescent="0.35">
      <c r="B670" t="s">
        <v>1455</v>
      </c>
      <c r="C670" t="s">
        <v>1456</v>
      </c>
    </row>
    <row r="671" spans="2:3" x14ac:dyDescent="0.35">
      <c r="B671" t="s">
        <v>1457</v>
      </c>
      <c r="C671" t="s">
        <v>1458</v>
      </c>
    </row>
    <row r="672" spans="2:3" x14ac:dyDescent="0.35">
      <c r="B672" t="s">
        <v>1459</v>
      </c>
      <c r="C672" t="s">
        <v>1460</v>
      </c>
    </row>
    <row r="673" spans="2:3" x14ac:dyDescent="0.35">
      <c r="B673" t="s">
        <v>1461</v>
      </c>
      <c r="C673" t="s">
        <v>1462</v>
      </c>
    </row>
    <row r="674" spans="2:3" x14ac:dyDescent="0.35">
      <c r="B674" t="s">
        <v>1463</v>
      </c>
      <c r="C674" t="s">
        <v>1464</v>
      </c>
    </row>
    <row r="675" spans="2:3" x14ac:dyDescent="0.35">
      <c r="B675" t="s">
        <v>1465</v>
      </c>
      <c r="C675" t="s">
        <v>1466</v>
      </c>
    </row>
    <row r="676" spans="2:3" x14ac:dyDescent="0.35">
      <c r="B676" t="s">
        <v>1467</v>
      </c>
      <c r="C676" t="s">
        <v>1468</v>
      </c>
    </row>
    <row r="677" spans="2:3" x14ac:dyDescent="0.35">
      <c r="B677" t="s">
        <v>1469</v>
      </c>
      <c r="C677" t="s">
        <v>1470</v>
      </c>
    </row>
    <row r="678" spans="2:3" x14ac:dyDescent="0.35">
      <c r="B678" t="s">
        <v>1471</v>
      </c>
      <c r="C678" t="s">
        <v>1472</v>
      </c>
    </row>
    <row r="679" spans="2:3" x14ac:dyDescent="0.35">
      <c r="B679" t="s">
        <v>1473</v>
      </c>
      <c r="C679" t="s">
        <v>1474</v>
      </c>
    </row>
    <row r="680" spans="2:3" x14ac:dyDescent="0.35">
      <c r="B680" t="s">
        <v>1475</v>
      </c>
      <c r="C680" t="s">
        <v>1476</v>
      </c>
    </row>
    <row r="681" spans="2:3" x14ac:dyDescent="0.35">
      <c r="B681" t="s">
        <v>1477</v>
      </c>
      <c r="C681" t="s">
        <v>1478</v>
      </c>
    </row>
    <row r="682" spans="2:3" x14ac:dyDescent="0.35">
      <c r="B682" t="s">
        <v>1479</v>
      </c>
      <c r="C682" t="s">
        <v>1480</v>
      </c>
    </row>
    <row r="683" spans="2:3" x14ac:dyDescent="0.35">
      <c r="B683" t="s">
        <v>1481</v>
      </c>
      <c r="C683" t="s">
        <v>1482</v>
      </c>
    </row>
    <row r="684" spans="2:3" x14ac:dyDescent="0.35">
      <c r="B684" t="s">
        <v>1483</v>
      </c>
      <c r="C684" t="s">
        <v>1484</v>
      </c>
    </row>
    <row r="685" spans="2:3" x14ac:dyDescent="0.35">
      <c r="B685" t="s">
        <v>1485</v>
      </c>
      <c r="C685" t="s">
        <v>1486</v>
      </c>
    </row>
    <row r="686" spans="2:3" x14ac:dyDescent="0.35">
      <c r="B686" t="s">
        <v>1487</v>
      </c>
      <c r="C686" t="s">
        <v>1488</v>
      </c>
    </row>
    <row r="687" spans="2:3" x14ac:dyDescent="0.35">
      <c r="B687" t="s">
        <v>1489</v>
      </c>
      <c r="C687" t="s">
        <v>1490</v>
      </c>
    </row>
    <row r="688" spans="2:3" x14ac:dyDescent="0.35">
      <c r="B688" t="s">
        <v>1491</v>
      </c>
      <c r="C688" t="s">
        <v>1492</v>
      </c>
    </row>
    <row r="689" spans="2:3" x14ac:dyDescent="0.35">
      <c r="B689" t="s">
        <v>1493</v>
      </c>
      <c r="C689" t="s">
        <v>1494</v>
      </c>
    </row>
    <row r="690" spans="2:3" x14ac:dyDescent="0.35">
      <c r="B690" t="s">
        <v>1495</v>
      </c>
      <c r="C690" t="s">
        <v>1496</v>
      </c>
    </row>
    <row r="691" spans="2:3" x14ac:dyDescent="0.35">
      <c r="B691" t="s">
        <v>1497</v>
      </c>
      <c r="C691" t="s">
        <v>1498</v>
      </c>
    </row>
    <row r="692" spans="2:3" x14ac:dyDescent="0.35">
      <c r="B692" t="s">
        <v>1499</v>
      </c>
      <c r="C692" t="s">
        <v>1500</v>
      </c>
    </row>
    <row r="693" spans="2:3" x14ac:dyDescent="0.35">
      <c r="B693" t="s">
        <v>1501</v>
      </c>
      <c r="C693" t="s">
        <v>1502</v>
      </c>
    </row>
    <row r="694" spans="2:3" x14ac:dyDescent="0.35">
      <c r="B694" t="s">
        <v>1503</v>
      </c>
      <c r="C694" t="s">
        <v>1504</v>
      </c>
    </row>
    <row r="695" spans="2:3" x14ac:dyDescent="0.35">
      <c r="B695" t="s">
        <v>1505</v>
      </c>
      <c r="C695" t="s">
        <v>1506</v>
      </c>
    </row>
    <row r="696" spans="2:3" x14ac:dyDescent="0.35">
      <c r="B696" t="s">
        <v>1507</v>
      </c>
      <c r="C696" t="s">
        <v>1508</v>
      </c>
    </row>
    <row r="697" spans="2:3" x14ac:dyDescent="0.35">
      <c r="B697" t="s">
        <v>1509</v>
      </c>
      <c r="C697" t="s">
        <v>1510</v>
      </c>
    </row>
    <row r="698" spans="2:3" x14ac:dyDescent="0.35">
      <c r="B698" t="s">
        <v>1511</v>
      </c>
      <c r="C698" t="s">
        <v>1512</v>
      </c>
    </row>
    <row r="699" spans="2:3" x14ac:dyDescent="0.35">
      <c r="B699" t="s">
        <v>1513</v>
      </c>
      <c r="C699" t="s">
        <v>1514</v>
      </c>
    </row>
    <row r="700" spans="2:3" x14ac:dyDescent="0.35">
      <c r="B700" t="s">
        <v>1515</v>
      </c>
      <c r="C700" t="s">
        <v>1516</v>
      </c>
    </row>
    <row r="701" spans="2:3" x14ac:dyDescent="0.35">
      <c r="B701" t="s">
        <v>1517</v>
      </c>
      <c r="C701" t="s">
        <v>1518</v>
      </c>
    </row>
    <row r="702" spans="2:3" x14ac:dyDescent="0.35">
      <c r="B702" t="s">
        <v>1519</v>
      </c>
      <c r="C702" t="s">
        <v>1520</v>
      </c>
    </row>
    <row r="703" spans="2:3" x14ac:dyDescent="0.35">
      <c r="B703" t="s">
        <v>1521</v>
      </c>
      <c r="C703" t="s">
        <v>1522</v>
      </c>
    </row>
    <row r="704" spans="2:3" x14ac:dyDescent="0.35">
      <c r="B704" t="s">
        <v>1523</v>
      </c>
      <c r="C704" t="s">
        <v>1524</v>
      </c>
    </row>
    <row r="705" spans="2:3" x14ac:dyDescent="0.35">
      <c r="B705" t="s">
        <v>1525</v>
      </c>
      <c r="C705" t="s">
        <v>1526</v>
      </c>
    </row>
    <row r="706" spans="2:3" x14ac:dyDescent="0.35">
      <c r="B706" t="s">
        <v>1527</v>
      </c>
      <c r="C706" t="s">
        <v>1528</v>
      </c>
    </row>
    <row r="707" spans="2:3" x14ac:dyDescent="0.35">
      <c r="B707" t="s">
        <v>1529</v>
      </c>
      <c r="C707" t="s">
        <v>1530</v>
      </c>
    </row>
    <row r="708" spans="2:3" x14ac:dyDescent="0.35">
      <c r="B708" t="s">
        <v>1531</v>
      </c>
      <c r="C708" t="s">
        <v>1532</v>
      </c>
    </row>
    <row r="709" spans="2:3" x14ac:dyDescent="0.35">
      <c r="B709" t="s">
        <v>1533</v>
      </c>
      <c r="C709" t="s">
        <v>1534</v>
      </c>
    </row>
    <row r="710" spans="2:3" x14ac:dyDescent="0.35">
      <c r="B710" t="s">
        <v>1535</v>
      </c>
      <c r="C710" t="s">
        <v>1536</v>
      </c>
    </row>
    <row r="711" spans="2:3" x14ac:dyDescent="0.35">
      <c r="B711" t="s">
        <v>1537</v>
      </c>
      <c r="C711" t="s">
        <v>1538</v>
      </c>
    </row>
    <row r="712" spans="2:3" x14ac:dyDescent="0.35">
      <c r="B712" t="s">
        <v>1539</v>
      </c>
      <c r="C712" t="s">
        <v>1540</v>
      </c>
    </row>
    <row r="713" spans="2:3" x14ac:dyDescent="0.35">
      <c r="B713" t="s">
        <v>1541</v>
      </c>
      <c r="C713" t="s">
        <v>1542</v>
      </c>
    </row>
    <row r="714" spans="2:3" x14ac:dyDescent="0.35">
      <c r="B714" t="s">
        <v>1543</v>
      </c>
      <c r="C714" t="s">
        <v>1544</v>
      </c>
    </row>
    <row r="715" spans="2:3" x14ac:dyDescent="0.35">
      <c r="B715" t="s">
        <v>1545</v>
      </c>
      <c r="C715" t="s">
        <v>1546</v>
      </c>
    </row>
    <row r="716" spans="2:3" x14ac:dyDescent="0.35">
      <c r="B716" t="s">
        <v>1547</v>
      </c>
      <c r="C716" t="s">
        <v>1548</v>
      </c>
    </row>
    <row r="717" spans="2:3" x14ac:dyDescent="0.35">
      <c r="B717" t="s">
        <v>1549</v>
      </c>
      <c r="C717" t="s">
        <v>1550</v>
      </c>
    </row>
    <row r="718" spans="2:3" x14ac:dyDescent="0.35">
      <c r="B718" t="s">
        <v>1551</v>
      </c>
      <c r="C718" t="s">
        <v>1552</v>
      </c>
    </row>
    <row r="719" spans="2:3" x14ac:dyDescent="0.35">
      <c r="B719" t="s">
        <v>1553</v>
      </c>
      <c r="C719" t="s">
        <v>1554</v>
      </c>
    </row>
    <row r="720" spans="2:3" x14ac:dyDescent="0.35">
      <c r="B720" t="s">
        <v>1555</v>
      </c>
      <c r="C720" t="s">
        <v>1556</v>
      </c>
    </row>
    <row r="721" spans="2:3" x14ac:dyDescent="0.35">
      <c r="B721" t="s">
        <v>1557</v>
      </c>
      <c r="C721" t="s">
        <v>1558</v>
      </c>
    </row>
    <row r="722" spans="2:3" x14ac:dyDescent="0.35">
      <c r="B722" t="s">
        <v>1559</v>
      </c>
      <c r="C722" t="s">
        <v>1560</v>
      </c>
    </row>
    <row r="723" spans="2:3" x14ac:dyDescent="0.35">
      <c r="B723" t="s">
        <v>1561</v>
      </c>
      <c r="C723" t="s">
        <v>1562</v>
      </c>
    </row>
    <row r="724" spans="2:3" x14ac:dyDescent="0.35">
      <c r="B724" t="s">
        <v>1563</v>
      </c>
      <c r="C724" t="s">
        <v>1564</v>
      </c>
    </row>
    <row r="725" spans="2:3" x14ac:dyDescent="0.35">
      <c r="B725" t="s">
        <v>1565</v>
      </c>
      <c r="C725" t="s">
        <v>1566</v>
      </c>
    </row>
    <row r="726" spans="2:3" x14ac:dyDescent="0.35">
      <c r="B726" t="s">
        <v>1567</v>
      </c>
      <c r="C726" t="s">
        <v>1568</v>
      </c>
    </row>
    <row r="727" spans="2:3" x14ac:dyDescent="0.35">
      <c r="B727" t="s">
        <v>1569</v>
      </c>
      <c r="C727" t="s">
        <v>1570</v>
      </c>
    </row>
    <row r="728" spans="2:3" x14ac:dyDescent="0.35">
      <c r="B728" t="s">
        <v>1571</v>
      </c>
      <c r="C728" t="s">
        <v>1572</v>
      </c>
    </row>
    <row r="729" spans="2:3" x14ac:dyDescent="0.35">
      <c r="B729" t="s">
        <v>1573</v>
      </c>
      <c r="C729" t="s">
        <v>1574</v>
      </c>
    </row>
    <row r="730" spans="2:3" x14ac:dyDescent="0.35">
      <c r="B730" t="s">
        <v>1575</v>
      </c>
      <c r="C730" t="s">
        <v>1576</v>
      </c>
    </row>
    <row r="731" spans="2:3" x14ac:dyDescent="0.35">
      <c r="B731" t="s">
        <v>1577</v>
      </c>
      <c r="C731" t="s">
        <v>1578</v>
      </c>
    </row>
    <row r="732" spans="2:3" x14ac:dyDescent="0.35">
      <c r="B732" t="s">
        <v>1579</v>
      </c>
      <c r="C732" t="s">
        <v>1580</v>
      </c>
    </row>
    <row r="733" spans="2:3" x14ac:dyDescent="0.35">
      <c r="B733" t="s">
        <v>1581</v>
      </c>
      <c r="C733" t="s">
        <v>1582</v>
      </c>
    </row>
    <row r="734" spans="2:3" x14ac:dyDescent="0.35">
      <c r="B734" t="s">
        <v>1583</v>
      </c>
      <c r="C734" t="s">
        <v>1584</v>
      </c>
    </row>
    <row r="735" spans="2:3" x14ac:dyDescent="0.35">
      <c r="B735" t="s">
        <v>1585</v>
      </c>
      <c r="C735" t="s">
        <v>1586</v>
      </c>
    </row>
    <row r="736" spans="2:3" x14ac:dyDescent="0.35">
      <c r="B736" t="s">
        <v>1587</v>
      </c>
      <c r="C736" t="s">
        <v>1588</v>
      </c>
    </row>
    <row r="737" spans="2:3" x14ac:dyDescent="0.35">
      <c r="B737" t="s">
        <v>1589</v>
      </c>
      <c r="C737" t="s">
        <v>1590</v>
      </c>
    </row>
    <row r="738" spans="2:3" x14ac:dyDescent="0.35">
      <c r="B738" t="s">
        <v>1591</v>
      </c>
      <c r="C738" t="s">
        <v>1592</v>
      </c>
    </row>
    <row r="739" spans="2:3" x14ac:dyDescent="0.35">
      <c r="B739" t="s">
        <v>1593</v>
      </c>
      <c r="C739" t="s">
        <v>1594</v>
      </c>
    </row>
    <row r="740" spans="2:3" x14ac:dyDescent="0.35">
      <c r="B740" t="s">
        <v>1595</v>
      </c>
      <c r="C740" t="s">
        <v>1596</v>
      </c>
    </row>
    <row r="741" spans="2:3" x14ac:dyDescent="0.35">
      <c r="B741" t="s">
        <v>1597</v>
      </c>
      <c r="C741" t="s">
        <v>1598</v>
      </c>
    </row>
    <row r="742" spans="2:3" x14ac:dyDescent="0.35">
      <c r="B742" t="s">
        <v>1599</v>
      </c>
      <c r="C742" t="s">
        <v>1600</v>
      </c>
    </row>
    <row r="743" spans="2:3" x14ac:dyDescent="0.35">
      <c r="B743" t="s">
        <v>1601</v>
      </c>
      <c r="C743" t="s">
        <v>1602</v>
      </c>
    </row>
    <row r="744" spans="2:3" x14ac:dyDescent="0.35">
      <c r="B744" t="s">
        <v>1603</v>
      </c>
      <c r="C744" t="s">
        <v>1604</v>
      </c>
    </row>
    <row r="745" spans="2:3" x14ac:dyDescent="0.35">
      <c r="B745" t="s">
        <v>1605</v>
      </c>
      <c r="C745" t="s">
        <v>1606</v>
      </c>
    </row>
    <row r="746" spans="2:3" x14ac:dyDescent="0.35">
      <c r="B746" t="s">
        <v>1607</v>
      </c>
      <c r="C746" t="s">
        <v>1608</v>
      </c>
    </row>
    <row r="747" spans="2:3" x14ac:dyDescent="0.35">
      <c r="B747" t="s">
        <v>1609</v>
      </c>
      <c r="C747" t="s">
        <v>1610</v>
      </c>
    </row>
    <row r="748" spans="2:3" x14ac:dyDescent="0.35">
      <c r="B748" t="s">
        <v>1611</v>
      </c>
      <c r="C748" t="s">
        <v>1612</v>
      </c>
    </row>
    <row r="749" spans="2:3" x14ac:dyDescent="0.35">
      <c r="B749" t="s">
        <v>1613</v>
      </c>
      <c r="C749" t="s">
        <v>1614</v>
      </c>
    </row>
    <row r="750" spans="2:3" x14ac:dyDescent="0.35">
      <c r="B750" t="s">
        <v>1615</v>
      </c>
      <c r="C750" t="s">
        <v>1616</v>
      </c>
    </row>
    <row r="751" spans="2:3" x14ac:dyDescent="0.35">
      <c r="B751" t="s">
        <v>1617</v>
      </c>
      <c r="C751" t="s">
        <v>1618</v>
      </c>
    </row>
    <row r="752" spans="2:3" x14ac:dyDescent="0.35">
      <c r="B752" t="s">
        <v>1619</v>
      </c>
      <c r="C752" t="s">
        <v>1620</v>
      </c>
    </row>
    <row r="753" spans="2:3" x14ac:dyDescent="0.35">
      <c r="B753" t="s">
        <v>1621</v>
      </c>
      <c r="C753" t="s">
        <v>1622</v>
      </c>
    </row>
    <row r="754" spans="2:3" x14ac:dyDescent="0.35">
      <c r="B754" t="s">
        <v>1623</v>
      </c>
      <c r="C754" t="s">
        <v>1624</v>
      </c>
    </row>
    <row r="755" spans="2:3" x14ac:dyDescent="0.35">
      <c r="B755" t="s">
        <v>1625</v>
      </c>
      <c r="C755" t="s">
        <v>1626</v>
      </c>
    </row>
    <row r="756" spans="2:3" x14ac:dyDescent="0.35">
      <c r="B756" t="s">
        <v>1627</v>
      </c>
      <c r="C756" t="s">
        <v>1628</v>
      </c>
    </row>
    <row r="757" spans="2:3" x14ac:dyDescent="0.35">
      <c r="B757" t="s">
        <v>1629</v>
      </c>
      <c r="C757" t="s">
        <v>1630</v>
      </c>
    </row>
    <row r="758" spans="2:3" x14ac:dyDescent="0.35">
      <c r="B758" t="s">
        <v>1631</v>
      </c>
      <c r="C758" t="s">
        <v>1632</v>
      </c>
    </row>
    <row r="759" spans="2:3" x14ac:dyDescent="0.35">
      <c r="B759" t="s">
        <v>1633</v>
      </c>
      <c r="C759" t="s">
        <v>1634</v>
      </c>
    </row>
    <row r="760" spans="2:3" x14ac:dyDescent="0.35">
      <c r="B760" t="s">
        <v>1635</v>
      </c>
      <c r="C760" t="s">
        <v>1636</v>
      </c>
    </row>
    <row r="761" spans="2:3" x14ac:dyDescent="0.35">
      <c r="B761" t="s">
        <v>1637</v>
      </c>
      <c r="C761" t="s">
        <v>1638</v>
      </c>
    </row>
    <row r="762" spans="2:3" x14ac:dyDescent="0.35">
      <c r="B762" t="s">
        <v>1639</v>
      </c>
      <c r="C762" t="s">
        <v>1640</v>
      </c>
    </row>
    <row r="763" spans="2:3" x14ac:dyDescent="0.35">
      <c r="B763" t="s">
        <v>1641</v>
      </c>
      <c r="C763" t="s">
        <v>1642</v>
      </c>
    </row>
    <row r="764" spans="2:3" x14ac:dyDescent="0.35">
      <c r="B764" t="s">
        <v>1643</v>
      </c>
      <c r="C764" t="s">
        <v>1644</v>
      </c>
    </row>
    <row r="765" spans="2:3" x14ac:dyDescent="0.35">
      <c r="B765" t="s">
        <v>1645</v>
      </c>
      <c r="C765" t="s">
        <v>1646</v>
      </c>
    </row>
    <row r="766" spans="2:3" x14ac:dyDescent="0.35">
      <c r="B766" t="s">
        <v>1647</v>
      </c>
      <c r="C766" t="s">
        <v>1648</v>
      </c>
    </row>
    <row r="767" spans="2:3" x14ac:dyDescent="0.35">
      <c r="B767" t="s">
        <v>1649</v>
      </c>
      <c r="C767" t="s">
        <v>1650</v>
      </c>
    </row>
    <row r="768" spans="2:3" x14ac:dyDescent="0.35">
      <c r="B768" t="s">
        <v>1651</v>
      </c>
      <c r="C768" t="s">
        <v>1652</v>
      </c>
    </row>
    <row r="769" spans="2:3" x14ac:dyDescent="0.35">
      <c r="B769" t="s">
        <v>1653</v>
      </c>
      <c r="C769" t="s">
        <v>1654</v>
      </c>
    </row>
    <row r="770" spans="2:3" x14ac:dyDescent="0.35">
      <c r="B770" t="s">
        <v>1655</v>
      </c>
      <c r="C770" t="s">
        <v>1656</v>
      </c>
    </row>
    <row r="771" spans="2:3" x14ac:dyDescent="0.35">
      <c r="B771" t="s">
        <v>1657</v>
      </c>
      <c r="C771" t="s">
        <v>1658</v>
      </c>
    </row>
    <row r="772" spans="2:3" x14ac:dyDescent="0.35">
      <c r="B772" t="s">
        <v>1659</v>
      </c>
      <c r="C772" t="s">
        <v>1660</v>
      </c>
    </row>
    <row r="773" spans="2:3" x14ac:dyDescent="0.35">
      <c r="B773" t="s">
        <v>1661</v>
      </c>
      <c r="C773" t="s">
        <v>1662</v>
      </c>
    </row>
    <row r="774" spans="2:3" x14ac:dyDescent="0.35">
      <c r="B774" t="s">
        <v>1663</v>
      </c>
      <c r="C774" t="s">
        <v>1664</v>
      </c>
    </row>
    <row r="775" spans="2:3" x14ac:dyDescent="0.35">
      <c r="B775" t="s">
        <v>1665</v>
      </c>
      <c r="C775" t="s">
        <v>1666</v>
      </c>
    </row>
    <row r="776" spans="2:3" x14ac:dyDescent="0.35">
      <c r="B776" t="s">
        <v>1667</v>
      </c>
      <c r="C776" t="s">
        <v>1668</v>
      </c>
    </row>
    <row r="777" spans="2:3" x14ac:dyDescent="0.35">
      <c r="B777" t="s">
        <v>1669</v>
      </c>
      <c r="C777" t="s">
        <v>1670</v>
      </c>
    </row>
    <row r="778" spans="2:3" x14ac:dyDescent="0.35">
      <c r="B778" t="s">
        <v>1671</v>
      </c>
      <c r="C778" t="s">
        <v>1672</v>
      </c>
    </row>
    <row r="779" spans="2:3" x14ac:dyDescent="0.35">
      <c r="B779" t="s">
        <v>1673</v>
      </c>
      <c r="C779" t="s">
        <v>1674</v>
      </c>
    </row>
    <row r="780" spans="2:3" x14ac:dyDescent="0.35">
      <c r="B780" t="s">
        <v>1675</v>
      </c>
      <c r="C780" t="s">
        <v>1676</v>
      </c>
    </row>
    <row r="781" spans="2:3" x14ac:dyDescent="0.35">
      <c r="B781" t="s">
        <v>1677</v>
      </c>
      <c r="C781" t="s">
        <v>1678</v>
      </c>
    </row>
    <row r="782" spans="2:3" x14ac:dyDescent="0.35">
      <c r="B782" t="s">
        <v>1679</v>
      </c>
      <c r="C782" t="s">
        <v>1680</v>
      </c>
    </row>
    <row r="783" spans="2:3" x14ac:dyDescent="0.35">
      <c r="B783" t="s">
        <v>1681</v>
      </c>
      <c r="C783" t="s">
        <v>1682</v>
      </c>
    </row>
    <row r="784" spans="2:3" x14ac:dyDescent="0.35">
      <c r="B784" t="s">
        <v>1683</v>
      </c>
      <c r="C784" t="s">
        <v>1684</v>
      </c>
    </row>
    <row r="785" spans="2:3" x14ac:dyDescent="0.35">
      <c r="B785" t="s">
        <v>1685</v>
      </c>
      <c r="C785" t="s">
        <v>1686</v>
      </c>
    </row>
    <row r="786" spans="2:3" x14ac:dyDescent="0.35">
      <c r="B786" t="s">
        <v>1687</v>
      </c>
      <c r="C786" t="s">
        <v>1688</v>
      </c>
    </row>
    <row r="787" spans="2:3" x14ac:dyDescent="0.35">
      <c r="B787" t="s">
        <v>1689</v>
      </c>
      <c r="C787" t="s">
        <v>1690</v>
      </c>
    </row>
    <row r="788" spans="2:3" x14ac:dyDescent="0.35">
      <c r="B788" t="s">
        <v>1691</v>
      </c>
      <c r="C788" t="s">
        <v>1692</v>
      </c>
    </row>
    <row r="789" spans="2:3" x14ac:dyDescent="0.35">
      <c r="B789" t="s">
        <v>1693</v>
      </c>
      <c r="C789" t="s">
        <v>1694</v>
      </c>
    </row>
    <row r="790" spans="2:3" x14ac:dyDescent="0.35">
      <c r="B790" t="s">
        <v>1695</v>
      </c>
      <c r="C790" t="s">
        <v>1696</v>
      </c>
    </row>
    <row r="791" spans="2:3" x14ac:dyDescent="0.35">
      <c r="B791" t="s">
        <v>1697</v>
      </c>
      <c r="C791" t="s">
        <v>1698</v>
      </c>
    </row>
    <row r="792" spans="2:3" x14ac:dyDescent="0.35">
      <c r="B792" t="s">
        <v>1699</v>
      </c>
      <c r="C792" t="s">
        <v>1700</v>
      </c>
    </row>
    <row r="793" spans="2:3" x14ac:dyDescent="0.35">
      <c r="B793" t="s">
        <v>1701</v>
      </c>
      <c r="C793" t="s">
        <v>1702</v>
      </c>
    </row>
    <row r="794" spans="2:3" x14ac:dyDescent="0.35">
      <c r="B794" t="s">
        <v>1703</v>
      </c>
      <c r="C794" t="s">
        <v>1704</v>
      </c>
    </row>
    <row r="795" spans="2:3" x14ac:dyDescent="0.35">
      <c r="B795" t="s">
        <v>1705</v>
      </c>
      <c r="C795" t="s">
        <v>1706</v>
      </c>
    </row>
    <row r="796" spans="2:3" x14ac:dyDescent="0.35">
      <c r="B796" t="s">
        <v>1707</v>
      </c>
      <c r="C796" t="s">
        <v>1708</v>
      </c>
    </row>
    <row r="797" spans="2:3" x14ac:dyDescent="0.35">
      <c r="B797" t="s">
        <v>1709</v>
      </c>
      <c r="C797" t="s">
        <v>1710</v>
      </c>
    </row>
    <row r="798" spans="2:3" x14ac:dyDescent="0.35">
      <c r="B798" t="s">
        <v>1711</v>
      </c>
      <c r="C798" t="s">
        <v>1712</v>
      </c>
    </row>
    <row r="799" spans="2:3" x14ac:dyDescent="0.35">
      <c r="B799" t="s">
        <v>1713</v>
      </c>
      <c r="C799" t="s">
        <v>1714</v>
      </c>
    </row>
    <row r="800" spans="2:3" x14ac:dyDescent="0.35">
      <c r="B800" t="s">
        <v>1715</v>
      </c>
      <c r="C800" t="s">
        <v>1716</v>
      </c>
    </row>
    <row r="801" spans="2:3" x14ac:dyDescent="0.35">
      <c r="B801" t="s">
        <v>1717</v>
      </c>
      <c r="C801" t="s">
        <v>1718</v>
      </c>
    </row>
    <row r="802" spans="2:3" x14ac:dyDescent="0.35">
      <c r="B802" t="s">
        <v>1719</v>
      </c>
      <c r="C802" t="s">
        <v>1720</v>
      </c>
    </row>
    <row r="803" spans="2:3" x14ac:dyDescent="0.35">
      <c r="B803" t="s">
        <v>1721</v>
      </c>
      <c r="C803" t="s">
        <v>1722</v>
      </c>
    </row>
    <row r="804" spans="2:3" x14ac:dyDescent="0.35">
      <c r="B804" t="s">
        <v>1723</v>
      </c>
      <c r="C804" t="s">
        <v>1724</v>
      </c>
    </row>
    <row r="805" spans="2:3" x14ac:dyDescent="0.35">
      <c r="B805" t="s">
        <v>1725</v>
      </c>
      <c r="C805" t="s">
        <v>1674</v>
      </c>
    </row>
    <row r="806" spans="2:3" x14ac:dyDescent="0.35">
      <c r="B806" t="s">
        <v>1726</v>
      </c>
      <c r="C806" t="s">
        <v>1727</v>
      </c>
    </row>
    <row r="807" spans="2:3" x14ac:dyDescent="0.35">
      <c r="B807" t="s">
        <v>1728</v>
      </c>
      <c r="C807" t="s">
        <v>1729</v>
      </c>
    </row>
    <row r="808" spans="2:3" x14ac:dyDescent="0.35">
      <c r="B808" t="s">
        <v>1730</v>
      </c>
      <c r="C808" t="s">
        <v>1731</v>
      </c>
    </row>
    <row r="809" spans="2:3" x14ac:dyDescent="0.35">
      <c r="B809" t="s">
        <v>1732</v>
      </c>
      <c r="C809" t="s">
        <v>1733</v>
      </c>
    </row>
    <row r="810" spans="2:3" x14ac:dyDescent="0.35">
      <c r="B810" t="s">
        <v>1734</v>
      </c>
      <c r="C810" t="s">
        <v>1674</v>
      </c>
    </row>
    <row r="811" spans="2:3" x14ac:dyDescent="0.35">
      <c r="B811" t="s">
        <v>1735</v>
      </c>
      <c r="C811" t="s">
        <v>1736</v>
      </c>
    </row>
    <row r="812" spans="2:3" x14ac:dyDescent="0.35">
      <c r="B812" t="s">
        <v>1737</v>
      </c>
      <c r="C812" t="s">
        <v>1738</v>
      </c>
    </row>
    <row r="813" spans="2:3" x14ac:dyDescent="0.35">
      <c r="B813" t="s">
        <v>1739</v>
      </c>
      <c r="C813" t="s">
        <v>1740</v>
      </c>
    </row>
    <row r="814" spans="2:3" x14ac:dyDescent="0.35">
      <c r="B814" t="s">
        <v>1741</v>
      </c>
      <c r="C814" t="s">
        <v>1742</v>
      </c>
    </row>
    <row r="815" spans="2:3" x14ac:dyDescent="0.35">
      <c r="B815" t="s">
        <v>1743</v>
      </c>
      <c r="C815" t="s">
        <v>1744</v>
      </c>
    </row>
    <row r="816" spans="2:3" x14ac:dyDescent="0.35">
      <c r="B816" t="s">
        <v>1745</v>
      </c>
      <c r="C816" t="s">
        <v>1746</v>
      </c>
    </row>
    <row r="817" spans="2:3" x14ac:dyDescent="0.35">
      <c r="B817" t="s">
        <v>1747</v>
      </c>
      <c r="C817" t="s">
        <v>1674</v>
      </c>
    </row>
    <row r="818" spans="2:3" x14ac:dyDescent="0.35">
      <c r="B818" t="s">
        <v>1748</v>
      </c>
      <c r="C818" t="s">
        <v>1749</v>
      </c>
    </row>
    <row r="819" spans="2:3" x14ac:dyDescent="0.35">
      <c r="B819" t="s">
        <v>1750</v>
      </c>
      <c r="C819" t="s">
        <v>1751</v>
      </c>
    </row>
    <row r="820" spans="2:3" x14ac:dyDescent="0.35">
      <c r="B820" t="s">
        <v>1752</v>
      </c>
      <c r="C820" t="s">
        <v>1753</v>
      </c>
    </row>
    <row r="821" spans="2:3" x14ac:dyDescent="0.35">
      <c r="B821" t="s">
        <v>1754</v>
      </c>
      <c r="C821" t="s">
        <v>1755</v>
      </c>
    </row>
    <row r="822" spans="2:3" x14ac:dyDescent="0.35">
      <c r="B822" t="s">
        <v>1756</v>
      </c>
      <c r="C822" t="s">
        <v>1757</v>
      </c>
    </row>
    <row r="823" spans="2:3" x14ac:dyDescent="0.35">
      <c r="B823" t="s">
        <v>1758</v>
      </c>
      <c r="C823" t="s">
        <v>1759</v>
      </c>
    </row>
    <row r="824" spans="2:3" x14ac:dyDescent="0.35">
      <c r="B824" t="s">
        <v>1760</v>
      </c>
      <c r="C824" t="s">
        <v>1761</v>
      </c>
    </row>
    <row r="825" spans="2:3" x14ac:dyDescent="0.35">
      <c r="B825" t="s">
        <v>1762</v>
      </c>
      <c r="C825" t="s">
        <v>1763</v>
      </c>
    </row>
    <row r="826" spans="2:3" x14ac:dyDescent="0.35">
      <c r="B826" t="s">
        <v>1764</v>
      </c>
      <c r="C826" t="s">
        <v>1765</v>
      </c>
    </row>
    <row r="827" spans="2:3" x14ac:dyDescent="0.35">
      <c r="B827" t="s">
        <v>1766</v>
      </c>
      <c r="C827" t="s">
        <v>1767</v>
      </c>
    </row>
    <row r="828" spans="2:3" x14ac:dyDescent="0.35">
      <c r="B828" t="s">
        <v>1768</v>
      </c>
      <c r="C828" t="s">
        <v>1769</v>
      </c>
    </row>
    <row r="829" spans="2:3" x14ac:dyDescent="0.35">
      <c r="B829" t="s">
        <v>1770</v>
      </c>
      <c r="C829" t="s">
        <v>1771</v>
      </c>
    </row>
    <row r="830" spans="2:3" x14ac:dyDescent="0.35">
      <c r="B830" t="s">
        <v>1772</v>
      </c>
      <c r="C830" t="s">
        <v>1773</v>
      </c>
    </row>
    <row r="831" spans="2:3" x14ac:dyDescent="0.35">
      <c r="B831" t="s">
        <v>1774</v>
      </c>
      <c r="C831" t="s">
        <v>1775</v>
      </c>
    </row>
    <row r="832" spans="2:3" x14ac:dyDescent="0.35">
      <c r="B832" t="s">
        <v>1776</v>
      </c>
      <c r="C832" t="s">
        <v>1777</v>
      </c>
    </row>
    <row r="833" spans="2:3" x14ac:dyDescent="0.35">
      <c r="B833" t="s">
        <v>1778</v>
      </c>
      <c r="C833" t="s">
        <v>1736</v>
      </c>
    </row>
    <row r="834" spans="2:3" x14ac:dyDescent="0.35">
      <c r="B834" t="s">
        <v>1779</v>
      </c>
      <c r="C834" t="s">
        <v>1674</v>
      </c>
    </row>
    <row r="835" spans="2:3" x14ac:dyDescent="0.35">
      <c r="B835" t="s">
        <v>1780</v>
      </c>
      <c r="C835" t="s">
        <v>1781</v>
      </c>
    </row>
    <row r="836" spans="2:3" x14ac:dyDescent="0.35">
      <c r="B836" t="s">
        <v>1782</v>
      </c>
      <c r="C836" t="s">
        <v>1783</v>
      </c>
    </row>
    <row r="837" spans="2:3" x14ac:dyDescent="0.35">
      <c r="B837" t="s">
        <v>1784</v>
      </c>
      <c r="C837" t="s">
        <v>1785</v>
      </c>
    </row>
    <row r="838" spans="2:3" x14ac:dyDescent="0.35">
      <c r="B838" t="s">
        <v>1786</v>
      </c>
      <c r="C838" t="s">
        <v>1787</v>
      </c>
    </row>
    <row r="839" spans="2:3" x14ac:dyDescent="0.35">
      <c r="B839" t="s">
        <v>1788</v>
      </c>
      <c r="C839" t="s">
        <v>1789</v>
      </c>
    </row>
    <row r="840" spans="2:3" x14ac:dyDescent="0.35">
      <c r="B840" t="s">
        <v>1790</v>
      </c>
      <c r="C840" t="s">
        <v>1791</v>
      </c>
    </row>
    <row r="841" spans="2:3" x14ac:dyDescent="0.35">
      <c r="B841" t="s">
        <v>1792</v>
      </c>
      <c r="C841" t="s">
        <v>1793</v>
      </c>
    </row>
    <row r="842" spans="2:3" x14ac:dyDescent="0.35">
      <c r="B842" t="s">
        <v>1794</v>
      </c>
      <c r="C842" t="s">
        <v>1795</v>
      </c>
    </row>
    <row r="843" spans="2:3" x14ac:dyDescent="0.35">
      <c r="B843" t="s">
        <v>1796</v>
      </c>
      <c r="C843" t="s">
        <v>1797</v>
      </c>
    </row>
    <row r="844" spans="2:3" x14ac:dyDescent="0.35">
      <c r="B844" t="s">
        <v>1798</v>
      </c>
      <c r="C844" t="s">
        <v>1799</v>
      </c>
    </row>
    <row r="845" spans="2:3" x14ac:dyDescent="0.35">
      <c r="B845" t="s">
        <v>1800</v>
      </c>
      <c r="C845" t="s">
        <v>1801</v>
      </c>
    </row>
    <row r="846" spans="2:3" x14ac:dyDescent="0.35">
      <c r="B846" t="s">
        <v>1802</v>
      </c>
      <c r="C846" t="s">
        <v>1803</v>
      </c>
    </row>
    <row r="847" spans="2:3" x14ac:dyDescent="0.35">
      <c r="B847" t="s">
        <v>1804</v>
      </c>
      <c r="C847" t="s">
        <v>1805</v>
      </c>
    </row>
    <row r="848" spans="2:3" x14ac:dyDescent="0.35">
      <c r="B848" t="s">
        <v>1806</v>
      </c>
      <c r="C848" t="s">
        <v>1807</v>
      </c>
    </row>
    <row r="849" spans="2:3" x14ac:dyDescent="0.35">
      <c r="B849" t="s">
        <v>1808</v>
      </c>
      <c r="C849" t="s">
        <v>1809</v>
      </c>
    </row>
    <row r="850" spans="2:3" x14ac:dyDescent="0.35">
      <c r="B850" t="s">
        <v>1810</v>
      </c>
      <c r="C850" t="s">
        <v>1811</v>
      </c>
    </row>
    <row r="851" spans="2:3" x14ac:dyDescent="0.35">
      <c r="B851" t="s">
        <v>1812</v>
      </c>
      <c r="C851" t="s">
        <v>1813</v>
      </c>
    </row>
    <row r="852" spans="2:3" x14ac:dyDescent="0.35">
      <c r="B852" t="s">
        <v>1814</v>
      </c>
      <c r="C852" t="s">
        <v>1815</v>
      </c>
    </row>
    <row r="853" spans="2:3" x14ac:dyDescent="0.35">
      <c r="B853" t="s">
        <v>1816</v>
      </c>
      <c r="C853" t="s">
        <v>1817</v>
      </c>
    </row>
    <row r="854" spans="2:3" x14ac:dyDescent="0.35">
      <c r="B854" t="s">
        <v>1818</v>
      </c>
      <c r="C854" t="s">
        <v>1819</v>
      </c>
    </row>
    <row r="855" spans="2:3" x14ac:dyDescent="0.35">
      <c r="B855" t="s">
        <v>1820</v>
      </c>
      <c r="C855" t="s">
        <v>1821</v>
      </c>
    </row>
    <row r="856" spans="2:3" x14ac:dyDescent="0.35">
      <c r="B856" t="s">
        <v>1822</v>
      </c>
      <c r="C856" t="s">
        <v>1823</v>
      </c>
    </row>
    <row r="857" spans="2:3" x14ac:dyDescent="0.35">
      <c r="B857" t="s">
        <v>1824</v>
      </c>
      <c r="C857" t="s">
        <v>1825</v>
      </c>
    </row>
    <row r="858" spans="2:3" x14ac:dyDescent="0.35">
      <c r="B858" t="s">
        <v>1826</v>
      </c>
      <c r="C858" t="s">
        <v>1827</v>
      </c>
    </row>
    <row r="859" spans="2:3" x14ac:dyDescent="0.35">
      <c r="B859" t="s">
        <v>1828</v>
      </c>
      <c r="C859" t="s">
        <v>1829</v>
      </c>
    </row>
    <row r="860" spans="2:3" x14ac:dyDescent="0.35">
      <c r="B860" t="s">
        <v>1830</v>
      </c>
      <c r="C860" t="s">
        <v>1831</v>
      </c>
    </row>
    <row r="861" spans="2:3" x14ac:dyDescent="0.35">
      <c r="B861" t="s">
        <v>1832</v>
      </c>
      <c r="C861" t="s">
        <v>1833</v>
      </c>
    </row>
    <row r="862" spans="2:3" x14ac:dyDescent="0.35">
      <c r="B862" t="s">
        <v>1834</v>
      </c>
      <c r="C862" t="s">
        <v>1835</v>
      </c>
    </row>
    <row r="863" spans="2:3" x14ac:dyDescent="0.35">
      <c r="B863" t="s">
        <v>1836</v>
      </c>
      <c r="C863" t="s">
        <v>1837</v>
      </c>
    </row>
    <row r="864" spans="2:3" x14ac:dyDescent="0.35">
      <c r="B864" t="s">
        <v>1838</v>
      </c>
      <c r="C864" t="s">
        <v>1839</v>
      </c>
    </row>
    <row r="865" spans="2:3" x14ac:dyDescent="0.35">
      <c r="B865" t="s">
        <v>1840</v>
      </c>
      <c r="C865" t="s">
        <v>1841</v>
      </c>
    </row>
    <row r="866" spans="2:3" x14ac:dyDescent="0.35">
      <c r="B866" t="s">
        <v>1842</v>
      </c>
      <c r="C866" t="s">
        <v>1843</v>
      </c>
    </row>
    <row r="867" spans="2:3" x14ac:dyDescent="0.35">
      <c r="B867" t="s">
        <v>1844</v>
      </c>
      <c r="C867" t="s">
        <v>300</v>
      </c>
    </row>
    <row r="868" spans="2:3" x14ac:dyDescent="0.35">
      <c r="B868" t="s">
        <v>1845</v>
      </c>
      <c r="C868" t="s">
        <v>1846</v>
      </c>
    </row>
    <row r="869" spans="2:3" x14ac:dyDescent="0.35">
      <c r="B869" t="s">
        <v>1847</v>
      </c>
      <c r="C869" t="s">
        <v>1848</v>
      </c>
    </row>
    <row r="870" spans="2:3" x14ac:dyDescent="0.35">
      <c r="B870" t="s">
        <v>1849</v>
      </c>
      <c r="C870" t="s">
        <v>1850</v>
      </c>
    </row>
    <row r="871" spans="2:3" x14ac:dyDescent="0.35">
      <c r="B871" t="s">
        <v>1851</v>
      </c>
      <c r="C871" t="s">
        <v>1852</v>
      </c>
    </row>
    <row r="872" spans="2:3" x14ac:dyDescent="0.35">
      <c r="B872" t="s">
        <v>1853</v>
      </c>
      <c r="C872" t="s">
        <v>1854</v>
      </c>
    </row>
    <row r="873" spans="2:3" x14ac:dyDescent="0.35">
      <c r="B873" t="s">
        <v>1855</v>
      </c>
      <c r="C873" t="s">
        <v>1856</v>
      </c>
    </row>
    <row r="874" spans="2:3" x14ac:dyDescent="0.35">
      <c r="B874" t="s">
        <v>1857</v>
      </c>
      <c r="C874" t="s">
        <v>1858</v>
      </c>
    </row>
    <row r="875" spans="2:3" x14ac:dyDescent="0.35">
      <c r="B875" t="s">
        <v>1859</v>
      </c>
      <c r="C875" t="s">
        <v>1860</v>
      </c>
    </row>
    <row r="876" spans="2:3" x14ac:dyDescent="0.35">
      <c r="B876" t="s">
        <v>1861</v>
      </c>
      <c r="C876" t="s">
        <v>1862</v>
      </c>
    </row>
    <row r="877" spans="2:3" x14ac:dyDescent="0.35">
      <c r="B877" t="s">
        <v>1863</v>
      </c>
      <c r="C877" t="s">
        <v>1864</v>
      </c>
    </row>
    <row r="878" spans="2:3" x14ac:dyDescent="0.35">
      <c r="B878" t="s">
        <v>1865</v>
      </c>
      <c r="C878" t="s">
        <v>1866</v>
      </c>
    </row>
    <row r="879" spans="2:3" x14ac:dyDescent="0.35">
      <c r="B879" t="s">
        <v>1867</v>
      </c>
      <c r="C879" t="s">
        <v>1868</v>
      </c>
    </row>
    <row r="880" spans="2:3" x14ac:dyDescent="0.35">
      <c r="B880" t="s">
        <v>1869</v>
      </c>
      <c r="C880" t="s">
        <v>1870</v>
      </c>
    </row>
    <row r="881" spans="2:3" x14ac:dyDescent="0.35">
      <c r="B881" t="s">
        <v>1871</v>
      </c>
      <c r="C881" t="s">
        <v>1872</v>
      </c>
    </row>
    <row r="882" spans="2:3" x14ac:dyDescent="0.35">
      <c r="B882" t="s">
        <v>1873</v>
      </c>
      <c r="C882" t="s">
        <v>1874</v>
      </c>
    </row>
    <row r="883" spans="2:3" x14ac:dyDescent="0.35">
      <c r="B883" t="s">
        <v>1875</v>
      </c>
      <c r="C883" t="s">
        <v>1876</v>
      </c>
    </row>
    <row r="884" spans="2:3" x14ac:dyDescent="0.35">
      <c r="B884" t="s">
        <v>1877</v>
      </c>
      <c r="C884" t="s">
        <v>1878</v>
      </c>
    </row>
    <row r="885" spans="2:3" x14ac:dyDescent="0.35">
      <c r="B885" t="s">
        <v>1879</v>
      </c>
      <c r="C885" t="s">
        <v>1880</v>
      </c>
    </row>
    <row r="886" spans="2:3" x14ac:dyDescent="0.35">
      <c r="B886" t="s">
        <v>1881</v>
      </c>
      <c r="C886" t="s">
        <v>1882</v>
      </c>
    </row>
    <row r="887" spans="2:3" x14ac:dyDescent="0.35">
      <c r="B887" t="s">
        <v>1883</v>
      </c>
      <c r="C887" t="s">
        <v>1884</v>
      </c>
    </row>
    <row r="888" spans="2:3" x14ac:dyDescent="0.35">
      <c r="B888" t="s">
        <v>1885</v>
      </c>
      <c r="C888" t="s">
        <v>1886</v>
      </c>
    </row>
    <row r="889" spans="2:3" x14ac:dyDescent="0.35">
      <c r="B889" t="s">
        <v>1887</v>
      </c>
      <c r="C889" t="s">
        <v>1888</v>
      </c>
    </row>
    <row r="890" spans="2:3" x14ac:dyDescent="0.35">
      <c r="B890" t="s">
        <v>1889</v>
      </c>
      <c r="C890" t="s">
        <v>1890</v>
      </c>
    </row>
    <row r="891" spans="2:3" x14ac:dyDescent="0.35">
      <c r="B891" t="s">
        <v>1891</v>
      </c>
      <c r="C891" t="s">
        <v>1892</v>
      </c>
    </row>
    <row r="892" spans="2:3" x14ac:dyDescent="0.35">
      <c r="B892" t="s">
        <v>1893</v>
      </c>
      <c r="C892" t="s">
        <v>1894</v>
      </c>
    </row>
    <row r="893" spans="2:3" x14ac:dyDescent="0.35">
      <c r="B893" t="s">
        <v>1895</v>
      </c>
      <c r="C893" t="s">
        <v>1896</v>
      </c>
    </row>
    <row r="894" spans="2:3" x14ac:dyDescent="0.35">
      <c r="B894" t="s">
        <v>1897</v>
      </c>
      <c r="C894" t="s">
        <v>1898</v>
      </c>
    </row>
    <row r="895" spans="2:3" x14ac:dyDescent="0.35">
      <c r="B895" t="s">
        <v>1899</v>
      </c>
      <c r="C895" t="s">
        <v>1900</v>
      </c>
    </row>
    <row r="896" spans="2:3" x14ac:dyDescent="0.35">
      <c r="B896" t="s">
        <v>1901</v>
      </c>
      <c r="C896" t="s">
        <v>1902</v>
      </c>
    </row>
    <row r="897" spans="2:3" x14ac:dyDescent="0.35">
      <c r="B897" t="s">
        <v>1903</v>
      </c>
      <c r="C897" t="s">
        <v>1904</v>
      </c>
    </row>
    <row r="898" spans="2:3" x14ac:dyDescent="0.35">
      <c r="B898" t="s">
        <v>1905</v>
      </c>
      <c r="C898" t="s">
        <v>302</v>
      </c>
    </row>
    <row r="899" spans="2:3" x14ac:dyDescent="0.35">
      <c r="B899" t="s">
        <v>1906</v>
      </c>
      <c r="C899" t="s">
        <v>1907</v>
      </c>
    </row>
    <row r="900" spans="2:3" x14ac:dyDescent="0.35">
      <c r="B900" t="s">
        <v>1908</v>
      </c>
      <c r="C900" t="s">
        <v>1909</v>
      </c>
    </row>
    <row r="901" spans="2:3" x14ac:dyDescent="0.35">
      <c r="B901" t="s">
        <v>1910</v>
      </c>
      <c r="C901" t="s">
        <v>1911</v>
      </c>
    </row>
    <row r="902" spans="2:3" x14ac:dyDescent="0.35">
      <c r="B902" t="s">
        <v>1912</v>
      </c>
      <c r="C902" t="s">
        <v>1913</v>
      </c>
    </row>
    <row r="903" spans="2:3" x14ac:dyDescent="0.35">
      <c r="B903" t="s">
        <v>1914</v>
      </c>
      <c r="C903" t="s">
        <v>1915</v>
      </c>
    </row>
    <row r="904" spans="2:3" x14ac:dyDescent="0.35">
      <c r="B904" t="s">
        <v>1916</v>
      </c>
      <c r="C904" t="s">
        <v>1917</v>
      </c>
    </row>
    <row r="905" spans="2:3" x14ac:dyDescent="0.35">
      <c r="B905" t="s">
        <v>1918</v>
      </c>
      <c r="C905" t="s">
        <v>1919</v>
      </c>
    </row>
    <row r="906" spans="2:3" x14ac:dyDescent="0.35">
      <c r="B906" t="s">
        <v>1920</v>
      </c>
      <c r="C906" t="s">
        <v>1921</v>
      </c>
    </row>
    <row r="907" spans="2:3" x14ac:dyDescent="0.35">
      <c r="B907" t="s">
        <v>1922</v>
      </c>
      <c r="C907" t="s">
        <v>1923</v>
      </c>
    </row>
    <row r="908" spans="2:3" x14ac:dyDescent="0.35">
      <c r="B908" t="s">
        <v>1924</v>
      </c>
      <c r="C908" t="s">
        <v>1925</v>
      </c>
    </row>
    <row r="909" spans="2:3" x14ac:dyDescent="0.35">
      <c r="B909" t="s">
        <v>1926</v>
      </c>
      <c r="C909" t="s">
        <v>1927</v>
      </c>
    </row>
    <row r="910" spans="2:3" x14ac:dyDescent="0.35">
      <c r="B910" t="s">
        <v>1928</v>
      </c>
      <c r="C910" t="s">
        <v>1907</v>
      </c>
    </row>
    <row r="911" spans="2:3" x14ac:dyDescent="0.35">
      <c r="B911" t="s">
        <v>1929</v>
      </c>
      <c r="C911" t="s">
        <v>1930</v>
      </c>
    </row>
    <row r="912" spans="2:3" x14ac:dyDescent="0.35">
      <c r="B912" t="s">
        <v>1931</v>
      </c>
      <c r="C912" t="s">
        <v>1932</v>
      </c>
    </row>
    <row r="913" spans="2:3" x14ac:dyDescent="0.35">
      <c r="B913" t="s">
        <v>1933</v>
      </c>
      <c r="C913" t="s">
        <v>1934</v>
      </c>
    </row>
    <row r="914" spans="2:3" x14ac:dyDescent="0.35">
      <c r="B914" t="s">
        <v>1935</v>
      </c>
      <c r="C914" t="s">
        <v>1936</v>
      </c>
    </row>
    <row r="915" spans="2:3" x14ac:dyDescent="0.35">
      <c r="B915" t="s">
        <v>1937</v>
      </c>
      <c r="C915" t="s">
        <v>1938</v>
      </c>
    </row>
    <row r="916" spans="2:3" x14ac:dyDescent="0.35">
      <c r="B916" t="s">
        <v>1939</v>
      </c>
      <c r="C916" t="s">
        <v>1896</v>
      </c>
    </row>
    <row r="917" spans="2:3" x14ac:dyDescent="0.35">
      <c r="B917" t="s">
        <v>1940</v>
      </c>
      <c r="C917" t="s">
        <v>1941</v>
      </c>
    </row>
    <row r="918" spans="2:3" x14ac:dyDescent="0.35">
      <c r="B918" t="s">
        <v>1942</v>
      </c>
      <c r="C918" t="s">
        <v>1925</v>
      </c>
    </row>
    <row r="919" spans="2:3" x14ac:dyDescent="0.35">
      <c r="B919" t="s">
        <v>1943</v>
      </c>
      <c r="C919" t="s">
        <v>1944</v>
      </c>
    </row>
    <row r="920" spans="2:3" x14ac:dyDescent="0.35">
      <c r="B920" t="s">
        <v>1945</v>
      </c>
      <c r="C920" t="s">
        <v>1892</v>
      </c>
    </row>
    <row r="921" spans="2:3" x14ac:dyDescent="0.35">
      <c r="B921" t="s">
        <v>1946</v>
      </c>
      <c r="C921" t="s">
        <v>1892</v>
      </c>
    </row>
    <row r="922" spans="2:3" x14ac:dyDescent="0.35">
      <c r="B922" t="s">
        <v>1947</v>
      </c>
      <c r="C922" t="s">
        <v>1948</v>
      </c>
    </row>
    <row r="923" spans="2:3" x14ac:dyDescent="0.35">
      <c r="B923" t="s">
        <v>1949</v>
      </c>
      <c r="C923" t="s">
        <v>1950</v>
      </c>
    </row>
    <row r="924" spans="2:3" x14ac:dyDescent="0.35">
      <c r="B924" t="s">
        <v>1951</v>
      </c>
      <c r="C924" t="s">
        <v>1952</v>
      </c>
    </row>
    <row r="925" spans="2:3" x14ac:dyDescent="0.35">
      <c r="B925" t="s">
        <v>1953</v>
      </c>
      <c r="C925" t="s">
        <v>1954</v>
      </c>
    </row>
    <row r="926" spans="2:3" x14ac:dyDescent="0.35">
      <c r="B926" t="s">
        <v>1955</v>
      </c>
      <c r="C926" t="s">
        <v>1956</v>
      </c>
    </row>
    <row r="927" spans="2:3" x14ac:dyDescent="0.35">
      <c r="B927" t="s">
        <v>1957</v>
      </c>
      <c r="C927" t="s">
        <v>1958</v>
      </c>
    </row>
    <row r="928" spans="2:3" x14ac:dyDescent="0.35">
      <c r="B928" t="s">
        <v>1959</v>
      </c>
      <c r="C928" t="s">
        <v>1960</v>
      </c>
    </row>
    <row r="929" spans="2:3" x14ac:dyDescent="0.35">
      <c r="B929" t="s">
        <v>1961</v>
      </c>
      <c r="C929" t="s">
        <v>1962</v>
      </c>
    </row>
    <row r="930" spans="2:3" x14ac:dyDescent="0.35">
      <c r="B930" t="s">
        <v>1963</v>
      </c>
      <c r="C930" t="s">
        <v>1964</v>
      </c>
    </row>
    <row r="931" spans="2:3" x14ac:dyDescent="0.35">
      <c r="B931" t="s">
        <v>1965</v>
      </c>
      <c r="C931" t="s">
        <v>1948</v>
      </c>
    </row>
    <row r="932" spans="2:3" x14ac:dyDescent="0.35">
      <c r="B932" t="s">
        <v>1966</v>
      </c>
      <c r="C932" t="s">
        <v>1967</v>
      </c>
    </row>
    <row r="933" spans="2:3" x14ac:dyDescent="0.35">
      <c r="B933" t="s">
        <v>1968</v>
      </c>
      <c r="C933" t="s">
        <v>1950</v>
      </c>
    </row>
    <row r="934" spans="2:3" x14ac:dyDescent="0.35">
      <c r="B934" t="s">
        <v>1969</v>
      </c>
      <c r="C934" t="s">
        <v>1970</v>
      </c>
    </row>
    <row r="935" spans="2:3" x14ac:dyDescent="0.35">
      <c r="B935" t="s">
        <v>1971</v>
      </c>
      <c r="C935" t="s">
        <v>1972</v>
      </c>
    </row>
    <row r="936" spans="2:3" x14ac:dyDescent="0.35">
      <c r="B936" t="s">
        <v>1973</v>
      </c>
      <c r="C936" t="s">
        <v>1974</v>
      </c>
    </row>
    <row r="937" spans="2:3" x14ac:dyDescent="0.35">
      <c r="B937" t="s">
        <v>1975</v>
      </c>
      <c r="C937" t="s">
        <v>1950</v>
      </c>
    </row>
    <row r="938" spans="2:3" x14ac:dyDescent="0.35">
      <c r="B938" t="s">
        <v>1976</v>
      </c>
      <c r="C938" t="s">
        <v>1977</v>
      </c>
    </row>
    <row r="939" spans="2:3" x14ac:dyDescent="0.35">
      <c r="B939" t="s">
        <v>1978</v>
      </c>
      <c r="C939" t="s">
        <v>1979</v>
      </c>
    </row>
    <row r="940" spans="2:3" x14ac:dyDescent="0.35">
      <c r="B940" t="s">
        <v>1980</v>
      </c>
      <c r="C940" t="s">
        <v>1981</v>
      </c>
    </row>
    <row r="941" spans="2:3" x14ac:dyDescent="0.35">
      <c r="B941" t="s">
        <v>1982</v>
      </c>
      <c r="C941" t="s">
        <v>1983</v>
      </c>
    </row>
    <row r="942" spans="2:3" x14ac:dyDescent="0.35">
      <c r="B942" t="s">
        <v>1984</v>
      </c>
      <c r="C942" t="s">
        <v>1985</v>
      </c>
    </row>
    <row r="943" spans="2:3" x14ac:dyDescent="0.35">
      <c r="B943" t="s">
        <v>1986</v>
      </c>
      <c r="C943" t="s">
        <v>1987</v>
      </c>
    </row>
    <row r="944" spans="2:3" x14ac:dyDescent="0.35">
      <c r="B944" t="s">
        <v>1988</v>
      </c>
      <c r="C944" t="s">
        <v>1948</v>
      </c>
    </row>
    <row r="945" spans="2:3" x14ac:dyDescent="0.35">
      <c r="B945" t="s">
        <v>1989</v>
      </c>
      <c r="C945" t="s">
        <v>1950</v>
      </c>
    </row>
    <row r="946" spans="2:3" x14ac:dyDescent="0.35">
      <c r="B946" t="s">
        <v>1990</v>
      </c>
      <c r="C946" t="s">
        <v>1991</v>
      </c>
    </row>
    <row r="947" spans="2:3" x14ac:dyDescent="0.35">
      <c r="B947" t="s">
        <v>1992</v>
      </c>
      <c r="C947" t="s">
        <v>1993</v>
      </c>
    </row>
    <row r="948" spans="2:3" x14ac:dyDescent="0.35">
      <c r="B948" t="s">
        <v>1994</v>
      </c>
      <c r="C948" t="s">
        <v>1995</v>
      </c>
    </row>
    <row r="949" spans="2:3" x14ac:dyDescent="0.35">
      <c r="B949" t="s">
        <v>1996</v>
      </c>
      <c r="C949" t="s">
        <v>1936</v>
      </c>
    </row>
    <row r="950" spans="2:3" x14ac:dyDescent="0.35">
      <c r="B950" t="s">
        <v>1997</v>
      </c>
      <c r="C950" t="s">
        <v>1998</v>
      </c>
    </row>
    <row r="951" spans="2:3" x14ac:dyDescent="0.35">
      <c r="B951" t="s">
        <v>1999</v>
      </c>
      <c r="C951" t="s">
        <v>1892</v>
      </c>
    </row>
    <row r="952" spans="2:3" x14ac:dyDescent="0.35">
      <c r="B952" t="s">
        <v>2000</v>
      </c>
      <c r="C952" t="s">
        <v>2001</v>
      </c>
    </row>
    <row r="953" spans="2:3" x14ac:dyDescent="0.35">
      <c r="B953" t="s">
        <v>2002</v>
      </c>
      <c r="C953" t="s">
        <v>2003</v>
      </c>
    </row>
    <row r="954" spans="2:3" x14ac:dyDescent="0.35">
      <c r="B954" t="s">
        <v>2004</v>
      </c>
      <c r="C954" t="s">
        <v>2005</v>
      </c>
    </row>
    <row r="955" spans="2:3" x14ac:dyDescent="0.35">
      <c r="B955" t="s">
        <v>2006</v>
      </c>
      <c r="C955" t="s">
        <v>2007</v>
      </c>
    </row>
    <row r="956" spans="2:3" x14ac:dyDescent="0.35">
      <c r="B956" t="s">
        <v>2008</v>
      </c>
      <c r="C956" t="s">
        <v>1941</v>
      </c>
    </row>
    <row r="957" spans="2:3" x14ac:dyDescent="0.35">
      <c r="B957" t="s">
        <v>2009</v>
      </c>
      <c r="C957" t="s">
        <v>2010</v>
      </c>
    </row>
    <row r="958" spans="2:3" x14ac:dyDescent="0.35">
      <c r="B958" t="s">
        <v>2011</v>
      </c>
      <c r="C958" t="s">
        <v>1927</v>
      </c>
    </row>
    <row r="959" spans="2:3" x14ac:dyDescent="0.35">
      <c r="B959" t="s">
        <v>2012</v>
      </c>
      <c r="C959" t="s">
        <v>1892</v>
      </c>
    </row>
    <row r="960" spans="2:3" x14ac:dyDescent="0.35">
      <c r="B960" t="s">
        <v>2013</v>
      </c>
      <c r="C960" t="s">
        <v>2014</v>
      </c>
    </row>
    <row r="961" spans="2:3" x14ac:dyDescent="0.35">
      <c r="B961" t="s">
        <v>2015</v>
      </c>
      <c r="C961" t="s">
        <v>2016</v>
      </c>
    </row>
    <row r="962" spans="2:3" x14ac:dyDescent="0.35">
      <c r="B962" t="s">
        <v>2017</v>
      </c>
      <c r="C962" t="s">
        <v>2018</v>
      </c>
    </row>
    <row r="963" spans="2:3" x14ac:dyDescent="0.35">
      <c r="B963" t="s">
        <v>2019</v>
      </c>
      <c r="C963" t="s">
        <v>2020</v>
      </c>
    </row>
    <row r="964" spans="2:3" x14ac:dyDescent="0.35">
      <c r="B964" t="s">
        <v>2021</v>
      </c>
      <c r="C964" t="s">
        <v>2022</v>
      </c>
    </row>
    <row r="965" spans="2:3" x14ac:dyDescent="0.35">
      <c r="B965" t="s">
        <v>2023</v>
      </c>
      <c r="C965" t="s">
        <v>2024</v>
      </c>
    </row>
    <row r="966" spans="2:3" x14ac:dyDescent="0.35">
      <c r="B966" t="s">
        <v>2025</v>
      </c>
      <c r="C966" t="s">
        <v>2026</v>
      </c>
    </row>
    <row r="967" spans="2:3" x14ac:dyDescent="0.35">
      <c r="B967" t="s">
        <v>2027</v>
      </c>
      <c r="C967" t="s">
        <v>2028</v>
      </c>
    </row>
    <row r="968" spans="2:3" x14ac:dyDescent="0.35">
      <c r="B968" t="s">
        <v>2029</v>
      </c>
      <c r="C968" t="s">
        <v>2030</v>
      </c>
    </row>
    <row r="969" spans="2:3" x14ac:dyDescent="0.35">
      <c r="B969" t="s">
        <v>2031</v>
      </c>
      <c r="C969" t="s">
        <v>2032</v>
      </c>
    </row>
    <row r="970" spans="2:3" x14ac:dyDescent="0.35">
      <c r="B970" t="s">
        <v>2033</v>
      </c>
      <c r="C970" t="s">
        <v>2034</v>
      </c>
    </row>
    <row r="971" spans="2:3" x14ac:dyDescent="0.35">
      <c r="B971" t="s">
        <v>2035</v>
      </c>
      <c r="C971" t="s">
        <v>2036</v>
      </c>
    </row>
    <row r="972" spans="2:3" x14ac:dyDescent="0.35">
      <c r="B972" t="s">
        <v>2037</v>
      </c>
      <c r="C972" t="s">
        <v>2038</v>
      </c>
    </row>
    <row r="973" spans="2:3" x14ac:dyDescent="0.35">
      <c r="B973" t="s">
        <v>2039</v>
      </c>
      <c r="C973" t="s">
        <v>2040</v>
      </c>
    </row>
    <row r="974" spans="2:3" x14ac:dyDescent="0.35">
      <c r="B974" t="s">
        <v>2041</v>
      </c>
      <c r="C974" t="s">
        <v>2042</v>
      </c>
    </row>
    <row r="975" spans="2:3" x14ac:dyDescent="0.35">
      <c r="B975" t="s">
        <v>2043</v>
      </c>
      <c r="C975" t="s">
        <v>2044</v>
      </c>
    </row>
    <row r="976" spans="2:3" x14ac:dyDescent="0.35">
      <c r="B976" t="s">
        <v>2045</v>
      </c>
      <c r="C976" t="s">
        <v>1894</v>
      </c>
    </row>
    <row r="977" spans="2:3" x14ac:dyDescent="0.35">
      <c r="B977" t="s">
        <v>2046</v>
      </c>
      <c r="C977" t="s">
        <v>2047</v>
      </c>
    </row>
    <row r="978" spans="2:3" x14ac:dyDescent="0.35">
      <c r="B978" t="s">
        <v>2048</v>
      </c>
      <c r="C978" t="s">
        <v>1894</v>
      </c>
    </row>
    <row r="979" spans="2:3" x14ac:dyDescent="0.35">
      <c r="B979" t="s">
        <v>2049</v>
      </c>
      <c r="C979" t="s">
        <v>1892</v>
      </c>
    </row>
    <row r="980" spans="2:3" x14ac:dyDescent="0.35">
      <c r="B980" t="s">
        <v>2050</v>
      </c>
      <c r="C980" t="s">
        <v>2051</v>
      </c>
    </row>
    <row r="981" spans="2:3" x14ac:dyDescent="0.35">
      <c r="B981" t="s">
        <v>2052</v>
      </c>
      <c r="C981" t="s">
        <v>2053</v>
      </c>
    </row>
    <row r="982" spans="2:3" x14ac:dyDescent="0.35">
      <c r="B982" t="s">
        <v>2054</v>
      </c>
      <c r="C982" t="s">
        <v>2055</v>
      </c>
    </row>
    <row r="983" spans="2:3" x14ac:dyDescent="0.35">
      <c r="B983" t="s">
        <v>2056</v>
      </c>
      <c r="C983" t="s">
        <v>2057</v>
      </c>
    </row>
    <row r="984" spans="2:3" x14ac:dyDescent="0.35">
      <c r="B984" t="s">
        <v>2058</v>
      </c>
      <c r="C984" t="s">
        <v>2059</v>
      </c>
    </row>
    <row r="985" spans="2:3" x14ac:dyDescent="0.35">
      <c r="B985" t="s">
        <v>2060</v>
      </c>
      <c r="C985" t="s">
        <v>2061</v>
      </c>
    </row>
    <row r="986" spans="2:3" x14ac:dyDescent="0.35">
      <c r="B986" t="s">
        <v>2062</v>
      </c>
      <c r="C986" t="s">
        <v>1896</v>
      </c>
    </row>
    <row r="987" spans="2:3" x14ac:dyDescent="0.35">
      <c r="B987" t="s">
        <v>2063</v>
      </c>
      <c r="C987" t="s">
        <v>2064</v>
      </c>
    </row>
    <row r="988" spans="2:3" x14ac:dyDescent="0.35">
      <c r="B988" t="s">
        <v>2065</v>
      </c>
      <c r="C988" t="s">
        <v>1894</v>
      </c>
    </row>
    <row r="989" spans="2:3" x14ac:dyDescent="0.35">
      <c r="B989" t="s">
        <v>2066</v>
      </c>
      <c r="C989" t="s">
        <v>1907</v>
      </c>
    </row>
    <row r="990" spans="2:3" x14ac:dyDescent="0.35">
      <c r="B990" t="s">
        <v>2067</v>
      </c>
      <c r="C990" t="s">
        <v>1894</v>
      </c>
    </row>
    <row r="991" spans="2:3" x14ac:dyDescent="0.35">
      <c r="B991" t="s">
        <v>2068</v>
      </c>
      <c r="C991" t="s">
        <v>1892</v>
      </c>
    </row>
    <row r="992" spans="2:3" x14ac:dyDescent="0.35">
      <c r="B992" t="s">
        <v>2069</v>
      </c>
      <c r="C992" t="s">
        <v>2070</v>
      </c>
    </row>
    <row r="993" spans="2:3" x14ac:dyDescent="0.35">
      <c r="B993" t="s">
        <v>2071</v>
      </c>
      <c r="C993" t="s">
        <v>2072</v>
      </c>
    </row>
    <row r="994" spans="2:3" x14ac:dyDescent="0.35">
      <c r="B994" t="s">
        <v>2073</v>
      </c>
      <c r="C994" t="s">
        <v>1927</v>
      </c>
    </row>
    <row r="995" spans="2:3" x14ac:dyDescent="0.35">
      <c r="B995" t="s">
        <v>2074</v>
      </c>
      <c r="C995" t="s">
        <v>2075</v>
      </c>
    </row>
    <row r="996" spans="2:3" x14ac:dyDescent="0.35">
      <c r="B996" t="s">
        <v>2076</v>
      </c>
      <c r="C996" t="s">
        <v>1930</v>
      </c>
    </row>
    <row r="997" spans="2:3" x14ac:dyDescent="0.35">
      <c r="B997" t="s">
        <v>2077</v>
      </c>
      <c r="C997" t="s">
        <v>1932</v>
      </c>
    </row>
    <row r="998" spans="2:3" x14ac:dyDescent="0.35">
      <c r="B998" t="s">
        <v>2078</v>
      </c>
      <c r="C998" t="s">
        <v>1934</v>
      </c>
    </row>
    <row r="999" spans="2:3" x14ac:dyDescent="0.35">
      <c r="B999" t="s">
        <v>2079</v>
      </c>
      <c r="C999" t="s">
        <v>1894</v>
      </c>
    </row>
    <row r="1000" spans="2:3" x14ac:dyDescent="0.35">
      <c r="B1000" t="s">
        <v>2080</v>
      </c>
      <c r="C1000" t="s">
        <v>1907</v>
      </c>
    </row>
    <row r="1001" spans="2:3" x14ac:dyDescent="0.35">
      <c r="B1001" t="s">
        <v>2081</v>
      </c>
      <c r="C1001" t="s">
        <v>2082</v>
      </c>
    </row>
    <row r="1002" spans="2:3" x14ac:dyDescent="0.35">
      <c r="B1002" t="s">
        <v>2083</v>
      </c>
      <c r="C1002" t="s">
        <v>1894</v>
      </c>
    </row>
    <row r="1003" spans="2:3" x14ac:dyDescent="0.35">
      <c r="B1003" t="s">
        <v>2084</v>
      </c>
      <c r="C1003" t="s">
        <v>1892</v>
      </c>
    </row>
    <row r="1004" spans="2:3" x14ac:dyDescent="0.35">
      <c r="B1004" t="s">
        <v>2085</v>
      </c>
      <c r="C1004" t="s">
        <v>2086</v>
      </c>
    </row>
    <row r="1005" spans="2:3" x14ac:dyDescent="0.35">
      <c r="B1005" t="s">
        <v>2087</v>
      </c>
      <c r="C1005" t="s">
        <v>2088</v>
      </c>
    </row>
    <row r="1006" spans="2:3" x14ac:dyDescent="0.35">
      <c r="B1006" t="s">
        <v>2089</v>
      </c>
      <c r="C1006" t="s">
        <v>1927</v>
      </c>
    </row>
    <row r="1007" spans="2:3" x14ac:dyDescent="0.35">
      <c r="B1007" t="s">
        <v>2090</v>
      </c>
      <c r="C1007" t="s">
        <v>1930</v>
      </c>
    </row>
    <row r="1008" spans="2:3" x14ac:dyDescent="0.35">
      <c r="B1008" t="s">
        <v>2091</v>
      </c>
      <c r="C1008" t="s">
        <v>1932</v>
      </c>
    </row>
    <row r="1009" spans="2:3" x14ac:dyDescent="0.35">
      <c r="B1009" t="s">
        <v>2092</v>
      </c>
      <c r="C1009" t="s">
        <v>1934</v>
      </c>
    </row>
    <row r="1010" spans="2:3" x14ac:dyDescent="0.35">
      <c r="B1010" t="s">
        <v>2093</v>
      </c>
      <c r="C1010" t="s">
        <v>1894</v>
      </c>
    </row>
    <row r="1011" spans="2:3" x14ac:dyDescent="0.35">
      <c r="B1011" t="s">
        <v>2094</v>
      </c>
      <c r="C1011" t="s">
        <v>1892</v>
      </c>
    </row>
    <row r="1012" spans="2:3" x14ac:dyDescent="0.35">
      <c r="B1012" t="s">
        <v>2095</v>
      </c>
      <c r="C1012" t="s">
        <v>1896</v>
      </c>
    </row>
    <row r="1013" spans="2:3" x14ac:dyDescent="0.35">
      <c r="B1013" t="s">
        <v>2096</v>
      </c>
      <c r="C1013" t="s">
        <v>1894</v>
      </c>
    </row>
    <row r="1014" spans="2:3" x14ac:dyDescent="0.35">
      <c r="B1014" t="s">
        <v>2097</v>
      </c>
      <c r="C1014" t="s">
        <v>1907</v>
      </c>
    </row>
    <row r="1015" spans="2:3" x14ac:dyDescent="0.35">
      <c r="B1015" t="s">
        <v>2098</v>
      </c>
      <c r="C1015" t="s">
        <v>1894</v>
      </c>
    </row>
    <row r="1016" spans="2:3" x14ac:dyDescent="0.35">
      <c r="B1016" t="s">
        <v>2099</v>
      </c>
      <c r="C1016" t="s">
        <v>1892</v>
      </c>
    </row>
    <row r="1017" spans="2:3" x14ac:dyDescent="0.35">
      <c r="B1017" t="s">
        <v>2100</v>
      </c>
      <c r="C1017" t="s">
        <v>1930</v>
      </c>
    </row>
    <row r="1018" spans="2:3" x14ac:dyDescent="0.35">
      <c r="B1018" t="s">
        <v>2101</v>
      </c>
      <c r="C1018" t="s">
        <v>1932</v>
      </c>
    </row>
    <row r="1019" spans="2:3" x14ac:dyDescent="0.35">
      <c r="B1019" t="s">
        <v>2102</v>
      </c>
      <c r="C1019" t="s">
        <v>1934</v>
      </c>
    </row>
    <row r="1020" spans="2:3" x14ac:dyDescent="0.35">
      <c r="B1020" t="s">
        <v>2103</v>
      </c>
      <c r="C1020" t="s">
        <v>2082</v>
      </c>
    </row>
    <row r="1021" spans="2:3" x14ac:dyDescent="0.35">
      <c r="B1021" t="s">
        <v>2104</v>
      </c>
      <c r="C1021" t="s">
        <v>2105</v>
      </c>
    </row>
    <row r="1022" spans="2:3" x14ac:dyDescent="0.35">
      <c r="B1022" t="s">
        <v>2106</v>
      </c>
      <c r="C1022" t="s">
        <v>2107</v>
      </c>
    </row>
    <row r="1023" spans="2:3" x14ac:dyDescent="0.35">
      <c r="B1023" t="s">
        <v>2108</v>
      </c>
      <c r="C1023" t="s">
        <v>1894</v>
      </c>
    </row>
    <row r="1024" spans="2:3" x14ac:dyDescent="0.35">
      <c r="B1024" t="s">
        <v>2109</v>
      </c>
      <c r="C1024" t="s">
        <v>2110</v>
      </c>
    </row>
    <row r="1025" spans="2:3" x14ac:dyDescent="0.35">
      <c r="B1025" t="s">
        <v>2111</v>
      </c>
      <c r="C1025" t="s">
        <v>1892</v>
      </c>
    </row>
    <row r="1026" spans="2:3" x14ac:dyDescent="0.35">
      <c r="B1026" t="s">
        <v>2112</v>
      </c>
      <c r="C1026" t="s">
        <v>2113</v>
      </c>
    </row>
    <row r="1027" spans="2:3" x14ac:dyDescent="0.35">
      <c r="B1027" t="s">
        <v>2114</v>
      </c>
      <c r="C1027" t="s">
        <v>1927</v>
      </c>
    </row>
    <row r="1028" spans="2:3" x14ac:dyDescent="0.35">
      <c r="B1028" t="s">
        <v>2115</v>
      </c>
      <c r="C1028" t="s">
        <v>1894</v>
      </c>
    </row>
    <row r="1029" spans="2:3" x14ac:dyDescent="0.35">
      <c r="B1029" t="s">
        <v>2116</v>
      </c>
      <c r="C1029" t="s">
        <v>2110</v>
      </c>
    </row>
    <row r="1030" spans="2:3" x14ac:dyDescent="0.35">
      <c r="B1030" t="s">
        <v>2117</v>
      </c>
      <c r="C1030" t="s">
        <v>1894</v>
      </c>
    </row>
    <row r="1031" spans="2:3" x14ac:dyDescent="0.35">
      <c r="B1031" t="s">
        <v>2118</v>
      </c>
      <c r="C1031" t="s">
        <v>1892</v>
      </c>
    </row>
    <row r="1032" spans="2:3" x14ac:dyDescent="0.35">
      <c r="B1032" t="s">
        <v>2119</v>
      </c>
      <c r="C1032" t="s">
        <v>2120</v>
      </c>
    </row>
    <row r="1033" spans="2:3" x14ac:dyDescent="0.35">
      <c r="B1033" t="s">
        <v>2121</v>
      </c>
      <c r="C1033" t="s">
        <v>2122</v>
      </c>
    </row>
    <row r="1034" spans="2:3" x14ac:dyDescent="0.35">
      <c r="B1034" t="s">
        <v>2123</v>
      </c>
      <c r="C1034" t="s">
        <v>2124</v>
      </c>
    </row>
    <row r="1035" spans="2:3" x14ac:dyDescent="0.35">
      <c r="B1035" t="s">
        <v>2125</v>
      </c>
      <c r="C1035" t="s">
        <v>2126</v>
      </c>
    </row>
    <row r="1036" spans="2:3" x14ac:dyDescent="0.35">
      <c r="B1036" t="s">
        <v>2127</v>
      </c>
      <c r="C1036" t="s">
        <v>2128</v>
      </c>
    </row>
    <row r="1037" spans="2:3" x14ac:dyDescent="0.35">
      <c r="B1037" t="s">
        <v>2129</v>
      </c>
      <c r="C1037" t="s">
        <v>2130</v>
      </c>
    </row>
    <row r="1038" spans="2:3" x14ac:dyDescent="0.35">
      <c r="B1038" t="s">
        <v>2131</v>
      </c>
      <c r="C1038" t="s">
        <v>2132</v>
      </c>
    </row>
    <row r="1039" spans="2:3" x14ac:dyDescent="0.35">
      <c r="B1039" t="s">
        <v>2133</v>
      </c>
      <c r="C1039" t="s">
        <v>2134</v>
      </c>
    </row>
    <row r="1040" spans="2:3" x14ac:dyDescent="0.35">
      <c r="B1040" t="s">
        <v>2135</v>
      </c>
      <c r="C1040" t="s">
        <v>2136</v>
      </c>
    </row>
    <row r="1041" spans="2:3" x14ac:dyDescent="0.35">
      <c r="B1041" t="s">
        <v>2137</v>
      </c>
      <c r="C1041" t="s">
        <v>2138</v>
      </c>
    </row>
    <row r="1042" spans="2:3" x14ac:dyDescent="0.35">
      <c r="B1042" t="s">
        <v>2139</v>
      </c>
      <c r="C1042" t="s">
        <v>2140</v>
      </c>
    </row>
    <row r="1043" spans="2:3" x14ac:dyDescent="0.35">
      <c r="B1043" t="s">
        <v>2141</v>
      </c>
      <c r="C1043" t="s">
        <v>2142</v>
      </c>
    </row>
    <row r="1044" spans="2:3" x14ac:dyDescent="0.35">
      <c r="B1044" t="s">
        <v>2143</v>
      </c>
      <c r="C1044" t="s">
        <v>2144</v>
      </c>
    </row>
    <row r="1045" spans="2:3" x14ac:dyDescent="0.35">
      <c r="B1045" t="s">
        <v>2145</v>
      </c>
      <c r="C1045" t="s">
        <v>2146</v>
      </c>
    </row>
    <row r="1046" spans="2:3" x14ac:dyDescent="0.35">
      <c r="B1046" t="s">
        <v>2147</v>
      </c>
      <c r="C1046" t="s">
        <v>2148</v>
      </c>
    </row>
    <row r="1047" spans="2:3" x14ac:dyDescent="0.35">
      <c r="B1047" t="s">
        <v>2149</v>
      </c>
      <c r="C1047" t="s">
        <v>2150</v>
      </c>
    </row>
    <row r="1048" spans="2:3" x14ac:dyDescent="0.35">
      <c r="B1048" t="s">
        <v>2151</v>
      </c>
      <c r="C1048" t="s">
        <v>2152</v>
      </c>
    </row>
    <row r="1049" spans="2:3" x14ac:dyDescent="0.35">
      <c r="B1049" t="s">
        <v>2153</v>
      </c>
      <c r="C1049" t="s">
        <v>2154</v>
      </c>
    </row>
    <row r="1050" spans="2:3" x14ac:dyDescent="0.35">
      <c r="B1050" t="s">
        <v>2155</v>
      </c>
      <c r="C1050" t="s">
        <v>2156</v>
      </c>
    </row>
    <row r="1051" spans="2:3" x14ac:dyDescent="0.35">
      <c r="B1051" t="s">
        <v>2157</v>
      </c>
      <c r="C1051" t="s">
        <v>2158</v>
      </c>
    </row>
    <row r="1052" spans="2:3" x14ac:dyDescent="0.35">
      <c r="B1052" t="s">
        <v>2159</v>
      </c>
      <c r="C1052" t="s">
        <v>2160</v>
      </c>
    </row>
    <row r="1053" spans="2:3" x14ac:dyDescent="0.35">
      <c r="B1053" t="s">
        <v>2161</v>
      </c>
      <c r="C1053" t="s">
        <v>1907</v>
      </c>
    </row>
    <row r="1054" spans="2:3" x14ac:dyDescent="0.35">
      <c r="B1054" t="s">
        <v>2162</v>
      </c>
      <c r="C1054" t="s">
        <v>2163</v>
      </c>
    </row>
    <row r="1055" spans="2:3" x14ac:dyDescent="0.35">
      <c r="B1055" t="s">
        <v>2164</v>
      </c>
      <c r="C1055" t="s">
        <v>300</v>
      </c>
    </row>
    <row r="1056" spans="2:3" x14ac:dyDescent="0.35">
      <c r="B1056" t="s">
        <v>2165</v>
      </c>
      <c r="C1056" t="s">
        <v>2166</v>
      </c>
    </row>
    <row r="1057" spans="2:3" x14ac:dyDescent="0.35">
      <c r="B1057" t="s">
        <v>2167</v>
      </c>
      <c r="C1057" t="s">
        <v>1907</v>
      </c>
    </row>
    <row r="1058" spans="2:3" x14ac:dyDescent="0.35">
      <c r="B1058" t="s">
        <v>2168</v>
      </c>
      <c r="C1058" t="s">
        <v>300</v>
      </c>
    </row>
    <row r="1059" spans="2:3" x14ac:dyDescent="0.35">
      <c r="B1059" t="s">
        <v>2169</v>
      </c>
      <c r="C1059" t="s">
        <v>2166</v>
      </c>
    </row>
    <row r="1060" spans="2:3" x14ac:dyDescent="0.35">
      <c r="B1060" t="s">
        <v>2170</v>
      </c>
      <c r="C1060" t="s">
        <v>2171</v>
      </c>
    </row>
    <row r="1061" spans="2:3" x14ac:dyDescent="0.35">
      <c r="B1061" t="s">
        <v>2172</v>
      </c>
      <c r="C1061" t="s">
        <v>2173</v>
      </c>
    </row>
    <row r="1062" spans="2:3" x14ac:dyDescent="0.35">
      <c r="B1062" t="s">
        <v>2174</v>
      </c>
      <c r="C1062" t="s">
        <v>2175</v>
      </c>
    </row>
    <row r="1063" spans="2:3" x14ac:dyDescent="0.35">
      <c r="B1063" t="s">
        <v>2176</v>
      </c>
      <c r="C1063" t="s">
        <v>2177</v>
      </c>
    </row>
    <row r="1064" spans="2:3" x14ac:dyDescent="0.35">
      <c r="B1064" t="s">
        <v>2178</v>
      </c>
      <c r="C1064" t="s">
        <v>2179</v>
      </c>
    </row>
    <row r="1065" spans="2:3" x14ac:dyDescent="0.35">
      <c r="B1065" t="s">
        <v>2180</v>
      </c>
      <c r="C1065" t="s">
        <v>2181</v>
      </c>
    </row>
    <row r="1066" spans="2:3" x14ac:dyDescent="0.35">
      <c r="B1066" t="s">
        <v>2182</v>
      </c>
      <c r="C1066" t="s">
        <v>2183</v>
      </c>
    </row>
    <row r="1067" spans="2:3" x14ac:dyDescent="0.35">
      <c r="B1067" t="s">
        <v>2184</v>
      </c>
      <c r="C1067" t="s">
        <v>302</v>
      </c>
    </row>
    <row r="1068" spans="2:3" x14ac:dyDescent="0.35">
      <c r="B1068" t="s">
        <v>2185</v>
      </c>
      <c r="C1068" t="s">
        <v>2186</v>
      </c>
    </row>
    <row r="1069" spans="2:3" x14ac:dyDescent="0.35">
      <c r="B1069" t="s">
        <v>2187</v>
      </c>
      <c r="C1069" t="s">
        <v>2188</v>
      </c>
    </row>
    <row r="1070" spans="2:3" x14ac:dyDescent="0.35">
      <c r="B1070" t="s">
        <v>2189</v>
      </c>
      <c r="C1070" t="s">
        <v>2190</v>
      </c>
    </row>
    <row r="1071" spans="2:3" x14ac:dyDescent="0.35">
      <c r="B1071" t="s">
        <v>2191</v>
      </c>
      <c r="C1071" t="s">
        <v>2192</v>
      </c>
    </row>
    <row r="1072" spans="2:3" x14ac:dyDescent="0.35">
      <c r="B1072" t="s">
        <v>2193</v>
      </c>
      <c r="C1072" t="s">
        <v>2194</v>
      </c>
    </row>
    <row r="1073" spans="2:3" x14ac:dyDescent="0.35">
      <c r="B1073" t="s">
        <v>2195</v>
      </c>
      <c r="C1073" t="s">
        <v>2196</v>
      </c>
    </row>
    <row r="1074" spans="2:3" x14ac:dyDescent="0.35">
      <c r="B1074" t="s">
        <v>2197</v>
      </c>
      <c r="C1074" t="s">
        <v>2198</v>
      </c>
    </row>
    <row r="1075" spans="2:3" x14ac:dyDescent="0.35">
      <c r="B1075" t="s">
        <v>2199</v>
      </c>
      <c r="C1075" t="s">
        <v>2200</v>
      </c>
    </row>
    <row r="1076" spans="2:3" x14ac:dyDescent="0.35">
      <c r="B1076" t="s">
        <v>2201</v>
      </c>
      <c r="C1076" t="s">
        <v>2202</v>
      </c>
    </row>
    <row r="1077" spans="2:3" x14ac:dyDescent="0.35">
      <c r="B1077" t="s">
        <v>2203</v>
      </c>
      <c r="C1077" t="s">
        <v>2204</v>
      </c>
    </row>
    <row r="1078" spans="2:3" x14ac:dyDescent="0.35">
      <c r="B1078" t="s">
        <v>2205</v>
      </c>
      <c r="C1078" t="s">
        <v>2206</v>
      </c>
    </row>
    <row r="1079" spans="2:3" x14ac:dyDescent="0.35">
      <c r="B1079" t="s">
        <v>2207</v>
      </c>
      <c r="C1079" t="s">
        <v>2208</v>
      </c>
    </row>
    <row r="1080" spans="2:3" x14ac:dyDescent="0.35">
      <c r="B1080" t="s">
        <v>2209</v>
      </c>
      <c r="C1080" t="s">
        <v>2210</v>
      </c>
    </row>
    <row r="1081" spans="2:3" x14ac:dyDescent="0.35">
      <c r="B1081" t="s">
        <v>2211</v>
      </c>
      <c r="C1081" t="s">
        <v>2212</v>
      </c>
    </row>
    <row r="1082" spans="2:3" x14ac:dyDescent="0.35">
      <c r="B1082" t="s">
        <v>2213</v>
      </c>
      <c r="C1082" t="s">
        <v>2214</v>
      </c>
    </row>
    <row r="1083" spans="2:3" x14ac:dyDescent="0.35">
      <c r="B1083" t="s">
        <v>2215</v>
      </c>
      <c r="C1083" t="s">
        <v>2216</v>
      </c>
    </row>
    <row r="1084" spans="2:3" x14ac:dyDescent="0.35">
      <c r="B1084" t="s">
        <v>2217</v>
      </c>
      <c r="C1084" t="s">
        <v>2218</v>
      </c>
    </row>
    <row r="1085" spans="2:3" x14ac:dyDescent="0.35">
      <c r="B1085" t="s">
        <v>2219</v>
      </c>
      <c r="C1085" t="s">
        <v>2220</v>
      </c>
    </row>
    <row r="1086" spans="2:3" x14ac:dyDescent="0.35">
      <c r="B1086" t="s">
        <v>2221</v>
      </c>
      <c r="C1086" t="s">
        <v>2222</v>
      </c>
    </row>
    <row r="1087" spans="2:3" x14ac:dyDescent="0.35">
      <c r="B1087" t="s">
        <v>2223</v>
      </c>
      <c r="C1087" t="s">
        <v>2224</v>
      </c>
    </row>
    <row r="1088" spans="2:3" x14ac:dyDescent="0.35">
      <c r="B1088" t="s">
        <v>2225</v>
      </c>
      <c r="C1088" t="s">
        <v>2226</v>
      </c>
    </row>
    <row r="1089" spans="2:3" x14ac:dyDescent="0.35">
      <c r="B1089" t="s">
        <v>2227</v>
      </c>
      <c r="C1089" t="s">
        <v>2228</v>
      </c>
    </row>
    <row r="1090" spans="2:3" x14ac:dyDescent="0.35">
      <c r="B1090" t="s">
        <v>2229</v>
      </c>
      <c r="C1090" t="s">
        <v>2230</v>
      </c>
    </row>
    <row r="1091" spans="2:3" x14ac:dyDescent="0.35">
      <c r="B1091" t="s">
        <v>2231</v>
      </c>
      <c r="C1091" t="s">
        <v>2232</v>
      </c>
    </row>
    <row r="1092" spans="2:3" x14ac:dyDescent="0.35">
      <c r="B1092" t="s">
        <v>2233</v>
      </c>
      <c r="C1092" t="s">
        <v>2234</v>
      </c>
    </row>
    <row r="1093" spans="2:3" x14ac:dyDescent="0.35">
      <c r="B1093" t="s">
        <v>2235</v>
      </c>
      <c r="C1093" t="s">
        <v>2236</v>
      </c>
    </row>
    <row r="1094" spans="2:3" x14ac:dyDescent="0.35">
      <c r="B1094" t="s">
        <v>2237</v>
      </c>
      <c r="C1094" t="s">
        <v>2238</v>
      </c>
    </row>
    <row r="1095" spans="2:3" x14ac:dyDescent="0.35">
      <c r="B1095" t="s">
        <v>2239</v>
      </c>
      <c r="C1095" t="s">
        <v>2240</v>
      </c>
    </row>
    <row r="1096" spans="2:3" x14ac:dyDescent="0.35">
      <c r="B1096" t="s">
        <v>2241</v>
      </c>
      <c r="C1096" t="s">
        <v>2242</v>
      </c>
    </row>
    <row r="1097" spans="2:3" x14ac:dyDescent="0.35">
      <c r="B1097" t="s">
        <v>2243</v>
      </c>
      <c r="C1097" t="s">
        <v>2244</v>
      </c>
    </row>
    <row r="1098" spans="2:3" x14ac:dyDescent="0.35">
      <c r="B1098" t="s">
        <v>2245</v>
      </c>
      <c r="C1098" t="s">
        <v>2246</v>
      </c>
    </row>
    <row r="1099" spans="2:3" x14ac:dyDescent="0.35">
      <c r="B1099" t="s">
        <v>2247</v>
      </c>
      <c r="C1099" t="s">
        <v>2248</v>
      </c>
    </row>
    <row r="1100" spans="2:3" x14ac:dyDescent="0.35">
      <c r="B1100" t="s">
        <v>2249</v>
      </c>
      <c r="C1100" t="s">
        <v>2250</v>
      </c>
    </row>
    <row r="1101" spans="2:3" x14ac:dyDescent="0.35">
      <c r="B1101" t="s">
        <v>2251</v>
      </c>
      <c r="C1101" t="s">
        <v>2252</v>
      </c>
    </row>
    <row r="1102" spans="2:3" x14ac:dyDescent="0.35">
      <c r="B1102" t="s">
        <v>2253</v>
      </c>
      <c r="C1102" t="s">
        <v>2254</v>
      </c>
    </row>
    <row r="1103" spans="2:3" x14ac:dyDescent="0.35">
      <c r="B1103" t="s">
        <v>2255</v>
      </c>
      <c r="C1103" t="s">
        <v>2256</v>
      </c>
    </row>
    <row r="1104" spans="2:3" x14ac:dyDescent="0.35">
      <c r="B1104" t="s">
        <v>2257</v>
      </c>
      <c r="C1104" t="s">
        <v>2258</v>
      </c>
    </row>
    <row r="1105" spans="2:3" x14ac:dyDescent="0.35">
      <c r="B1105" t="s">
        <v>2259</v>
      </c>
      <c r="C1105" t="s">
        <v>2260</v>
      </c>
    </row>
    <row r="1106" spans="2:3" x14ac:dyDescent="0.35">
      <c r="B1106" t="s">
        <v>2261</v>
      </c>
      <c r="C1106" t="s">
        <v>2262</v>
      </c>
    </row>
    <row r="1107" spans="2:3" x14ac:dyDescent="0.35">
      <c r="B1107" t="s">
        <v>2263</v>
      </c>
      <c r="C1107" t="s">
        <v>2264</v>
      </c>
    </row>
    <row r="1108" spans="2:3" x14ac:dyDescent="0.35">
      <c r="B1108" t="s">
        <v>2265</v>
      </c>
      <c r="C1108" t="s">
        <v>2266</v>
      </c>
    </row>
    <row r="1109" spans="2:3" x14ac:dyDescent="0.35">
      <c r="B1109" t="s">
        <v>2267</v>
      </c>
      <c r="C1109" t="s">
        <v>2268</v>
      </c>
    </row>
    <row r="1110" spans="2:3" x14ac:dyDescent="0.35">
      <c r="B1110" t="s">
        <v>2269</v>
      </c>
      <c r="C1110" t="s">
        <v>2270</v>
      </c>
    </row>
    <row r="1111" spans="2:3" x14ac:dyDescent="0.35">
      <c r="B1111" t="s">
        <v>2271</v>
      </c>
      <c r="C1111" t="s">
        <v>2272</v>
      </c>
    </row>
    <row r="1112" spans="2:3" x14ac:dyDescent="0.35">
      <c r="B1112" t="s">
        <v>2273</v>
      </c>
      <c r="C1112" t="s">
        <v>2274</v>
      </c>
    </row>
    <row r="1113" spans="2:3" x14ac:dyDescent="0.35">
      <c r="B1113" t="s">
        <v>2275</v>
      </c>
      <c r="C1113" t="s">
        <v>2276</v>
      </c>
    </row>
    <row r="1114" spans="2:3" x14ac:dyDescent="0.35">
      <c r="B1114" t="s">
        <v>2277</v>
      </c>
      <c r="C1114" t="s">
        <v>2278</v>
      </c>
    </row>
    <row r="1115" spans="2:3" x14ac:dyDescent="0.35">
      <c r="B1115" t="s">
        <v>2279</v>
      </c>
      <c r="C1115" t="s">
        <v>2280</v>
      </c>
    </row>
    <row r="1116" spans="2:3" x14ac:dyDescent="0.35">
      <c r="B1116" t="s">
        <v>2281</v>
      </c>
      <c r="C1116" t="s">
        <v>2282</v>
      </c>
    </row>
    <row r="1117" spans="2:3" x14ac:dyDescent="0.35">
      <c r="B1117" t="s">
        <v>2283</v>
      </c>
      <c r="C1117" t="s">
        <v>2284</v>
      </c>
    </row>
    <row r="1118" spans="2:3" x14ac:dyDescent="0.35">
      <c r="B1118" t="s">
        <v>2285</v>
      </c>
      <c r="C1118" t="s">
        <v>2286</v>
      </c>
    </row>
    <row r="1119" spans="2:3" x14ac:dyDescent="0.35">
      <c r="B1119" t="s">
        <v>2287</v>
      </c>
      <c r="C1119" t="s">
        <v>2288</v>
      </c>
    </row>
    <row r="1120" spans="2:3" x14ac:dyDescent="0.35">
      <c r="B1120" t="s">
        <v>2289</v>
      </c>
      <c r="C1120" t="s">
        <v>2290</v>
      </c>
    </row>
    <row r="1121" spans="2:3" x14ac:dyDescent="0.35">
      <c r="B1121" t="s">
        <v>2291</v>
      </c>
      <c r="C1121" t="s">
        <v>2292</v>
      </c>
    </row>
    <row r="1122" spans="2:3" x14ac:dyDescent="0.35">
      <c r="B1122" t="s">
        <v>2293</v>
      </c>
      <c r="C1122" t="s">
        <v>2294</v>
      </c>
    </row>
    <row r="1123" spans="2:3" x14ac:dyDescent="0.35">
      <c r="B1123" t="s">
        <v>2295</v>
      </c>
      <c r="C1123" t="s">
        <v>2296</v>
      </c>
    </row>
    <row r="1124" spans="2:3" x14ac:dyDescent="0.35">
      <c r="B1124" t="s">
        <v>2297</v>
      </c>
      <c r="C1124" t="s">
        <v>2298</v>
      </c>
    </row>
    <row r="1125" spans="2:3" x14ac:dyDescent="0.35">
      <c r="B1125" t="s">
        <v>2299</v>
      </c>
      <c r="C1125" t="s">
        <v>2300</v>
      </c>
    </row>
    <row r="1126" spans="2:3" x14ac:dyDescent="0.35">
      <c r="B1126" t="s">
        <v>2301</v>
      </c>
      <c r="C1126" t="s">
        <v>2302</v>
      </c>
    </row>
    <row r="1127" spans="2:3" x14ac:dyDescent="0.35">
      <c r="B1127" t="s">
        <v>2303</v>
      </c>
      <c r="C1127" t="s">
        <v>2304</v>
      </c>
    </row>
    <row r="1128" spans="2:3" x14ac:dyDescent="0.35">
      <c r="B1128" t="s">
        <v>2305</v>
      </c>
      <c r="C1128" t="s">
        <v>2306</v>
      </c>
    </row>
    <row r="1129" spans="2:3" x14ac:dyDescent="0.35">
      <c r="B1129" t="s">
        <v>2307</v>
      </c>
      <c r="C1129" t="s">
        <v>2308</v>
      </c>
    </row>
    <row r="1130" spans="2:3" x14ac:dyDescent="0.35">
      <c r="B1130" t="s">
        <v>2309</v>
      </c>
      <c r="C1130" t="s">
        <v>2310</v>
      </c>
    </row>
    <row r="1131" spans="2:3" x14ac:dyDescent="0.35">
      <c r="B1131" t="s">
        <v>2311</v>
      </c>
      <c r="C1131" t="s">
        <v>2312</v>
      </c>
    </row>
    <row r="1132" spans="2:3" x14ac:dyDescent="0.35">
      <c r="B1132" t="s">
        <v>2313</v>
      </c>
      <c r="C1132" t="s">
        <v>2314</v>
      </c>
    </row>
    <row r="1133" spans="2:3" x14ac:dyDescent="0.35">
      <c r="B1133" t="s">
        <v>2315</v>
      </c>
      <c r="C1133" t="s">
        <v>2316</v>
      </c>
    </row>
    <row r="1134" spans="2:3" x14ac:dyDescent="0.35">
      <c r="B1134" t="s">
        <v>2317</v>
      </c>
      <c r="C1134" t="s">
        <v>2318</v>
      </c>
    </row>
    <row r="1135" spans="2:3" x14ac:dyDescent="0.35">
      <c r="B1135" t="s">
        <v>2319</v>
      </c>
      <c r="C1135" t="s">
        <v>2320</v>
      </c>
    </row>
    <row r="1136" spans="2:3" x14ac:dyDescent="0.35">
      <c r="B1136" t="s">
        <v>2321</v>
      </c>
      <c r="C1136" t="s">
        <v>2322</v>
      </c>
    </row>
    <row r="1137" spans="2:3" x14ac:dyDescent="0.35">
      <c r="B1137" t="s">
        <v>2323</v>
      </c>
      <c r="C1137" t="s">
        <v>2324</v>
      </c>
    </row>
    <row r="1138" spans="2:3" x14ac:dyDescent="0.35">
      <c r="B1138" t="s">
        <v>2325</v>
      </c>
      <c r="C1138" t="s">
        <v>2326</v>
      </c>
    </row>
    <row r="1139" spans="2:3" x14ac:dyDescent="0.35">
      <c r="B1139" t="s">
        <v>2327</v>
      </c>
      <c r="C1139" t="s">
        <v>2328</v>
      </c>
    </row>
    <row r="1140" spans="2:3" x14ac:dyDescent="0.35">
      <c r="B1140" t="s">
        <v>2329</v>
      </c>
      <c r="C1140" t="s">
        <v>2330</v>
      </c>
    </row>
    <row r="1141" spans="2:3" x14ac:dyDescent="0.35">
      <c r="B1141" t="s">
        <v>2331</v>
      </c>
      <c r="C1141" t="s">
        <v>2332</v>
      </c>
    </row>
    <row r="1142" spans="2:3" x14ac:dyDescent="0.35">
      <c r="B1142" t="s">
        <v>2333</v>
      </c>
      <c r="C1142" t="s">
        <v>2334</v>
      </c>
    </row>
    <row r="1143" spans="2:3" x14ac:dyDescent="0.35">
      <c r="B1143" t="s">
        <v>2335</v>
      </c>
      <c r="C1143" t="s">
        <v>2336</v>
      </c>
    </row>
    <row r="1144" spans="2:3" x14ac:dyDescent="0.35">
      <c r="B1144" t="s">
        <v>2337</v>
      </c>
      <c r="C1144" t="s">
        <v>2338</v>
      </c>
    </row>
    <row r="1145" spans="2:3" x14ac:dyDescent="0.35">
      <c r="B1145" t="s">
        <v>2339</v>
      </c>
      <c r="C1145" t="s">
        <v>2340</v>
      </c>
    </row>
    <row r="1146" spans="2:3" x14ac:dyDescent="0.35">
      <c r="B1146" t="s">
        <v>2341</v>
      </c>
      <c r="C1146" t="s">
        <v>2342</v>
      </c>
    </row>
    <row r="1147" spans="2:3" x14ac:dyDescent="0.35">
      <c r="B1147" t="s">
        <v>2343</v>
      </c>
      <c r="C1147" t="s">
        <v>2344</v>
      </c>
    </row>
    <row r="1148" spans="2:3" x14ac:dyDescent="0.35">
      <c r="B1148" t="s">
        <v>2345</v>
      </c>
      <c r="C1148" t="s">
        <v>2346</v>
      </c>
    </row>
    <row r="1149" spans="2:3" x14ac:dyDescent="0.35">
      <c r="B1149" t="s">
        <v>2347</v>
      </c>
      <c r="C1149" t="s">
        <v>2348</v>
      </c>
    </row>
    <row r="1150" spans="2:3" x14ac:dyDescent="0.35">
      <c r="B1150" t="s">
        <v>2349</v>
      </c>
      <c r="C1150" t="s">
        <v>2350</v>
      </c>
    </row>
    <row r="1151" spans="2:3" x14ac:dyDescent="0.35">
      <c r="B1151" t="s">
        <v>2351</v>
      </c>
      <c r="C1151" t="s">
        <v>2352</v>
      </c>
    </row>
    <row r="1152" spans="2:3" x14ac:dyDescent="0.35">
      <c r="B1152" t="s">
        <v>2353</v>
      </c>
      <c r="C1152" t="s">
        <v>2354</v>
      </c>
    </row>
    <row r="1153" spans="2:3" x14ac:dyDescent="0.35">
      <c r="B1153" t="s">
        <v>2355</v>
      </c>
      <c r="C1153" t="s">
        <v>2356</v>
      </c>
    </row>
    <row r="1154" spans="2:3" x14ac:dyDescent="0.35">
      <c r="B1154" t="s">
        <v>2357</v>
      </c>
      <c r="C1154" t="s">
        <v>2358</v>
      </c>
    </row>
    <row r="1155" spans="2:3" x14ac:dyDescent="0.35">
      <c r="B1155" t="s">
        <v>2359</v>
      </c>
      <c r="C1155" t="s">
        <v>2360</v>
      </c>
    </row>
    <row r="1156" spans="2:3" x14ac:dyDescent="0.35">
      <c r="B1156" t="s">
        <v>2361</v>
      </c>
      <c r="C1156" t="s">
        <v>2362</v>
      </c>
    </row>
    <row r="1157" spans="2:3" x14ac:dyDescent="0.35">
      <c r="B1157" t="s">
        <v>2363</v>
      </c>
      <c r="C1157" t="s">
        <v>2364</v>
      </c>
    </row>
    <row r="1158" spans="2:3" x14ac:dyDescent="0.35">
      <c r="B1158" t="s">
        <v>2365</v>
      </c>
      <c r="C1158" t="s">
        <v>2366</v>
      </c>
    </row>
    <row r="1159" spans="2:3" x14ac:dyDescent="0.35">
      <c r="B1159" t="s">
        <v>2367</v>
      </c>
      <c r="C1159" t="s">
        <v>2368</v>
      </c>
    </row>
    <row r="1160" spans="2:3" x14ac:dyDescent="0.35">
      <c r="B1160" t="s">
        <v>2369</v>
      </c>
      <c r="C1160" t="s">
        <v>2370</v>
      </c>
    </row>
    <row r="1161" spans="2:3" x14ac:dyDescent="0.35">
      <c r="B1161" t="s">
        <v>2371</v>
      </c>
      <c r="C1161" t="s">
        <v>2372</v>
      </c>
    </row>
    <row r="1162" spans="2:3" x14ac:dyDescent="0.35">
      <c r="B1162" t="s">
        <v>2373</v>
      </c>
      <c r="C1162" t="s">
        <v>2374</v>
      </c>
    </row>
    <row r="1163" spans="2:3" x14ac:dyDescent="0.35">
      <c r="B1163" t="s">
        <v>2375</v>
      </c>
      <c r="C1163" t="s">
        <v>2376</v>
      </c>
    </row>
    <row r="1164" spans="2:3" x14ac:dyDescent="0.35">
      <c r="B1164" t="s">
        <v>2377</v>
      </c>
      <c r="C1164" t="s">
        <v>2378</v>
      </c>
    </row>
    <row r="1165" spans="2:3" x14ac:dyDescent="0.35">
      <c r="B1165" t="s">
        <v>2379</v>
      </c>
      <c r="C1165" t="s">
        <v>2380</v>
      </c>
    </row>
    <row r="1166" spans="2:3" x14ac:dyDescent="0.35">
      <c r="B1166" t="s">
        <v>2381</v>
      </c>
      <c r="C1166" t="s">
        <v>2382</v>
      </c>
    </row>
    <row r="1167" spans="2:3" x14ac:dyDescent="0.35">
      <c r="B1167" t="s">
        <v>2383</v>
      </c>
      <c r="C1167" t="s">
        <v>2384</v>
      </c>
    </row>
    <row r="1168" spans="2:3" x14ac:dyDescent="0.35">
      <c r="B1168" t="s">
        <v>2385</v>
      </c>
      <c r="C1168" t="s">
        <v>2386</v>
      </c>
    </row>
    <row r="1169" spans="2:3" x14ac:dyDescent="0.35">
      <c r="B1169" t="s">
        <v>2387</v>
      </c>
      <c r="C1169" t="s">
        <v>2388</v>
      </c>
    </row>
    <row r="1170" spans="2:3" x14ac:dyDescent="0.35">
      <c r="B1170" t="s">
        <v>2389</v>
      </c>
      <c r="C1170" t="s">
        <v>2390</v>
      </c>
    </row>
    <row r="1171" spans="2:3" x14ac:dyDescent="0.35">
      <c r="B1171" t="s">
        <v>2391</v>
      </c>
      <c r="C1171" t="s">
        <v>2392</v>
      </c>
    </row>
    <row r="1172" spans="2:3" x14ac:dyDescent="0.35">
      <c r="B1172" t="s">
        <v>2393</v>
      </c>
      <c r="C1172" t="s">
        <v>2394</v>
      </c>
    </row>
    <row r="1173" spans="2:3" x14ac:dyDescent="0.35">
      <c r="B1173" t="s">
        <v>2395</v>
      </c>
      <c r="C1173" t="s">
        <v>2396</v>
      </c>
    </row>
    <row r="1174" spans="2:3" x14ac:dyDescent="0.35">
      <c r="B1174" t="s">
        <v>2397</v>
      </c>
      <c r="C1174" t="s">
        <v>2398</v>
      </c>
    </row>
    <row r="1175" spans="2:3" x14ac:dyDescent="0.35">
      <c r="B1175" t="s">
        <v>2399</v>
      </c>
      <c r="C1175" t="s">
        <v>2400</v>
      </c>
    </row>
    <row r="1176" spans="2:3" x14ac:dyDescent="0.35">
      <c r="B1176" t="s">
        <v>2401</v>
      </c>
      <c r="C1176" t="s">
        <v>2402</v>
      </c>
    </row>
    <row r="1177" spans="2:3" x14ac:dyDescent="0.35">
      <c r="B1177" t="s">
        <v>2403</v>
      </c>
      <c r="C1177" t="s">
        <v>2404</v>
      </c>
    </row>
    <row r="1178" spans="2:3" x14ac:dyDescent="0.35">
      <c r="B1178" t="s">
        <v>2405</v>
      </c>
      <c r="C1178" t="s">
        <v>2406</v>
      </c>
    </row>
    <row r="1179" spans="2:3" x14ac:dyDescent="0.35">
      <c r="B1179" t="s">
        <v>2407</v>
      </c>
      <c r="C1179" t="s">
        <v>2408</v>
      </c>
    </row>
    <row r="1180" spans="2:3" x14ac:dyDescent="0.35">
      <c r="B1180" t="s">
        <v>2409</v>
      </c>
      <c r="C1180" t="s">
        <v>2410</v>
      </c>
    </row>
    <row r="1181" spans="2:3" x14ac:dyDescent="0.35">
      <c r="B1181" t="s">
        <v>2411</v>
      </c>
      <c r="C1181" t="s">
        <v>2412</v>
      </c>
    </row>
    <row r="1182" spans="2:3" x14ac:dyDescent="0.35">
      <c r="B1182" t="s">
        <v>2413</v>
      </c>
      <c r="C1182" t="s">
        <v>2414</v>
      </c>
    </row>
    <row r="1183" spans="2:3" x14ac:dyDescent="0.35">
      <c r="B1183" t="s">
        <v>2415</v>
      </c>
      <c r="C1183" t="s">
        <v>2416</v>
      </c>
    </row>
    <row r="1184" spans="2:3" x14ac:dyDescent="0.35">
      <c r="B1184" t="s">
        <v>2417</v>
      </c>
      <c r="C1184" t="s">
        <v>2418</v>
      </c>
    </row>
    <row r="1185" spans="2:3" x14ac:dyDescent="0.35">
      <c r="B1185" t="s">
        <v>2419</v>
      </c>
      <c r="C1185" t="s">
        <v>2420</v>
      </c>
    </row>
    <row r="1186" spans="2:3" x14ac:dyDescent="0.35">
      <c r="B1186" t="s">
        <v>2421</v>
      </c>
      <c r="C1186" t="s">
        <v>2422</v>
      </c>
    </row>
    <row r="1187" spans="2:3" x14ac:dyDescent="0.35">
      <c r="B1187" t="s">
        <v>2423</v>
      </c>
      <c r="C1187" t="s">
        <v>2424</v>
      </c>
    </row>
    <row r="1188" spans="2:3" x14ac:dyDescent="0.35">
      <c r="B1188" t="s">
        <v>2425</v>
      </c>
      <c r="C1188" t="s">
        <v>2426</v>
      </c>
    </row>
    <row r="1189" spans="2:3" x14ac:dyDescent="0.35">
      <c r="B1189" t="s">
        <v>2427</v>
      </c>
      <c r="C1189" t="s">
        <v>2428</v>
      </c>
    </row>
    <row r="1190" spans="2:3" x14ac:dyDescent="0.35">
      <c r="B1190" t="s">
        <v>2429</v>
      </c>
      <c r="C1190" t="s">
        <v>2430</v>
      </c>
    </row>
    <row r="1191" spans="2:3" x14ac:dyDescent="0.35">
      <c r="B1191" t="s">
        <v>2431</v>
      </c>
      <c r="C1191" t="s">
        <v>2432</v>
      </c>
    </row>
    <row r="1192" spans="2:3" x14ac:dyDescent="0.35">
      <c r="B1192" t="s">
        <v>2433</v>
      </c>
      <c r="C1192" t="s">
        <v>238</v>
      </c>
    </row>
    <row r="1193" spans="2:3" x14ac:dyDescent="0.35">
      <c r="B1193" t="s">
        <v>2434</v>
      </c>
      <c r="C1193" t="s">
        <v>2435</v>
      </c>
    </row>
    <row r="1194" spans="2:3" x14ac:dyDescent="0.35">
      <c r="B1194" t="s">
        <v>2436</v>
      </c>
      <c r="C1194" t="s">
        <v>2437</v>
      </c>
    </row>
    <row r="1195" spans="2:3" x14ac:dyDescent="0.35">
      <c r="B1195" t="s">
        <v>2438</v>
      </c>
      <c r="C1195" t="s">
        <v>2439</v>
      </c>
    </row>
    <row r="1196" spans="2:3" x14ac:dyDescent="0.35">
      <c r="B1196" t="s">
        <v>2440</v>
      </c>
      <c r="C1196" t="s">
        <v>2441</v>
      </c>
    </row>
    <row r="1197" spans="2:3" x14ac:dyDescent="0.35">
      <c r="B1197" t="s">
        <v>2442</v>
      </c>
      <c r="C1197" t="s">
        <v>2443</v>
      </c>
    </row>
    <row r="1198" spans="2:3" x14ac:dyDescent="0.35">
      <c r="B1198" t="s">
        <v>2444</v>
      </c>
      <c r="C1198" t="s">
        <v>2445</v>
      </c>
    </row>
    <row r="1199" spans="2:3" x14ac:dyDescent="0.35">
      <c r="B1199" t="s">
        <v>2446</v>
      </c>
      <c r="C1199" t="s">
        <v>2447</v>
      </c>
    </row>
    <row r="1200" spans="2:3" x14ac:dyDescent="0.35">
      <c r="B1200" t="s">
        <v>2448</v>
      </c>
      <c r="C1200" t="s">
        <v>2449</v>
      </c>
    </row>
    <row r="1201" spans="2:3" x14ac:dyDescent="0.35">
      <c r="B1201" t="s">
        <v>2450</v>
      </c>
      <c r="C1201" t="s">
        <v>2451</v>
      </c>
    </row>
    <row r="1202" spans="2:3" x14ac:dyDescent="0.35">
      <c r="B1202" t="s">
        <v>2452</v>
      </c>
      <c r="C1202" t="s">
        <v>2453</v>
      </c>
    </row>
    <row r="1203" spans="2:3" x14ac:dyDescent="0.35">
      <c r="B1203" t="s">
        <v>2454</v>
      </c>
      <c r="C1203" t="s">
        <v>2455</v>
      </c>
    </row>
    <row r="1204" spans="2:3" x14ac:dyDescent="0.35">
      <c r="B1204" t="s">
        <v>2456</v>
      </c>
      <c r="C1204" t="s">
        <v>2457</v>
      </c>
    </row>
    <row r="1205" spans="2:3" x14ac:dyDescent="0.35">
      <c r="B1205" t="s">
        <v>2458</v>
      </c>
      <c r="C1205" t="s">
        <v>2459</v>
      </c>
    </row>
    <row r="1206" spans="2:3" x14ac:dyDescent="0.35">
      <c r="B1206" t="s">
        <v>2460</v>
      </c>
      <c r="C1206" t="s">
        <v>2461</v>
      </c>
    </row>
    <row r="1207" spans="2:3" x14ac:dyDescent="0.35">
      <c r="B1207" t="s">
        <v>2462</v>
      </c>
      <c r="C1207" t="s">
        <v>2463</v>
      </c>
    </row>
    <row r="1208" spans="2:3" x14ac:dyDescent="0.35">
      <c r="B1208" t="s">
        <v>2464</v>
      </c>
      <c r="C1208" t="s">
        <v>2465</v>
      </c>
    </row>
    <row r="1209" spans="2:3" x14ac:dyDescent="0.35">
      <c r="B1209" t="s">
        <v>2466</v>
      </c>
      <c r="C1209" t="s">
        <v>2467</v>
      </c>
    </row>
    <row r="1210" spans="2:3" x14ac:dyDescent="0.35">
      <c r="B1210" t="s">
        <v>2468</v>
      </c>
      <c r="C1210" t="s">
        <v>2469</v>
      </c>
    </row>
    <row r="1211" spans="2:3" x14ac:dyDescent="0.35">
      <c r="B1211" t="s">
        <v>2470</v>
      </c>
      <c r="C1211" t="s">
        <v>2471</v>
      </c>
    </row>
    <row r="1212" spans="2:3" x14ac:dyDescent="0.35">
      <c r="B1212" t="s">
        <v>2472</v>
      </c>
      <c r="C1212" t="s">
        <v>2473</v>
      </c>
    </row>
    <row r="1213" spans="2:3" x14ac:dyDescent="0.35">
      <c r="B1213" t="s">
        <v>2474</v>
      </c>
      <c r="C1213" t="s">
        <v>2475</v>
      </c>
    </row>
    <row r="1214" spans="2:3" x14ac:dyDescent="0.35">
      <c r="B1214" t="s">
        <v>2476</v>
      </c>
      <c r="C1214" t="s">
        <v>2477</v>
      </c>
    </row>
    <row r="1215" spans="2:3" x14ac:dyDescent="0.35">
      <c r="B1215" t="s">
        <v>2478</v>
      </c>
      <c r="C1215" t="s">
        <v>2479</v>
      </c>
    </row>
    <row r="1216" spans="2:3" x14ac:dyDescent="0.35">
      <c r="B1216" t="s">
        <v>2480</v>
      </c>
      <c r="C1216" t="s">
        <v>2481</v>
      </c>
    </row>
    <row r="1217" spans="2:3" x14ac:dyDescent="0.35">
      <c r="B1217" t="s">
        <v>2482</v>
      </c>
      <c r="C1217" t="s">
        <v>2483</v>
      </c>
    </row>
    <row r="1218" spans="2:3" x14ac:dyDescent="0.35">
      <c r="B1218" t="s">
        <v>2484</v>
      </c>
      <c r="C1218" t="s">
        <v>2485</v>
      </c>
    </row>
    <row r="1219" spans="2:3" x14ac:dyDescent="0.35">
      <c r="B1219" t="s">
        <v>2486</v>
      </c>
      <c r="C1219" t="s">
        <v>2487</v>
      </c>
    </row>
    <row r="1220" spans="2:3" x14ac:dyDescent="0.35">
      <c r="B1220" t="s">
        <v>2488</v>
      </c>
      <c r="C1220" t="s">
        <v>2489</v>
      </c>
    </row>
    <row r="1221" spans="2:3" x14ac:dyDescent="0.35">
      <c r="B1221" t="s">
        <v>2490</v>
      </c>
      <c r="C1221" t="s">
        <v>2491</v>
      </c>
    </row>
    <row r="1222" spans="2:3" x14ac:dyDescent="0.35">
      <c r="B1222" t="s">
        <v>2492</v>
      </c>
      <c r="C1222" t="s">
        <v>2493</v>
      </c>
    </row>
    <row r="1223" spans="2:3" x14ac:dyDescent="0.35">
      <c r="B1223" t="s">
        <v>2494</v>
      </c>
      <c r="C1223" t="s">
        <v>2495</v>
      </c>
    </row>
    <row r="1224" spans="2:3" x14ac:dyDescent="0.35">
      <c r="B1224" t="s">
        <v>2496</v>
      </c>
      <c r="C1224" t="s">
        <v>2497</v>
      </c>
    </row>
    <row r="1225" spans="2:3" x14ac:dyDescent="0.35">
      <c r="B1225" t="s">
        <v>2498</v>
      </c>
      <c r="C1225" t="s">
        <v>2499</v>
      </c>
    </row>
    <row r="1226" spans="2:3" x14ac:dyDescent="0.35">
      <c r="B1226" t="s">
        <v>2500</v>
      </c>
      <c r="C1226" t="s">
        <v>2501</v>
      </c>
    </row>
    <row r="1227" spans="2:3" x14ac:dyDescent="0.35">
      <c r="B1227" t="s">
        <v>2502</v>
      </c>
      <c r="C1227" t="s">
        <v>2503</v>
      </c>
    </row>
    <row r="1228" spans="2:3" x14ac:dyDescent="0.35">
      <c r="B1228" t="s">
        <v>2504</v>
      </c>
      <c r="C1228" t="s">
        <v>2505</v>
      </c>
    </row>
    <row r="1229" spans="2:3" x14ac:dyDescent="0.35">
      <c r="B1229" t="s">
        <v>2506</v>
      </c>
      <c r="C1229" t="s">
        <v>2507</v>
      </c>
    </row>
    <row r="1230" spans="2:3" x14ac:dyDescent="0.35">
      <c r="B1230" t="s">
        <v>2508</v>
      </c>
      <c r="C1230" t="s">
        <v>2509</v>
      </c>
    </row>
    <row r="1231" spans="2:3" x14ac:dyDescent="0.35">
      <c r="B1231" t="s">
        <v>2510</v>
      </c>
      <c r="C1231" t="s">
        <v>2511</v>
      </c>
    </row>
    <row r="1232" spans="2:3" x14ac:dyDescent="0.35">
      <c r="B1232" t="s">
        <v>2512</v>
      </c>
      <c r="C1232" t="s">
        <v>2513</v>
      </c>
    </row>
    <row r="1233" spans="2:3" x14ac:dyDescent="0.35">
      <c r="B1233" t="s">
        <v>2514</v>
      </c>
      <c r="C1233" t="s">
        <v>2515</v>
      </c>
    </row>
    <row r="1234" spans="2:3" x14ac:dyDescent="0.35">
      <c r="B1234" t="s">
        <v>2516</v>
      </c>
      <c r="C1234" t="s">
        <v>2517</v>
      </c>
    </row>
    <row r="1235" spans="2:3" x14ac:dyDescent="0.35">
      <c r="B1235" t="s">
        <v>2518</v>
      </c>
      <c r="C1235" t="s">
        <v>2519</v>
      </c>
    </row>
    <row r="1236" spans="2:3" x14ac:dyDescent="0.35">
      <c r="B1236" t="s">
        <v>2520</v>
      </c>
      <c r="C1236" t="s">
        <v>2521</v>
      </c>
    </row>
    <row r="1237" spans="2:3" x14ac:dyDescent="0.35">
      <c r="B1237" t="s">
        <v>2522</v>
      </c>
      <c r="C1237" t="s">
        <v>2523</v>
      </c>
    </row>
    <row r="1238" spans="2:3" x14ac:dyDescent="0.35">
      <c r="B1238" t="s">
        <v>2524</v>
      </c>
      <c r="C1238" t="s">
        <v>2525</v>
      </c>
    </row>
    <row r="1239" spans="2:3" x14ac:dyDescent="0.35">
      <c r="B1239" t="s">
        <v>2526</v>
      </c>
      <c r="C1239" t="s">
        <v>2527</v>
      </c>
    </row>
    <row r="1240" spans="2:3" x14ac:dyDescent="0.35">
      <c r="B1240" t="s">
        <v>2528</v>
      </c>
      <c r="C1240" t="s">
        <v>2529</v>
      </c>
    </row>
    <row r="1241" spans="2:3" x14ac:dyDescent="0.35">
      <c r="B1241" t="s">
        <v>2530</v>
      </c>
      <c r="C1241" t="s">
        <v>2531</v>
      </c>
    </row>
    <row r="1242" spans="2:3" x14ac:dyDescent="0.35">
      <c r="B1242" t="s">
        <v>2532</v>
      </c>
      <c r="C1242" t="s">
        <v>2533</v>
      </c>
    </row>
    <row r="1243" spans="2:3" x14ac:dyDescent="0.35">
      <c r="B1243" t="s">
        <v>2534</v>
      </c>
      <c r="C1243" t="s">
        <v>2535</v>
      </c>
    </row>
    <row r="1244" spans="2:3" x14ac:dyDescent="0.35">
      <c r="B1244" t="s">
        <v>2536</v>
      </c>
      <c r="C1244" t="s">
        <v>2537</v>
      </c>
    </row>
    <row r="1245" spans="2:3" x14ac:dyDescent="0.35">
      <c r="B1245" t="s">
        <v>2538</v>
      </c>
      <c r="C1245" t="s">
        <v>2539</v>
      </c>
    </row>
    <row r="1246" spans="2:3" x14ac:dyDescent="0.35">
      <c r="B1246" t="s">
        <v>2540</v>
      </c>
      <c r="C1246" t="s">
        <v>2541</v>
      </c>
    </row>
    <row r="1247" spans="2:3" x14ac:dyDescent="0.35">
      <c r="B1247" t="s">
        <v>2542</v>
      </c>
      <c r="C1247" t="s">
        <v>2543</v>
      </c>
    </row>
    <row r="1248" spans="2:3" x14ac:dyDescent="0.35">
      <c r="B1248" t="s">
        <v>2544</v>
      </c>
      <c r="C1248" t="s">
        <v>2545</v>
      </c>
    </row>
    <row r="1249" spans="2:3" x14ac:dyDescent="0.35">
      <c r="B1249" t="s">
        <v>2546</v>
      </c>
      <c r="C1249" t="s">
        <v>2547</v>
      </c>
    </row>
    <row r="1250" spans="2:3" x14ac:dyDescent="0.35">
      <c r="B1250" t="s">
        <v>2548</v>
      </c>
      <c r="C1250" t="s">
        <v>2549</v>
      </c>
    </row>
    <row r="1251" spans="2:3" x14ac:dyDescent="0.35">
      <c r="B1251" t="s">
        <v>2550</v>
      </c>
      <c r="C1251" t="s">
        <v>2551</v>
      </c>
    </row>
    <row r="1252" spans="2:3" x14ac:dyDescent="0.35">
      <c r="B1252" t="s">
        <v>2552</v>
      </c>
      <c r="C1252" t="s">
        <v>2553</v>
      </c>
    </row>
    <row r="1253" spans="2:3" x14ac:dyDescent="0.35">
      <c r="B1253" t="s">
        <v>2554</v>
      </c>
      <c r="C1253" t="s">
        <v>2555</v>
      </c>
    </row>
    <row r="1254" spans="2:3" x14ac:dyDescent="0.35">
      <c r="B1254" t="s">
        <v>2556</v>
      </c>
      <c r="C1254" t="s">
        <v>2557</v>
      </c>
    </row>
    <row r="1255" spans="2:3" x14ac:dyDescent="0.35">
      <c r="B1255" t="s">
        <v>2558</v>
      </c>
      <c r="C1255" t="s">
        <v>236</v>
      </c>
    </row>
    <row r="1256" spans="2:3" x14ac:dyDescent="0.35">
      <c r="B1256" t="s">
        <v>2559</v>
      </c>
      <c r="C1256" t="s">
        <v>2560</v>
      </c>
    </row>
    <row r="1257" spans="2:3" x14ac:dyDescent="0.35">
      <c r="B1257" t="s">
        <v>2561</v>
      </c>
      <c r="C1257" t="s">
        <v>2562</v>
      </c>
    </row>
    <row r="1258" spans="2:3" x14ac:dyDescent="0.35">
      <c r="B1258" t="s">
        <v>2563</v>
      </c>
      <c r="C1258" t="s">
        <v>2564</v>
      </c>
    </row>
    <row r="1259" spans="2:3" x14ac:dyDescent="0.35">
      <c r="B1259" t="s">
        <v>2565</v>
      </c>
      <c r="C1259" t="s">
        <v>2566</v>
      </c>
    </row>
    <row r="1260" spans="2:3" x14ac:dyDescent="0.35">
      <c r="B1260" t="s">
        <v>2567</v>
      </c>
      <c r="C1260" t="s">
        <v>2568</v>
      </c>
    </row>
    <row r="1261" spans="2:3" x14ac:dyDescent="0.35">
      <c r="B1261" t="s">
        <v>2569</v>
      </c>
      <c r="C1261" t="s">
        <v>2570</v>
      </c>
    </row>
    <row r="1262" spans="2:3" x14ac:dyDescent="0.35">
      <c r="B1262" t="s">
        <v>2571</v>
      </c>
      <c r="C1262" t="s">
        <v>2572</v>
      </c>
    </row>
    <row r="1263" spans="2:3" x14ac:dyDescent="0.35">
      <c r="B1263" t="s">
        <v>2573</v>
      </c>
      <c r="C1263" t="s">
        <v>2574</v>
      </c>
    </row>
    <row r="1264" spans="2:3" x14ac:dyDescent="0.35">
      <c r="B1264" t="s">
        <v>2575</v>
      </c>
      <c r="C1264" t="s">
        <v>2576</v>
      </c>
    </row>
    <row r="1265" spans="2:3" x14ac:dyDescent="0.35">
      <c r="B1265" t="s">
        <v>2577</v>
      </c>
      <c r="C1265" t="s">
        <v>2578</v>
      </c>
    </row>
    <row r="1266" spans="2:3" x14ac:dyDescent="0.35">
      <c r="B1266" t="s">
        <v>2579</v>
      </c>
      <c r="C1266" t="s">
        <v>2580</v>
      </c>
    </row>
    <row r="1267" spans="2:3" x14ac:dyDescent="0.35">
      <c r="B1267" t="s">
        <v>2581</v>
      </c>
      <c r="C1267" t="s">
        <v>2582</v>
      </c>
    </row>
    <row r="1268" spans="2:3" x14ac:dyDescent="0.35">
      <c r="B1268" t="s">
        <v>2583</v>
      </c>
      <c r="C1268" t="s">
        <v>2584</v>
      </c>
    </row>
    <row r="1269" spans="2:3" x14ac:dyDescent="0.35">
      <c r="B1269" t="s">
        <v>2585</v>
      </c>
      <c r="C1269" t="s">
        <v>2586</v>
      </c>
    </row>
    <row r="1270" spans="2:3" x14ac:dyDescent="0.35">
      <c r="B1270" t="s">
        <v>2587</v>
      </c>
      <c r="C1270" t="s">
        <v>2588</v>
      </c>
    </row>
    <row r="1271" spans="2:3" x14ac:dyDescent="0.35">
      <c r="B1271" t="s">
        <v>2589</v>
      </c>
      <c r="C1271" t="s">
        <v>2590</v>
      </c>
    </row>
    <row r="1272" spans="2:3" x14ac:dyDescent="0.35">
      <c r="B1272" t="s">
        <v>2591</v>
      </c>
      <c r="C1272" t="s">
        <v>2592</v>
      </c>
    </row>
    <row r="1273" spans="2:3" x14ac:dyDescent="0.35">
      <c r="B1273" t="s">
        <v>2593</v>
      </c>
      <c r="C1273" t="s">
        <v>2594</v>
      </c>
    </row>
    <row r="1274" spans="2:3" x14ac:dyDescent="0.35">
      <c r="B1274" t="s">
        <v>2595</v>
      </c>
      <c r="C1274" t="s">
        <v>2596</v>
      </c>
    </row>
    <row r="1275" spans="2:3" x14ac:dyDescent="0.35">
      <c r="B1275" t="s">
        <v>2597</v>
      </c>
      <c r="C1275" t="s">
        <v>2598</v>
      </c>
    </row>
    <row r="1276" spans="2:3" x14ac:dyDescent="0.35">
      <c r="B1276" t="s">
        <v>2599</v>
      </c>
      <c r="C1276" t="s">
        <v>2600</v>
      </c>
    </row>
    <row r="1277" spans="2:3" x14ac:dyDescent="0.35">
      <c r="B1277" t="s">
        <v>2601</v>
      </c>
      <c r="C1277" t="s">
        <v>2602</v>
      </c>
    </row>
    <row r="1278" spans="2:3" x14ac:dyDescent="0.35">
      <c r="B1278" t="s">
        <v>2603</v>
      </c>
      <c r="C1278" t="s">
        <v>2604</v>
      </c>
    </row>
    <row r="1279" spans="2:3" x14ac:dyDescent="0.35">
      <c r="B1279" t="s">
        <v>2605</v>
      </c>
      <c r="C1279" t="s">
        <v>2606</v>
      </c>
    </row>
    <row r="1280" spans="2:3" x14ac:dyDescent="0.35">
      <c r="B1280" t="s">
        <v>2607</v>
      </c>
      <c r="C1280" t="s">
        <v>2608</v>
      </c>
    </row>
    <row r="1281" spans="2:3" x14ac:dyDescent="0.35">
      <c r="B1281" t="s">
        <v>2609</v>
      </c>
      <c r="C1281" t="s">
        <v>2610</v>
      </c>
    </row>
    <row r="1282" spans="2:3" x14ac:dyDescent="0.35">
      <c r="B1282" t="s">
        <v>2611</v>
      </c>
      <c r="C1282" t="s">
        <v>2612</v>
      </c>
    </row>
    <row r="1283" spans="2:3" x14ac:dyDescent="0.35">
      <c r="B1283" t="s">
        <v>2613</v>
      </c>
      <c r="C1283" t="s">
        <v>2614</v>
      </c>
    </row>
    <row r="1284" spans="2:3" x14ac:dyDescent="0.35">
      <c r="B1284" t="s">
        <v>2615</v>
      </c>
      <c r="C1284" t="s">
        <v>2616</v>
      </c>
    </row>
    <row r="1285" spans="2:3" x14ac:dyDescent="0.35">
      <c r="B1285" t="s">
        <v>2617</v>
      </c>
      <c r="C1285" t="s">
        <v>2618</v>
      </c>
    </row>
    <row r="1286" spans="2:3" x14ac:dyDescent="0.35">
      <c r="B1286" t="s">
        <v>2619</v>
      </c>
      <c r="C1286" t="s">
        <v>2620</v>
      </c>
    </row>
    <row r="1287" spans="2:3" x14ac:dyDescent="0.35">
      <c r="B1287" t="s">
        <v>2621</v>
      </c>
      <c r="C1287" t="s">
        <v>2622</v>
      </c>
    </row>
    <row r="1288" spans="2:3" x14ac:dyDescent="0.35">
      <c r="B1288" t="s">
        <v>2623</v>
      </c>
      <c r="C1288" t="s">
        <v>2624</v>
      </c>
    </row>
    <row r="1289" spans="2:3" x14ac:dyDescent="0.35">
      <c r="B1289" t="s">
        <v>2625</v>
      </c>
      <c r="C1289" t="s">
        <v>2626</v>
      </c>
    </row>
    <row r="1290" spans="2:3" x14ac:dyDescent="0.35">
      <c r="B1290" t="s">
        <v>2627</v>
      </c>
      <c r="C1290" t="s">
        <v>2628</v>
      </c>
    </row>
    <row r="1291" spans="2:3" x14ac:dyDescent="0.35">
      <c r="B1291" t="s">
        <v>2629</v>
      </c>
      <c r="C1291" t="s">
        <v>2630</v>
      </c>
    </row>
    <row r="1292" spans="2:3" x14ac:dyDescent="0.35">
      <c r="B1292" t="s">
        <v>2631</v>
      </c>
      <c r="C1292" t="s">
        <v>2632</v>
      </c>
    </row>
    <row r="1293" spans="2:3" x14ac:dyDescent="0.35">
      <c r="B1293" t="s">
        <v>2633</v>
      </c>
      <c r="C1293" t="s">
        <v>2634</v>
      </c>
    </row>
    <row r="1294" spans="2:3" x14ac:dyDescent="0.35">
      <c r="B1294" t="s">
        <v>2635</v>
      </c>
      <c r="C1294" t="s">
        <v>2636</v>
      </c>
    </row>
    <row r="1295" spans="2:3" x14ac:dyDescent="0.35">
      <c r="B1295" t="s">
        <v>2637</v>
      </c>
      <c r="C1295" t="s">
        <v>2638</v>
      </c>
    </row>
    <row r="1296" spans="2:3" x14ac:dyDescent="0.35">
      <c r="B1296" t="s">
        <v>2639</v>
      </c>
      <c r="C1296" t="s">
        <v>2640</v>
      </c>
    </row>
    <row r="1297" spans="2:3" x14ac:dyDescent="0.35">
      <c r="B1297" t="s">
        <v>2641</v>
      </c>
      <c r="C1297" t="s">
        <v>2642</v>
      </c>
    </row>
    <row r="1298" spans="2:3" x14ac:dyDescent="0.35">
      <c r="B1298" t="s">
        <v>2643</v>
      </c>
      <c r="C1298" t="s">
        <v>2644</v>
      </c>
    </row>
    <row r="1299" spans="2:3" x14ac:dyDescent="0.35">
      <c r="B1299" t="s">
        <v>2645</v>
      </c>
      <c r="C1299" t="s">
        <v>2646</v>
      </c>
    </row>
    <row r="1300" spans="2:3" x14ac:dyDescent="0.35">
      <c r="B1300" t="s">
        <v>2647</v>
      </c>
      <c r="C1300" t="s">
        <v>2648</v>
      </c>
    </row>
    <row r="1301" spans="2:3" x14ac:dyDescent="0.35">
      <c r="B1301" t="s">
        <v>2649</v>
      </c>
      <c r="C1301" t="s">
        <v>2650</v>
      </c>
    </row>
    <row r="1302" spans="2:3" x14ac:dyDescent="0.35">
      <c r="B1302" t="s">
        <v>2651</v>
      </c>
      <c r="C1302" t="s">
        <v>2652</v>
      </c>
    </row>
    <row r="1303" spans="2:3" x14ac:dyDescent="0.35">
      <c r="B1303" t="s">
        <v>2653</v>
      </c>
      <c r="C1303" t="s">
        <v>2654</v>
      </c>
    </row>
    <row r="1304" spans="2:3" x14ac:dyDescent="0.35">
      <c r="B1304" t="s">
        <v>2655</v>
      </c>
      <c r="C1304" t="s">
        <v>2656</v>
      </c>
    </row>
    <row r="1305" spans="2:3" x14ac:dyDescent="0.35">
      <c r="B1305" t="s">
        <v>2657</v>
      </c>
      <c r="C1305" t="s">
        <v>2658</v>
      </c>
    </row>
    <row r="1306" spans="2:3" x14ac:dyDescent="0.35">
      <c r="B1306" t="s">
        <v>2659</v>
      </c>
      <c r="C1306" t="s">
        <v>2660</v>
      </c>
    </row>
    <row r="1307" spans="2:3" x14ac:dyDescent="0.35">
      <c r="B1307" t="s">
        <v>2661</v>
      </c>
      <c r="C1307" t="s">
        <v>2662</v>
      </c>
    </row>
    <row r="1308" spans="2:3" x14ac:dyDescent="0.35">
      <c r="B1308" t="s">
        <v>2663</v>
      </c>
      <c r="C1308" t="s">
        <v>2664</v>
      </c>
    </row>
    <row r="1309" spans="2:3" x14ac:dyDescent="0.35">
      <c r="B1309" t="s">
        <v>2665</v>
      </c>
      <c r="C1309" t="s">
        <v>2666</v>
      </c>
    </row>
    <row r="1310" spans="2:3" x14ac:dyDescent="0.35">
      <c r="B1310" t="s">
        <v>2667</v>
      </c>
      <c r="C1310" t="s">
        <v>2668</v>
      </c>
    </row>
    <row r="1311" spans="2:3" x14ac:dyDescent="0.35">
      <c r="B1311" t="s">
        <v>2669</v>
      </c>
      <c r="C1311" t="s">
        <v>2670</v>
      </c>
    </row>
    <row r="1312" spans="2:3" x14ac:dyDescent="0.35">
      <c r="B1312" t="s">
        <v>2671</v>
      </c>
      <c r="C1312" t="s">
        <v>2672</v>
      </c>
    </row>
    <row r="1313" spans="2:3" x14ac:dyDescent="0.35">
      <c r="B1313" t="s">
        <v>2673</v>
      </c>
      <c r="C1313" t="s">
        <v>2674</v>
      </c>
    </row>
    <row r="1314" spans="2:3" x14ac:dyDescent="0.35">
      <c r="B1314" t="s">
        <v>2675</v>
      </c>
      <c r="C1314" t="s">
        <v>2676</v>
      </c>
    </row>
    <row r="1315" spans="2:3" x14ac:dyDescent="0.35">
      <c r="B1315" t="s">
        <v>2677</v>
      </c>
      <c r="C1315" t="s">
        <v>2678</v>
      </c>
    </row>
    <row r="1316" spans="2:3" x14ac:dyDescent="0.35">
      <c r="B1316" t="s">
        <v>2679</v>
      </c>
      <c r="C1316" t="s">
        <v>2680</v>
      </c>
    </row>
    <row r="1317" spans="2:3" x14ac:dyDescent="0.35">
      <c r="B1317" t="s">
        <v>2681</v>
      </c>
      <c r="C1317" t="s">
        <v>2682</v>
      </c>
    </row>
    <row r="1318" spans="2:3" x14ac:dyDescent="0.35">
      <c r="B1318" t="s">
        <v>2683</v>
      </c>
      <c r="C1318" t="s">
        <v>2684</v>
      </c>
    </row>
    <row r="1319" spans="2:3" x14ac:dyDescent="0.35">
      <c r="B1319" t="s">
        <v>2685</v>
      </c>
      <c r="C1319" t="s">
        <v>2686</v>
      </c>
    </row>
    <row r="1320" spans="2:3" x14ac:dyDescent="0.35">
      <c r="B1320" t="s">
        <v>2687</v>
      </c>
      <c r="C1320" t="s">
        <v>2688</v>
      </c>
    </row>
    <row r="1321" spans="2:3" x14ac:dyDescent="0.35">
      <c r="B1321" t="s">
        <v>2689</v>
      </c>
      <c r="C1321" t="s">
        <v>2690</v>
      </c>
    </row>
    <row r="1322" spans="2:3" x14ac:dyDescent="0.35">
      <c r="B1322" t="s">
        <v>2691</v>
      </c>
      <c r="C1322" t="s">
        <v>2692</v>
      </c>
    </row>
    <row r="1323" spans="2:3" x14ac:dyDescent="0.35">
      <c r="B1323" t="s">
        <v>2693</v>
      </c>
      <c r="C1323" t="s">
        <v>2694</v>
      </c>
    </row>
    <row r="1324" spans="2:3" x14ac:dyDescent="0.35">
      <c r="B1324" t="s">
        <v>2695</v>
      </c>
      <c r="C1324" t="s">
        <v>2696</v>
      </c>
    </row>
    <row r="1325" spans="2:3" x14ac:dyDescent="0.35">
      <c r="B1325" t="s">
        <v>2697</v>
      </c>
      <c r="C1325" t="s">
        <v>2698</v>
      </c>
    </row>
    <row r="1326" spans="2:3" x14ac:dyDescent="0.35">
      <c r="B1326" t="s">
        <v>2699</v>
      </c>
      <c r="C1326" t="s">
        <v>2700</v>
      </c>
    </row>
    <row r="1327" spans="2:3" x14ac:dyDescent="0.35">
      <c r="B1327" t="s">
        <v>2701</v>
      </c>
      <c r="C1327" t="s">
        <v>2702</v>
      </c>
    </row>
    <row r="1328" spans="2:3" x14ac:dyDescent="0.35">
      <c r="B1328" t="s">
        <v>2703</v>
      </c>
      <c r="C1328" t="s">
        <v>2704</v>
      </c>
    </row>
    <row r="1329" spans="2:3" x14ac:dyDescent="0.35">
      <c r="B1329" t="s">
        <v>2705</v>
      </c>
      <c r="C1329" t="s">
        <v>2705</v>
      </c>
    </row>
    <row r="1330" spans="2:3" x14ac:dyDescent="0.35">
      <c r="B1330" t="s">
        <v>2706</v>
      </c>
      <c r="C1330" t="s">
        <v>2706</v>
      </c>
    </row>
    <row r="1331" spans="2:3" x14ac:dyDescent="0.35">
      <c r="B1331" t="s">
        <v>2707</v>
      </c>
      <c r="C1331" t="s">
        <v>2708</v>
      </c>
    </row>
    <row r="1332" spans="2:3" x14ac:dyDescent="0.35">
      <c r="B1332" t="s">
        <v>2709</v>
      </c>
      <c r="C1332" t="s">
        <v>2710</v>
      </c>
    </row>
    <row r="1333" spans="2:3" x14ac:dyDescent="0.35">
      <c r="B1333" t="s">
        <v>2711</v>
      </c>
      <c r="C1333" t="s">
        <v>2712</v>
      </c>
    </row>
    <row r="1334" spans="2:3" x14ac:dyDescent="0.35">
      <c r="B1334" t="s">
        <v>2713</v>
      </c>
      <c r="C1334" t="s">
        <v>2714</v>
      </c>
    </row>
    <row r="1335" spans="2:3" x14ac:dyDescent="0.35">
      <c r="B1335" t="s">
        <v>2715</v>
      </c>
      <c r="C1335" t="s">
        <v>2716</v>
      </c>
    </row>
    <row r="1336" spans="2:3" x14ac:dyDescent="0.35">
      <c r="B1336" t="s">
        <v>2717</v>
      </c>
      <c r="C1336" t="s">
        <v>2718</v>
      </c>
    </row>
    <row r="1337" spans="2:3" x14ac:dyDescent="0.35">
      <c r="B1337" t="s">
        <v>2719</v>
      </c>
      <c r="C1337" t="s">
        <v>2720</v>
      </c>
    </row>
    <row r="1338" spans="2:3" x14ac:dyDescent="0.35">
      <c r="B1338" t="s">
        <v>2721</v>
      </c>
      <c r="C1338" t="s">
        <v>2722</v>
      </c>
    </row>
    <row r="1339" spans="2:3" x14ac:dyDescent="0.35">
      <c r="B1339" t="s">
        <v>2723</v>
      </c>
      <c r="C1339" t="s">
        <v>2724</v>
      </c>
    </row>
    <row r="1340" spans="2:3" x14ac:dyDescent="0.35">
      <c r="B1340" t="s">
        <v>2725</v>
      </c>
      <c r="C1340" t="s">
        <v>2726</v>
      </c>
    </row>
    <row r="1341" spans="2:3" x14ac:dyDescent="0.35">
      <c r="B1341" t="s">
        <v>2727</v>
      </c>
      <c r="C1341" t="s">
        <v>2728</v>
      </c>
    </row>
    <row r="1342" spans="2:3" x14ac:dyDescent="0.35">
      <c r="B1342" t="s">
        <v>2729</v>
      </c>
      <c r="C1342" t="s">
        <v>2730</v>
      </c>
    </row>
    <row r="1343" spans="2:3" x14ac:dyDescent="0.35">
      <c r="B1343" t="s">
        <v>2731</v>
      </c>
      <c r="C1343" t="s">
        <v>2732</v>
      </c>
    </row>
    <row r="1344" spans="2:3" x14ac:dyDescent="0.35">
      <c r="B1344" t="s">
        <v>2733</v>
      </c>
      <c r="C1344" t="s">
        <v>2734</v>
      </c>
    </row>
    <row r="1345" spans="2:3" x14ac:dyDescent="0.35">
      <c r="B1345" t="s">
        <v>2735</v>
      </c>
      <c r="C1345" t="s">
        <v>2736</v>
      </c>
    </row>
    <row r="1346" spans="2:3" x14ac:dyDescent="0.35">
      <c r="B1346" t="s">
        <v>2737</v>
      </c>
      <c r="C1346" t="s">
        <v>2738</v>
      </c>
    </row>
    <row r="1347" spans="2:3" x14ac:dyDescent="0.35">
      <c r="B1347" t="s">
        <v>2739</v>
      </c>
      <c r="C1347" t="s">
        <v>2740</v>
      </c>
    </row>
    <row r="1348" spans="2:3" x14ac:dyDescent="0.35">
      <c r="B1348" t="s">
        <v>2741</v>
      </c>
      <c r="C1348" t="s">
        <v>2742</v>
      </c>
    </row>
    <row r="1349" spans="2:3" x14ac:dyDescent="0.35">
      <c r="B1349" t="s">
        <v>2743</v>
      </c>
      <c r="C1349" t="s">
        <v>2744</v>
      </c>
    </row>
    <row r="1350" spans="2:3" x14ac:dyDescent="0.35">
      <c r="B1350" t="s">
        <v>2745</v>
      </c>
      <c r="C1350" t="s">
        <v>2746</v>
      </c>
    </row>
    <row r="1351" spans="2:3" x14ac:dyDescent="0.35">
      <c r="B1351" t="s">
        <v>2747</v>
      </c>
      <c r="C1351" t="s">
        <v>2748</v>
      </c>
    </row>
    <row r="1352" spans="2:3" x14ac:dyDescent="0.35">
      <c r="B1352" t="s">
        <v>2749</v>
      </c>
      <c r="C1352" t="s">
        <v>2750</v>
      </c>
    </row>
    <row r="1353" spans="2:3" x14ac:dyDescent="0.35">
      <c r="B1353" t="s">
        <v>2751</v>
      </c>
      <c r="C1353" t="s">
        <v>2752</v>
      </c>
    </row>
    <row r="1354" spans="2:3" x14ac:dyDescent="0.35">
      <c r="B1354" t="s">
        <v>2753</v>
      </c>
      <c r="C1354" t="s">
        <v>2754</v>
      </c>
    </row>
    <row r="1355" spans="2:3" x14ac:dyDescent="0.35">
      <c r="B1355" t="s">
        <v>2755</v>
      </c>
      <c r="C1355" t="s">
        <v>2756</v>
      </c>
    </row>
    <row r="1356" spans="2:3" x14ac:dyDescent="0.35">
      <c r="B1356" t="s">
        <v>2757</v>
      </c>
      <c r="C1356" t="s">
        <v>2758</v>
      </c>
    </row>
    <row r="1357" spans="2:3" x14ac:dyDescent="0.35">
      <c r="B1357" t="s">
        <v>2759</v>
      </c>
      <c r="C1357" t="s">
        <v>2760</v>
      </c>
    </row>
    <row r="1358" spans="2:3" x14ac:dyDescent="0.35">
      <c r="B1358" t="s">
        <v>2761</v>
      </c>
      <c r="C1358" t="s">
        <v>2762</v>
      </c>
    </row>
    <row r="1359" spans="2:3" x14ac:dyDescent="0.35">
      <c r="B1359" t="s">
        <v>2763</v>
      </c>
      <c r="C1359" t="s">
        <v>2764</v>
      </c>
    </row>
    <row r="1360" spans="2:3" x14ac:dyDescent="0.35">
      <c r="B1360" t="s">
        <v>2765</v>
      </c>
      <c r="C1360" t="s">
        <v>2766</v>
      </c>
    </row>
    <row r="1361" spans="2:3" x14ac:dyDescent="0.35">
      <c r="B1361" t="s">
        <v>2767</v>
      </c>
      <c r="C1361" t="s">
        <v>2768</v>
      </c>
    </row>
    <row r="1362" spans="2:3" x14ac:dyDescent="0.35">
      <c r="B1362" t="s">
        <v>2769</v>
      </c>
      <c r="C1362" t="s">
        <v>2770</v>
      </c>
    </row>
    <row r="1363" spans="2:3" x14ac:dyDescent="0.35">
      <c r="B1363" t="s">
        <v>2771</v>
      </c>
      <c r="C1363" t="s">
        <v>2772</v>
      </c>
    </row>
    <row r="1364" spans="2:3" x14ac:dyDescent="0.35">
      <c r="B1364" t="s">
        <v>2773</v>
      </c>
      <c r="C1364" t="s">
        <v>2774</v>
      </c>
    </row>
    <row r="1365" spans="2:3" x14ac:dyDescent="0.35">
      <c r="B1365" t="s">
        <v>2775</v>
      </c>
      <c r="C1365" t="s">
        <v>2776</v>
      </c>
    </row>
    <row r="1366" spans="2:3" x14ac:dyDescent="0.35">
      <c r="B1366" t="s">
        <v>2777</v>
      </c>
      <c r="C1366" t="s">
        <v>2778</v>
      </c>
    </row>
    <row r="1367" spans="2:3" x14ac:dyDescent="0.35">
      <c r="B1367" t="s">
        <v>2779</v>
      </c>
      <c r="C1367" t="s">
        <v>2780</v>
      </c>
    </row>
    <row r="1368" spans="2:3" x14ac:dyDescent="0.35">
      <c r="B1368" t="s">
        <v>2781</v>
      </c>
      <c r="C1368" t="s">
        <v>2782</v>
      </c>
    </row>
    <row r="1369" spans="2:3" x14ac:dyDescent="0.35">
      <c r="B1369" t="s">
        <v>2783</v>
      </c>
      <c r="C1369" t="s">
        <v>2784</v>
      </c>
    </row>
    <row r="1370" spans="2:3" x14ac:dyDescent="0.35">
      <c r="B1370" t="s">
        <v>2785</v>
      </c>
      <c r="C1370" t="s">
        <v>2786</v>
      </c>
    </row>
    <row r="1371" spans="2:3" x14ac:dyDescent="0.35">
      <c r="B1371" t="s">
        <v>2787</v>
      </c>
      <c r="C1371" t="s">
        <v>2788</v>
      </c>
    </row>
    <row r="1372" spans="2:3" x14ac:dyDescent="0.35">
      <c r="B1372" t="s">
        <v>2789</v>
      </c>
      <c r="C1372" t="s">
        <v>2790</v>
      </c>
    </row>
    <row r="1373" spans="2:3" x14ac:dyDescent="0.35">
      <c r="B1373" t="s">
        <v>2791</v>
      </c>
      <c r="C1373" t="s">
        <v>2792</v>
      </c>
    </row>
    <row r="1374" spans="2:3" x14ac:dyDescent="0.35">
      <c r="B1374" t="s">
        <v>2793</v>
      </c>
      <c r="C1374" t="s">
        <v>2794</v>
      </c>
    </row>
    <row r="1375" spans="2:3" x14ac:dyDescent="0.35">
      <c r="B1375" t="s">
        <v>2795</v>
      </c>
      <c r="C1375" t="s">
        <v>2796</v>
      </c>
    </row>
    <row r="1376" spans="2:3" x14ac:dyDescent="0.35">
      <c r="B1376" t="s">
        <v>2797</v>
      </c>
      <c r="C1376" t="s">
        <v>2798</v>
      </c>
    </row>
    <row r="1377" spans="2:3" x14ac:dyDescent="0.35">
      <c r="B1377" t="s">
        <v>2799</v>
      </c>
      <c r="C1377" t="s">
        <v>2800</v>
      </c>
    </row>
    <row r="1378" spans="2:3" x14ac:dyDescent="0.35">
      <c r="B1378" t="s">
        <v>2801</v>
      </c>
      <c r="C1378" t="s">
        <v>2802</v>
      </c>
    </row>
    <row r="1379" spans="2:3" x14ac:dyDescent="0.35">
      <c r="B1379" t="s">
        <v>2803</v>
      </c>
      <c r="C1379" t="s">
        <v>2804</v>
      </c>
    </row>
    <row r="1380" spans="2:3" x14ac:dyDescent="0.35">
      <c r="B1380" t="s">
        <v>2805</v>
      </c>
      <c r="C1380" t="s">
        <v>2806</v>
      </c>
    </row>
    <row r="1381" spans="2:3" x14ac:dyDescent="0.35">
      <c r="B1381" t="s">
        <v>2807</v>
      </c>
      <c r="C1381" t="s">
        <v>2808</v>
      </c>
    </row>
    <row r="1382" spans="2:3" x14ac:dyDescent="0.35">
      <c r="B1382" t="s">
        <v>2809</v>
      </c>
      <c r="C1382" t="s">
        <v>2810</v>
      </c>
    </row>
    <row r="1383" spans="2:3" x14ac:dyDescent="0.35">
      <c r="B1383" t="s">
        <v>2811</v>
      </c>
      <c r="C1383" t="s">
        <v>2812</v>
      </c>
    </row>
    <row r="1384" spans="2:3" x14ac:dyDescent="0.35">
      <c r="B1384" t="s">
        <v>2813</v>
      </c>
      <c r="C1384" t="s">
        <v>2814</v>
      </c>
    </row>
    <row r="1385" spans="2:3" x14ac:dyDescent="0.35">
      <c r="B1385" t="s">
        <v>2815</v>
      </c>
      <c r="C1385" t="s">
        <v>2816</v>
      </c>
    </row>
    <row r="1386" spans="2:3" x14ac:dyDescent="0.35">
      <c r="B1386" t="s">
        <v>2817</v>
      </c>
      <c r="C1386" t="s">
        <v>2818</v>
      </c>
    </row>
    <row r="1387" spans="2:3" x14ac:dyDescent="0.35">
      <c r="B1387" t="s">
        <v>2819</v>
      </c>
      <c r="C1387" t="s">
        <v>2820</v>
      </c>
    </row>
    <row r="1388" spans="2:3" x14ac:dyDescent="0.35">
      <c r="B1388" t="s">
        <v>2821</v>
      </c>
      <c r="C1388" t="s">
        <v>2822</v>
      </c>
    </row>
    <row r="1389" spans="2:3" x14ac:dyDescent="0.35">
      <c r="B1389" t="s">
        <v>2823</v>
      </c>
      <c r="C1389" t="s">
        <v>2824</v>
      </c>
    </row>
    <row r="1390" spans="2:3" x14ac:dyDescent="0.35">
      <c r="B1390" t="s">
        <v>2825</v>
      </c>
      <c r="C1390" t="s">
        <v>2826</v>
      </c>
    </row>
    <row r="1391" spans="2:3" x14ac:dyDescent="0.35">
      <c r="B1391" t="s">
        <v>2827</v>
      </c>
      <c r="C1391" t="s">
        <v>2828</v>
      </c>
    </row>
    <row r="1392" spans="2:3" x14ac:dyDescent="0.35">
      <c r="B1392" t="s">
        <v>2829</v>
      </c>
      <c r="C1392" t="s">
        <v>2830</v>
      </c>
    </row>
    <row r="1393" spans="2:3" x14ac:dyDescent="0.35">
      <c r="B1393" t="s">
        <v>2831</v>
      </c>
      <c r="C1393" t="s">
        <v>2832</v>
      </c>
    </row>
    <row r="1394" spans="2:3" x14ac:dyDescent="0.35">
      <c r="B1394" t="s">
        <v>2833</v>
      </c>
      <c r="C1394" t="s">
        <v>2834</v>
      </c>
    </row>
    <row r="1395" spans="2:3" x14ac:dyDescent="0.35">
      <c r="B1395" t="s">
        <v>2835</v>
      </c>
      <c r="C1395" t="s">
        <v>2836</v>
      </c>
    </row>
    <row r="1396" spans="2:3" x14ac:dyDescent="0.35">
      <c r="B1396" t="s">
        <v>2837</v>
      </c>
      <c r="C1396" t="s">
        <v>2838</v>
      </c>
    </row>
    <row r="1397" spans="2:3" x14ac:dyDescent="0.35">
      <c r="B1397" t="s">
        <v>2839</v>
      </c>
      <c r="C1397" t="s">
        <v>2840</v>
      </c>
    </row>
    <row r="1398" spans="2:3" x14ac:dyDescent="0.35">
      <c r="B1398" t="s">
        <v>2841</v>
      </c>
      <c r="C1398" t="s">
        <v>2842</v>
      </c>
    </row>
    <row r="1399" spans="2:3" x14ac:dyDescent="0.35">
      <c r="B1399" t="s">
        <v>2843</v>
      </c>
      <c r="C1399" t="s">
        <v>2844</v>
      </c>
    </row>
    <row r="1400" spans="2:3" x14ac:dyDescent="0.35">
      <c r="B1400" t="s">
        <v>2845</v>
      </c>
      <c r="C1400" t="s">
        <v>2846</v>
      </c>
    </row>
    <row r="1401" spans="2:3" x14ac:dyDescent="0.35">
      <c r="B1401" t="s">
        <v>2847</v>
      </c>
      <c r="C1401" t="s">
        <v>2848</v>
      </c>
    </row>
    <row r="1402" spans="2:3" x14ac:dyDescent="0.35">
      <c r="B1402" t="s">
        <v>2849</v>
      </c>
      <c r="C1402" t="s">
        <v>2850</v>
      </c>
    </row>
    <row r="1403" spans="2:3" x14ac:dyDescent="0.35">
      <c r="B1403" t="s">
        <v>2851</v>
      </c>
      <c r="C1403" t="s">
        <v>2852</v>
      </c>
    </row>
    <row r="1404" spans="2:3" x14ac:dyDescent="0.35">
      <c r="B1404" t="s">
        <v>2853</v>
      </c>
      <c r="C1404" t="s">
        <v>2854</v>
      </c>
    </row>
    <row r="1405" spans="2:3" x14ac:dyDescent="0.35">
      <c r="B1405" t="s">
        <v>2855</v>
      </c>
      <c r="C1405" t="s">
        <v>2856</v>
      </c>
    </row>
    <row r="1406" spans="2:3" x14ac:dyDescent="0.35">
      <c r="B1406" t="s">
        <v>2857</v>
      </c>
      <c r="C1406" t="s">
        <v>2858</v>
      </c>
    </row>
    <row r="1407" spans="2:3" x14ac:dyDescent="0.35">
      <c r="B1407" t="s">
        <v>2859</v>
      </c>
      <c r="C1407" t="s">
        <v>2860</v>
      </c>
    </row>
    <row r="1408" spans="2:3" x14ac:dyDescent="0.35">
      <c r="B1408" t="s">
        <v>2861</v>
      </c>
      <c r="C1408" t="s">
        <v>2862</v>
      </c>
    </row>
    <row r="1409" spans="2:3" x14ac:dyDescent="0.35">
      <c r="B1409" t="s">
        <v>2863</v>
      </c>
      <c r="C1409" t="s">
        <v>2864</v>
      </c>
    </row>
    <row r="1410" spans="2:3" x14ac:dyDescent="0.35">
      <c r="B1410" t="s">
        <v>2865</v>
      </c>
      <c r="C1410" t="s">
        <v>2866</v>
      </c>
    </row>
    <row r="1411" spans="2:3" x14ac:dyDescent="0.35">
      <c r="B1411" t="s">
        <v>2867</v>
      </c>
      <c r="C1411" t="s">
        <v>2868</v>
      </c>
    </row>
    <row r="1412" spans="2:3" x14ac:dyDescent="0.35">
      <c r="B1412" t="s">
        <v>2869</v>
      </c>
      <c r="C1412" t="s">
        <v>2870</v>
      </c>
    </row>
    <row r="1413" spans="2:3" x14ac:dyDescent="0.35">
      <c r="B1413" t="s">
        <v>2871</v>
      </c>
      <c r="C1413" t="s">
        <v>2872</v>
      </c>
    </row>
    <row r="1414" spans="2:3" x14ac:dyDescent="0.35">
      <c r="B1414" t="s">
        <v>2873</v>
      </c>
      <c r="C1414" t="s">
        <v>2874</v>
      </c>
    </row>
    <row r="1415" spans="2:3" x14ac:dyDescent="0.35">
      <c r="B1415" t="s">
        <v>2875</v>
      </c>
      <c r="C1415" t="s">
        <v>2876</v>
      </c>
    </row>
    <row r="1416" spans="2:3" x14ac:dyDescent="0.35">
      <c r="B1416" t="s">
        <v>2877</v>
      </c>
      <c r="C1416" t="s">
        <v>2878</v>
      </c>
    </row>
    <row r="1417" spans="2:3" x14ac:dyDescent="0.35">
      <c r="B1417" t="s">
        <v>2879</v>
      </c>
      <c r="C1417" t="s">
        <v>2880</v>
      </c>
    </row>
    <row r="1418" spans="2:3" x14ac:dyDescent="0.35">
      <c r="B1418" t="s">
        <v>2881</v>
      </c>
      <c r="C1418" t="s">
        <v>2882</v>
      </c>
    </row>
    <row r="1419" spans="2:3" x14ac:dyDescent="0.35">
      <c r="B1419" t="s">
        <v>2883</v>
      </c>
      <c r="C1419" t="s">
        <v>2884</v>
      </c>
    </row>
    <row r="1420" spans="2:3" x14ac:dyDescent="0.35">
      <c r="B1420" t="s">
        <v>2885</v>
      </c>
      <c r="C1420" t="s">
        <v>2886</v>
      </c>
    </row>
    <row r="1421" spans="2:3" x14ac:dyDescent="0.35">
      <c r="B1421" t="s">
        <v>2887</v>
      </c>
      <c r="C1421" t="s">
        <v>2888</v>
      </c>
    </row>
    <row r="1422" spans="2:3" x14ac:dyDescent="0.35">
      <c r="B1422" t="s">
        <v>2889</v>
      </c>
      <c r="C1422" t="s">
        <v>2890</v>
      </c>
    </row>
    <row r="1423" spans="2:3" x14ac:dyDescent="0.35">
      <c r="B1423" t="s">
        <v>2891</v>
      </c>
      <c r="C1423" t="s">
        <v>2892</v>
      </c>
    </row>
    <row r="1424" spans="2:3" x14ac:dyDescent="0.35">
      <c r="B1424" t="s">
        <v>2893</v>
      </c>
      <c r="C1424" t="s">
        <v>2894</v>
      </c>
    </row>
    <row r="1425" spans="2:3" x14ac:dyDescent="0.35">
      <c r="B1425" t="s">
        <v>2895</v>
      </c>
      <c r="C1425" t="s">
        <v>2896</v>
      </c>
    </row>
    <row r="1426" spans="2:3" x14ac:dyDescent="0.35">
      <c r="B1426" t="s">
        <v>2897</v>
      </c>
      <c r="C1426" t="s">
        <v>2898</v>
      </c>
    </row>
    <row r="1427" spans="2:3" x14ac:dyDescent="0.35">
      <c r="B1427" t="s">
        <v>2899</v>
      </c>
      <c r="C1427" t="s">
        <v>2900</v>
      </c>
    </row>
    <row r="1428" spans="2:3" x14ac:dyDescent="0.35">
      <c r="B1428" t="s">
        <v>2901</v>
      </c>
      <c r="C1428" t="s">
        <v>2902</v>
      </c>
    </row>
    <row r="1429" spans="2:3" x14ac:dyDescent="0.35">
      <c r="B1429" t="s">
        <v>2903</v>
      </c>
      <c r="C1429" t="s">
        <v>2904</v>
      </c>
    </row>
    <row r="1430" spans="2:3" x14ac:dyDescent="0.35">
      <c r="B1430" t="s">
        <v>2905</v>
      </c>
      <c r="C1430" t="s">
        <v>2906</v>
      </c>
    </row>
    <row r="1431" spans="2:3" x14ac:dyDescent="0.35">
      <c r="B1431" t="s">
        <v>2907</v>
      </c>
      <c r="C1431" t="s">
        <v>2908</v>
      </c>
    </row>
    <row r="1432" spans="2:3" x14ac:dyDescent="0.35">
      <c r="B1432" t="s">
        <v>2909</v>
      </c>
      <c r="C1432" t="s">
        <v>2910</v>
      </c>
    </row>
    <row r="1433" spans="2:3" x14ac:dyDescent="0.35">
      <c r="B1433" t="s">
        <v>2911</v>
      </c>
      <c r="C1433" t="s">
        <v>2912</v>
      </c>
    </row>
    <row r="1434" spans="2:3" x14ac:dyDescent="0.35">
      <c r="B1434" t="s">
        <v>2913</v>
      </c>
      <c r="C1434" t="s">
        <v>2914</v>
      </c>
    </row>
    <row r="1435" spans="2:3" x14ac:dyDescent="0.35">
      <c r="B1435" t="s">
        <v>2915</v>
      </c>
      <c r="C1435" t="s">
        <v>2916</v>
      </c>
    </row>
    <row r="1436" spans="2:3" x14ac:dyDescent="0.35">
      <c r="B1436" t="s">
        <v>2917</v>
      </c>
      <c r="C1436" t="s">
        <v>2918</v>
      </c>
    </row>
    <row r="1437" spans="2:3" x14ac:dyDescent="0.35">
      <c r="B1437" t="s">
        <v>2919</v>
      </c>
      <c r="C1437" t="s">
        <v>2920</v>
      </c>
    </row>
    <row r="1438" spans="2:3" x14ac:dyDescent="0.35">
      <c r="B1438" t="s">
        <v>2921</v>
      </c>
      <c r="C1438" t="s">
        <v>2922</v>
      </c>
    </row>
    <row r="1439" spans="2:3" x14ac:dyDescent="0.35">
      <c r="B1439" t="s">
        <v>2923</v>
      </c>
      <c r="C1439" t="s">
        <v>2924</v>
      </c>
    </row>
    <row r="1440" spans="2:3" x14ac:dyDescent="0.35">
      <c r="B1440" t="s">
        <v>2925</v>
      </c>
      <c r="C1440" t="s">
        <v>2926</v>
      </c>
    </row>
    <row r="1441" spans="2:3" x14ac:dyDescent="0.35">
      <c r="B1441" t="s">
        <v>2927</v>
      </c>
      <c r="C1441" t="s">
        <v>2928</v>
      </c>
    </row>
    <row r="1442" spans="2:3" x14ac:dyDescent="0.35">
      <c r="B1442" t="s">
        <v>2929</v>
      </c>
      <c r="C1442" t="s">
        <v>2930</v>
      </c>
    </row>
    <row r="1443" spans="2:3" x14ac:dyDescent="0.35">
      <c r="B1443" t="s">
        <v>2931</v>
      </c>
      <c r="C1443" t="s">
        <v>2932</v>
      </c>
    </row>
    <row r="1444" spans="2:3" x14ac:dyDescent="0.35">
      <c r="B1444" t="s">
        <v>2933</v>
      </c>
      <c r="C1444" t="s">
        <v>2934</v>
      </c>
    </row>
    <row r="1445" spans="2:3" x14ac:dyDescent="0.35">
      <c r="B1445" t="s">
        <v>2935</v>
      </c>
      <c r="C1445" t="s">
        <v>2936</v>
      </c>
    </row>
    <row r="1446" spans="2:3" x14ac:dyDescent="0.35">
      <c r="B1446" t="s">
        <v>2937</v>
      </c>
      <c r="C1446" t="s">
        <v>2938</v>
      </c>
    </row>
    <row r="1447" spans="2:3" x14ac:dyDescent="0.35">
      <c r="B1447" t="s">
        <v>2939</v>
      </c>
      <c r="C1447" t="s">
        <v>2940</v>
      </c>
    </row>
    <row r="1448" spans="2:3" x14ac:dyDescent="0.35">
      <c r="B1448" t="s">
        <v>2941</v>
      </c>
      <c r="C1448" t="s">
        <v>2942</v>
      </c>
    </row>
    <row r="1449" spans="2:3" x14ac:dyDescent="0.35">
      <c r="B1449" t="s">
        <v>2943</v>
      </c>
      <c r="C1449" t="s">
        <v>2944</v>
      </c>
    </row>
    <row r="1450" spans="2:3" x14ac:dyDescent="0.35">
      <c r="B1450" t="s">
        <v>2945</v>
      </c>
      <c r="C1450" t="s">
        <v>2946</v>
      </c>
    </row>
    <row r="1451" spans="2:3" x14ac:dyDescent="0.35">
      <c r="B1451" t="s">
        <v>2947</v>
      </c>
      <c r="C1451" t="s">
        <v>2948</v>
      </c>
    </row>
    <row r="1452" spans="2:3" x14ac:dyDescent="0.35">
      <c r="B1452" t="s">
        <v>2949</v>
      </c>
      <c r="C1452" t="s">
        <v>2950</v>
      </c>
    </row>
    <row r="1453" spans="2:3" x14ac:dyDescent="0.35">
      <c r="B1453" t="s">
        <v>2951</v>
      </c>
      <c r="C1453" t="s">
        <v>2952</v>
      </c>
    </row>
    <row r="1454" spans="2:3" x14ac:dyDescent="0.35">
      <c r="B1454" t="s">
        <v>2953</v>
      </c>
      <c r="C1454" t="s">
        <v>2954</v>
      </c>
    </row>
    <row r="1455" spans="2:3" x14ac:dyDescent="0.35">
      <c r="B1455" t="s">
        <v>2955</v>
      </c>
      <c r="C1455" t="s">
        <v>2956</v>
      </c>
    </row>
    <row r="1456" spans="2:3" x14ac:dyDescent="0.35">
      <c r="B1456" t="s">
        <v>2957</v>
      </c>
      <c r="C1456" t="s">
        <v>2958</v>
      </c>
    </row>
    <row r="1457" spans="2:3" x14ac:dyDescent="0.35">
      <c r="B1457" t="s">
        <v>2959</v>
      </c>
      <c r="C1457" t="s">
        <v>2960</v>
      </c>
    </row>
    <row r="1458" spans="2:3" x14ac:dyDescent="0.35">
      <c r="B1458" t="s">
        <v>2961</v>
      </c>
      <c r="C1458" t="s">
        <v>2962</v>
      </c>
    </row>
    <row r="1459" spans="2:3" x14ac:dyDescent="0.35">
      <c r="B1459" t="s">
        <v>2963</v>
      </c>
      <c r="C1459" t="s">
        <v>2964</v>
      </c>
    </row>
    <row r="1460" spans="2:3" x14ac:dyDescent="0.35">
      <c r="B1460" t="s">
        <v>2965</v>
      </c>
      <c r="C1460" t="s">
        <v>2966</v>
      </c>
    </row>
    <row r="1461" spans="2:3" x14ac:dyDescent="0.35">
      <c r="B1461" t="s">
        <v>2967</v>
      </c>
      <c r="C1461" t="s">
        <v>2968</v>
      </c>
    </row>
    <row r="1462" spans="2:3" x14ac:dyDescent="0.35">
      <c r="B1462" t="s">
        <v>2969</v>
      </c>
      <c r="C1462" t="s">
        <v>2970</v>
      </c>
    </row>
    <row r="1463" spans="2:3" x14ac:dyDescent="0.35">
      <c r="B1463" t="s">
        <v>2971</v>
      </c>
      <c r="C1463" t="s">
        <v>2972</v>
      </c>
    </row>
    <row r="1464" spans="2:3" x14ac:dyDescent="0.35">
      <c r="B1464" t="s">
        <v>2973</v>
      </c>
      <c r="C1464" t="s">
        <v>2974</v>
      </c>
    </row>
    <row r="1465" spans="2:3" x14ac:dyDescent="0.35">
      <c r="B1465" t="s">
        <v>2975</v>
      </c>
      <c r="C1465" t="s">
        <v>2976</v>
      </c>
    </row>
    <row r="1466" spans="2:3" x14ac:dyDescent="0.35">
      <c r="B1466" t="s">
        <v>2977</v>
      </c>
      <c r="C1466" t="s">
        <v>2978</v>
      </c>
    </row>
    <row r="1467" spans="2:3" x14ac:dyDescent="0.35">
      <c r="B1467" t="s">
        <v>2979</v>
      </c>
      <c r="C1467" t="s">
        <v>2980</v>
      </c>
    </row>
    <row r="1468" spans="2:3" x14ac:dyDescent="0.35">
      <c r="B1468" t="s">
        <v>2981</v>
      </c>
      <c r="C1468" t="s">
        <v>2982</v>
      </c>
    </row>
    <row r="1469" spans="2:3" x14ac:dyDescent="0.35">
      <c r="B1469" t="s">
        <v>2983</v>
      </c>
      <c r="C1469" t="s">
        <v>2984</v>
      </c>
    </row>
    <row r="1470" spans="2:3" x14ac:dyDescent="0.35">
      <c r="B1470" t="s">
        <v>2985</v>
      </c>
      <c r="C1470" t="s">
        <v>2986</v>
      </c>
    </row>
    <row r="1471" spans="2:3" x14ac:dyDescent="0.35">
      <c r="B1471" t="s">
        <v>2987</v>
      </c>
      <c r="C1471" t="s">
        <v>2988</v>
      </c>
    </row>
    <row r="1472" spans="2:3" x14ac:dyDescent="0.35">
      <c r="B1472" t="s">
        <v>2989</v>
      </c>
      <c r="C1472" t="s">
        <v>2990</v>
      </c>
    </row>
    <row r="1473" spans="2:3" x14ac:dyDescent="0.35">
      <c r="B1473" t="s">
        <v>2991</v>
      </c>
      <c r="C1473" t="s">
        <v>2992</v>
      </c>
    </row>
    <row r="1474" spans="2:3" x14ac:dyDescent="0.35">
      <c r="B1474" t="s">
        <v>2993</v>
      </c>
      <c r="C1474" t="s">
        <v>2994</v>
      </c>
    </row>
    <row r="1475" spans="2:3" x14ac:dyDescent="0.35">
      <c r="B1475" t="s">
        <v>2995</v>
      </c>
      <c r="C1475" t="s">
        <v>2996</v>
      </c>
    </row>
    <row r="1476" spans="2:3" x14ac:dyDescent="0.35">
      <c r="B1476" t="s">
        <v>2997</v>
      </c>
      <c r="C1476" t="s">
        <v>2998</v>
      </c>
    </row>
    <row r="1477" spans="2:3" x14ac:dyDescent="0.35">
      <c r="B1477" t="s">
        <v>2999</v>
      </c>
      <c r="C1477" t="s">
        <v>3000</v>
      </c>
    </row>
    <row r="1478" spans="2:3" x14ac:dyDescent="0.35">
      <c r="B1478" t="s">
        <v>3001</v>
      </c>
      <c r="C1478" t="s">
        <v>3002</v>
      </c>
    </row>
    <row r="1479" spans="2:3" x14ac:dyDescent="0.35">
      <c r="B1479" t="s">
        <v>3003</v>
      </c>
      <c r="C1479" t="s">
        <v>3004</v>
      </c>
    </row>
    <row r="1480" spans="2:3" x14ac:dyDescent="0.35">
      <c r="B1480" t="s">
        <v>3005</v>
      </c>
      <c r="C1480" t="s">
        <v>3006</v>
      </c>
    </row>
    <row r="1481" spans="2:3" x14ac:dyDescent="0.35">
      <c r="B1481" t="s">
        <v>3007</v>
      </c>
      <c r="C1481" t="s">
        <v>3008</v>
      </c>
    </row>
    <row r="1482" spans="2:3" x14ac:dyDescent="0.35">
      <c r="B1482" t="s">
        <v>3009</v>
      </c>
      <c r="C1482" t="s">
        <v>3010</v>
      </c>
    </row>
    <row r="1483" spans="2:3" x14ac:dyDescent="0.35">
      <c r="B1483" t="s">
        <v>3011</v>
      </c>
      <c r="C1483" t="s">
        <v>3012</v>
      </c>
    </row>
    <row r="1484" spans="2:3" x14ac:dyDescent="0.35">
      <c r="B1484" t="s">
        <v>3013</v>
      </c>
      <c r="C1484" t="s">
        <v>3014</v>
      </c>
    </row>
    <row r="1485" spans="2:3" x14ac:dyDescent="0.35">
      <c r="B1485" t="s">
        <v>3015</v>
      </c>
      <c r="C1485" t="s">
        <v>3016</v>
      </c>
    </row>
    <row r="1486" spans="2:3" x14ac:dyDescent="0.35">
      <c r="B1486" t="s">
        <v>3017</v>
      </c>
      <c r="C1486" t="s">
        <v>3018</v>
      </c>
    </row>
    <row r="1487" spans="2:3" x14ac:dyDescent="0.35">
      <c r="B1487" t="s">
        <v>3019</v>
      </c>
      <c r="C1487" t="s">
        <v>3020</v>
      </c>
    </row>
    <row r="1488" spans="2:3" x14ac:dyDescent="0.35">
      <c r="B1488" t="s">
        <v>3021</v>
      </c>
      <c r="C1488" t="s">
        <v>3022</v>
      </c>
    </row>
    <row r="1489" spans="2:3" x14ac:dyDescent="0.35">
      <c r="B1489" t="s">
        <v>3023</v>
      </c>
      <c r="C1489" t="s">
        <v>3024</v>
      </c>
    </row>
    <row r="1490" spans="2:3" x14ac:dyDescent="0.35">
      <c r="B1490" t="s">
        <v>3025</v>
      </c>
      <c r="C1490" t="s">
        <v>3026</v>
      </c>
    </row>
    <row r="1491" spans="2:3" x14ac:dyDescent="0.35">
      <c r="B1491" t="s">
        <v>3027</v>
      </c>
      <c r="C1491" t="s">
        <v>3028</v>
      </c>
    </row>
    <row r="1492" spans="2:3" x14ac:dyDescent="0.35">
      <c r="B1492" t="s">
        <v>3029</v>
      </c>
      <c r="C1492" t="s">
        <v>3030</v>
      </c>
    </row>
    <row r="1493" spans="2:3" x14ac:dyDescent="0.35">
      <c r="B1493" t="s">
        <v>3031</v>
      </c>
      <c r="C1493" t="s">
        <v>3032</v>
      </c>
    </row>
    <row r="1494" spans="2:3" x14ac:dyDescent="0.35">
      <c r="B1494" t="s">
        <v>3033</v>
      </c>
      <c r="C1494" t="s">
        <v>3034</v>
      </c>
    </row>
    <row r="1495" spans="2:3" x14ac:dyDescent="0.35">
      <c r="B1495" t="s">
        <v>3035</v>
      </c>
      <c r="C1495" t="s">
        <v>3036</v>
      </c>
    </row>
    <row r="1496" spans="2:3" x14ac:dyDescent="0.35">
      <c r="B1496" t="s">
        <v>3037</v>
      </c>
      <c r="C1496" t="s">
        <v>3038</v>
      </c>
    </row>
    <row r="1497" spans="2:3" x14ac:dyDescent="0.35">
      <c r="B1497" t="s">
        <v>3039</v>
      </c>
      <c r="C1497" t="s">
        <v>3040</v>
      </c>
    </row>
    <row r="1498" spans="2:3" x14ac:dyDescent="0.35">
      <c r="B1498" t="s">
        <v>3041</v>
      </c>
      <c r="C1498" t="s">
        <v>3042</v>
      </c>
    </row>
    <row r="1499" spans="2:3" x14ac:dyDescent="0.35">
      <c r="B1499" t="s">
        <v>3043</v>
      </c>
      <c r="C1499" t="s">
        <v>3044</v>
      </c>
    </row>
    <row r="1500" spans="2:3" x14ac:dyDescent="0.35">
      <c r="B1500" t="s">
        <v>3045</v>
      </c>
      <c r="C1500" t="s">
        <v>3046</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26953125" defaultRowHeight="14.5" x14ac:dyDescent="0.35"/>
  <cols>
    <col min="1" max="1" width="5" customWidth="1"/>
    <col min="2" max="2" width="10.453125" bestFit="1" customWidth="1"/>
    <col min="3" max="3" width="29.7265625" bestFit="1" customWidth="1"/>
    <col min="4" max="5" width="9.26953125" customWidth="1"/>
    <col min="6" max="6" width="9.26953125" hidden="1" customWidth="1"/>
    <col min="7" max="7" width="9.26953125" customWidth="1"/>
    <col min="8" max="8" width="4.54296875" customWidth="1"/>
    <col min="9" max="33" width="0" hidden="1" customWidth="1"/>
  </cols>
  <sheetData>
    <row r="1" spans="2:33" x14ac:dyDescent="0.35">
      <c r="I1" s="126" t="s">
        <v>3047</v>
      </c>
      <c r="J1" s="127" t="s">
        <v>3048</v>
      </c>
      <c r="K1" s="126" t="s">
        <v>3049</v>
      </c>
      <c r="L1" s="127" t="s">
        <v>3050</v>
      </c>
      <c r="M1" s="126" t="s">
        <v>3051</v>
      </c>
      <c r="N1" s="127" t="s">
        <v>3052</v>
      </c>
      <c r="O1" s="126" t="s">
        <v>3053</v>
      </c>
      <c r="P1" s="127" t="s">
        <v>3054</v>
      </c>
      <c r="Q1" s="126" t="s">
        <v>3055</v>
      </c>
      <c r="R1" s="127" t="s">
        <v>3056</v>
      </c>
      <c r="S1" s="126" t="s">
        <v>3057</v>
      </c>
      <c r="T1" s="127" t="s">
        <v>3058</v>
      </c>
      <c r="U1" s="126" t="s">
        <v>3059</v>
      </c>
      <c r="V1" s="127" t="s">
        <v>3060</v>
      </c>
      <c r="W1" s="126" t="s">
        <v>3061</v>
      </c>
      <c r="X1" s="127" t="s">
        <v>41</v>
      </c>
      <c r="Y1" s="126" t="s">
        <v>3062</v>
      </c>
      <c r="Z1" s="127" t="s">
        <v>3063</v>
      </c>
      <c r="AA1" s="126" t="s">
        <v>3064</v>
      </c>
      <c r="AB1" s="127" t="s">
        <v>3065</v>
      </c>
      <c r="AC1" s="126" t="s">
        <v>3066</v>
      </c>
      <c r="AD1" s="127" t="s">
        <v>3067</v>
      </c>
      <c r="AE1" s="126" t="s">
        <v>3068</v>
      </c>
      <c r="AF1" s="127" t="s">
        <v>3069</v>
      </c>
      <c r="AG1" s="128" t="s">
        <v>3070</v>
      </c>
    </row>
    <row r="2" spans="2:33" ht="15" thickBot="1" x14ac:dyDescent="0.4">
      <c r="B2" s="4" t="s">
        <v>57</v>
      </c>
      <c r="C2" s="3" t="s">
        <v>67</v>
      </c>
      <c r="D2" s="3" t="s">
        <v>3071</v>
      </c>
      <c r="E2" s="3" t="s">
        <v>3072</v>
      </c>
      <c r="F2" s="3" t="s">
        <v>3073</v>
      </c>
      <c r="G2" s="3" t="s">
        <v>3074</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x14ac:dyDescent="0.35">
      <c r="B3" s="3">
        <v>10101</v>
      </c>
      <c r="C3" s="3" t="s">
        <v>3075</v>
      </c>
      <c r="D3" s="3" t="s">
        <v>3076</v>
      </c>
      <c r="E3" s="3" t="s">
        <v>3077</v>
      </c>
      <c r="F3" s="3"/>
      <c r="G3" s="125" t="s">
        <v>3069</v>
      </c>
      <c r="I3" s="8"/>
      <c r="J3" s="7"/>
      <c r="K3" s="8"/>
      <c r="L3" s="8"/>
      <c r="M3" s="7"/>
      <c r="N3" s="8"/>
      <c r="O3" s="7"/>
      <c r="P3" s="7"/>
      <c r="Q3" s="7"/>
      <c r="R3" s="8"/>
      <c r="S3" s="7"/>
      <c r="T3" s="7"/>
      <c r="U3" s="7"/>
      <c r="V3" s="8"/>
      <c r="W3" s="7"/>
      <c r="X3" s="8"/>
      <c r="Y3" s="8"/>
      <c r="Z3" s="8"/>
      <c r="AA3" s="8"/>
      <c r="AB3" s="7"/>
      <c r="AC3" s="8"/>
      <c r="AD3" s="7"/>
      <c r="AE3" s="7"/>
      <c r="AF3" s="7"/>
      <c r="AG3" s="7"/>
    </row>
    <row r="4" spans="2:33" x14ac:dyDescent="0.35">
      <c r="B4" s="3">
        <v>10102</v>
      </c>
      <c r="C4" s="3" t="s">
        <v>3078</v>
      </c>
      <c r="D4" s="3" t="s">
        <v>3076</v>
      </c>
      <c r="E4" s="3" t="s">
        <v>3077</v>
      </c>
      <c r="F4" s="3"/>
      <c r="G4" s="125" t="s">
        <v>3069</v>
      </c>
      <c r="I4" s="7"/>
      <c r="J4" s="7"/>
      <c r="K4" s="7"/>
      <c r="L4" s="8"/>
      <c r="M4" s="8"/>
      <c r="N4" s="7"/>
      <c r="O4" s="8"/>
      <c r="P4" s="8"/>
      <c r="Q4" s="7"/>
      <c r="R4" s="7"/>
      <c r="S4" s="7"/>
      <c r="T4" s="7"/>
      <c r="U4" s="8"/>
      <c r="V4" s="7"/>
      <c r="W4" s="8"/>
      <c r="X4" s="7"/>
      <c r="Y4" s="8"/>
      <c r="Z4" s="8"/>
      <c r="AA4" s="7"/>
      <c r="AB4" s="8"/>
      <c r="AC4" s="7"/>
      <c r="AD4" s="7"/>
      <c r="AE4" s="8"/>
      <c r="AF4" s="7"/>
      <c r="AG4" s="8"/>
    </row>
    <row r="5" spans="2:33" x14ac:dyDescent="0.35">
      <c r="B5" s="3">
        <v>10103</v>
      </c>
      <c r="C5" s="3" t="s">
        <v>3079</v>
      </c>
      <c r="D5" s="3" t="s">
        <v>3076</v>
      </c>
      <c r="E5" s="3" t="s">
        <v>3077</v>
      </c>
      <c r="F5" s="3"/>
      <c r="G5" s="125" t="s">
        <v>3069</v>
      </c>
      <c r="I5" s="7"/>
      <c r="J5" s="8"/>
      <c r="K5" s="7"/>
      <c r="L5" s="7"/>
      <c r="M5" s="7"/>
      <c r="N5" s="8"/>
      <c r="O5" s="8"/>
      <c r="P5" s="7"/>
      <c r="Q5" s="8"/>
      <c r="R5" s="8"/>
      <c r="S5" s="8"/>
      <c r="T5" s="7"/>
      <c r="U5" s="7"/>
      <c r="V5" s="7"/>
      <c r="W5" s="7"/>
      <c r="X5" s="8"/>
      <c r="Y5" s="7"/>
      <c r="Z5" s="7"/>
      <c r="AA5" s="7"/>
      <c r="AB5" s="8"/>
      <c r="AC5" s="8"/>
      <c r="AD5" s="8"/>
      <c r="AE5" s="7"/>
      <c r="AF5" s="8"/>
      <c r="AG5" s="7"/>
    </row>
    <row r="6" spans="2:33" x14ac:dyDescent="0.35">
      <c r="B6" s="3">
        <v>10104</v>
      </c>
      <c r="C6" s="3" t="s">
        <v>3080</v>
      </c>
      <c r="D6" s="3" t="s">
        <v>3076</v>
      </c>
      <c r="E6" s="3" t="s">
        <v>3077</v>
      </c>
      <c r="F6" s="3"/>
      <c r="G6" s="125" t="s">
        <v>3069</v>
      </c>
      <c r="I6" s="7"/>
      <c r="J6" s="7"/>
      <c r="K6" s="7"/>
      <c r="L6" s="8"/>
      <c r="M6" s="8"/>
      <c r="N6" s="7"/>
      <c r="O6" s="7"/>
      <c r="P6" s="7"/>
      <c r="Q6" s="8"/>
      <c r="R6" s="7"/>
      <c r="S6" s="7"/>
      <c r="T6" s="8"/>
      <c r="U6" s="8"/>
      <c r="V6" s="8"/>
      <c r="W6" s="7"/>
      <c r="X6" s="7"/>
      <c r="Y6" s="7"/>
      <c r="Z6" s="8"/>
      <c r="AA6" s="8"/>
      <c r="AB6" s="7"/>
      <c r="AC6" s="7"/>
      <c r="AD6" s="7"/>
      <c r="AE6" s="8"/>
      <c r="AF6" s="8"/>
      <c r="AG6" s="8"/>
    </row>
    <row r="7" spans="2:33" x14ac:dyDescent="0.35">
      <c r="B7" s="3">
        <v>10106</v>
      </c>
      <c r="C7" s="3" t="s">
        <v>3081</v>
      </c>
      <c r="D7" s="3" t="s">
        <v>3076</v>
      </c>
      <c r="E7" s="3" t="s">
        <v>3077</v>
      </c>
      <c r="F7" s="3"/>
      <c r="G7" s="125" t="s">
        <v>3069</v>
      </c>
      <c r="I7" s="8"/>
      <c r="J7" s="8"/>
      <c r="K7" s="7"/>
      <c r="L7" s="7"/>
      <c r="M7" s="7"/>
      <c r="N7" s="8"/>
      <c r="O7" s="8"/>
      <c r="P7" s="8"/>
      <c r="Q7" s="7"/>
      <c r="R7" s="8"/>
      <c r="S7" s="7"/>
      <c r="T7" s="7"/>
      <c r="U7" s="8"/>
      <c r="V7" s="7"/>
      <c r="W7" s="8"/>
      <c r="X7" s="8"/>
      <c r="Y7" s="8"/>
      <c r="Z7" s="7"/>
      <c r="AA7" s="7"/>
      <c r="AB7" s="7"/>
      <c r="AC7" s="8"/>
      <c r="AD7" s="8"/>
      <c r="AE7" s="7"/>
      <c r="AF7" s="7"/>
      <c r="AG7" s="7"/>
    </row>
    <row r="8" spans="2:33" x14ac:dyDescent="0.35">
      <c r="B8" s="3">
        <v>10110</v>
      </c>
      <c r="C8" s="3" t="s">
        <v>3082</v>
      </c>
      <c r="D8" s="3" t="s">
        <v>3076</v>
      </c>
      <c r="E8" s="3" t="s">
        <v>3077</v>
      </c>
      <c r="F8" s="3"/>
      <c r="G8" s="125" t="s">
        <v>3069</v>
      </c>
      <c r="I8" s="7"/>
      <c r="J8" s="7"/>
      <c r="K8" s="8"/>
      <c r="L8" s="8"/>
      <c r="M8" s="8"/>
      <c r="N8" s="7"/>
      <c r="O8" s="7"/>
      <c r="P8" s="7"/>
      <c r="Q8" s="8"/>
      <c r="R8" s="7"/>
      <c r="S8" s="7"/>
      <c r="T8" s="8"/>
      <c r="U8" s="7"/>
      <c r="V8" s="8"/>
      <c r="W8" s="7"/>
      <c r="X8" s="7"/>
      <c r="Y8" s="7"/>
      <c r="Z8" s="8"/>
      <c r="AA8" s="8"/>
      <c r="AB8" s="7"/>
      <c r="AC8" s="7"/>
      <c r="AD8" s="7"/>
      <c r="AE8" s="7"/>
      <c r="AF8" s="8"/>
      <c r="AG8" s="8"/>
    </row>
    <row r="9" spans="2:33" x14ac:dyDescent="0.35">
      <c r="B9" s="3">
        <v>10401</v>
      </c>
      <c r="C9" s="3" t="s">
        <v>170</v>
      </c>
      <c r="D9" s="3" t="s">
        <v>3076</v>
      </c>
      <c r="E9" s="3" t="s">
        <v>3077</v>
      </c>
      <c r="F9" s="3"/>
      <c r="G9" s="125" t="s">
        <v>3069</v>
      </c>
      <c r="I9" s="8"/>
      <c r="J9" s="7"/>
      <c r="K9" s="7"/>
      <c r="L9" s="7"/>
      <c r="M9" s="7"/>
      <c r="N9" s="8"/>
      <c r="O9" s="8"/>
      <c r="P9" s="8"/>
      <c r="Q9" s="7"/>
      <c r="R9" s="8"/>
      <c r="S9" s="8"/>
      <c r="T9" s="7"/>
      <c r="U9" s="8"/>
      <c r="V9" s="7"/>
      <c r="W9" s="8"/>
      <c r="X9" s="8"/>
      <c r="Y9" s="8"/>
      <c r="Z9" s="7"/>
      <c r="AA9" s="7"/>
      <c r="AB9" s="8"/>
      <c r="AC9" s="8"/>
      <c r="AD9" s="8"/>
      <c r="AE9" s="8"/>
      <c r="AF9" s="7"/>
      <c r="AG9" s="7"/>
    </row>
    <row r="10" spans="2:33" x14ac:dyDescent="0.35">
      <c r="B10" s="3">
        <v>10402</v>
      </c>
      <c r="C10" s="3" t="s">
        <v>3083</v>
      </c>
      <c r="D10" s="3" t="s">
        <v>3076</v>
      </c>
      <c r="E10" s="3" t="s">
        <v>3077</v>
      </c>
      <c r="F10" s="3"/>
      <c r="G10" s="125" t="s">
        <v>3069</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5">
      <c r="B11" s="3">
        <v>10701</v>
      </c>
      <c r="C11" s="3" t="s">
        <v>3084</v>
      </c>
      <c r="D11" s="3" t="s">
        <v>3076</v>
      </c>
      <c r="E11" s="3" t="s">
        <v>3077</v>
      </c>
      <c r="F11" s="3"/>
      <c r="G11" s="125" t="s">
        <v>3069</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5">
      <c r="B12" s="3">
        <v>10800</v>
      </c>
      <c r="C12" s="3" t="s">
        <v>3085</v>
      </c>
      <c r="D12" s="3" t="s">
        <v>3076</v>
      </c>
      <c r="E12" s="3" t="s">
        <v>3086</v>
      </c>
      <c r="F12" s="3"/>
      <c r="G12" s="125" t="s">
        <v>3069</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5">
      <c r="B13" s="3">
        <v>11100</v>
      </c>
      <c r="C13" s="3" t="s">
        <v>3087</v>
      </c>
      <c r="D13" s="3" t="s">
        <v>3076</v>
      </c>
      <c r="E13" s="3" t="s">
        <v>3077</v>
      </c>
      <c r="F13" s="3"/>
      <c r="G13" s="125" t="s">
        <v>3069</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5">
      <c r="B14" s="3">
        <v>11103</v>
      </c>
      <c r="C14" s="3" t="s">
        <v>3088</v>
      </c>
      <c r="D14" s="3" t="s">
        <v>3076</v>
      </c>
      <c r="E14" s="3" t="s">
        <v>3077</v>
      </c>
      <c r="F14" s="3"/>
      <c r="G14" s="125" t="s">
        <v>3069</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5">
      <c r="B15" s="3">
        <v>11104</v>
      </c>
      <c r="C15" s="3" t="s">
        <v>3089</v>
      </c>
      <c r="D15" s="3" t="s">
        <v>3090</v>
      </c>
      <c r="E15" s="3" t="s">
        <v>3077</v>
      </c>
      <c r="F15" s="3"/>
      <c r="G15" s="125" t="s">
        <v>3069</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5">
      <c r="B16" s="3">
        <v>11105</v>
      </c>
      <c r="C16" s="3" t="s">
        <v>3091</v>
      </c>
      <c r="D16" s="3" t="s">
        <v>3090</v>
      </c>
      <c r="E16" s="3" t="s">
        <v>3077</v>
      </c>
      <c r="F16" s="3"/>
      <c r="G16" s="125" t="s">
        <v>3069</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5">
      <c r="B17" s="3">
        <v>12100</v>
      </c>
      <c r="C17" s="3" t="s">
        <v>3092</v>
      </c>
      <c r="D17" s="3" t="s">
        <v>3076</v>
      </c>
      <c r="E17" s="3" t="s">
        <v>3077</v>
      </c>
      <c r="F17" s="3"/>
      <c r="G17" s="125" t="s">
        <v>3069</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5">
      <c r="B18" s="3">
        <v>12110</v>
      </c>
      <c r="C18" s="3" t="s">
        <v>3093</v>
      </c>
      <c r="D18" s="3" t="s">
        <v>3076</v>
      </c>
      <c r="E18" s="3" t="s">
        <v>3077</v>
      </c>
      <c r="F18" s="3"/>
      <c r="G18" s="125" t="s">
        <v>3069</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5">
      <c r="B19" s="3">
        <v>12111</v>
      </c>
      <c r="C19" s="3" t="s">
        <v>3094</v>
      </c>
      <c r="D19" s="3" t="s">
        <v>3076</v>
      </c>
      <c r="E19" s="3" t="s">
        <v>3077</v>
      </c>
      <c r="F19" s="3"/>
      <c r="G19" s="125" t="s">
        <v>3069</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5">
      <c r="B20" s="3">
        <v>12112</v>
      </c>
      <c r="C20" s="3" t="s">
        <v>3091</v>
      </c>
      <c r="D20" s="3" t="s">
        <v>3076</v>
      </c>
      <c r="E20" s="3" t="s">
        <v>3077</v>
      </c>
      <c r="F20" s="3"/>
      <c r="G20" s="125" t="s">
        <v>3069</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5">
      <c r="B21" s="3">
        <v>12150</v>
      </c>
      <c r="C21" s="3" t="s">
        <v>3095</v>
      </c>
      <c r="D21" s="3" t="s">
        <v>3076</v>
      </c>
      <c r="E21" s="3" t="s">
        <v>3077</v>
      </c>
      <c r="F21" s="3"/>
      <c r="G21" s="125" t="s">
        <v>3069</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5">
      <c r="B22" s="3">
        <v>12160</v>
      </c>
      <c r="C22" s="3" t="s">
        <v>3096</v>
      </c>
      <c r="D22" s="3" t="s">
        <v>3076</v>
      </c>
      <c r="E22" s="3" t="s">
        <v>3077</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5">
      <c r="B23" s="3">
        <v>12200</v>
      </c>
      <c r="C23" s="3" t="s">
        <v>138</v>
      </c>
      <c r="D23" s="3" t="s">
        <v>3076</v>
      </c>
      <c r="E23" s="3" t="s">
        <v>3077</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5">
      <c r="B24" s="3">
        <v>12700</v>
      </c>
      <c r="C24" s="3" t="s">
        <v>3097</v>
      </c>
      <c r="D24" s="3" t="s">
        <v>3076</v>
      </c>
      <c r="E24" s="3" t="s">
        <v>3077</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5">
      <c r="B25" s="3">
        <v>13000</v>
      </c>
      <c r="C25" s="3" t="s">
        <v>3098</v>
      </c>
      <c r="D25" s="3" t="s">
        <v>3076</v>
      </c>
      <c r="E25" s="3" t="s">
        <v>3077</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5">
      <c r="B26" s="3">
        <v>13900</v>
      </c>
      <c r="C26" s="3" t="s">
        <v>3099</v>
      </c>
      <c r="D26" s="3" t="s">
        <v>3076</v>
      </c>
      <c r="E26" s="3" t="s">
        <v>3077</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5">
      <c r="B27" s="3">
        <v>14000</v>
      </c>
      <c r="C27" s="3" t="s">
        <v>3100</v>
      </c>
      <c r="D27" s="3" t="s">
        <v>3076</v>
      </c>
      <c r="E27" s="3" t="s">
        <v>3077</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5">
      <c r="B28" s="3">
        <v>14500</v>
      </c>
      <c r="C28" s="3" t="s">
        <v>3101</v>
      </c>
      <c r="D28" s="3" t="s">
        <v>3076</v>
      </c>
      <c r="E28" s="3" t="s">
        <v>3077</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5">
      <c r="B29" s="3">
        <v>14600</v>
      </c>
      <c r="C29" s="3" t="s">
        <v>3102</v>
      </c>
      <c r="D29" s="3" t="s">
        <v>3076</v>
      </c>
      <c r="E29" s="3" t="s">
        <v>3077</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5">
      <c r="B30" s="3">
        <v>14700</v>
      </c>
      <c r="C30" s="3" t="s">
        <v>3103</v>
      </c>
      <c r="D30" s="3" t="s">
        <v>3076</v>
      </c>
      <c r="E30" s="3" t="s">
        <v>3077</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5">
      <c r="B31" s="3">
        <v>14800</v>
      </c>
      <c r="C31" s="3" t="s">
        <v>3104</v>
      </c>
      <c r="D31" s="3" t="s">
        <v>3076</v>
      </c>
      <c r="E31" s="3" t="s">
        <v>3077</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5">
      <c r="B32" s="3">
        <v>15001</v>
      </c>
      <c r="C32" s="3" t="s">
        <v>3105</v>
      </c>
      <c r="D32" s="3" t="s">
        <v>3076</v>
      </c>
      <c r="E32" s="3" t="s">
        <v>3077</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5">
      <c r="B33" s="3">
        <v>15002</v>
      </c>
      <c r="C33" s="3" t="s">
        <v>3106</v>
      </c>
      <c r="D33" s="3" t="s">
        <v>3076</v>
      </c>
      <c r="E33" s="3" t="s">
        <v>3077</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5">
      <c r="B34" s="3">
        <v>15010</v>
      </c>
      <c r="C34" s="3" t="s">
        <v>3107</v>
      </c>
      <c r="D34" s="3" t="s">
        <v>3076</v>
      </c>
      <c r="E34" s="3" t="s">
        <v>3077</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5">
      <c r="B35" s="3">
        <v>15015</v>
      </c>
      <c r="C35" s="3" t="s">
        <v>3108</v>
      </c>
      <c r="D35" s="3" t="s">
        <v>3076</v>
      </c>
      <c r="E35" s="3" t="s">
        <v>3077</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5">
      <c r="B36" s="3">
        <v>15020</v>
      </c>
      <c r="C36" s="3" t="s">
        <v>3109</v>
      </c>
      <c r="D36" s="3" t="s">
        <v>3076</v>
      </c>
      <c r="E36" s="3" t="s">
        <v>3077</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5">
      <c r="B37" s="3">
        <v>15030</v>
      </c>
      <c r="C37" s="3" t="s">
        <v>3110</v>
      </c>
      <c r="D37" s="3" t="s">
        <v>3076</v>
      </c>
      <c r="E37" s="3" t="s">
        <v>3077</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5">
      <c r="B38" s="3">
        <v>15500</v>
      </c>
      <c r="C38" s="3" t="s">
        <v>3111</v>
      </c>
      <c r="D38" s="3" t="s">
        <v>3076</v>
      </c>
      <c r="E38" s="3" t="s">
        <v>3077</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5">
      <c r="B39" s="3">
        <v>16010</v>
      </c>
      <c r="C39" s="3" t="s">
        <v>3112</v>
      </c>
      <c r="D39" s="3" t="s">
        <v>3076</v>
      </c>
      <c r="E39" s="3" t="s">
        <v>3077</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5">
      <c r="B40" s="3">
        <v>16011</v>
      </c>
      <c r="C40" s="3" t="s">
        <v>3113</v>
      </c>
      <c r="D40" s="3" t="s">
        <v>3090</v>
      </c>
      <c r="E40" s="3" t="s">
        <v>3077</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5">
      <c r="B41" s="3">
        <v>16020</v>
      </c>
      <c r="C41" s="3" t="s">
        <v>3114</v>
      </c>
      <c r="D41" s="3" t="s">
        <v>3076</v>
      </c>
      <c r="E41" s="3" t="s">
        <v>3077</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5">
      <c r="B42" s="3">
        <v>16021</v>
      </c>
      <c r="C42" s="3" t="s">
        <v>3115</v>
      </c>
      <c r="D42" s="3" t="s">
        <v>3090</v>
      </c>
      <c r="E42" s="3" t="s">
        <v>3077</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5">
      <c r="B43" s="3">
        <v>16030</v>
      </c>
      <c r="C43" s="3" t="s">
        <v>3116</v>
      </c>
      <c r="D43" s="3" t="s">
        <v>3076</v>
      </c>
      <c r="E43" s="3" t="s">
        <v>3077</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5">
      <c r="B44" s="3">
        <v>16031</v>
      </c>
      <c r="C44" s="3" t="s">
        <v>3117</v>
      </c>
      <c r="D44" s="3" t="s">
        <v>3090</v>
      </c>
      <c r="E44" s="3" t="s">
        <v>3077</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5">
      <c r="B45" s="3">
        <v>17000</v>
      </c>
      <c r="C45" s="3" t="s">
        <v>3118</v>
      </c>
      <c r="D45" s="3" t="s">
        <v>3076</v>
      </c>
      <c r="E45" s="3" t="s">
        <v>3077</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5">
      <c r="B46" s="3">
        <v>20000</v>
      </c>
      <c r="C46" s="3" t="s">
        <v>3119</v>
      </c>
      <c r="D46" s="3" t="s">
        <v>3090</v>
      </c>
      <c r="E46" s="3" t="s">
        <v>3077</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5">
      <c r="B47" s="3">
        <v>20001</v>
      </c>
      <c r="C47" s="3" t="s">
        <v>3120</v>
      </c>
      <c r="D47" s="3" t="s">
        <v>3090</v>
      </c>
      <c r="E47" s="3" t="s">
        <v>3077</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5">
      <c r="B48" s="3">
        <v>20010</v>
      </c>
      <c r="C48" s="3" t="s">
        <v>3121</v>
      </c>
      <c r="D48" s="3" t="s">
        <v>3090</v>
      </c>
      <c r="E48" s="3" t="s">
        <v>3077</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5">
      <c r="B49" s="3">
        <v>20150</v>
      </c>
      <c r="C49" s="3" t="s">
        <v>3122</v>
      </c>
      <c r="D49" s="3" t="s">
        <v>3090</v>
      </c>
      <c r="E49" s="3" t="s">
        <v>3077</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5">
      <c r="B50" s="3">
        <v>20151</v>
      </c>
      <c r="C50" s="3" t="s">
        <v>3123</v>
      </c>
      <c r="D50" s="3" t="s">
        <v>3090</v>
      </c>
      <c r="E50" s="3" t="s">
        <v>3077</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5">
      <c r="B51" s="3">
        <v>20152</v>
      </c>
      <c r="C51" s="3" t="s">
        <v>3124</v>
      </c>
      <c r="D51" s="3" t="s">
        <v>3090</v>
      </c>
      <c r="E51" s="3" t="s">
        <v>3077</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5">
      <c r="B52" s="3">
        <v>20153</v>
      </c>
      <c r="C52" s="3" t="s">
        <v>3125</v>
      </c>
      <c r="D52" s="3" t="s">
        <v>3090</v>
      </c>
      <c r="E52" s="3" t="s">
        <v>3077</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5">
      <c r="B53" s="3">
        <v>20154</v>
      </c>
      <c r="C53" s="3" t="s">
        <v>3126</v>
      </c>
      <c r="D53" s="3" t="s">
        <v>3090</v>
      </c>
      <c r="E53" s="3" t="s">
        <v>3077</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5">
      <c r="B54" s="3">
        <v>20155</v>
      </c>
      <c r="C54" s="3" t="s">
        <v>3127</v>
      </c>
      <c r="D54" s="3" t="s">
        <v>3090</v>
      </c>
      <c r="E54" s="3" t="s">
        <v>3077</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5">
      <c r="B55" s="3">
        <v>20156</v>
      </c>
      <c r="C55" s="3" t="s">
        <v>3128</v>
      </c>
      <c r="D55" s="3" t="s">
        <v>3090</v>
      </c>
      <c r="E55" s="3" t="s">
        <v>3077</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5">
      <c r="B56" s="3">
        <v>20157</v>
      </c>
      <c r="C56" s="3" t="s">
        <v>3129</v>
      </c>
      <c r="D56" s="3" t="s">
        <v>3090</v>
      </c>
      <c r="E56" s="3" t="s">
        <v>3077</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5">
      <c r="B57" s="3">
        <v>20158</v>
      </c>
      <c r="C57" s="3" t="s">
        <v>3130</v>
      </c>
      <c r="D57" s="3" t="s">
        <v>3090</v>
      </c>
      <c r="E57" s="3" t="s">
        <v>3077</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5">
      <c r="B58" s="3">
        <v>20200</v>
      </c>
      <c r="C58" s="3" t="s">
        <v>3131</v>
      </c>
      <c r="D58" s="3" t="s">
        <v>3090</v>
      </c>
      <c r="E58" s="3" t="s">
        <v>3077</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5">
      <c r="B59" s="3">
        <v>20300</v>
      </c>
      <c r="C59" s="3" t="s">
        <v>3132</v>
      </c>
      <c r="D59" s="3" t="s">
        <v>3090</v>
      </c>
      <c r="E59" s="3" t="s">
        <v>3077</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5">
      <c r="B60" s="3">
        <v>20310</v>
      </c>
      <c r="C60" s="3" t="s">
        <v>3133</v>
      </c>
      <c r="D60" s="3" t="s">
        <v>3090</v>
      </c>
      <c r="E60" s="3" t="s">
        <v>3077</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5">
      <c r="B61" s="3">
        <v>20320</v>
      </c>
      <c r="C61" s="3" t="s">
        <v>3134</v>
      </c>
      <c r="D61" s="3" t="s">
        <v>3090</v>
      </c>
      <c r="E61" s="3" t="s">
        <v>3077</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5">
      <c r="B62" s="3">
        <v>20330</v>
      </c>
      <c r="C62" s="3" t="s">
        <v>3135</v>
      </c>
      <c r="D62" s="3" t="s">
        <v>3090</v>
      </c>
      <c r="E62" s="3" t="s">
        <v>3077</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5">
      <c r="B63" s="3">
        <v>20600</v>
      </c>
      <c r="C63" s="3" t="s">
        <v>3136</v>
      </c>
      <c r="D63" s="3" t="s">
        <v>3090</v>
      </c>
      <c r="E63" s="3" t="s">
        <v>3077</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5">
      <c r="B64" s="3">
        <v>21000</v>
      </c>
      <c r="C64" s="3" t="s">
        <v>3137</v>
      </c>
      <c r="D64" s="3" t="s">
        <v>3090</v>
      </c>
      <c r="E64" s="3" t="s">
        <v>3077</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5">
      <c r="B65" s="3">
        <v>21050</v>
      </c>
      <c r="C65" s="3" t="s">
        <v>3138</v>
      </c>
      <c r="D65" s="3" t="s">
        <v>3090</v>
      </c>
      <c r="E65" s="3" t="s">
        <v>3077</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5">
      <c r="B66" s="3">
        <v>21051</v>
      </c>
      <c r="C66" s="3" t="s">
        <v>3139</v>
      </c>
      <c r="D66" s="3" t="s">
        <v>3090</v>
      </c>
      <c r="E66" s="3" t="s">
        <v>3077</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5">
      <c r="B67" s="3">
        <v>21052</v>
      </c>
      <c r="C67" s="3" t="s">
        <v>3140</v>
      </c>
      <c r="D67" s="3" t="s">
        <v>3090</v>
      </c>
      <c r="E67" s="3" t="s">
        <v>3077</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5">
      <c r="B68" s="3">
        <v>21053</v>
      </c>
      <c r="C68" s="3" t="s">
        <v>3141</v>
      </c>
      <c r="D68" s="3" t="s">
        <v>3090</v>
      </c>
      <c r="E68" s="3" t="s">
        <v>3077</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5">
      <c r="B69" s="3">
        <v>21054</v>
      </c>
      <c r="C69" s="3" t="s">
        <v>3142</v>
      </c>
      <c r="D69" s="3" t="s">
        <v>3090</v>
      </c>
      <c r="E69" s="3" t="s">
        <v>3077</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5">
      <c r="B70" s="3">
        <v>21060</v>
      </c>
      <c r="C70" s="3" t="s">
        <v>3143</v>
      </c>
      <c r="D70" s="3" t="s">
        <v>3090</v>
      </c>
      <c r="E70" s="3" t="s">
        <v>3077</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5">
      <c r="B71" s="3">
        <v>21061</v>
      </c>
      <c r="C71" s="3" t="s">
        <v>3144</v>
      </c>
      <c r="D71" s="3" t="s">
        <v>3090</v>
      </c>
      <c r="E71" s="3" t="s">
        <v>3077</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5">
      <c r="B72" s="3">
        <v>21062</v>
      </c>
      <c r="C72" s="3" t="s">
        <v>3145</v>
      </c>
      <c r="D72" s="3" t="s">
        <v>3090</v>
      </c>
      <c r="E72" s="3" t="s">
        <v>3077</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5">
      <c r="B73" s="3">
        <v>21063</v>
      </c>
      <c r="C73" s="3" t="s">
        <v>3146</v>
      </c>
      <c r="D73" s="3" t="s">
        <v>3090</v>
      </c>
      <c r="E73" s="3" t="s">
        <v>3077</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5">
      <c r="B74" s="3">
        <v>21064</v>
      </c>
      <c r="C74" s="3" t="s">
        <v>3147</v>
      </c>
      <c r="D74" s="3" t="s">
        <v>3090</v>
      </c>
      <c r="E74" s="3" t="s">
        <v>3077</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5">
      <c r="B75" s="3">
        <v>21065</v>
      </c>
      <c r="C75" s="3" t="s">
        <v>3148</v>
      </c>
      <c r="D75" s="3" t="s">
        <v>3090</v>
      </c>
      <c r="E75" s="3" t="s">
        <v>3077</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5">
      <c r="B76" s="3">
        <v>21066</v>
      </c>
      <c r="C76" s="3" t="s">
        <v>3149</v>
      </c>
      <c r="D76" s="3" t="s">
        <v>3090</v>
      </c>
      <c r="E76" s="3" t="s">
        <v>3077</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5">
      <c r="B77" s="3">
        <v>21067</v>
      </c>
      <c r="C77" s="3" t="s">
        <v>3150</v>
      </c>
      <c r="D77" s="3" t="s">
        <v>3090</v>
      </c>
      <c r="E77" s="3" t="s">
        <v>3077</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5">
      <c r="B78" s="3">
        <v>21100</v>
      </c>
      <c r="C78" s="3" t="s">
        <v>3151</v>
      </c>
      <c r="D78" s="3" t="s">
        <v>3090</v>
      </c>
      <c r="E78" s="3" t="s">
        <v>3077</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5">
      <c r="B79" s="3">
        <v>21102</v>
      </c>
      <c r="C79" s="3" t="s">
        <v>3152</v>
      </c>
      <c r="D79" s="3" t="s">
        <v>3090</v>
      </c>
      <c r="E79" s="3" t="s">
        <v>3077</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5">
      <c r="B80" s="3">
        <v>21150</v>
      </c>
      <c r="C80" s="3" t="s">
        <v>3153</v>
      </c>
      <c r="D80" s="3" t="s">
        <v>3090</v>
      </c>
      <c r="E80" s="3" t="s">
        <v>3077</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5">
      <c r="B81" s="3">
        <v>21300</v>
      </c>
      <c r="C81" s="3" t="s">
        <v>3154</v>
      </c>
      <c r="D81" s="3" t="s">
        <v>3090</v>
      </c>
      <c r="E81" s="3" t="s">
        <v>3077</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5">
      <c r="B82" s="3">
        <v>25000</v>
      </c>
      <c r="C82" s="3" t="s">
        <v>3155</v>
      </c>
      <c r="D82" s="3" t="s">
        <v>3090</v>
      </c>
      <c r="E82" s="3" t="s">
        <v>3077</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5">
      <c r="B83" s="3">
        <v>25010</v>
      </c>
      <c r="C83" s="3" t="s">
        <v>3156</v>
      </c>
      <c r="D83" s="3" t="s">
        <v>3090</v>
      </c>
      <c r="E83" s="3" t="s">
        <v>3077</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5">
      <c r="B84" s="3">
        <v>27000</v>
      </c>
      <c r="C84" s="3" t="s">
        <v>3157</v>
      </c>
      <c r="D84" s="3" t="s">
        <v>3090</v>
      </c>
      <c r="E84" s="3" t="s">
        <v>3077</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5">
      <c r="B85" s="3">
        <v>27005</v>
      </c>
      <c r="C85" s="3" t="s">
        <v>3158</v>
      </c>
      <c r="D85" s="3" t="s">
        <v>3090</v>
      </c>
      <c r="E85" s="3" t="s">
        <v>3077</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5">
      <c r="B86" s="3">
        <v>27010</v>
      </c>
      <c r="C86" s="3" t="s">
        <v>3159</v>
      </c>
      <c r="D86" s="3" t="s">
        <v>3090</v>
      </c>
      <c r="E86" s="3" t="s">
        <v>3077</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5">
      <c r="B87" s="3">
        <v>27012</v>
      </c>
      <c r="C87" s="3" t="s">
        <v>3160</v>
      </c>
      <c r="D87" s="3" t="s">
        <v>3090</v>
      </c>
      <c r="E87" s="3" t="s">
        <v>3077</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5">
      <c r="B88" s="3">
        <v>27020</v>
      </c>
      <c r="C88" s="3" t="s">
        <v>3161</v>
      </c>
      <c r="D88" s="3" t="s">
        <v>3090</v>
      </c>
      <c r="E88" s="3" t="s">
        <v>3077</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5">
      <c r="B89" s="3">
        <v>30000</v>
      </c>
      <c r="C89" s="3" t="s">
        <v>3162</v>
      </c>
      <c r="D89" s="3" t="s">
        <v>3090</v>
      </c>
      <c r="E89" s="3" t="s">
        <v>3163</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5">
      <c r="B90" s="3">
        <v>31000</v>
      </c>
      <c r="C90" s="3" t="s">
        <v>3164</v>
      </c>
      <c r="D90" s="3" t="s">
        <v>3090</v>
      </c>
      <c r="E90" s="3" t="s">
        <v>3077</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5">
      <c r="B91" s="3">
        <v>32000</v>
      </c>
      <c r="C91" s="3" t="s">
        <v>3165</v>
      </c>
      <c r="D91" s="3" t="s">
        <v>3090</v>
      </c>
      <c r="E91" s="3" t="s">
        <v>3163</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5">
      <c r="B92" s="3">
        <v>40001</v>
      </c>
      <c r="C92" s="3" t="s">
        <v>3166</v>
      </c>
      <c r="D92" s="3" t="s">
        <v>3090</v>
      </c>
      <c r="E92" s="3" t="s">
        <v>3086</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5">
      <c r="B93" s="3">
        <v>40002</v>
      </c>
      <c r="C93" s="3" t="s">
        <v>3167</v>
      </c>
      <c r="D93" s="3" t="s">
        <v>3090</v>
      </c>
      <c r="E93" s="3" t="s">
        <v>3086</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5">
      <c r="B94" s="3">
        <v>40010</v>
      </c>
      <c r="C94" s="3" t="s">
        <v>3168</v>
      </c>
      <c r="D94" s="3" t="s">
        <v>3090</v>
      </c>
      <c r="E94" s="3" t="s">
        <v>3086</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5">
      <c r="B95" s="3">
        <v>40015</v>
      </c>
      <c r="C95" s="3" t="s">
        <v>3169</v>
      </c>
      <c r="D95" s="3" t="s">
        <v>3090</v>
      </c>
      <c r="E95" s="3" t="s">
        <v>3086</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5">
      <c r="B96" s="3">
        <v>40070</v>
      </c>
      <c r="C96" s="3" t="s">
        <v>3170</v>
      </c>
      <c r="D96" s="3" t="s">
        <v>3090</v>
      </c>
      <c r="E96" s="3" t="s">
        <v>3086</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5">
      <c r="B97" s="3">
        <v>40080</v>
      </c>
      <c r="C97" s="3" t="s">
        <v>3171</v>
      </c>
      <c r="D97" s="3" t="s">
        <v>3090</v>
      </c>
      <c r="E97" s="3" t="s">
        <v>3086</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5">
      <c r="B98" s="3">
        <v>40500</v>
      </c>
      <c r="C98" s="3" t="s">
        <v>3172</v>
      </c>
      <c r="D98" s="3" t="s">
        <v>3090</v>
      </c>
      <c r="E98" s="3" t="s">
        <v>3086</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5">
      <c r="B99" s="3">
        <v>40900</v>
      </c>
      <c r="C99" s="3" t="s">
        <v>3173</v>
      </c>
      <c r="D99" s="3" t="s">
        <v>3090</v>
      </c>
      <c r="E99" s="3" t="s">
        <v>3086</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5">
      <c r="B100" s="3">
        <v>40910</v>
      </c>
      <c r="C100" s="3" t="s">
        <v>3174</v>
      </c>
      <c r="D100" s="3" t="s">
        <v>3076</v>
      </c>
      <c r="E100" s="3" t="s">
        <v>3086</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5">
      <c r="B101" s="3">
        <v>41000</v>
      </c>
      <c r="C101" s="3" t="s">
        <v>3175</v>
      </c>
      <c r="D101" s="3" t="s">
        <v>3090</v>
      </c>
      <c r="E101" s="3" t="s">
        <v>3086</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5">
      <c r="B102" s="3">
        <v>41500</v>
      </c>
      <c r="C102" s="3" t="s">
        <v>3176</v>
      </c>
      <c r="D102" s="3" t="s">
        <v>3090</v>
      </c>
      <c r="E102" s="3" t="s">
        <v>3086</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5">
      <c r="B103" s="3">
        <v>41600</v>
      </c>
      <c r="C103" s="3" t="s">
        <v>3177</v>
      </c>
      <c r="D103" s="3" t="s">
        <v>3090</v>
      </c>
      <c r="E103" s="3" t="s">
        <v>3086</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5">
      <c r="B104" s="3">
        <v>42001</v>
      </c>
      <c r="C104" s="3" t="s">
        <v>3178</v>
      </c>
      <c r="D104" s="3" t="s">
        <v>3090</v>
      </c>
      <c r="E104" s="3" t="s">
        <v>3086</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5">
      <c r="B105" s="3">
        <v>42002</v>
      </c>
      <c r="C105" s="3" t="s">
        <v>3179</v>
      </c>
      <c r="D105" s="3" t="s">
        <v>3090</v>
      </c>
      <c r="E105" s="3" t="s">
        <v>3086</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5">
      <c r="B106" s="3">
        <v>42003</v>
      </c>
      <c r="C106" s="3" t="s">
        <v>3180</v>
      </c>
      <c r="D106" s="3" t="s">
        <v>3090</v>
      </c>
      <c r="E106" s="3" t="s">
        <v>3086</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5">
      <c r="B107" s="3">
        <v>42004</v>
      </c>
      <c r="C107" s="3" t="s">
        <v>3181</v>
      </c>
      <c r="D107" s="3" t="s">
        <v>3090</v>
      </c>
      <c r="E107" s="3" t="s">
        <v>3086</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5">
      <c r="B108" s="3">
        <v>42005</v>
      </c>
      <c r="C108" s="3" t="s">
        <v>3182</v>
      </c>
      <c r="D108" s="3" t="s">
        <v>3090</v>
      </c>
      <c r="E108" s="3" t="s">
        <v>3086</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5">
      <c r="B109" s="3">
        <v>42006</v>
      </c>
      <c r="C109" s="3" t="s">
        <v>3183</v>
      </c>
      <c r="D109" s="3" t="s">
        <v>3090</v>
      </c>
      <c r="E109" s="3" t="s">
        <v>3086</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5">
      <c r="B110" s="3">
        <v>42007</v>
      </c>
      <c r="C110" s="3" t="s">
        <v>3184</v>
      </c>
      <c r="D110" s="3" t="s">
        <v>3090</v>
      </c>
      <c r="E110" s="3" t="s">
        <v>3086</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5">
      <c r="B111" s="3">
        <v>42008</v>
      </c>
      <c r="C111" s="3" t="s">
        <v>3185</v>
      </c>
      <c r="D111" s="3" t="s">
        <v>3090</v>
      </c>
      <c r="E111" s="3" t="s">
        <v>3086</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5">
      <c r="B112" s="3">
        <v>42200</v>
      </c>
      <c r="C112" s="3" t="s">
        <v>3186</v>
      </c>
      <c r="D112" s="3" t="s">
        <v>3090</v>
      </c>
      <c r="E112" s="3" t="s">
        <v>3086</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5">
      <c r="B113" s="3">
        <v>45000</v>
      </c>
      <c r="C113" s="3" t="s">
        <v>3187</v>
      </c>
      <c r="D113" s="3" t="s">
        <v>3090</v>
      </c>
      <c r="E113" s="3" t="s">
        <v>3086</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5">
      <c r="B114" s="3">
        <v>45100</v>
      </c>
      <c r="C114" s="3" t="s">
        <v>3188</v>
      </c>
      <c r="D114" s="3" t="s">
        <v>3090</v>
      </c>
      <c r="E114" s="3" t="s">
        <v>3086</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5">
      <c r="B115" s="3">
        <v>48010</v>
      </c>
      <c r="C115" s="3" t="s">
        <v>3189</v>
      </c>
      <c r="D115" s="3" t="s">
        <v>3090</v>
      </c>
      <c r="E115" s="3" t="s">
        <v>3086</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5">
      <c r="B116" s="3">
        <v>48100</v>
      </c>
      <c r="C116" s="3" t="s">
        <v>3190</v>
      </c>
      <c r="D116" s="3" t="s">
        <v>3090</v>
      </c>
      <c r="E116" s="3" t="s">
        <v>3086</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x14ac:dyDescent="0.35">
      <c r="B117" s="3">
        <v>48200</v>
      </c>
      <c r="C117" s="3" t="s">
        <v>3191</v>
      </c>
      <c r="D117" s="3" t="s">
        <v>3090</v>
      </c>
      <c r="E117" s="3" t="s">
        <v>3086</v>
      </c>
      <c r="F117" s="3"/>
      <c r="G117" s="125" t="str">
        <f>IFERROR(GJ!$D$5,"")</f>
        <v>MEX</v>
      </c>
      <c r="J117" s="7"/>
      <c r="K117" s="9"/>
      <c r="N117" s="8"/>
      <c r="O117" s="8"/>
      <c r="P117" s="7"/>
      <c r="Q117" s="9"/>
      <c r="S117" s="7"/>
      <c r="U117" s="8"/>
      <c r="V117" s="7"/>
      <c r="Z117" s="9"/>
      <c r="AB117" s="7"/>
      <c r="AC117" s="7"/>
      <c r="AD117" s="7"/>
      <c r="AE117" s="7"/>
      <c r="AF117" s="9"/>
    </row>
    <row r="118" spans="2:33" x14ac:dyDescent="0.35">
      <c r="B118" s="3">
        <v>48300</v>
      </c>
      <c r="C118" s="3" t="s">
        <v>3192</v>
      </c>
      <c r="D118" s="3" t="s">
        <v>3090</v>
      </c>
      <c r="E118" s="3" t="s">
        <v>3086</v>
      </c>
      <c r="F118" s="3"/>
      <c r="G118" s="125" t="str">
        <f>IFERROR(GJ!$D$5,"")</f>
        <v>MEX</v>
      </c>
      <c r="J118" s="8"/>
      <c r="N118" s="7"/>
      <c r="O118" s="7"/>
      <c r="P118" s="8"/>
      <c r="S118" s="9"/>
      <c r="U118" s="7"/>
      <c r="V118" s="8"/>
      <c r="AB118" s="9"/>
      <c r="AC118" s="9"/>
      <c r="AD118" s="8"/>
      <c r="AE118" s="9"/>
    </row>
    <row r="119" spans="2:33" x14ac:dyDescent="0.35">
      <c r="B119" s="3">
        <v>48400</v>
      </c>
      <c r="C119" s="3" t="s">
        <v>3193</v>
      </c>
      <c r="D119" s="3" t="s">
        <v>3076</v>
      </c>
      <c r="E119" s="3" t="s">
        <v>3086</v>
      </c>
      <c r="F119" s="3"/>
      <c r="G119" s="125" t="str">
        <f>IFERROR(GJ!$D$5,"")</f>
        <v>MEX</v>
      </c>
      <c r="J119" s="7"/>
      <c r="N119" s="8"/>
      <c r="O119" s="8"/>
      <c r="P119" s="7"/>
      <c r="U119" s="8"/>
      <c r="V119" s="7"/>
      <c r="AD119" s="7"/>
    </row>
    <row r="120" spans="2:33" x14ac:dyDescent="0.35">
      <c r="B120" s="3">
        <v>49000</v>
      </c>
      <c r="C120" s="3" t="s">
        <v>3194</v>
      </c>
      <c r="D120" s="3" t="s">
        <v>3090</v>
      </c>
      <c r="E120" s="3" t="s">
        <v>3086</v>
      </c>
      <c r="F120" s="3"/>
      <c r="G120" s="125" t="str">
        <f>IFERROR(GJ!$D$5,"")</f>
        <v>MEX</v>
      </c>
      <c r="J120" s="9"/>
      <c r="N120" s="7"/>
      <c r="O120" s="7"/>
      <c r="P120" s="9"/>
      <c r="U120" s="7"/>
      <c r="V120" s="9"/>
      <c r="AD120" s="8"/>
    </row>
    <row r="121" spans="2:33" x14ac:dyDescent="0.35">
      <c r="B121" s="3">
        <v>50000</v>
      </c>
      <c r="C121" s="3" t="s">
        <v>3195</v>
      </c>
      <c r="D121" s="3" t="s">
        <v>3076</v>
      </c>
      <c r="E121" s="3" t="s">
        <v>3086</v>
      </c>
      <c r="F121" s="3"/>
      <c r="G121" s="125" t="str">
        <f>IFERROR(GJ!$D$5,"")</f>
        <v>MEX</v>
      </c>
      <c r="N121" s="8"/>
      <c r="O121" s="9"/>
      <c r="U121" s="9"/>
      <c r="AD121" s="7"/>
    </row>
    <row r="122" spans="2:33" x14ac:dyDescent="0.35">
      <c r="B122" s="3">
        <v>50020</v>
      </c>
      <c r="C122" s="3" t="s">
        <v>3196</v>
      </c>
      <c r="D122" s="3" t="s">
        <v>3076</v>
      </c>
      <c r="E122" s="3" t="s">
        <v>3086</v>
      </c>
      <c r="F122" s="3"/>
      <c r="G122" s="125" t="str">
        <f>IFERROR(GJ!$D$5,"")</f>
        <v>MEX</v>
      </c>
      <c r="N122" s="7"/>
      <c r="AD122" s="8"/>
    </row>
    <row r="123" spans="2:33" x14ac:dyDescent="0.35">
      <c r="B123" s="3">
        <v>50021</v>
      </c>
      <c r="C123" s="3" t="s">
        <v>3197</v>
      </c>
      <c r="D123" s="3" t="s">
        <v>3076</v>
      </c>
      <c r="E123" s="3" t="s">
        <v>3086</v>
      </c>
      <c r="F123" s="3"/>
      <c r="G123" s="125" t="str">
        <f>IFERROR(GJ!$D$5,"")</f>
        <v>MEX</v>
      </c>
      <c r="N123" s="8"/>
      <c r="AD123" s="7"/>
    </row>
    <row r="124" spans="2:33" x14ac:dyDescent="0.35">
      <c r="B124" s="3">
        <v>50022</v>
      </c>
      <c r="C124" s="3" t="s">
        <v>3198</v>
      </c>
      <c r="D124" s="3" t="s">
        <v>3076</v>
      </c>
      <c r="E124" s="3" t="s">
        <v>3086</v>
      </c>
      <c r="F124" s="3"/>
      <c r="G124" s="125" t="str">
        <f>IFERROR(GJ!$D$5,"")</f>
        <v>MEX</v>
      </c>
      <c r="N124" s="7"/>
      <c r="AD124" s="8"/>
    </row>
    <row r="125" spans="2:33" x14ac:dyDescent="0.35">
      <c r="B125" s="3">
        <v>50023</v>
      </c>
      <c r="C125" s="3" t="s">
        <v>3199</v>
      </c>
      <c r="D125" s="3" t="s">
        <v>3076</v>
      </c>
      <c r="E125" s="3" t="s">
        <v>3086</v>
      </c>
      <c r="F125" s="3"/>
      <c r="G125" s="125" t="str">
        <f>IFERROR(GJ!$D$5,"")</f>
        <v>MEX</v>
      </c>
      <c r="N125" s="8"/>
      <c r="AD125" s="7"/>
    </row>
    <row r="126" spans="2:33" x14ac:dyDescent="0.35">
      <c r="B126" s="3">
        <v>50024</v>
      </c>
      <c r="C126" s="3" t="s">
        <v>3200</v>
      </c>
      <c r="D126" s="3" t="s">
        <v>3076</v>
      </c>
      <c r="E126" s="3" t="s">
        <v>3086</v>
      </c>
      <c r="F126" s="3"/>
      <c r="G126" s="125" t="str">
        <f>IFERROR(GJ!$D$5,"")</f>
        <v>MEX</v>
      </c>
      <c r="N126" s="7"/>
      <c r="AD126" s="9"/>
    </row>
    <row r="127" spans="2:33" x14ac:dyDescent="0.35">
      <c r="B127" s="3">
        <v>50025</v>
      </c>
      <c r="C127" s="3" t="s">
        <v>3201</v>
      </c>
      <c r="D127" s="3" t="s">
        <v>3076</v>
      </c>
      <c r="E127" s="3" t="s">
        <v>3086</v>
      </c>
      <c r="F127" s="3"/>
      <c r="G127" s="125" t="str">
        <f>IFERROR(GJ!$D$5,"")</f>
        <v>MEX</v>
      </c>
      <c r="N127" s="8"/>
    </row>
    <row r="128" spans="2:33" x14ac:dyDescent="0.35">
      <c r="B128" s="3">
        <v>50100</v>
      </c>
      <c r="C128" s="3" t="s">
        <v>3202</v>
      </c>
      <c r="D128" s="3" t="s">
        <v>3076</v>
      </c>
      <c r="E128" s="3" t="s">
        <v>3086</v>
      </c>
      <c r="F128" s="3"/>
      <c r="G128" s="125" t="str">
        <f>IFERROR(GJ!$D$5,"")</f>
        <v>MEX</v>
      </c>
      <c r="N128" s="7"/>
    </row>
    <row r="129" spans="2:14" x14ac:dyDescent="0.35">
      <c r="B129" s="3">
        <v>50200</v>
      </c>
      <c r="C129" s="3" t="s">
        <v>3203</v>
      </c>
      <c r="D129" s="3" t="s">
        <v>3076</v>
      </c>
      <c r="E129" s="3" t="s">
        <v>3086</v>
      </c>
      <c r="F129" s="3"/>
      <c r="G129" s="125" t="str">
        <f>IFERROR(GJ!$D$5,"")</f>
        <v>MEX</v>
      </c>
      <c r="N129" s="8"/>
    </row>
    <row r="130" spans="2:14" x14ac:dyDescent="0.35">
      <c r="B130" s="3">
        <v>50201</v>
      </c>
      <c r="C130" s="3" t="s">
        <v>3204</v>
      </c>
      <c r="D130" s="3" t="s">
        <v>3076</v>
      </c>
      <c r="E130" s="3" t="s">
        <v>3086</v>
      </c>
      <c r="F130" s="3"/>
      <c r="G130" s="125" t="str">
        <f>IFERROR(GJ!$D$5,"")</f>
        <v>MEX</v>
      </c>
      <c r="N130" s="7"/>
    </row>
    <row r="131" spans="2:14" x14ac:dyDescent="0.35">
      <c r="B131" s="3">
        <v>50202</v>
      </c>
      <c r="C131" s="3" t="s">
        <v>3205</v>
      </c>
      <c r="D131" s="3" t="s">
        <v>3076</v>
      </c>
      <c r="E131" s="3" t="s">
        <v>3086</v>
      </c>
      <c r="F131" s="3"/>
      <c r="G131" s="125" t="str">
        <f>IFERROR(GJ!$D$5,"")</f>
        <v>MEX</v>
      </c>
      <c r="N131" s="9"/>
    </row>
    <row r="132" spans="2:14" x14ac:dyDescent="0.35">
      <c r="B132" s="3">
        <v>50203</v>
      </c>
      <c r="C132" s="3" t="s">
        <v>3206</v>
      </c>
      <c r="D132" s="3" t="s">
        <v>3076</v>
      </c>
      <c r="E132" s="3" t="s">
        <v>3086</v>
      </c>
      <c r="F132" s="3"/>
      <c r="G132" s="125" t="str">
        <f>IFERROR(GJ!$D$5,"")</f>
        <v>MEX</v>
      </c>
    </row>
    <row r="133" spans="2:14" x14ac:dyDescent="0.35">
      <c r="B133" s="3">
        <v>50204</v>
      </c>
      <c r="C133" s="3" t="s">
        <v>3207</v>
      </c>
      <c r="D133" s="3" t="s">
        <v>3076</v>
      </c>
      <c r="E133" s="3" t="s">
        <v>3086</v>
      </c>
      <c r="F133" s="3"/>
      <c r="G133" s="125" t="str">
        <f>IFERROR(GJ!$D$5,"")</f>
        <v>MEX</v>
      </c>
    </row>
    <row r="134" spans="2:14" x14ac:dyDescent="0.35">
      <c r="B134" s="3">
        <v>50205</v>
      </c>
      <c r="C134" s="3" t="s">
        <v>3208</v>
      </c>
      <c r="D134" s="3" t="s">
        <v>3076</v>
      </c>
      <c r="E134" s="3" t="s">
        <v>3086</v>
      </c>
      <c r="F134" s="3"/>
      <c r="G134" s="125" t="str">
        <f>IFERROR(GJ!$D$5,"")</f>
        <v>MEX</v>
      </c>
    </row>
    <row r="135" spans="2:14" x14ac:dyDescent="0.35">
      <c r="B135" s="3">
        <v>50206</v>
      </c>
      <c r="C135" s="3" t="s">
        <v>3209</v>
      </c>
      <c r="D135" s="3" t="s">
        <v>3076</v>
      </c>
      <c r="E135" s="3" t="s">
        <v>3086</v>
      </c>
      <c r="F135" s="3"/>
      <c r="G135" s="125" t="str">
        <f>IFERROR(GJ!$D$5,"")</f>
        <v>MEX</v>
      </c>
    </row>
    <row r="136" spans="2:14" x14ac:dyDescent="0.35">
      <c r="B136" s="3">
        <v>50300</v>
      </c>
      <c r="C136" s="3" t="s">
        <v>3210</v>
      </c>
      <c r="D136" s="3" t="s">
        <v>3076</v>
      </c>
      <c r="E136" s="3" t="s">
        <v>3086</v>
      </c>
      <c r="F136" s="3"/>
      <c r="G136" s="125" t="str">
        <f>IFERROR(GJ!$D$5,"")</f>
        <v>MEX</v>
      </c>
    </row>
    <row r="137" spans="2:14" x14ac:dyDescent="0.35">
      <c r="B137" s="3">
        <v>50302</v>
      </c>
      <c r="C137" s="3" t="s">
        <v>3211</v>
      </c>
      <c r="D137" s="3" t="s">
        <v>3076</v>
      </c>
      <c r="E137" s="3" t="s">
        <v>3086</v>
      </c>
      <c r="F137" s="3"/>
      <c r="G137" s="125" t="str">
        <f>IFERROR(GJ!$D$5,"")</f>
        <v>MEX</v>
      </c>
    </row>
    <row r="138" spans="2:14" x14ac:dyDescent="0.35">
      <c r="B138" s="3">
        <v>50303</v>
      </c>
      <c r="C138" s="3" t="s">
        <v>3212</v>
      </c>
      <c r="D138" s="3" t="s">
        <v>3076</v>
      </c>
      <c r="E138" s="3" t="s">
        <v>3086</v>
      </c>
      <c r="F138" s="3"/>
      <c r="G138" s="125" t="str">
        <f>IFERROR(GJ!$D$5,"")</f>
        <v>MEX</v>
      </c>
    </row>
    <row r="139" spans="2:14" x14ac:dyDescent="0.35">
      <c r="B139" s="3">
        <v>50304</v>
      </c>
      <c r="C139" s="3" t="s">
        <v>3213</v>
      </c>
      <c r="D139" s="3" t="s">
        <v>3076</v>
      </c>
      <c r="E139" s="3" t="s">
        <v>3086</v>
      </c>
      <c r="F139" s="3"/>
      <c r="G139" s="125" t="str">
        <f>IFERROR(GJ!$D$5,"")</f>
        <v>MEX</v>
      </c>
    </row>
    <row r="140" spans="2:14" x14ac:dyDescent="0.35">
      <c r="B140" s="3">
        <v>50305</v>
      </c>
      <c r="C140" s="3" t="s">
        <v>3214</v>
      </c>
      <c r="D140" s="3" t="s">
        <v>3076</v>
      </c>
      <c r="E140" s="3" t="s">
        <v>3086</v>
      </c>
      <c r="F140" s="3"/>
      <c r="G140" s="125" t="str">
        <f>IFERROR(GJ!$D$5,"")</f>
        <v>MEX</v>
      </c>
    </row>
    <row r="141" spans="2:14" x14ac:dyDescent="0.35">
      <c r="B141" s="3">
        <v>50401</v>
      </c>
      <c r="C141" s="3" t="s">
        <v>3215</v>
      </c>
      <c r="D141" s="3" t="s">
        <v>3076</v>
      </c>
      <c r="E141" s="3" t="s">
        <v>3086</v>
      </c>
      <c r="F141" s="3"/>
      <c r="G141" s="125" t="str">
        <f>IFERROR(GJ!$D$5,"")</f>
        <v>MEX</v>
      </c>
    </row>
    <row r="142" spans="2:14" x14ac:dyDescent="0.35">
      <c r="B142" s="3">
        <v>50402</v>
      </c>
      <c r="C142" s="3" t="s">
        <v>3216</v>
      </c>
      <c r="D142" s="3" t="s">
        <v>3076</v>
      </c>
      <c r="E142" s="3" t="s">
        <v>3086</v>
      </c>
      <c r="F142" s="3"/>
      <c r="G142" s="125" t="str">
        <f>IFERROR(GJ!$D$5,"")</f>
        <v>MEX</v>
      </c>
    </row>
    <row r="143" spans="2:14" x14ac:dyDescent="0.35">
      <c r="B143" s="3">
        <v>50403</v>
      </c>
      <c r="C143" s="3" t="s">
        <v>3217</v>
      </c>
      <c r="D143" s="3" t="s">
        <v>3076</v>
      </c>
      <c r="E143" s="3" t="s">
        <v>3086</v>
      </c>
      <c r="F143" s="3"/>
      <c r="G143" s="125" t="str">
        <f>IFERROR(GJ!$D$5,"")</f>
        <v>MEX</v>
      </c>
    </row>
    <row r="144" spans="2:14" x14ac:dyDescent="0.35">
      <c r="B144" s="3">
        <v>50404</v>
      </c>
      <c r="C144" s="3" t="s">
        <v>3218</v>
      </c>
      <c r="D144" s="3" t="s">
        <v>3076</v>
      </c>
      <c r="E144" s="3" t="s">
        <v>3086</v>
      </c>
      <c r="F144" s="3"/>
      <c r="G144" s="125" t="str">
        <f>IFERROR(GJ!$D$5,"")</f>
        <v>MEX</v>
      </c>
    </row>
    <row r="145" spans="2:7" x14ac:dyDescent="0.35">
      <c r="B145" s="3">
        <v>50405</v>
      </c>
      <c r="C145" s="3" t="s">
        <v>3219</v>
      </c>
      <c r="D145" s="3" t="s">
        <v>3076</v>
      </c>
      <c r="E145" s="3" t="s">
        <v>3086</v>
      </c>
      <c r="F145" s="3"/>
      <c r="G145" s="125" t="str">
        <f>IFERROR(GJ!$D$5,"")</f>
        <v>MEX</v>
      </c>
    </row>
    <row r="146" spans="2:7" x14ac:dyDescent="0.35">
      <c r="B146" s="3">
        <v>50406</v>
      </c>
      <c r="C146" s="3" t="s">
        <v>3220</v>
      </c>
      <c r="D146" s="3" t="s">
        <v>3076</v>
      </c>
      <c r="E146" s="3" t="s">
        <v>3086</v>
      </c>
      <c r="F146" s="3"/>
      <c r="G146" s="125" t="str">
        <f>IFERROR(GJ!$D$5,"")</f>
        <v>MEX</v>
      </c>
    </row>
    <row r="147" spans="2:7" x14ac:dyDescent="0.35">
      <c r="B147" s="3">
        <v>50407</v>
      </c>
      <c r="C147" s="3" t="s">
        <v>3221</v>
      </c>
      <c r="D147" s="3" t="s">
        <v>3076</v>
      </c>
      <c r="E147" s="3" t="s">
        <v>3086</v>
      </c>
      <c r="F147" s="3"/>
      <c r="G147" s="125" t="str">
        <f>IFERROR(GJ!$D$5,"")</f>
        <v>MEX</v>
      </c>
    </row>
    <row r="148" spans="2:7" x14ac:dyDescent="0.35">
      <c r="B148" s="3">
        <v>50408</v>
      </c>
      <c r="C148" s="3" t="s">
        <v>3222</v>
      </c>
      <c r="D148" s="3" t="s">
        <v>3076</v>
      </c>
      <c r="E148" s="3" t="s">
        <v>3086</v>
      </c>
      <c r="F148" s="3"/>
      <c r="G148" s="125" t="str">
        <f>IFERROR(GJ!$D$5,"")</f>
        <v>MEX</v>
      </c>
    </row>
    <row r="149" spans="2:7" x14ac:dyDescent="0.35">
      <c r="B149" s="3">
        <v>50409</v>
      </c>
      <c r="C149" s="3" t="s">
        <v>3223</v>
      </c>
      <c r="D149" s="3" t="s">
        <v>3076</v>
      </c>
      <c r="E149" s="3" t="s">
        <v>3086</v>
      </c>
      <c r="F149" s="3"/>
      <c r="G149" s="125" t="str">
        <f>IFERROR(GJ!$D$5,"")</f>
        <v>MEX</v>
      </c>
    </row>
    <row r="150" spans="2:7" x14ac:dyDescent="0.35">
      <c r="B150" s="3">
        <v>50410</v>
      </c>
      <c r="C150" s="3" t="s">
        <v>3224</v>
      </c>
      <c r="D150" s="3" t="s">
        <v>3076</v>
      </c>
      <c r="E150" s="3" t="s">
        <v>3086</v>
      </c>
      <c r="F150" s="3"/>
      <c r="G150" s="125" t="str">
        <f>IFERROR(GJ!$D$5,"")</f>
        <v>MEX</v>
      </c>
    </row>
    <row r="151" spans="2:7" x14ac:dyDescent="0.35">
      <c r="B151" s="3">
        <v>50411</v>
      </c>
      <c r="C151" s="3" t="s">
        <v>3225</v>
      </c>
      <c r="D151" s="3" t="s">
        <v>3076</v>
      </c>
      <c r="E151" s="3" t="s">
        <v>3086</v>
      </c>
      <c r="F151" s="3"/>
      <c r="G151" s="125" t="str">
        <f>IFERROR(GJ!$D$5,"")</f>
        <v>MEX</v>
      </c>
    </row>
    <row r="152" spans="2:7" x14ac:dyDescent="0.35">
      <c r="B152" s="3">
        <v>50900</v>
      </c>
      <c r="C152" s="3" t="s">
        <v>3226</v>
      </c>
      <c r="D152" s="3" t="s">
        <v>3076</v>
      </c>
      <c r="E152" s="3" t="s">
        <v>3086</v>
      </c>
      <c r="F152" s="3"/>
      <c r="G152" s="125" t="str">
        <f>IFERROR(GJ!$D$5,"")</f>
        <v>MEX</v>
      </c>
    </row>
    <row r="153" spans="2:7" x14ac:dyDescent="0.35">
      <c r="B153" s="3">
        <v>65000</v>
      </c>
      <c r="C153" s="3" t="s">
        <v>3227</v>
      </c>
      <c r="D153" s="3" t="s">
        <v>3076</v>
      </c>
      <c r="E153" s="3" t="s">
        <v>3086</v>
      </c>
      <c r="F153" s="3"/>
      <c r="G153" s="125" t="str">
        <f>IFERROR(GJ!$D$5,"")</f>
        <v>MEX</v>
      </c>
    </row>
    <row r="154" spans="2:7" x14ac:dyDescent="0.35">
      <c r="B154" s="3">
        <v>65500</v>
      </c>
      <c r="C154" s="3" t="s">
        <v>3228</v>
      </c>
      <c r="D154" s="3" t="s">
        <v>3076</v>
      </c>
      <c r="E154" s="3" t="s">
        <v>3086</v>
      </c>
      <c r="F154" s="3"/>
      <c r="G154" s="125" t="str">
        <f>IFERROR(GJ!$D$5,"")</f>
        <v>MEX</v>
      </c>
    </row>
    <row r="155" spans="2:7" x14ac:dyDescent="0.35">
      <c r="B155" s="3">
        <v>70000</v>
      </c>
      <c r="C155" s="3" t="s">
        <v>3229</v>
      </c>
      <c r="D155" s="3" t="s">
        <v>3076</v>
      </c>
      <c r="E155" s="3" t="s">
        <v>3086</v>
      </c>
      <c r="F155" s="3"/>
      <c r="G155" s="125" t="str">
        <f>IFERROR(GJ!$D$5,"")</f>
        <v>MEX</v>
      </c>
    </row>
    <row r="156" spans="2:7" x14ac:dyDescent="0.35">
      <c r="B156" s="3">
        <v>70010</v>
      </c>
      <c r="C156" s="3" t="s">
        <v>3230</v>
      </c>
      <c r="D156" s="3" t="s">
        <v>3076</v>
      </c>
      <c r="E156" s="3" t="s">
        <v>3086</v>
      </c>
      <c r="F156" s="3"/>
      <c r="G156" s="125" t="str">
        <f>IFERROR(GJ!$D$5,"")</f>
        <v>MEX</v>
      </c>
    </row>
    <row r="157" spans="2:7" x14ac:dyDescent="0.35">
      <c r="B157" s="3">
        <v>70015</v>
      </c>
      <c r="C157" s="3" t="s">
        <v>3231</v>
      </c>
      <c r="D157" s="3" t="s">
        <v>3076</v>
      </c>
      <c r="E157" s="3" t="s">
        <v>3086</v>
      </c>
      <c r="F157" s="3"/>
      <c r="G157" s="125" t="str">
        <f>IFERROR(GJ!$D$5,"")</f>
        <v>MEX</v>
      </c>
    </row>
    <row r="158" spans="2:7" x14ac:dyDescent="0.35">
      <c r="B158" s="3">
        <v>70020</v>
      </c>
      <c r="C158" s="3" t="s">
        <v>3232</v>
      </c>
      <c r="D158" s="3" t="s">
        <v>3076</v>
      </c>
      <c r="E158" s="3" t="s">
        <v>3086</v>
      </c>
      <c r="F158" s="3"/>
      <c r="G158" s="125" t="str">
        <f>IFERROR(GJ!$D$5,"")</f>
        <v>MEX</v>
      </c>
    </row>
    <row r="159" spans="2:7" x14ac:dyDescent="0.35">
      <c r="B159" s="3">
        <v>70025</v>
      </c>
      <c r="C159" s="3" t="s">
        <v>3233</v>
      </c>
      <c r="D159" s="3" t="s">
        <v>3076</v>
      </c>
      <c r="E159" s="3" t="s">
        <v>3086</v>
      </c>
      <c r="F159" s="3"/>
      <c r="G159" s="125" t="str">
        <f>IFERROR(GJ!$D$5,"")</f>
        <v>MEX</v>
      </c>
    </row>
    <row r="160" spans="2:7" x14ac:dyDescent="0.35">
      <c r="B160" s="3">
        <v>80000</v>
      </c>
      <c r="C160" s="3" t="s">
        <v>3234</v>
      </c>
      <c r="D160" s="3" t="s">
        <v>3076</v>
      </c>
      <c r="E160" s="3" t="s">
        <v>3086</v>
      </c>
      <c r="F160" s="3"/>
      <c r="G160" s="125" t="str">
        <f>IFERROR(GJ!$D$5,"")</f>
        <v>MEX</v>
      </c>
    </row>
    <row r="161" spans="2:7" x14ac:dyDescent="0.35">
      <c r="B161" s="3">
        <v>80402</v>
      </c>
      <c r="C161" s="3" t="s">
        <v>3235</v>
      </c>
      <c r="D161" s="3" t="s">
        <v>3076</v>
      </c>
      <c r="E161" s="3" t="s">
        <v>3086</v>
      </c>
      <c r="F161" s="3"/>
      <c r="G161" s="125" t="str">
        <f>IFERROR(GJ!$D$5,"")</f>
        <v>MEX</v>
      </c>
    </row>
    <row r="162" spans="2:7" x14ac:dyDescent="0.35">
      <c r="B162" s="3">
        <v>80403</v>
      </c>
      <c r="C162" s="3" t="s">
        <v>3236</v>
      </c>
      <c r="D162" s="3" t="s">
        <v>3076</v>
      </c>
      <c r="E162" s="3" t="s">
        <v>3086</v>
      </c>
      <c r="F162" s="3"/>
      <c r="G162" s="125" t="str">
        <f>IFERROR(GJ!$D$5,"")</f>
        <v>MEX</v>
      </c>
    </row>
    <row r="163" spans="2:7" x14ac:dyDescent="0.35">
      <c r="B163" s="3">
        <v>81000</v>
      </c>
      <c r="C163" s="3" t="s">
        <v>160</v>
      </c>
      <c r="D163" s="3" t="s">
        <v>3076</v>
      </c>
      <c r="E163" s="3" t="s">
        <v>3086</v>
      </c>
      <c r="F163" s="3"/>
      <c r="G163" s="125" t="str">
        <f>IFERROR(GJ!$D$5,"")</f>
        <v>MEX</v>
      </c>
    </row>
    <row r="164" spans="2:7" x14ac:dyDescent="0.35">
      <c r="B164" s="3">
        <v>81001</v>
      </c>
      <c r="C164" s="3" t="s">
        <v>3237</v>
      </c>
      <c r="D164" s="3" t="s">
        <v>3076</v>
      </c>
      <c r="E164" s="3" t="s">
        <v>3086</v>
      </c>
      <c r="F164" s="3"/>
      <c r="G164" s="125" t="str">
        <f>IFERROR(GJ!$D$5,"")</f>
        <v>MEX</v>
      </c>
    </row>
    <row r="165" spans="2:7" x14ac:dyDescent="0.35">
      <c r="B165" s="3">
        <v>81010</v>
      </c>
      <c r="C165" s="3" t="s">
        <v>2422</v>
      </c>
      <c r="D165" s="3" t="s">
        <v>3076</v>
      </c>
      <c r="E165" s="3" t="s">
        <v>3086</v>
      </c>
      <c r="F165" s="3"/>
      <c r="G165" s="125" t="str">
        <f>IFERROR(GJ!$D$5,"")</f>
        <v>MEX</v>
      </c>
    </row>
    <row r="166" spans="2:7" x14ac:dyDescent="0.35">
      <c r="B166" s="3">
        <v>81015</v>
      </c>
      <c r="C166" s="3" t="s">
        <v>3238</v>
      </c>
      <c r="D166" s="3" t="s">
        <v>3076</v>
      </c>
      <c r="E166" s="3" t="s">
        <v>3086</v>
      </c>
      <c r="F166" s="3"/>
      <c r="G166" s="125" t="str">
        <f>IFERROR(GJ!$D$5,"")</f>
        <v>MEX</v>
      </c>
    </row>
    <row r="167" spans="2:7" x14ac:dyDescent="0.35">
      <c r="B167" s="3">
        <v>81020</v>
      </c>
      <c r="C167" s="3" t="s">
        <v>3239</v>
      </c>
      <c r="D167" s="3" t="s">
        <v>3076</v>
      </c>
      <c r="E167" s="3" t="s">
        <v>3086</v>
      </c>
      <c r="F167" s="3"/>
      <c r="G167" s="125" t="str">
        <f>IFERROR(GJ!$D$5,"")</f>
        <v>MEX</v>
      </c>
    </row>
    <row r="168" spans="2:7" x14ac:dyDescent="0.35">
      <c r="B168" s="3">
        <v>81021</v>
      </c>
      <c r="C168" s="3" t="s">
        <v>3240</v>
      </c>
      <c r="D168" s="3" t="s">
        <v>3076</v>
      </c>
      <c r="E168" s="3" t="s">
        <v>3086</v>
      </c>
      <c r="F168" s="3"/>
      <c r="G168" s="125" t="str">
        <f>IFERROR(GJ!$D$5,"")</f>
        <v>MEX</v>
      </c>
    </row>
    <row r="169" spans="2:7" x14ac:dyDescent="0.35">
      <c r="B169" s="3">
        <v>81025</v>
      </c>
      <c r="C169" s="3" t="s">
        <v>3241</v>
      </c>
      <c r="D169" s="3" t="s">
        <v>3076</v>
      </c>
      <c r="E169" s="3" t="s">
        <v>3086</v>
      </c>
      <c r="F169" s="3"/>
      <c r="G169" s="125" t="str">
        <f>IFERROR(GJ!$D$5,"")</f>
        <v>MEX</v>
      </c>
    </row>
    <row r="170" spans="2:7" x14ac:dyDescent="0.35">
      <c r="B170" s="3">
        <v>81030</v>
      </c>
      <c r="C170" s="3" t="s">
        <v>3242</v>
      </c>
      <c r="D170" s="3" t="s">
        <v>3076</v>
      </c>
      <c r="E170" s="3" t="s">
        <v>3086</v>
      </c>
      <c r="F170" s="3"/>
      <c r="G170" s="125" t="str">
        <f>IFERROR(GJ!$D$5,"")</f>
        <v>MEX</v>
      </c>
    </row>
    <row r="171" spans="2:7" x14ac:dyDescent="0.35">
      <c r="B171" s="3">
        <v>81031</v>
      </c>
      <c r="C171" s="3" t="s">
        <v>3243</v>
      </c>
      <c r="D171" s="3" t="s">
        <v>3076</v>
      </c>
      <c r="E171" s="3" t="s">
        <v>3086</v>
      </c>
      <c r="F171" s="3"/>
      <c r="G171" s="125" t="str">
        <f>IFERROR(GJ!$D$5,"")</f>
        <v>MEX</v>
      </c>
    </row>
    <row r="172" spans="2:7" x14ac:dyDescent="0.35">
      <c r="B172" s="3">
        <v>81035</v>
      </c>
      <c r="C172" s="3" t="s">
        <v>3244</v>
      </c>
      <c r="D172" s="3" t="s">
        <v>3076</v>
      </c>
      <c r="E172" s="3" t="s">
        <v>3086</v>
      </c>
      <c r="F172" s="3"/>
      <c r="G172" s="125" t="str">
        <f>IFERROR(GJ!$D$5,"")</f>
        <v>MEX</v>
      </c>
    </row>
    <row r="173" spans="2:7" x14ac:dyDescent="0.35">
      <c r="B173" s="3">
        <v>82030</v>
      </c>
      <c r="C173" s="3" t="s">
        <v>3245</v>
      </c>
      <c r="D173" s="3" t="s">
        <v>3076</v>
      </c>
      <c r="E173" s="3" t="s">
        <v>3086</v>
      </c>
      <c r="F173" s="3"/>
      <c r="G173" s="125" t="str">
        <f>IFERROR(GJ!$D$5,"")</f>
        <v>MEX</v>
      </c>
    </row>
    <row r="174" spans="2:7" x14ac:dyDescent="0.35">
      <c r="B174" s="3">
        <v>82100</v>
      </c>
      <c r="C174" s="3" t="s">
        <v>3246</v>
      </c>
      <c r="D174" s="3" t="s">
        <v>3076</v>
      </c>
      <c r="E174" s="3" t="s">
        <v>3086</v>
      </c>
      <c r="F174" s="3"/>
      <c r="G174" s="125" t="str">
        <f>IFERROR(GJ!$D$5,"")</f>
        <v>MEX</v>
      </c>
    </row>
    <row r="175" spans="2:7" x14ac:dyDescent="0.35">
      <c r="B175" s="3">
        <v>82105</v>
      </c>
      <c r="C175" s="3" t="s">
        <v>3247</v>
      </c>
      <c r="D175" s="3" t="s">
        <v>3076</v>
      </c>
      <c r="E175" s="3" t="s">
        <v>3086</v>
      </c>
      <c r="F175" s="3"/>
      <c r="G175" s="125" t="str">
        <f>IFERROR(GJ!$D$5,"")</f>
        <v>MEX</v>
      </c>
    </row>
    <row r="176" spans="2:7" x14ac:dyDescent="0.35">
      <c r="B176" s="3">
        <v>82200</v>
      </c>
      <c r="C176" s="3" t="s">
        <v>3248</v>
      </c>
      <c r="D176" s="3" t="s">
        <v>3076</v>
      </c>
      <c r="E176" s="3" t="s">
        <v>3086</v>
      </c>
      <c r="F176" s="3"/>
      <c r="G176" s="125" t="str">
        <f>IFERROR(GJ!$D$5,"")</f>
        <v>MEX</v>
      </c>
    </row>
    <row r="177" spans="2:7" x14ac:dyDescent="0.35">
      <c r="B177" s="3">
        <v>82350</v>
      </c>
      <c r="C177" s="3" t="s">
        <v>3249</v>
      </c>
      <c r="D177" s="3" t="s">
        <v>3076</v>
      </c>
      <c r="E177" s="3" t="s">
        <v>3086</v>
      </c>
      <c r="F177" s="3"/>
      <c r="G177" s="125" t="str">
        <f>IFERROR(GJ!$D$5,"")</f>
        <v>MEX</v>
      </c>
    </row>
    <row r="178" spans="2:7" x14ac:dyDescent="0.35">
      <c r="B178" s="3">
        <v>82401</v>
      </c>
      <c r="C178" s="3" t="s">
        <v>3250</v>
      </c>
      <c r="D178" s="3" t="s">
        <v>3076</v>
      </c>
      <c r="E178" s="3" t="s">
        <v>3086</v>
      </c>
      <c r="F178" s="3"/>
      <c r="G178" s="125" t="str">
        <f>IFERROR(GJ!$D$5,"")</f>
        <v>MEX</v>
      </c>
    </row>
    <row r="179" spans="2:7" x14ac:dyDescent="0.35">
      <c r="B179" s="3">
        <v>82410</v>
      </c>
      <c r="C179" s="3" t="s">
        <v>3251</v>
      </c>
      <c r="D179" s="3" t="s">
        <v>3076</v>
      </c>
      <c r="E179" s="3" t="s">
        <v>3086</v>
      </c>
      <c r="F179" s="3"/>
      <c r="G179" s="125" t="str">
        <f>IFERROR(GJ!$D$5,"")</f>
        <v>MEX</v>
      </c>
    </row>
    <row r="180" spans="2:7" x14ac:dyDescent="0.35">
      <c r="B180" s="3">
        <v>82420</v>
      </c>
      <c r="C180" s="3" t="s">
        <v>3252</v>
      </c>
      <c r="D180" s="3" t="s">
        <v>3076</v>
      </c>
      <c r="E180" s="3" t="s">
        <v>3086</v>
      </c>
      <c r="F180" s="3"/>
      <c r="G180" s="125" t="str">
        <f>IFERROR(GJ!$D$5,"")</f>
        <v>MEX</v>
      </c>
    </row>
    <row r="181" spans="2:7" x14ac:dyDescent="0.35">
      <c r="B181" s="3">
        <v>85105</v>
      </c>
      <c r="C181" s="3" t="s">
        <v>3253</v>
      </c>
      <c r="D181" s="3" t="s">
        <v>3076</v>
      </c>
      <c r="E181" s="3" t="s">
        <v>3086</v>
      </c>
      <c r="F181" s="3"/>
      <c r="G181" s="125" t="str">
        <f>IFERROR(GJ!$D$5,"")</f>
        <v>MEX</v>
      </c>
    </row>
    <row r="182" spans="2:7" x14ac:dyDescent="0.35">
      <c r="B182" s="3">
        <v>85180</v>
      </c>
      <c r="C182" s="3" t="s">
        <v>3254</v>
      </c>
      <c r="D182" s="3" t="s">
        <v>3076</v>
      </c>
      <c r="E182" s="3" t="s">
        <v>3086</v>
      </c>
      <c r="F182" s="3"/>
      <c r="G182" s="125" t="str">
        <f>IFERROR(GJ!$D$5,"")</f>
        <v>MEX</v>
      </c>
    </row>
    <row r="183" spans="2:7" x14ac:dyDescent="0.35">
      <c r="B183" s="3">
        <v>85200</v>
      </c>
      <c r="C183" s="3" t="s">
        <v>3255</v>
      </c>
      <c r="D183" s="3" t="s">
        <v>3076</v>
      </c>
      <c r="E183" s="3" t="s">
        <v>3086</v>
      </c>
      <c r="F183" s="3" t="s">
        <v>3256</v>
      </c>
      <c r="G183" s="125" t="str">
        <f>IFERROR(GJ!$D$5,"")</f>
        <v>MEX</v>
      </c>
    </row>
    <row r="184" spans="2:7" x14ac:dyDescent="0.35">
      <c r="B184" s="3">
        <v>85201</v>
      </c>
      <c r="C184" s="3" t="s">
        <v>3257</v>
      </c>
      <c r="D184" s="3" t="s">
        <v>3076</v>
      </c>
      <c r="E184" s="3" t="s">
        <v>3086</v>
      </c>
      <c r="F184" s="3" t="s">
        <v>3256</v>
      </c>
      <c r="G184" s="125" t="str">
        <f>IFERROR(GJ!$D$5,"")</f>
        <v>MEX</v>
      </c>
    </row>
    <row r="185" spans="2:7" x14ac:dyDescent="0.35">
      <c r="B185" s="3">
        <v>85202</v>
      </c>
      <c r="C185" s="3" t="s">
        <v>3258</v>
      </c>
      <c r="D185" s="3" t="s">
        <v>3076</v>
      </c>
      <c r="E185" s="3" t="s">
        <v>3086</v>
      </c>
      <c r="F185" s="3"/>
      <c r="G185" s="125" t="str">
        <f>IFERROR(GJ!$D$5,"")</f>
        <v>MEX</v>
      </c>
    </row>
    <row r="186" spans="2:7" x14ac:dyDescent="0.35">
      <c r="B186" s="3">
        <v>85300</v>
      </c>
      <c r="C186" s="3" t="s">
        <v>3259</v>
      </c>
      <c r="D186" s="3" t="s">
        <v>3076</v>
      </c>
      <c r="E186" s="3" t="s">
        <v>3086</v>
      </c>
      <c r="F186" s="3" t="s">
        <v>3256</v>
      </c>
      <c r="G186" s="125" t="str">
        <f>IFERROR(GJ!$D$5,"")</f>
        <v>MEX</v>
      </c>
    </row>
    <row r="187" spans="2:7" x14ac:dyDescent="0.35">
      <c r="B187" s="3">
        <v>85305</v>
      </c>
      <c r="C187" s="3" t="s">
        <v>3260</v>
      </c>
      <c r="D187" s="3" t="s">
        <v>3076</v>
      </c>
      <c r="E187" s="3" t="s">
        <v>3086</v>
      </c>
      <c r="F187" s="3"/>
      <c r="G187" s="125" t="str">
        <f>IFERROR(GJ!$D$5,"")</f>
        <v>MEX</v>
      </c>
    </row>
    <row r="188" spans="2:7" x14ac:dyDescent="0.35">
      <c r="B188" s="3">
        <v>86000</v>
      </c>
      <c r="C188" s="3" t="s">
        <v>3261</v>
      </c>
      <c r="D188" s="3" t="s">
        <v>3076</v>
      </c>
      <c r="E188" s="3" t="s">
        <v>3086</v>
      </c>
      <c r="F188" s="3"/>
      <c r="G188" s="125" t="str">
        <f>IFERROR(GJ!$D$5,"")</f>
        <v>MEX</v>
      </c>
    </row>
    <row r="189" spans="2:7" x14ac:dyDescent="0.35">
      <c r="B189" s="3">
        <v>86010</v>
      </c>
      <c r="C189" s="3" t="s">
        <v>3262</v>
      </c>
      <c r="D189" s="3" t="s">
        <v>3076</v>
      </c>
      <c r="E189" s="3" t="s">
        <v>3086</v>
      </c>
      <c r="F189" s="3"/>
      <c r="G189" s="125" t="str">
        <f>IFERROR(GJ!$D$5,"")</f>
        <v>MEX</v>
      </c>
    </row>
    <row r="190" spans="2:7" x14ac:dyDescent="0.35">
      <c r="B190" s="3">
        <v>86020</v>
      </c>
      <c r="C190" s="3" t="s">
        <v>3263</v>
      </c>
      <c r="D190" s="3" t="s">
        <v>3076</v>
      </c>
      <c r="E190" s="3" t="s">
        <v>3086</v>
      </c>
      <c r="F190" s="3"/>
      <c r="G190" s="125" t="str">
        <f>IFERROR(GJ!$D$5,"")</f>
        <v>MEX</v>
      </c>
    </row>
    <row r="191" spans="2:7" x14ac:dyDescent="0.35">
      <c r="B191" s="3">
        <v>86030</v>
      </c>
      <c r="C191" s="3" t="s">
        <v>129</v>
      </c>
      <c r="D191" s="3" t="s">
        <v>3076</v>
      </c>
      <c r="E191" s="3" t="s">
        <v>3086</v>
      </c>
      <c r="F191" s="3"/>
      <c r="G191" s="125" t="str">
        <f>IFERROR(GJ!$D$5,"")</f>
        <v>MEX</v>
      </c>
    </row>
    <row r="192" spans="2:7" x14ac:dyDescent="0.35">
      <c r="B192" s="3">
        <v>86040</v>
      </c>
      <c r="C192" s="3" t="s">
        <v>3264</v>
      </c>
      <c r="D192" s="3" t="s">
        <v>3076</v>
      </c>
      <c r="E192" s="3" t="s">
        <v>3086</v>
      </c>
      <c r="F192" s="3"/>
      <c r="G192" s="125" t="str">
        <f>IFERROR(GJ!$D$5,"")</f>
        <v>MEX</v>
      </c>
    </row>
    <row r="193" spans="2:7" x14ac:dyDescent="0.35">
      <c r="B193" s="3">
        <v>86050</v>
      </c>
      <c r="C193" s="3" t="s">
        <v>3265</v>
      </c>
      <c r="D193" s="3" t="s">
        <v>3076</v>
      </c>
      <c r="E193" s="3" t="s">
        <v>3086</v>
      </c>
      <c r="F193" s="3"/>
      <c r="G193" s="125" t="str">
        <f>IFERROR(GJ!$D$5,"")</f>
        <v>MEX</v>
      </c>
    </row>
    <row r="194" spans="2:7" x14ac:dyDescent="0.35">
      <c r="B194" s="3">
        <v>86080</v>
      </c>
      <c r="C194" s="3" t="s">
        <v>3266</v>
      </c>
      <c r="D194" s="3" t="s">
        <v>3076</v>
      </c>
      <c r="E194" s="3" t="s">
        <v>3086</v>
      </c>
      <c r="F194" s="3"/>
      <c r="G194" s="125" t="str">
        <f>IFERROR(GJ!$D$5,"")</f>
        <v>MEX</v>
      </c>
    </row>
    <row r="195" spans="2:7" x14ac:dyDescent="0.35">
      <c r="B195" s="3">
        <v>86110</v>
      </c>
      <c r="C195" s="3" t="s">
        <v>3267</v>
      </c>
      <c r="D195" s="3" t="s">
        <v>3076</v>
      </c>
      <c r="E195" s="3" t="s">
        <v>3086</v>
      </c>
      <c r="F195" s="3"/>
      <c r="G195" s="125" t="str">
        <f>IFERROR(GJ!$D$5,"")</f>
        <v>MEX</v>
      </c>
    </row>
    <row r="196" spans="2:7" x14ac:dyDescent="0.35">
      <c r="B196" s="3">
        <v>87000</v>
      </c>
      <c r="C196" s="3" t="s">
        <v>3268</v>
      </c>
      <c r="D196" s="3" t="s">
        <v>3076</v>
      </c>
      <c r="E196" s="3" t="s">
        <v>3086</v>
      </c>
      <c r="F196" s="3"/>
      <c r="G196" s="125" t="str">
        <f>IFERROR(GJ!$D$5,"")</f>
        <v>MEX</v>
      </c>
    </row>
    <row r="197" spans="2:7" x14ac:dyDescent="0.35">
      <c r="B197" s="3">
        <v>87010</v>
      </c>
      <c r="C197" s="3" t="s">
        <v>1892</v>
      </c>
      <c r="D197" s="3" t="s">
        <v>3076</v>
      </c>
      <c r="E197" s="3" t="s">
        <v>3086</v>
      </c>
      <c r="F197" s="3"/>
      <c r="G197" s="125" t="str">
        <f>IFERROR(GJ!$D$5,"")</f>
        <v>MEX</v>
      </c>
    </row>
    <row r="198" spans="2:7" x14ac:dyDescent="0.35">
      <c r="B198" s="3">
        <v>87020</v>
      </c>
      <c r="C198" s="3" t="s">
        <v>3269</v>
      </c>
      <c r="D198" s="3" t="s">
        <v>3076</v>
      </c>
      <c r="E198" s="3" t="s">
        <v>3086</v>
      </c>
      <c r="F198" s="3"/>
      <c r="G198" s="125" t="str">
        <f>IFERROR(GJ!$D$5,"")</f>
        <v>MEX</v>
      </c>
    </row>
    <row r="199" spans="2:7" x14ac:dyDescent="0.35">
      <c r="B199" s="3">
        <v>87115</v>
      </c>
      <c r="C199" s="3" t="s">
        <v>3270</v>
      </c>
      <c r="D199" s="3" t="s">
        <v>3076</v>
      </c>
      <c r="E199" s="3" t="s">
        <v>3086</v>
      </c>
      <c r="F199" s="3"/>
      <c r="G199" s="125" t="str">
        <f>IFERROR(GJ!$D$5,"")</f>
        <v>MEX</v>
      </c>
    </row>
    <row r="200" spans="2:7" x14ac:dyDescent="0.35">
      <c r="B200" s="3">
        <v>87116</v>
      </c>
      <c r="C200" s="3" t="s">
        <v>3271</v>
      </c>
      <c r="D200" s="3" t="s">
        <v>3076</v>
      </c>
      <c r="E200" s="3" t="s">
        <v>3086</v>
      </c>
      <c r="F200" s="3"/>
      <c r="G200" s="125" t="str">
        <f>IFERROR(GJ!$D$5,"")</f>
        <v>MEX</v>
      </c>
    </row>
    <row r="201" spans="2:7" x14ac:dyDescent="0.35">
      <c r="B201" s="3">
        <v>87120</v>
      </c>
      <c r="C201" s="3" t="s">
        <v>3272</v>
      </c>
      <c r="D201" s="3" t="s">
        <v>3076</v>
      </c>
      <c r="E201" s="3" t="s">
        <v>3086</v>
      </c>
      <c r="F201" s="3"/>
      <c r="G201" s="125" t="str">
        <f>IFERROR(GJ!$D$5,"")</f>
        <v>MEX</v>
      </c>
    </row>
    <row r="202" spans="2:7" x14ac:dyDescent="0.35">
      <c r="B202" s="3">
        <v>87125</v>
      </c>
      <c r="C202" s="3" t="s">
        <v>3273</v>
      </c>
      <c r="D202" s="3" t="s">
        <v>3076</v>
      </c>
      <c r="E202" s="3" t="s">
        <v>3086</v>
      </c>
      <c r="F202" s="3"/>
      <c r="G202" s="125" t="str">
        <f>IFERROR(GJ!$D$5,"")</f>
        <v>MEX</v>
      </c>
    </row>
    <row r="203" spans="2:7" x14ac:dyDescent="0.35">
      <c r="B203" s="3">
        <v>87126</v>
      </c>
      <c r="C203" s="3" t="s">
        <v>3274</v>
      </c>
      <c r="D203" s="3" t="s">
        <v>3076</v>
      </c>
      <c r="E203" s="3" t="s">
        <v>3086</v>
      </c>
      <c r="F203" s="3"/>
      <c r="G203" s="125" t="str">
        <f>IFERROR(GJ!$D$5,"")</f>
        <v>MEX</v>
      </c>
    </row>
    <row r="204" spans="2:7" x14ac:dyDescent="0.35">
      <c r="B204" s="3">
        <v>87130</v>
      </c>
      <c r="C204" s="3" t="s">
        <v>3275</v>
      </c>
      <c r="D204" s="3" t="s">
        <v>3076</v>
      </c>
      <c r="E204" s="3" t="s">
        <v>3086</v>
      </c>
      <c r="F204" s="3"/>
      <c r="G204" s="125" t="str">
        <f>IFERROR(GJ!$D$5,"")</f>
        <v>MEX</v>
      </c>
    </row>
    <row r="205" spans="2:7" x14ac:dyDescent="0.35">
      <c r="B205" s="3">
        <v>87140</v>
      </c>
      <c r="C205" s="3" t="s">
        <v>3276</v>
      </c>
      <c r="D205" s="3" t="s">
        <v>3076</v>
      </c>
      <c r="E205" s="3" t="s">
        <v>3086</v>
      </c>
      <c r="F205" s="3"/>
      <c r="G205" s="125" t="str">
        <f>IFERROR(GJ!$D$5,"")</f>
        <v>MEX</v>
      </c>
    </row>
    <row r="206" spans="2:7" x14ac:dyDescent="0.35">
      <c r="B206" s="3">
        <v>87150</v>
      </c>
      <c r="C206" s="3" t="s">
        <v>3277</v>
      </c>
      <c r="D206" s="3" t="s">
        <v>3076</v>
      </c>
      <c r="E206" s="3" t="s">
        <v>3086</v>
      </c>
      <c r="F206" s="3"/>
      <c r="G206" s="125" t="str">
        <f>IFERROR(GJ!$D$5,"")</f>
        <v>MEX</v>
      </c>
    </row>
    <row r="207" spans="2:7" x14ac:dyDescent="0.35">
      <c r="B207" s="3">
        <v>87160</v>
      </c>
      <c r="C207" s="3" t="s">
        <v>3278</v>
      </c>
      <c r="D207" s="3" t="s">
        <v>3076</v>
      </c>
      <c r="E207" s="3" t="s">
        <v>3086</v>
      </c>
      <c r="F207" s="3"/>
      <c r="G207" s="125" t="str">
        <f>IFERROR(GJ!$D$5,"")</f>
        <v>MEX</v>
      </c>
    </row>
    <row r="208" spans="2:7" x14ac:dyDescent="0.35">
      <c r="B208" s="3">
        <v>87187</v>
      </c>
      <c r="C208" s="3" t="s">
        <v>3279</v>
      </c>
      <c r="D208" s="3" t="s">
        <v>3076</v>
      </c>
      <c r="E208" s="3" t="s">
        <v>3086</v>
      </c>
      <c r="F208" s="3"/>
      <c r="G208" s="125" t="str">
        <f>IFERROR(GJ!$D$5,"")</f>
        <v>MEX</v>
      </c>
    </row>
    <row r="209" spans="2:7" x14ac:dyDescent="0.35">
      <c r="B209" s="3">
        <v>87200</v>
      </c>
      <c r="C209" s="3" t="s">
        <v>3280</v>
      </c>
      <c r="D209" s="3" t="s">
        <v>3076</v>
      </c>
      <c r="E209" s="3" t="s">
        <v>3086</v>
      </c>
      <c r="F209" s="3"/>
      <c r="G209" s="125" t="str">
        <f>IFERROR(GJ!$D$5,"")</f>
        <v>MEX</v>
      </c>
    </row>
    <row r="210" spans="2:7" x14ac:dyDescent="0.35">
      <c r="B210" s="3">
        <v>88060</v>
      </c>
      <c r="C210" s="3" t="s">
        <v>3281</v>
      </c>
      <c r="D210" s="3" t="s">
        <v>3076</v>
      </c>
      <c r="E210" s="3" t="s">
        <v>3086</v>
      </c>
      <c r="F210" s="3"/>
      <c r="G210" s="125" t="str">
        <f>IFERROR(GJ!$D$5,"")</f>
        <v>MEX</v>
      </c>
    </row>
    <row r="211" spans="2:7" x14ac:dyDescent="0.35">
      <c r="B211" s="3">
        <v>89000</v>
      </c>
      <c r="C211" s="3" t="s">
        <v>3282</v>
      </c>
      <c r="D211" s="3" t="s">
        <v>3076</v>
      </c>
      <c r="E211" s="3" t="s">
        <v>3086</v>
      </c>
      <c r="F211" s="3"/>
      <c r="G211" s="125" t="str">
        <f>IFERROR(GJ!$D$5,"")</f>
        <v>MEX</v>
      </c>
    </row>
    <row r="212" spans="2:7" x14ac:dyDescent="0.35">
      <c r="B212" s="3">
        <v>89050</v>
      </c>
      <c r="C212" s="3" t="s">
        <v>3283</v>
      </c>
      <c r="D212" s="3" t="s">
        <v>3076</v>
      </c>
      <c r="E212" s="3" t="s">
        <v>3086</v>
      </c>
      <c r="F212" s="3"/>
      <c r="G212" s="125" t="str">
        <f>IFERROR(GJ!$D$5,"")</f>
        <v>MEX</v>
      </c>
    </row>
    <row r="213" spans="2:7" x14ac:dyDescent="0.35">
      <c r="B213" s="3">
        <v>89060</v>
      </c>
      <c r="C213" s="3" t="s">
        <v>3284</v>
      </c>
      <c r="D213" s="3" t="s">
        <v>3076</v>
      </c>
      <c r="E213" s="3" t="s">
        <v>3086</v>
      </c>
      <c r="F213" s="3"/>
      <c r="G213" s="125" t="str">
        <f>IFERROR(GJ!$D$5,"")</f>
        <v>MEX</v>
      </c>
    </row>
    <row r="214" spans="2:7" x14ac:dyDescent="0.35">
      <c r="B214" s="3">
        <v>89100</v>
      </c>
      <c r="C214" s="3" t="s">
        <v>3285</v>
      </c>
      <c r="D214" s="3" t="s">
        <v>3076</v>
      </c>
      <c r="E214" s="3" t="s">
        <v>3086</v>
      </c>
      <c r="F214" s="3"/>
      <c r="G214" s="125" t="str">
        <f>IFERROR(GJ!$D$5,"")</f>
        <v>MEX</v>
      </c>
    </row>
    <row r="215" spans="2:7" x14ac:dyDescent="0.35">
      <c r="B215" s="3">
        <v>89400</v>
      </c>
      <c r="C215" s="3" t="s">
        <v>3286</v>
      </c>
      <c r="D215" s="3" t="s">
        <v>3076</v>
      </c>
      <c r="E215" s="3" t="s">
        <v>3086</v>
      </c>
      <c r="F215" s="3"/>
      <c r="G215" s="125" t="str">
        <f>IFERROR(GJ!$D$5,"")</f>
        <v>MEX</v>
      </c>
    </row>
    <row r="216" spans="2:7" x14ac:dyDescent="0.35">
      <c r="B216" s="3">
        <v>89500</v>
      </c>
      <c r="C216" s="3" t="s">
        <v>256</v>
      </c>
      <c r="D216" s="3" t="s">
        <v>3076</v>
      </c>
      <c r="E216" s="3" t="s">
        <v>3086</v>
      </c>
      <c r="F216" s="3"/>
      <c r="G216" s="125" t="str">
        <f>IFERROR(GJ!$D$5,"")</f>
        <v>MEX</v>
      </c>
    </row>
    <row r="217" spans="2:7" x14ac:dyDescent="0.35">
      <c r="B217" s="3">
        <v>90100</v>
      </c>
      <c r="C217" s="3" t="s">
        <v>124</v>
      </c>
      <c r="D217" s="3" t="s">
        <v>3076</v>
      </c>
      <c r="E217" s="3" t="s">
        <v>3086</v>
      </c>
      <c r="F217" s="3"/>
      <c r="G217" s="125" t="str">
        <f>IFERROR(GJ!$D$5,"")</f>
        <v>MEX</v>
      </c>
    </row>
    <row r="218" spans="2:7" x14ac:dyDescent="0.35">
      <c r="B218" s="3">
        <v>90200</v>
      </c>
      <c r="C218" s="3" t="s">
        <v>3287</v>
      </c>
      <c r="D218" s="3" t="s">
        <v>3076</v>
      </c>
      <c r="E218" s="3" t="s">
        <v>3086</v>
      </c>
      <c r="F218" s="3"/>
      <c r="G218" s="125" t="str">
        <f>IFERROR(GJ!$D$5,"")</f>
        <v>MEX</v>
      </c>
    </row>
    <row r="219" spans="2:7" x14ac:dyDescent="0.35">
      <c r="B219" s="3">
        <v>90300</v>
      </c>
      <c r="C219" s="3" t="s">
        <v>3288</v>
      </c>
      <c r="D219" s="3" t="s">
        <v>3076</v>
      </c>
      <c r="E219" s="3" t="s">
        <v>3086</v>
      </c>
      <c r="F219" s="3"/>
      <c r="G219" s="125" t="str">
        <f>IFERROR(GJ!$D$5,"")</f>
        <v>MEX</v>
      </c>
    </row>
    <row r="220" spans="2:7" x14ac:dyDescent="0.35">
      <c r="B220" s="3">
        <v>90400</v>
      </c>
      <c r="C220" s="3" t="s">
        <v>3289</v>
      </c>
      <c r="D220" s="3" t="s">
        <v>3076</v>
      </c>
      <c r="E220" s="3" t="s">
        <v>3086</v>
      </c>
      <c r="F220" s="3"/>
      <c r="G220" s="125" t="str">
        <f>IFERROR(GJ!$D$5,"")</f>
        <v>MEX</v>
      </c>
    </row>
    <row r="221" spans="2:7" x14ac:dyDescent="0.35">
      <c r="B221" s="3">
        <v>90450</v>
      </c>
      <c r="C221" s="3" t="s">
        <v>3290</v>
      </c>
      <c r="D221" s="3" t="s">
        <v>3076</v>
      </c>
      <c r="E221" s="3" t="s">
        <v>3086</v>
      </c>
      <c r="F221" s="3"/>
      <c r="G221" s="125" t="str">
        <f>IFERROR(GJ!$D$5,"")</f>
        <v>MEX</v>
      </c>
    </row>
    <row r="222" spans="2:7" x14ac:dyDescent="0.35">
      <c r="B222" s="3">
        <v>90460</v>
      </c>
      <c r="C222" s="3" t="s">
        <v>3291</v>
      </c>
      <c r="D222" s="3" t="s">
        <v>3076</v>
      </c>
      <c r="E222" s="3" t="s">
        <v>3086</v>
      </c>
      <c r="F222" s="3"/>
      <c r="G222" s="125" t="str">
        <f>IFERROR(GJ!$D$5,"")</f>
        <v>MEX</v>
      </c>
    </row>
    <row r="223" spans="2:7" x14ac:dyDescent="0.35">
      <c r="B223" s="3">
        <v>90500</v>
      </c>
      <c r="C223" s="3" t="s">
        <v>3292</v>
      </c>
      <c r="D223" s="3" t="s">
        <v>3076</v>
      </c>
      <c r="E223" s="3" t="s">
        <v>3086</v>
      </c>
      <c r="F223" s="3"/>
      <c r="G223" s="125" t="str">
        <f>IFERROR(GJ!$D$5,"")</f>
        <v>MEX</v>
      </c>
    </row>
    <row r="224" spans="2:7" x14ac:dyDescent="0.35">
      <c r="B224" s="3">
        <v>90700</v>
      </c>
      <c r="C224" s="3" t="s">
        <v>3293</v>
      </c>
      <c r="D224" s="3" t="s">
        <v>3076</v>
      </c>
      <c r="E224" s="3" t="s">
        <v>3086</v>
      </c>
      <c r="F224" s="3"/>
      <c r="G224" s="125" t="str">
        <f>IFERROR(GJ!$D$5,"")</f>
        <v>MEX</v>
      </c>
    </row>
    <row r="225" spans="2:7" x14ac:dyDescent="0.35">
      <c r="B225" s="3">
        <v>90900</v>
      </c>
      <c r="C225" s="3" t="s">
        <v>3294</v>
      </c>
      <c r="D225" s="3" t="s">
        <v>3076</v>
      </c>
      <c r="E225" s="3" t="s">
        <v>3086</v>
      </c>
      <c r="F225" s="3"/>
      <c r="G225" s="125" t="str">
        <f>IFERROR(GJ!$D$5,"")</f>
        <v>MEX</v>
      </c>
    </row>
    <row r="226" spans="2:7" x14ac:dyDescent="0.35">
      <c r="B226" s="3">
        <v>94000</v>
      </c>
      <c r="C226" s="3" t="s">
        <v>3295</v>
      </c>
      <c r="D226" s="3" t="s">
        <v>3076</v>
      </c>
      <c r="E226" s="3" t="s">
        <v>3086</v>
      </c>
      <c r="F226" s="3"/>
      <c r="G226" s="125" t="str">
        <f>IFERROR(GJ!$D$5,"")</f>
        <v>MEX</v>
      </c>
    </row>
    <row r="227" spans="2:7" x14ac:dyDescent="0.35">
      <c r="B227" s="3">
        <v>94050</v>
      </c>
      <c r="C227" s="3" t="s">
        <v>3296</v>
      </c>
      <c r="D227" s="3" t="s">
        <v>3076</v>
      </c>
      <c r="E227" s="3" t="s">
        <v>3086</v>
      </c>
      <c r="F227" s="3"/>
      <c r="G227" s="125" t="str">
        <f>IFERROR(GJ!$D$5,"")</f>
        <v>MEX</v>
      </c>
    </row>
    <row r="228" spans="2:7" x14ac:dyDescent="0.35">
      <c r="B228" s="3">
        <v>94150</v>
      </c>
      <c r="C228" s="3" t="s">
        <v>3297</v>
      </c>
      <c r="D228" s="3" t="s">
        <v>3076</v>
      </c>
      <c r="E228" s="3" t="s">
        <v>3086</v>
      </c>
      <c r="F228" s="3"/>
      <c r="G228" s="125" t="str">
        <f>IFERROR(GJ!$D$5,"")</f>
        <v>MEX</v>
      </c>
    </row>
    <row r="229" spans="2:7" x14ac:dyDescent="0.35">
      <c r="B229" s="3">
        <v>96000</v>
      </c>
      <c r="C229" s="3" t="s">
        <v>3298</v>
      </c>
      <c r="D229" s="3" t="s">
        <v>3076</v>
      </c>
      <c r="E229" s="3" t="s">
        <v>3086</v>
      </c>
      <c r="F229" s="3"/>
      <c r="G229" s="125" t="str">
        <f>IFERROR(GJ!$D$5,"")</f>
        <v>MEX</v>
      </c>
    </row>
    <row r="230" spans="2:7" x14ac:dyDescent="0.35">
      <c r="B230" s="3">
        <v>99000</v>
      </c>
      <c r="C230" s="3" t="s">
        <v>3299</v>
      </c>
      <c r="D230" s="3" t="s">
        <v>3076</v>
      </c>
      <c r="E230" s="3" t="s">
        <v>3086</v>
      </c>
      <c r="F230" s="3"/>
      <c r="G230" s="125" t="str">
        <f>IFERROR(GJ!$D$5,"")</f>
        <v>MEX</v>
      </c>
    </row>
    <row r="231" spans="2:7" x14ac:dyDescent="0.35">
      <c r="B231" s="3"/>
      <c r="C231" s="3"/>
      <c r="D231" s="3"/>
      <c r="E231" s="3"/>
      <c r="F231" s="3"/>
      <c r="G231" s="125"/>
    </row>
    <row r="232" spans="2:7" x14ac:dyDescent="0.35">
      <c r="B232" s="3"/>
      <c r="C232" s="3"/>
      <c r="D232" s="3"/>
      <c r="E232" s="3"/>
      <c r="F232" s="3"/>
      <c r="G232" s="125"/>
    </row>
    <row r="233" spans="2:7" x14ac:dyDescent="0.35">
      <c r="B233" s="3"/>
      <c r="C233" s="3"/>
      <c r="D233" s="3"/>
      <c r="E233" s="3"/>
      <c r="F233" s="3"/>
      <c r="G233" s="125"/>
    </row>
    <row r="234" spans="2:7" x14ac:dyDescent="0.35">
      <c r="B234" s="3"/>
      <c r="C234" s="3"/>
      <c r="D234" s="3"/>
      <c r="E234" s="3"/>
      <c r="F234" s="3"/>
      <c r="G234" s="125"/>
    </row>
    <row r="235" spans="2:7" x14ac:dyDescent="0.35">
      <c r="B235" s="3"/>
      <c r="C235" s="3"/>
      <c r="D235" s="3"/>
      <c r="E235" s="3"/>
      <c r="F235" s="3"/>
      <c r="G235" s="125"/>
    </row>
    <row r="236" spans="2:7" x14ac:dyDescent="0.35">
      <c r="B236" s="3"/>
      <c r="C236" s="3"/>
      <c r="D236" s="3"/>
      <c r="E236" s="3"/>
      <c r="F236" s="3"/>
      <c r="G236" s="125"/>
    </row>
    <row r="237" spans="2:7" x14ac:dyDescent="0.35">
      <c r="B237" s="3"/>
      <c r="C237" s="3"/>
      <c r="D237" s="3"/>
      <c r="E237" s="3"/>
      <c r="F237" s="3"/>
      <c r="G237" s="125"/>
    </row>
    <row r="238" spans="2:7" x14ac:dyDescent="0.35">
      <c r="B238" s="3"/>
      <c r="C238" s="3"/>
      <c r="D238" s="3"/>
      <c r="E238" s="3"/>
      <c r="F238" s="3"/>
      <c r="G238" s="125"/>
    </row>
    <row r="239" spans="2:7" x14ac:dyDescent="0.35">
      <c r="B239" s="3"/>
      <c r="C239" s="3"/>
      <c r="D239" s="3"/>
      <c r="E239" s="3"/>
      <c r="F239" s="3"/>
      <c r="G239" s="125"/>
    </row>
    <row r="240" spans="2:7" x14ac:dyDescent="0.35">
      <c r="B240" s="3"/>
      <c r="C240" s="3"/>
      <c r="D240" s="3"/>
      <c r="E240" s="3"/>
      <c r="F240" s="3"/>
      <c r="G240" s="125"/>
    </row>
    <row r="241" spans="2:7" x14ac:dyDescent="0.35">
      <c r="B241" s="3"/>
      <c r="C241" s="3"/>
      <c r="D241" s="3"/>
      <c r="E241" s="3"/>
      <c r="F241" s="3"/>
      <c r="G241" s="125"/>
    </row>
    <row r="242" spans="2:7" x14ac:dyDescent="0.35">
      <c r="B242" s="3"/>
      <c r="C242" s="3"/>
      <c r="D242" s="3"/>
      <c r="E242" s="3"/>
      <c r="F242" s="3"/>
      <c r="G242" s="125"/>
    </row>
    <row r="243" spans="2:7" x14ac:dyDescent="0.35">
      <c r="B243" s="3"/>
      <c r="C243" s="3"/>
      <c r="D243" s="3"/>
      <c r="E243" s="3"/>
      <c r="F243" s="3"/>
      <c r="G243" s="125"/>
    </row>
    <row r="244" spans="2:7" x14ac:dyDescent="0.35">
      <c r="B244" s="3"/>
      <c r="C244" s="3"/>
      <c r="D244" s="3"/>
      <c r="E244" s="3"/>
      <c r="F244" s="3"/>
      <c r="G244" s="125"/>
    </row>
    <row r="245" spans="2:7" x14ac:dyDescent="0.35">
      <c r="B245" s="3"/>
      <c r="C245" s="3"/>
      <c r="D245" s="3"/>
      <c r="E245" s="3"/>
      <c r="F245" s="3"/>
      <c r="G245" s="125"/>
    </row>
    <row r="246" spans="2:7" x14ac:dyDescent="0.35">
      <c r="B246" s="3"/>
      <c r="C246" s="3"/>
      <c r="D246" s="3"/>
      <c r="E246" s="3"/>
      <c r="F246" s="3"/>
      <c r="G246" s="125"/>
    </row>
    <row r="247" spans="2:7" x14ac:dyDescent="0.35">
      <c r="B247" s="3"/>
      <c r="C247" s="3"/>
      <c r="D247" s="3"/>
      <c r="E247" s="3"/>
      <c r="F247" s="3"/>
      <c r="G247" s="125"/>
    </row>
    <row r="248" spans="2:7" x14ac:dyDescent="0.35">
      <c r="B248" s="3"/>
      <c r="C248" s="3"/>
      <c r="D248" s="3"/>
      <c r="E248" s="3"/>
      <c r="F248" s="3"/>
      <c r="G248" s="125"/>
    </row>
    <row r="249" spans="2:7" x14ac:dyDescent="0.35">
      <c r="B249" s="3"/>
      <c r="C249" s="3"/>
      <c r="D249" s="3"/>
      <c r="E249" s="3"/>
      <c r="F249" s="3"/>
      <c r="G249" s="125"/>
    </row>
    <row r="250" spans="2:7" x14ac:dyDescent="0.35">
      <c r="B250" s="3"/>
      <c r="C250" s="3"/>
      <c r="D250" s="3"/>
      <c r="E250" s="3"/>
      <c r="F250" s="3"/>
      <c r="G250" s="125"/>
    </row>
    <row r="251" spans="2:7" x14ac:dyDescent="0.35">
      <c r="B251" s="3"/>
      <c r="C251" s="3"/>
      <c r="D251" s="3"/>
      <c r="E251" s="3"/>
      <c r="F251" s="3"/>
      <c r="G251" s="125"/>
    </row>
    <row r="252" spans="2:7" x14ac:dyDescent="0.35">
      <c r="B252" s="3"/>
      <c r="C252" s="3"/>
      <c r="D252" s="3"/>
      <c r="E252" s="3"/>
      <c r="F252" s="3"/>
      <c r="G252" s="125"/>
    </row>
    <row r="253" spans="2:7" x14ac:dyDescent="0.35">
      <c r="B253" s="3"/>
      <c r="C253" s="3"/>
      <c r="D253" s="3"/>
      <c r="E253" s="3"/>
      <c r="F253" s="3"/>
      <c r="G253" s="125"/>
    </row>
    <row r="254" spans="2:7" x14ac:dyDescent="0.35">
      <c r="B254" s="3"/>
      <c r="C254" s="3"/>
      <c r="D254" s="3"/>
      <c r="E254" s="3"/>
      <c r="F254" s="3"/>
      <c r="G254" s="125"/>
    </row>
    <row r="255" spans="2:7" x14ac:dyDescent="0.35">
      <c r="B255" s="3"/>
      <c r="C255" s="3"/>
      <c r="D255" s="3"/>
      <c r="E255" s="3"/>
      <c r="F255" s="3"/>
      <c r="G255" s="125"/>
    </row>
    <row r="256" spans="2:7" x14ac:dyDescent="0.35">
      <c r="B256" s="3"/>
      <c r="C256" s="3"/>
      <c r="D256" s="3"/>
      <c r="E256" s="3"/>
      <c r="F256" s="3"/>
      <c r="G256" s="125"/>
    </row>
    <row r="257" spans="2:7" x14ac:dyDescent="0.35">
      <c r="B257" s="3"/>
      <c r="C257" s="3"/>
      <c r="D257" s="3"/>
      <c r="E257" s="3"/>
      <c r="F257" s="3"/>
      <c r="G257" s="125"/>
    </row>
    <row r="258" spans="2:7" x14ac:dyDescent="0.35">
      <c r="B258" s="3"/>
      <c r="C258" s="3"/>
      <c r="D258" s="3"/>
      <c r="E258" s="3"/>
      <c r="F258" s="3"/>
      <c r="G258" s="125"/>
    </row>
    <row r="259" spans="2:7" x14ac:dyDescent="0.35">
      <c r="B259" s="3"/>
      <c r="C259" s="3"/>
      <c r="D259" s="3"/>
      <c r="E259" s="3"/>
      <c r="F259" s="3"/>
      <c r="G259" s="125"/>
    </row>
    <row r="260" spans="2:7" x14ac:dyDescent="0.35">
      <c r="B260" s="3"/>
      <c r="C260" s="3"/>
      <c r="D260" s="3"/>
      <c r="E260" s="3"/>
      <c r="F260" s="3"/>
      <c r="G260" s="125"/>
    </row>
    <row r="261" spans="2:7" x14ac:dyDescent="0.35">
      <c r="B261" s="3"/>
      <c r="C261" s="3"/>
      <c r="D261" s="3"/>
      <c r="E261" s="3"/>
      <c r="F261" s="3"/>
      <c r="G261" s="125"/>
    </row>
    <row r="262" spans="2:7" x14ac:dyDescent="0.35">
      <c r="B262" s="3"/>
      <c r="C262" s="3"/>
      <c r="D262" s="3"/>
      <c r="E262" s="3"/>
      <c r="F262" s="3"/>
      <c r="G262" s="125"/>
    </row>
    <row r="263" spans="2:7" x14ac:dyDescent="0.35">
      <c r="B263" s="3"/>
      <c r="C263" s="3"/>
      <c r="D263" s="3"/>
      <c r="E263" s="3"/>
      <c r="F263" s="3"/>
      <c r="G263" s="125"/>
    </row>
    <row r="264" spans="2:7" x14ac:dyDescent="0.35">
      <c r="B264" s="3"/>
      <c r="C264" s="3"/>
      <c r="D264" s="3"/>
      <c r="E264" s="3"/>
      <c r="F264" s="3"/>
      <c r="G264" s="125"/>
    </row>
    <row r="265" spans="2:7" x14ac:dyDescent="0.35">
      <c r="B265" s="3"/>
      <c r="C265" s="3"/>
      <c r="D265" s="3"/>
      <c r="E265" s="3"/>
      <c r="F265" s="3"/>
      <c r="G265" s="125"/>
    </row>
    <row r="266" spans="2:7" x14ac:dyDescent="0.35">
      <c r="B266" s="3"/>
      <c r="C266" s="3"/>
      <c r="D266" s="3"/>
      <c r="E266" s="3"/>
      <c r="F266" s="3"/>
      <c r="G266" s="125"/>
    </row>
    <row r="267" spans="2:7" x14ac:dyDescent="0.35">
      <c r="B267" s="3"/>
      <c r="C267" s="3"/>
      <c r="D267" s="3"/>
      <c r="E267" s="3"/>
      <c r="F267" s="3"/>
      <c r="G267" s="125"/>
    </row>
    <row r="268" spans="2:7" x14ac:dyDescent="0.35">
      <c r="B268" s="3"/>
      <c r="C268" s="3"/>
      <c r="D268" s="3"/>
      <c r="E268" s="3"/>
      <c r="F268" s="3"/>
      <c r="G268" s="125"/>
    </row>
    <row r="269" spans="2:7" x14ac:dyDescent="0.35">
      <c r="B269" s="3"/>
      <c r="C269" s="3"/>
      <c r="D269" s="3"/>
      <c r="E269" s="3"/>
      <c r="F269" s="3"/>
      <c r="G269" s="125"/>
    </row>
    <row r="270" spans="2:7" x14ac:dyDescent="0.35">
      <c r="B270" s="3"/>
      <c r="C270" s="3"/>
      <c r="D270" s="3"/>
      <c r="E270" s="3"/>
      <c r="F270" s="3"/>
      <c r="G270" s="125"/>
    </row>
    <row r="271" spans="2:7" x14ac:dyDescent="0.35">
      <c r="B271" s="3"/>
      <c r="C271" s="3"/>
      <c r="D271" s="3"/>
      <c r="E271" s="3"/>
      <c r="F271" s="3"/>
      <c r="G271" s="125"/>
    </row>
    <row r="272" spans="2:7" x14ac:dyDescent="0.35">
      <c r="B272" s="3"/>
      <c r="C272" s="3"/>
      <c r="D272" s="3"/>
      <c r="E272" s="3"/>
      <c r="F272" s="3"/>
      <c r="G272" s="125"/>
    </row>
    <row r="273" spans="2:7" x14ac:dyDescent="0.35">
      <c r="B273" s="3"/>
      <c r="C273" s="3"/>
      <c r="D273" s="3"/>
      <c r="E273" s="3"/>
      <c r="F273" s="3"/>
      <c r="G273" s="125"/>
    </row>
    <row r="274" spans="2:7" x14ac:dyDescent="0.35">
      <c r="B274" s="3"/>
      <c r="C274" s="3"/>
      <c r="D274" s="3"/>
      <c r="E274" s="3"/>
      <c r="F274" s="3"/>
      <c r="G274" s="125"/>
    </row>
    <row r="275" spans="2:7" x14ac:dyDescent="0.35">
      <c r="B275" s="3"/>
      <c r="C275" s="3"/>
      <c r="D275" s="3"/>
      <c r="E275" s="3"/>
      <c r="F275" s="3"/>
      <c r="G275" s="125"/>
    </row>
    <row r="276" spans="2:7" x14ac:dyDescent="0.35">
      <c r="B276" s="3"/>
      <c r="C276" s="3"/>
      <c r="D276" s="3"/>
      <c r="E276" s="3"/>
      <c r="F276" s="3"/>
      <c r="G276" s="125"/>
    </row>
    <row r="277" spans="2:7" x14ac:dyDescent="0.35">
      <c r="B277" s="3"/>
      <c r="C277" s="3"/>
      <c r="D277" s="3"/>
      <c r="E277" s="3"/>
      <c r="F277" s="3"/>
      <c r="G277" s="125"/>
    </row>
    <row r="278" spans="2:7" x14ac:dyDescent="0.35">
      <c r="B278" s="3"/>
      <c r="C278" s="3"/>
      <c r="D278" s="3"/>
      <c r="E278" s="3"/>
      <c r="F278" s="3"/>
      <c r="G278" s="125"/>
    </row>
    <row r="279" spans="2:7" x14ac:dyDescent="0.35">
      <c r="B279" s="3"/>
      <c r="C279" s="3"/>
      <c r="D279" s="3"/>
      <c r="E279" s="3"/>
      <c r="F279" s="3"/>
      <c r="G279" s="125"/>
    </row>
    <row r="280" spans="2:7" x14ac:dyDescent="0.35">
      <c r="B280" s="3"/>
      <c r="C280" s="3"/>
      <c r="D280" s="3"/>
      <c r="E280" s="3"/>
      <c r="F280" s="3"/>
      <c r="G280" s="125"/>
    </row>
    <row r="281" spans="2:7" x14ac:dyDescent="0.35">
      <c r="B281" s="3"/>
      <c r="C281" s="3"/>
      <c r="D281" s="3"/>
      <c r="E281" s="3"/>
      <c r="F281" s="3"/>
      <c r="G281" s="125"/>
    </row>
    <row r="282" spans="2:7" x14ac:dyDescent="0.35">
      <c r="B282" s="3"/>
      <c r="C282" s="3"/>
      <c r="D282" s="3"/>
      <c r="E282" s="3"/>
      <c r="F282" s="3"/>
      <c r="G282" s="125"/>
    </row>
    <row r="283" spans="2:7" x14ac:dyDescent="0.35">
      <c r="B283" s="3"/>
      <c r="C283" s="3"/>
      <c r="D283" s="3"/>
      <c r="E283" s="3"/>
      <c r="F283" s="3"/>
      <c r="G283" s="125"/>
    </row>
    <row r="284" spans="2:7" x14ac:dyDescent="0.35">
      <c r="B284" s="3"/>
      <c r="C284" s="3"/>
      <c r="D284" s="3"/>
      <c r="E284" s="3"/>
      <c r="F284" s="3"/>
      <c r="G284" s="125"/>
    </row>
    <row r="285" spans="2:7" x14ac:dyDescent="0.35">
      <c r="B285" s="3"/>
      <c r="C285" s="3"/>
      <c r="D285" s="3"/>
      <c r="E285" s="3"/>
      <c r="F285" s="3"/>
      <c r="G285" s="125"/>
    </row>
    <row r="286" spans="2:7" x14ac:dyDescent="0.35">
      <c r="B286" s="3"/>
      <c r="C286" s="3"/>
      <c r="D286" s="3"/>
      <c r="E286" s="3"/>
      <c r="F286" s="3"/>
      <c r="G286" s="125"/>
    </row>
    <row r="287" spans="2:7" x14ac:dyDescent="0.35">
      <c r="B287" s="3"/>
      <c r="C287" s="3"/>
      <c r="D287" s="3"/>
      <c r="E287" s="3"/>
      <c r="F287" s="3"/>
      <c r="G287" s="125"/>
    </row>
    <row r="288" spans="2:7" x14ac:dyDescent="0.35">
      <c r="B288" s="3"/>
      <c r="C288" s="3"/>
      <c r="D288" s="3"/>
      <c r="E288" s="3"/>
      <c r="F288" s="3"/>
      <c r="G288" s="125"/>
    </row>
    <row r="289" spans="2:7" x14ac:dyDescent="0.35">
      <c r="B289" s="3"/>
      <c r="C289" s="3"/>
      <c r="D289" s="3"/>
      <c r="E289" s="3"/>
      <c r="F289" s="3"/>
      <c r="G289" s="125"/>
    </row>
    <row r="290" spans="2:7" x14ac:dyDescent="0.35">
      <c r="B290" s="3"/>
      <c r="C290" s="3"/>
      <c r="D290" s="3"/>
      <c r="E290" s="3"/>
      <c r="F290" s="3"/>
      <c r="G290" s="125"/>
    </row>
    <row r="291" spans="2:7" x14ac:dyDescent="0.35">
      <c r="B291" s="3"/>
      <c r="C291" s="3"/>
      <c r="D291" s="3"/>
      <c r="E291" s="3"/>
      <c r="F291" s="3"/>
      <c r="G291" s="125"/>
    </row>
    <row r="292" spans="2:7" x14ac:dyDescent="0.35">
      <c r="B292" s="3"/>
      <c r="C292" s="3"/>
      <c r="D292" s="3"/>
      <c r="E292" s="3"/>
      <c r="F292" s="3"/>
      <c r="G292" s="125"/>
    </row>
    <row r="293" spans="2:7" x14ac:dyDescent="0.35">
      <c r="B293" s="3"/>
      <c r="C293" s="3"/>
      <c r="D293" s="3"/>
      <c r="E293" s="3"/>
      <c r="F293" s="3"/>
      <c r="G293" s="125"/>
    </row>
    <row r="294" spans="2:7" x14ac:dyDescent="0.35">
      <c r="B294" s="3"/>
      <c r="C294" s="3"/>
      <c r="D294" s="3"/>
      <c r="E294" s="3"/>
      <c r="F294" s="3"/>
      <c r="G294" s="125"/>
    </row>
    <row r="295" spans="2:7" x14ac:dyDescent="0.35">
      <c r="B295" s="3"/>
      <c r="C295" s="3"/>
      <c r="D295" s="3"/>
      <c r="E295" s="3"/>
      <c r="F295" s="3"/>
      <c r="G295" s="125"/>
    </row>
    <row r="296" spans="2:7" x14ac:dyDescent="0.35">
      <c r="B296" s="3"/>
      <c r="C296" s="3"/>
      <c r="D296" s="3"/>
      <c r="E296" s="3"/>
      <c r="F296" s="3"/>
      <c r="G296" s="125"/>
    </row>
    <row r="297" spans="2:7" x14ac:dyDescent="0.35">
      <c r="B297" s="3"/>
      <c r="C297" s="3"/>
      <c r="D297" s="3"/>
      <c r="E297" s="3"/>
      <c r="F297" s="3"/>
      <c r="G297" s="125"/>
    </row>
    <row r="298" spans="2:7" x14ac:dyDescent="0.35">
      <c r="B298" s="3"/>
      <c r="C298" s="3"/>
      <c r="D298" s="3"/>
      <c r="E298" s="3"/>
      <c r="F298" s="3"/>
      <c r="G298" s="125"/>
    </row>
    <row r="299" spans="2:7" x14ac:dyDescent="0.35">
      <c r="B299" s="3"/>
      <c r="C299" s="3"/>
      <c r="D299" s="3"/>
      <c r="E299" s="3"/>
      <c r="F299" s="3"/>
      <c r="G299" s="125"/>
    </row>
    <row r="300" spans="2:7" x14ac:dyDescent="0.35">
      <c r="B300" s="3"/>
      <c r="C300" s="3"/>
      <c r="D300" s="3"/>
      <c r="E300" s="3"/>
      <c r="F300" s="3"/>
      <c r="G300" s="125"/>
    </row>
    <row r="301" spans="2:7" x14ac:dyDescent="0.35">
      <c r="B301" s="3"/>
      <c r="C301" s="3"/>
      <c r="D301" s="3"/>
      <c r="E301" s="3"/>
      <c r="F301" s="3"/>
      <c r="G301" s="125"/>
    </row>
    <row r="302" spans="2:7" x14ac:dyDescent="0.35">
      <c r="B302" s="3"/>
      <c r="C302" s="3"/>
      <c r="D302" s="3"/>
      <c r="E302" s="3"/>
      <c r="F302" s="3"/>
      <c r="G302" s="125"/>
    </row>
    <row r="303" spans="2:7" x14ac:dyDescent="0.35">
      <c r="B303" s="3"/>
      <c r="C303" s="3"/>
      <c r="D303" s="3"/>
      <c r="E303" s="3"/>
      <c r="F303" s="3"/>
      <c r="G303" s="125"/>
    </row>
    <row r="304" spans="2:7" x14ac:dyDescent="0.35">
      <c r="B304" s="3"/>
      <c r="C304" s="3"/>
      <c r="D304" s="3"/>
      <c r="E304" s="3"/>
      <c r="F304" s="3"/>
      <c r="G304" s="125"/>
    </row>
    <row r="305" spans="2:7" x14ac:dyDescent="0.35">
      <c r="B305" s="3"/>
      <c r="C305" s="3"/>
      <c r="D305" s="3"/>
      <c r="E305" s="3"/>
      <c r="F305" s="3"/>
      <c r="G305" s="125"/>
    </row>
    <row r="306" spans="2:7" x14ac:dyDescent="0.35">
      <c r="B306" s="3"/>
      <c r="C306" s="3"/>
      <c r="D306" s="3"/>
      <c r="E306" s="3"/>
      <c r="F306" s="3"/>
      <c r="G306" s="125"/>
    </row>
    <row r="307" spans="2:7" x14ac:dyDescent="0.35">
      <c r="B307" s="3"/>
      <c r="C307" s="3"/>
      <c r="D307" s="3"/>
      <c r="E307" s="3"/>
      <c r="F307" s="3"/>
      <c r="G307" s="125"/>
    </row>
    <row r="308" spans="2:7" x14ac:dyDescent="0.35">
      <c r="B308" s="3"/>
      <c r="C308" s="3"/>
      <c r="D308" s="3"/>
      <c r="E308" s="3"/>
      <c r="F308" s="3"/>
      <c r="G308" s="125"/>
    </row>
    <row r="309" spans="2:7" x14ac:dyDescent="0.35">
      <c r="B309" s="3"/>
      <c r="C309" s="3"/>
      <c r="D309" s="3"/>
      <c r="E309" s="3"/>
      <c r="F309" s="3"/>
      <c r="G309" s="125"/>
    </row>
    <row r="310" spans="2:7" x14ac:dyDescent="0.35">
      <c r="B310" s="3"/>
      <c r="C310" s="3"/>
      <c r="D310" s="3"/>
      <c r="E310" s="3"/>
      <c r="F310" s="3"/>
      <c r="G310" s="125"/>
    </row>
    <row r="311" spans="2:7" x14ac:dyDescent="0.35">
      <c r="B311" s="3"/>
      <c r="C311" s="3"/>
      <c r="D311" s="3"/>
      <c r="E311" s="3"/>
      <c r="F311" s="3"/>
      <c r="G311" s="125"/>
    </row>
    <row r="312" spans="2:7" x14ac:dyDescent="0.35">
      <c r="B312" s="3"/>
      <c r="C312" s="3"/>
      <c r="D312" s="3"/>
      <c r="E312" s="3"/>
      <c r="F312" s="3"/>
      <c r="G312" s="125"/>
    </row>
    <row r="313" spans="2:7" x14ac:dyDescent="0.35">
      <c r="B313" s="3"/>
      <c r="C313" s="3"/>
      <c r="D313" s="3"/>
      <c r="E313" s="3"/>
      <c r="F313" s="3"/>
      <c r="G313" s="125"/>
    </row>
    <row r="314" spans="2:7" x14ac:dyDescent="0.35">
      <c r="B314" s="3"/>
      <c r="C314" s="3"/>
      <c r="D314" s="3"/>
      <c r="E314" s="3"/>
      <c r="F314" s="3"/>
      <c r="G314" s="125"/>
    </row>
    <row r="315" spans="2:7" x14ac:dyDescent="0.35">
      <c r="B315" s="3"/>
      <c r="C315" s="3"/>
      <c r="D315" s="3"/>
      <c r="E315" s="3"/>
      <c r="F315" s="3"/>
      <c r="G315" s="125"/>
    </row>
    <row r="316" spans="2:7" x14ac:dyDescent="0.35">
      <c r="B316" s="3"/>
      <c r="C316" s="3"/>
      <c r="D316" s="3"/>
      <c r="E316" s="3"/>
      <c r="F316" s="3"/>
      <c r="G316" s="125"/>
    </row>
    <row r="317" spans="2:7" x14ac:dyDescent="0.35">
      <c r="B317" s="3"/>
      <c r="C317" s="3"/>
      <c r="D317" s="3"/>
      <c r="E317" s="3"/>
      <c r="F317" s="3"/>
      <c r="G317" s="125"/>
    </row>
    <row r="318" spans="2:7" x14ac:dyDescent="0.35">
      <c r="B318" s="3"/>
      <c r="C318" s="3"/>
      <c r="D318" s="3"/>
      <c r="E318" s="3"/>
      <c r="F318" s="3"/>
      <c r="G318" s="125"/>
    </row>
    <row r="319" spans="2:7" x14ac:dyDescent="0.35">
      <c r="B319" s="3"/>
      <c r="C319" s="3"/>
      <c r="D319" s="3"/>
      <c r="E319" s="3"/>
      <c r="F319" s="3"/>
      <c r="G319" s="125"/>
    </row>
    <row r="320" spans="2:7" x14ac:dyDescent="0.35">
      <c r="B320" s="3"/>
      <c r="C320" s="3"/>
      <c r="D320" s="3"/>
      <c r="E320" s="3"/>
      <c r="F320" s="3"/>
      <c r="G320" s="125"/>
    </row>
    <row r="321" spans="2:7" x14ac:dyDescent="0.35">
      <c r="B321" s="3"/>
      <c r="C321" s="3"/>
      <c r="D321" s="3"/>
      <c r="E321" s="3"/>
      <c r="F321" s="3"/>
      <c r="G321" s="125"/>
    </row>
    <row r="322" spans="2:7" x14ac:dyDescent="0.35">
      <c r="B322" s="3"/>
      <c r="C322" s="3"/>
      <c r="D322" s="3"/>
      <c r="E322" s="3"/>
      <c r="F322" s="3"/>
      <c r="G322" s="125"/>
    </row>
    <row r="323" spans="2:7" x14ac:dyDescent="0.35">
      <c r="B323" s="3"/>
      <c r="C323" s="3"/>
      <c r="D323" s="3"/>
      <c r="E323" s="3"/>
      <c r="F323" s="3"/>
      <c r="G323" s="125"/>
    </row>
    <row r="324" spans="2:7" x14ac:dyDescent="0.35">
      <c r="B324" s="3"/>
      <c r="C324" s="3"/>
      <c r="D324" s="3"/>
      <c r="E324" s="3"/>
      <c r="F324" s="3"/>
      <c r="G324" s="125"/>
    </row>
    <row r="325" spans="2:7" x14ac:dyDescent="0.35">
      <c r="B325" s="3"/>
      <c r="C325" s="3"/>
      <c r="D325" s="3"/>
      <c r="E325" s="3"/>
      <c r="F325" s="3"/>
      <c r="G325" s="125"/>
    </row>
    <row r="326" spans="2:7" x14ac:dyDescent="0.35">
      <c r="B326" s="3"/>
      <c r="C326" s="3"/>
      <c r="D326" s="3"/>
      <c r="E326" s="3"/>
      <c r="F326" s="3"/>
      <c r="G326" s="125"/>
    </row>
    <row r="327" spans="2:7" x14ac:dyDescent="0.35">
      <c r="B327" s="3"/>
      <c r="C327" s="3"/>
      <c r="D327" s="3"/>
      <c r="E327" s="3"/>
      <c r="F327" s="3"/>
      <c r="G327" s="125"/>
    </row>
    <row r="328" spans="2:7" x14ac:dyDescent="0.35">
      <c r="B328" s="3"/>
      <c r="C328" s="3"/>
      <c r="D328" s="3"/>
      <c r="E328" s="3"/>
      <c r="F328" s="3"/>
      <c r="G328" s="125"/>
    </row>
    <row r="329" spans="2:7" x14ac:dyDescent="0.35">
      <c r="B329" s="3"/>
      <c r="C329" s="3"/>
      <c r="D329" s="3"/>
      <c r="E329" s="3"/>
      <c r="F329" s="3"/>
      <c r="G329" s="125"/>
    </row>
    <row r="330" spans="2:7" x14ac:dyDescent="0.35">
      <c r="B330" s="3"/>
      <c r="C330" s="3"/>
      <c r="D330" s="3"/>
      <c r="E330" s="3"/>
      <c r="F330" s="3"/>
      <c r="G330" s="125"/>
    </row>
    <row r="331" spans="2:7" x14ac:dyDescent="0.35">
      <c r="B331" s="3"/>
      <c r="C331" s="3"/>
      <c r="D331" s="3"/>
      <c r="E331" s="3"/>
      <c r="F331" s="3"/>
      <c r="G331" s="125"/>
    </row>
    <row r="332" spans="2:7" x14ac:dyDescent="0.35">
      <c r="B332" s="3"/>
      <c r="C332" s="3"/>
      <c r="D332" s="3"/>
      <c r="E332" s="3"/>
      <c r="F332" s="3"/>
      <c r="G332" s="125"/>
    </row>
    <row r="333" spans="2:7" x14ac:dyDescent="0.35">
      <c r="B333" s="3"/>
      <c r="C333" s="3"/>
      <c r="D333" s="3"/>
      <c r="E333" s="3"/>
      <c r="F333" s="3"/>
      <c r="G333" s="125"/>
    </row>
    <row r="334" spans="2:7" x14ac:dyDescent="0.35">
      <c r="B334" s="3"/>
      <c r="C334" s="3"/>
      <c r="D334" s="3"/>
      <c r="E334" s="3"/>
      <c r="F334" s="3"/>
      <c r="G334" s="125"/>
    </row>
    <row r="335" spans="2:7" x14ac:dyDescent="0.35">
      <c r="B335" s="3"/>
      <c r="C335" s="3"/>
      <c r="D335" s="3"/>
      <c r="E335" s="3"/>
      <c r="F335" s="3"/>
      <c r="G335" s="125"/>
    </row>
    <row r="336" spans="2:7" x14ac:dyDescent="0.35">
      <c r="B336" s="3"/>
      <c r="C336" s="3"/>
      <c r="D336" s="3"/>
      <c r="E336" s="3"/>
      <c r="F336" s="3"/>
      <c r="G336" s="125"/>
    </row>
    <row r="337" spans="2:7" x14ac:dyDescent="0.35">
      <c r="B337" s="3"/>
      <c r="C337" s="3"/>
      <c r="D337" s="3"/>
      <c r="E337" s="3"/>
      <c r="F337" s="3"/>
      <c r="G337" s="125"/>
    </row>
    <row r="338" spans="2:7" x14ac:dyDescent="0.35">
      <c r="B338" s="3"/>
      <c r="C338" s="3"/>
      <c r="D338" s="3"/>
      <c r="E338" s="3"/>
      <c r="F338" s="3"/>
      <c r="G338" s="125"/>
    </row>
    <row r="339" spans="2:7" x14ac:dyDescent="0.35">
      <c r="B339" s="3"/>
      <c r="C339" s="3"/>
      <c r="D339" s="3"/>
      <c r="E339" s="3"/>
      <c r="F339" s="3"/>
      <c r="G339" s="125"/>
    </row>
    <row r="340" spans="2:7" x14ac:dyDescent="0.35">
      <c r="B340" s="3"/>
      <c r="C340" s="3"/>
      <c r="D340" s="3"/>
      <c r="E340" s="3"/>
      <c r="F340" s="3"/>
      <c r="G340" s="125"/>
    </row>
    <row r="341" spans="2:7" x14ac:dyDescent="0.35">
      <c r="B341" s="3"/>
      <c r="C341" s="3"/>
      <c r="D341" s="3"/>
      <c r="E341" s="3"/>
      <c r="F341" s="3"/>
      <c r="G341" s="125"/>
    </row>
    <row r="342" spans="2:7" x14ac:dyDescent="0.35">
      <c r="B342" s="3"/>
      <c r="C342" s="3"/>
      <c r="D342" s="3"/>
      <c r="E342" s="3"/>
      <c r="F342" s="3"/>
      <c r="G342" s="125"/>
    </row>
    <row r="343" spans="2:7" x14ac:dyDescent="0.35">
      <c r="B343" s="3"/>
      <c r="C343" s="3"/>
      <c r="D343" s="3"/>
      <c r="E343" s="3"/>
      <c r="F343" s="3"/>
      <c r="G343" s="125"/>
    </row>
    <row r="344" spans="2:7" x14ac:dyDescent="0.35">
      <c r="B344" s="3"/>
      <c r="C344" s="3"/>
      <c r="D344" s="3"/>
      <c r="E344" s="3"/>
      <c r="F344" s="3"/>
      <c r="G344" s="125"/>
    </row>
    <row r="345" spans="2:7" x14ac:dyDescent="0.35">
      <c r="B345" s="3"/>
      <c r="C345" s="3"/>
      <c r="D345" s="3"/>
      <c r="E345" s="3"/>
      <c r="F345" s="3"/>
      <c r="G345" s="125"/>
    </row>
    <row r="346" spans="2:7" x14ac:dyDescent="0.35">
      <c r="B346" s="3"/>
      <c r="C346" s="3"/>
      <c r="D346" s="3"/>
      <c r="E346" s="3"/>
      <c r="F346" s="3"/>
      <c r="G346" s="125"/>
    </row>
    <row r="347" spans="2:7" x14ac:dyDescent="0.35">
      <c r="B347" s="3"/>
      <c r="C347" s="3"/>
      <c r="D347" s="3"/>
      <c r="E347" s="3"/>
      <c r="F347" s="3"/>
      <c r="G347" s="125"/>
    </row>
    <row r="348" spans="2:7" x14ac:dyDescent="0.35">
      <c r="B348" s="3"/>
      <c r="C348" s="3"/>
      <c r="D348" s="3"/>
      <c r="E348" s="3"/>
      <c r="F348" s="3"/>
      <c r="G348" s="125"/>
    </row>
    <row r="349" spans="2:7" x14ac:dyDescent="0.35">
      <c r="B349" s="3"/>
      <c r="C349" s="3"/>
      <c r="D349" s="3"/>
      <c r="E349" s="3"/>
      <c r="F349" s="3"/>
      <c r="G349" s="125"/>
    </row>
    <row r="350" spans="2:7" x14ac:dyDescent="0.35">
      <c r="B350" s="3"/>
      <c r="C350" s="3"/>
      <c r="D350" s="3"/>
      <c r="E350" s="3"/>
      <c r="F350" s="3"/>
      <c r="G350" s="125"/>
    </row>
    <row r="351" spans="2:7" x14ac:dyDescent="0.35">
      <c r="B351" s="3"/>
      <c r="C351" s="3"/>
      <c r="D351" s="3"/>
      <c r="E351" s="3"/>
      <c r="F351" s="3"/>
      <c r="G351" s="125"/>
    </row>
    <row r="352" spans="2:7" x14ac:dyDescent="0.35">
      <c r="B352" s="3"/>
      <c r="C352" s="3"/>
      <c r="D352" s="3"/>
      <c r="E352" s="3"/>
      <c r="F352" s="3"/>
      <c r="G352" s="125"/>
    </row>
    <row r="353" spans="2:7" x14ac:dyDescent="0.35">
      <c r="B353" s="3"/>
      <c r="C353" s="3"/>
      <c r="D353" s="3"/>
      <c r="E353" s="3"/>
      <c r="F353" s="3"/>
      <c r="G353" s="125"/>
    </row>
    <row r="354" spans="2:7" x14ac:dyDescent="0.35">
      <c r="B354" s="3"/>
      <c r="C354" s="3"/>
      <c r="D354" s="3"/>
      <c r="E354" s="3"/>
      <c r="F354" s="3"/>
      <c r="G354" s="125"/>
    </row>
    <row r="355" spans="2:7" x14ac:dyDescent="0.35">
      <c r="B355" s="3"/>
      <c r="C355" s="3"/>
      <c r="D355" s="3"/>
      <c r="E355" s="3"/>
      <c r="F355" s="3"/>
      <c r="G355" s="125"/>
    </row>
    <row r="356" spans="2:7" x14ac:dyDescent="0.35">
      <c r="B356" s="3"/>
      <c r="C356" s="3"/>
      <c r="D356" s="3"/>
      <c r="E356" s="3"/>
      <c r="F356" s="3"/>
      <c r="G356" s="125"/>
    </row>
    <row r="357" spans="2:7" x14ac:dyDescent="0.35">
      <c r="B357" s="3"/>
      <c r="C357" s="3"/>
      <c r="D357" s="3"/>
      <c r="E357" s="3"/>
      <c r="F357" s="3"/>
      <c r="G357" s="125"/>
    </row>
    <row r="358" spans="2:7" x14ac:dyDescent="0.35">
      <c r="B358" s="3"/>
      <c r="C358" s="3"/>
      <c r="D358" s="3"/>
      <c r="E358" s="3"/>
      <c r="F358" s="3"/>
      <c r="G358" s="125"/>
    </row>
    <row r="359" spans="2:7" x14ac:dyDescent="0.35">
      <c r="B359" s="3"/>
      <c r="C359" s="3"/>
      <c r="D359" s="3"/>
      <c r="E359" s="3"/>
      <c r="F359" s="3"/>
      <c r="G359" s="125"/>
    </row>
    <row r="360" spans="2:7" x14ac:dyDescent="0.35">
      <c r="B360" s="3"/>
      <c r="C360" s="3"/>
      <c r="D360" s="3"/>
      <c r="E360" s="3"/>
      <c r="F360" s="3"/>
      <c r="G360" s="125"/>
    </row>
    <row r="361" spans="2:7" x14ac:dyDescent="0.35">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22" zoomScale="110" zoomScaleNormal="110" workbookViewId="0">
      <selection activeCell="X45" sqref="X45"/>
    </sheetView>
  </sheetViews>
  <sheetFormatPr defaultColWidth="8.7265625" defaultRowHeight="14.5" x14ac:dyDescent="0.35"/>
  <cols>
    <col min="1" max="1" width="8.7265625" hidden="1" customWidth="1"/>
    <col min="2" max="2" width="6.453125" hidden="1" customWidth="1"/>
    <col min="3" max="3" width="24.26953125" hidden="1" customWidth="1"/>
    <col min="4" max="4" width="5.26953125" hidden="1" customWidth="1"/>
    <col min="5" max="5" width="8.26953125" hidden="1" customWidth="1"/>
    <col min="6" max="6" width="44" hidden="1" customWidth="1"/>
    <col min="7" max="7" width="5.26953125" hidden="1" customWidth="1"/>
    <col min="8" max="8" width="10.7265625" hidden="1" customWidth="1"/>
    <col min="9" max="9" width="49.26953125" hidden="1" customWidth="1"/>
    <col min="10" max="10" width="5.26953125" hidden="1" customWidth="1"/>
    <col min="11" max="11" width="4.7265625" hidden="1" customWidth="1"/>
    <col min="12" max="12" width="15.54296875" hidden="1" customWidth="1"/>
    <col min="13" max="13" width="30.26953125" hidden="1" customWidth="1"/>
    <col min="14" max="14" width="5.26953125" hidden="1" customWidth="1"/>
    <col min="15" max="17" width="30.26953125" hidden="1" customWidth="1"/>
    <col min="18" max="18" width="11.26953125" hidden="1" customWidth="1"/>
    <col min="19" max="20" width="30.26953125" hidden="1" customWidth="1"/>
    <col min="21" max="22" width="8.54296875" hidden="1" customWidth="1"/>
    <col min="23" max="23" width="8.7265625" hidden="1" customWidth="1"/>
    <col min="24" max="24" width="49.26953125" style="138" bestFit="1" customWidth="1"/>
    <col min="25" max="25" width="11" customWidth="1"/>
    <col min="26" max="26" width="11.453125" style="138" customWidth="1"/>
    <col min="27" max="27" width="11.7265625" customWidth="1"/>
    <col min="30" max="31" width="10.54296875" customWidth="1"/>
    <col min="32" max="33" width="0" hidden="1" customWidth="1"/>
    <col min="34" max="34" width="9.453125" hidden="1" customWidth="1"/>
    <col min="35" max="35" width="19.26953125" hidden="1" customWidth="1"/>
  </cols>
  <sheetData>
    <row r="2" spans="2:35" ht="26" x14ac:dyDescent="0.6">
      <c r="B2" s="261" t="s">
        <v>62</v>
      </c>
      <c r="C2" s="262"/>
      <c r="E2" s="261" t="s">
        <v>3300</v>
      </c>
      <c r="F2" s="262"/>
      <c r="H2" s="261" t="s">
        <v>3301</v>
      </c>
      <c r="I2" s="262"/>
      <c r="L2" s="261" t="s">
        <v>3302</v>
      </c>
      <c r="M2" s="262"/>
      <c r="O2" s="263" t="s">
        <v>3303</v>
      </c>
      <c r="P2" s="263"/>
      <c r="Q2" s="263"/>
      <c r="S2" s="263" t="s">
        <v>3304</v>
      </c>
      <c r="T2" s="263"/>
      <c r="U2" s="263"/>
      <c r="V2" s="263"/>
      <c r="X2" s="264" t="s">
        <v>3305</v>
      </c>
      <c r="Y2" s="263"/>
      <c r="Z2" s="263"/>
      <c r="AA2" s="263"/>
      <c r="AB2" s="263"/>
      <c r="AC2" s="263"/>
      <c r="AD2" s="263"/>
      <c r="AE2" s="263"/>
      <c r="AH2" s="261" t="s">
        <v>3306</v>
      </c>
      <c r="AI2" s="262"/>
    </row>
    <row r="3" spans="2:35" x14ac:dyDescent="0.35">
      <c r="B3" s="3"/>
      <c r="C3" s="3"/>
    </row>
    <row r="4" spans="2:35" ht="15" customHeight="1" x14ac:dyDescent="0.35">
      <c r="B4" s="3"/>
      <c r="C4" s="3"/>
    </row>
    <row r="5" spans="2:35" s="2" customFormat="1" ht="15" thickBot="1" x14ac:dyDescent="0.4">
      <c r="B5" s="5" t="s">
        <v>3307</v>
      </c>
      <c r="C5" s="5" t="s">
        <v>188</v>
      </c>
      <c r="E5" s="5" t="s">
        <v>3308</v>
      </c>
      <c r="F5" s="5" t="s">
        <v>188</v>
      </c>
      <c r="H5" s="5" t="s">
        <v>3308</v>
      </c>
      <c r="I5" s="5" t="s">
        <v>188</v>
      </c>
      <c r="J5" s="5"/>
      <c r="L5" s="5" t="s">
        <v>3308</v>
      </c>
      <c r="M5" s="5" t="s">
        <v>188</v>
      </c>
      <c r="N5"/>
      <c r="O5" s="55" t="s">
        <v>3309</v>
      </c>
      <c r="P5" s="56" t="s">
        <v>188</v>
      </c>
      <c r="Q5" s="55" t="s">
        <v>3301</v>
      </c>
      <c r="R5"/>
      <c r="S5" s="145" t="s">
        <v>57</v>
      </c>
      <c r="T5" s="146" t="s">
        <v>67</v>
      </c>
      <c r="U5" s="146" t="s">
        <v>3071</v>
      </c>
      <c r="V5" s="146" t="s">
        <v>3072</v>
      </c>
      <c r="X5" s="136" t="s">
        <v>3310</v>
      </c>
      <c r="Y5" s="56" t="s">
        <v>3311</v>
      </c>
      <c r="Z5" s="136" t="s">
        <v>3312</v>
      </c>
      <c r="AA5" s="56" t="s">
        <v>3313</v>
      </c>
      <c r="AB5" s="56" t="s">
        <v>3074</v>
      </c>
      <c r="AC5" s="56" t="s">
        <v>3314</v>
      </c>
      <c r="AD5" s="2" t="s">
        <v>60</v>
      </c>
      <c r="AE5" s="2" t="s">
        <v>3315</v>
      </c>
      <c r="AH5" s="2" t="s">
        <v>3308</v>
      </c>
      <c r="AI5" s="2" t="s">
        <v>188</v>
      </c>
    </row>
    <row r="6" spans="2:35" ht="15" thickTop="1" x14ac:dyDescent="0.35">
      <c r="B6" s="4"/>
      <c r="C6" s="3"/>
      <c r="E6" s="4" t="s">
        <v>3316</v>
      </c>
      <c r="F6" s="3" t="s">
        <v>3317</v>
      </c>
      <c r="H6" s="4" t="s">
        <v>3318</v>
      </c>
      <c r="I6" s="3" t="s">
        <v>3319</v>
      </c>
      <c r="J6" s="3"/>
      <c r="L6" s="4">
        <v>10192</v>
      </c>
      <c r="M6" s="3" t="s">
        <v>3320</v>
      </c>
      <c r="O6" s="57" t="s">
        <v>3321</v>
      </c>
      <c r="P6" s="54" t="s">
        <v>3322</v>
      </c>
      <c r="Q6" s="57" t="s">
        <v>3323</v>
      </c>
      <c r="S6" s="147">
        <v>10101</v>
      </c>
      <c r="T6" s="148" t="s">
        <v>3075</v>
      </c>
      <c r="U6" s="148" t="s">
        <v>3076</v>
      </c>
      <c r="V6" s="148" t="s">
        <v>3077</v>
      </c>
      <c r="X6" s="53" t="s">
        <v>119</v>
      </c>
      <c r="Y6" s="53" t="s">
        <v>2293</v>
      </c>
      <c r="Z6" s="137">
        <v>70000</v>
      </c>
      <c r="AA6" s="53"/>
      <c r="AB6" s="53" t="s">
        <v>41</v>
      </c>
      <c r="AC6" s="53" t="s">
        <v>41</v>
      </c>
      <c r="AD6" s="53" t="s">
        <v>15</v>
      </c>
      <c r="AE6" s="53">
        <v>20200</v>
      </c>
      <c r="AH6" t="s">
        <v>3047</v>
      </c>
      <c r="AI6" t="s">
        <v>3324</v>
      </c>
    </row>
    <row r="7" spans="2:35" x14ac:dyDescent="0.35">
      <c r="B7" s="4"/>
      <c r="C7" s="3"/>
      <c r="E7" s="4" t="s">
        <v>3325</v>
      </c>
      <c r="F7" s="3" t="s">
        <v>3326</v>
      </c>
      <c r="H7" s="4" t="s">
        <v>3327</v>
      </c>
      <c r="I7" s="3" t="s">
        <v>3328</v>
      </c>
      <c r="J7" s="3"/>
      <c r="L7" s="4">
        <v>10194</v>
      </c>
      <c r="M7" s="3" t="s">
        <v>3329</v>
      </c>
      <c r="O7" s="58" t="s">
        <v>3330</v>
      </c>
      <c r="P7" s="53" t="s">
        <v>3331</v>
      </c>
      <c r="Q7" s="58" t="s">
        <v>3323</v>
      </c>
      <c r="S7" s="149">
        <v>10102</v>
      </c>
      <c r="T7" s="150" t="s">
        <v>3078</v>
      </c>
      <c r="U7" s="150" t="s">
        <v>3076</v>
      </c>
      <c r="V7" s="150" t="s">
        <v>3077</v>
      </c>
      <c r="X7" s="53" t="s">
        <v>3332</v>
      </c>
      <c r="Y7" s="53" t="s">
        <v>2359</v>
      </c>
      <c r="Z7" s="137">
        <v>70000</v>
      </c>
      <c r="AA7" s="53"/>
      <c r="AB7" s="53" t="s">
        <v>41</v>
      </c>
      <c r="AC7" s="53" t="s">
        <v>41</v>
      </c>
      <c r="AD7" s="53" t="s">
        <v>15</v>
      </c>
      <c r="AE7" s="53">
        <v>20200</v>
      </c>
      <c r="AH7" t="s">
        <v>3048</v>
      </c>
      <c r="AI7" t="s">
        <v>3333</v>
      </c>
    </row>
    <row r="8" spans="2:35" x14ac:dyDescent="0.35">
      <c r="B8" s="4"/>
      <c r="C8" s="3"/>
      <c r="E8" s="4" t="s">
        <v>3334</v>
      </c>
      <c r="F8" s="3" t="s">
        <v>3335</v>
      </c>
      <c r="H8" s="4" t="s">
        <v>3336</v>
      </c>
      <c r="I8" s="3" t="s">
        <v>3337</v>
      </c>
      <c r="J8" s="3"/>
      <c r="L8" s="4">
        <v>10196</v>
      </c>
      <c r="M8" s="3" t="s">
        <v>3338</v>
      </c>
      <c r="O8" s="57" t="s">
        <v>3339</v>
      </c>
      <c r="P8" s="54" t="s">
        <v>3340</v>
      </c>
      <c r="Q8" s="57" t="s">
        <v>3323</v>
      </c>
      <c r="S8" s="147">
        <v>10103</v>
      </c>
      <c r="T8" s="148" t="s">
        <v>3079</v>
      </c>
      <c r="U8" s="148" t="s">
        <v>3076</v>
      </c>
      <c r="V8" s="148" t="s">
        <v>3077</v>
      </c>
      <c r="X8" s="53" t="s">
        <v>3341</v>
      </c>
      <c r="Y8" s="53" t="s">
        <v>2347</v>
      </c>
      <c r="Z8" s="137">
        <v>70000</v>
      </c>
      <c r="AA8" s="53"/>
      <c r="AB8" s="53" t="s">
        <v>41</v>
      </c>
      <c r="AC8" s="53" t="s">
        <v>41</v>
      </c>
      <c r="AD8" s="53" t="s">
        <v>15</v>
      </c>
      <c r="AE8" s="53">
        <v>20200</v>
      </c>
      <c r="AH8" t="s">
        <v>3049</v>
      </c>
      <c r="AI8" t="s">
        <v>3342</v>
      </c>
    </row>
    <row r="9" spans="2:35" x14ac:dyDescent="0.35">
      <c r="B9" s="4"/>
      <c r="C9" s="3"/>
      <c r="E9" s="4" t="s">
        <v>3343</v>
      </c>
      <c r="F9" s="3" t="s">
        <v>3344</v>
      </c>
      <c r="H9" s="4" t="s">
        <v>3345</v>
      </c>
      <c r="I9" s="3" t="s">
        <v>3346</v>
      </c>
      <c r="J9" s="3"/>
      <c r="L9" s="4">
        <v>10197</v>
      </c>
      <c r="M9" s="3" t="s">
        <v>3347</v>
      </c>
      <c r="O9" s="58" t="s">
        <v>3348</v>
      </c>
      <c r="P9" s="53" t="s">
        <v>3349</v>
      </c>
      <c r="Q9" s="58" t="s">
        <v>3323</v>
      </c>
      <c r="S9" s="149">
        <v>10104</v>
      </c>
      <c r="T9" s="150" t="s">
        <v>3080</v>
      </c>
      <c r="U9" s="150" t="s">
        <v>3076</v>
      </c>
      <c r="V9" s="150" t="s">
        <v>3077</v>
      </c>
      <c r="X9" s="53" t="s">
        <v>112</v>
      </c>
      <c r="Y9" s="53" t="s">
        <v>2319</v>
      </c>
      <c r="Z9" s="137">
        <v>70000</v>
      </c>
      <c r="AA9" s="53"/>
      <c r="AB9" s="53" t="s">
        <v>41</v>
      </c>
      <c r="AC9" s="53" t="s">
        <v>41</v>
      </c>
      <c r="AD9" s="53" t="s">
        <v>15</v>
      </c>
      <c r="AE9" s="53">
        <v>20200</v>
      </c>
      <c r="AH9" t="s">
        <v>3050</v>
      </c>
      <c r="AI9" t="s">
        <v>3350</v>
      </c>
    </row>
    <row r="10" spans="2:35" x14ac:dyDescent="0.35">
      <c r="B10" s="4"/>
      <c r="C10" s="3"/>
      <c r="E10" s="4" t="s">
        <v>3351</v>
      </c>
      <c r="F10" s="3" t="s">
        <v>3352</v>
      </c>
      <c r="H10" s="4" t="s">
        <v>3353</v>
      </c>
      <c r="I10" s="3" t="s">
        <v>3354</v>
      </c>
      <c r="J10" s="3"/>
      <c r="L10" s="4">
        <v>10200</v>
      </c>
      <c r="M10" s="3" t="s">
        <v>3355</v>
      </c>
      <c r="O10" s="57" t="s">
        <v>3356</v>
      </c>
      <c r="P10" s="54" t="s">
        <v>3357</v>
      </c>
      <c r="Q10" s="57" t="s">
        <v>3323</v>
      </c>
      <c r="S10" s="147">
        <v>10106</v>
      </c>
      <c r="T10" s="148" t="s">
        <v>3081</v>
      </c>
      <c r="U10" s="148" t="s">
        <v>3076</v>
      </c>
      <c r="V10" s="148" t="s">
        <v>3077</v>
      </c>
      <c r="X10" s="53" t="s">
        <v>115</v>
      </c>
      <c r="Y10" s="53" t="s">
        <v>1285</v>
      </c>
      <c r="Z10" s="137">
        <v>70015</v>
      </c>
      <c r="AA10" s="53"/>
      <c r="AB10" s="53" t="s">
        <v>41</v>
      </c>
      <c r="AC10" s="53" t="s">
        <v>41</v>
      </c>
      <c r="AD10" s="53" t="s">
        <v>15</v>
      </c>
      <c r="AE10" s="53">
        <v>20200</v>
      </c>
      <c r="AH10" t="s">
        <v>3052</v>
      </c>
      <c r="AI10" t="s">
        <v>3358</v>
      </c>
    </row>
    <row r="11" spans="2:35" x14ac:dyDescent="0.35">
      <c r="B11" s="4"/>
      <c r="C11" s="3"/>
      <c r="E11" s="4" t="s">
        <v>3359</v>
      </c>
      <c r="F11" s="3" t="s">
        <v>3360</v>
      </c>
      <c r="H11" s="4" t="s">
        <v>3361</v>
      </c>
      <c r="I11" s="3" t="s">
        <v>3362</v>
      </c>
      <c r="J11" s="3"/>
      <c r="L11" s="4">
        <v>10210</v>
      </c>
      <c r="M11" s="3" t="s">
        <v>3363</v>
      </c>
      <c r="N11" s="3"/>
      <c r="O11" s="58" t="s">
        <v>3364</v>
      </c>
      <c r="P11" s="53" t="s">
        <v>3365</v>
      </c>
      <c r="Q11" s="58" t="s">
        <v>3323</v>
      </c>
      <c r="S11" s="149">
        <v>10110</v>
      </c>
      <c r="T11" s="150" t="s">
        <v>3082</v>
      </c>
      <c r="U11" s="150" t="s">
        <v>3076</v>
      </c>
      <c r="V11" s="150" t="s">
        <v>3077</v>
      </c>
      <c r="X11" s="53" t="s">
        <v>129</v>
      </c>
      <c r="Y11" s="53" t="s">
        <v>1571</v>
      </c>
      <c r="Z11" s="137">
        <v>86030</v>
      </c>
      <c r="AA11" s="53"/>
      <c r="AB11" s="53" t="s">
        <v>41</v>
      </c>
      <c r="AC11" s="53" t="s">
        <v>41</v>
      </c>
      <c r="AD11" s="53" t="s">
        <v>15</v>
      </c>
      <c r="AE11" s="53">
        <v>20200</v>
      </c>
      <c r="AH11" t="s">
        <v>3053</v>
      </c>
      <c r="AI11" t="s">
        <v>3366</v>
      </c>
    </row>
    <row r="12" spans="2:35" x14ac:dyDescent="0.35">
      <c r="B12" s="4"/>
      <c r="C12" s="3"/>
      <c r="E12" s="4" t="s">
        <v>3367</v>
      </c>
      <c r="F12" s="3" t="s">
        <v>3368</v>
      </c>
      <c r="H12" s="4" t="s">
        <v>3369</v>
      </c>
      <c r="I12" s="3" t="s">
        <v>3370</v>
      </c>
      <c r="J12" s="3"/>
      <c r="L12" s="4">
        <v>10220</v>
      </c>
      <c r="M12" s="3" t="s">
        <v>3371</v>
      </c>
      <c r="N12" s="3"/>
      <c r="O12" s="58" t="s">
        <v>3372</v>
      </c>
      <c r="P12" s="53" t="s">
        <v>3373</v>
      </c>
      <c r="Q12" s="58" t="s">
        <v>3323</v>
      </c>
      <c r="S12" s="147">
        <v>10401</v>
      </c>
      <c r="T12" s="148" t="s">
        <v>170</v>
      </c>
      <c r="U12" s="148" t="s">
        <v>3076</v>
      </c>
      <c r="V12" s="148" t="s">
        <v>3077</v>
      </c>
      <c r="X12" s="53" t="s">
        <v>3374</v>
      </c>
      <c r="Y12" s="53" t="s">
        <v>1573</v>
      </c>
      <c r="Z12" s="137">
        <v>86050</v>
      </c>
      <c r="AA12" s="53"/>
      <c r="AB12" s="53" t="s">
        <v>41</v>
      </c>
      <c r="AC12" s="53" t="s">
        <v>41</v>
      </c>
      <c r="AD12" s="53" t="s">
        <v>15</v>
      </c>
      <c r="AE12" s="53">
        <v>20200</v>
      </c>
    </row>
    <row r="13" spans="2:35" x14ac:dyDescent="0.35">
      <c r="B13" s="4"/>
      <c r="C13" s="3"/>
      <c r="E13" s="4" t="s">
        <v>3375</v>
      </c>
      <c r="F13" s="3" t="s">
        <v>3376</v>
      </c>
      <c r="H13" s="4" t="s">
        <v>3377</v>
      </c>
      <c r="I13" s="3" t="s">
        <v>3378</v>
      </c>
      <c r="L13" s="4">
        <v>10300</v>
      </c>
      <c r="M13" s="3" t="s">
        <v>3379</v>
      </c>
      <c r="N13" s="3"/>
      <c r="O13" s="57" t="s">
        <v>3380</v>
      </c>
      <c r="P13" s="54" t="s">
        <v>3381</v>
      </c>
      <c r="Q13" s="57" t="s">
        <v>3323</v>
      </c>
      <c r="S13" s="149">
        <v>10402</v>
      </c>
      <c r="T13" s="150" t="s">
        <v>3083</v>
      </c>
      <c r="U13" s="150" t="s">
        <v>3076</v>
      </c>
      <c r="V13" s="150" t="s">
        <v>3077</v>
      </c>
      <c r="X13" s="53" t="s">
        <v>254</v>
      </c>
      <c r="Y13" s="53" t="s">
        <v>1575</v>
      </c>
      <c r="Z13" s="137">
        <v>86000</v>
      </c>
      <c r="AA13" s="53"/>
      <c r="AB13" s="53" t="s">
        <v>41</v>
      </c>
      <c r="AC13" s="53" t="s">
        <v>41</v>
      </c>
      <c r="AD13" s="53" t="s">
        <v>15</v>
      </c>
      <c r="AE13" s="53">
        <v>20200</v>
      </c>
      <c r="AH13" t="s">
        <v>3054</v>
      </c>
      <c r="AI13" t="s">
        <v>3382</v>
      </c>
    </row>
    <row r="14" spans="2:35" x14ac:dyDescent="0.35">
      <c r="B14" s="4"/>
      <c r="C14" s="3"/>
      <c r="E14" s="4" t="s">
        <v>3383</v>
      </c>
      <c r="F14" s="3" t="s">
        <v>3384</v>
      </c>
      <c r="H14" s="4" t="s">
        <v>3385</v>
      </c>
      <c r="I14" s="3" t="s">
        <v>3386</v>
      </c>
      <c r="L14" s="4">
        <v>10400</v>
      </c>
      <c r="M14" s="3" t="s">
        <v>3387</v>
      </c>
      <c r="N14" s="3"/>
      <c r="O14" s="57" t="s">
        <v>3388</v>
      </c>
      <c r="P14" s="54" t="s">
        <v>3389</v>
      </c>
      <c r="Q14" s="57" t="s">
        <v>3323</v>
      </c>
      <c r="S14" s="147">
        <v>10701</v>
      </c>
      <c r="T14" s="148" t="s">
        <v>3084</v>
      </c>
      <c r="U14" s="148" t="s">
        <v>3076</v>
      </c>
      <c r="V14" s="148" t="s">
        <v>3077</v>
      </c>
      <c r="X14" s="53" t="s">
        <v>3390</v>
      </c>
      <c r="Y14" s="53" t="s">
        <v>1569</v>
      </c>
      <c r="Z14" s="137">
        <v>86040</v>
      </c>
      <c r="AA14" s="53"/>
      <c r="AB14" s="53" t="s">
        <v>41</v>
      </c>
      <c r="AC14" s="53" t="s">
        <v>41</v>
      </c>
      <c r="AD14" s="53" t="s">
        <v>15</v>
      </c>
      <c r="AE14" s="53">
        <v>20200</v>
      </c>
      <c r="AH14" t="s">
        <v>3055</v>
      </c>
      <c r="AI14" t="s">
        <v>3391</v>
      </c>
    </row>
    <row r="15" spans="2:35" x14ac:dyDescent="0.35">
      <c r="B15" s="4"/>
      <c r="C15" s="3"/>
      <c r="E15" s="4" t="s">
        <v>3392</v>
      </c>
      <c r="F15" s="3" t="s">
        <v>3393</v>
      </c>
      <c r="H15" s="4" t="s">
        <v>3394</v>
      </c>
      <c r="I15" s="3" t="s">
        <v>3395</v>
      </c>
      <c r="L15" s="4">
        <v>10600</v>
      </c>
      <c r="M15" s="3" t="s">
        <v>3396</v>
      </c>
      <c r="N15" s="3"/>
      <c r="O15" s="57" t="s">
        <v>3397</v>
      </c>
      <c r="P15" s="54" t="s">
        <v>3398</v>
      </c>
      <c r="Q15" s="57" t="s">
        <v>3323</v>
      </c>
      <c r="S15" s="149">
        <v>10800</v>
      </c>
      <c r="T15" s="150" t="s">
        <v>3085</v>
      </c>
      <c r="U15" s="150" t="s">
        <v>3076</v>
      </c>
      <c r="V15" s="150" t="s">
        <v>3086</v>
      </c>
      <c r="X15" s="53" t="s">
        <v>3399</v>
      </c>
      <c r="Y15" s="53" t="s">
        <v>1541</v>
      </c>
      <c r="Z15" s="137">
        <v>86000</v>
      </c>
      <c r="AA15" s="53"/>
      <c r="AB15" s="53" t="s">
        <v>41</v>
      </c>
      <c r="AC15" s="53" t="s">
        <v>41</v>
      </c>
      <c r="AD15" s="53" t="s">
        <v>15</v>
      </c>
      <c r="AE15" s="53">
        <v>20200</v>
      </c>
      <c r="AH15" t="s">
        <v>3056</v>
      </c>
      <c r="AI15" t="s">
        <v>3400</v>
      </c>
    </row>
    <row r="16" spans="2:35" x14ac:dyDescent="0.35">
      <c r="B16" s="4"/>
      <c r="C16" s="3"/>
      <c r="E16" s="4" t="s">
        <v>3401</v>
      </c>
      <c r="F16" s="3" t="s">
        <v>3402</v>
      </c>
      <c r="H16" s="4" t="s">
        <v>3403</v>
      </c>
      <c r="I16" s="3" t="s">
        <v>3404</v>
      </c>
      <c r="L16" s="4">
        <v>10700</v>
      </c>
      <c r="M16" s="3" t="s">
        <v>3405</v>
      </c>
      <c r="N16" s="3"/>
      <c r="O16" s="58" t="s">
        <v>3406</v>
      </c>
      <c r="P16" s="53" t="s">
        <v>3407</v>
      </c>
      <c r="Q16" s="58" t="s">
        <v>3323</v>
      </c>
      <c r="S16" s="147">
        <v>11100</v>
      </c>
      <c r="T16" s="148" t="s">
        <v>3087</v>
      </c>
      <c r="U16" s="148" t="s">
        <v>3076</v>
      </c>
      <c r="V16" s="148" t="s">
        <v>3077</v>
      </c>
      <c r="X16" s="53" t="s">
        <v>3408</v>
      </c>
      <c r="Y16" s="53" t="s">
        <v>910</v>
      </c>
      <c r="Z16" s="137">
        <v>82350</v>
      </c>
      <c r="AA16" s="53"/>
      <c r="AB16" s="53" t="s">
        <v>41</v>
      </c>
      <c r="AC16" s="53" t="s">
        <v>41</v>
      </c>
      <c r="AD16" s="53" t="s">
        <v>15</v>
      </c>
      <c r="AE16" s="53">
        <v>20200</v>
      </c>
      <c r="AH16" t="s">
        <v>3057</v>
      </c>
      <c r="AI16" t="s">
        <v>3409</v>
      </c>
    </row>
    <row r="17" spans="2:35" x14ac:dyDescent="0.35">
      <c r="B17" s="4"/>
      <c r="C17" s="3"/>
      <c r="E17" s="4" t="s">
        <v>3410</v>
      </c>
      <c r="F17" s="3" t="s">
        <v>3411</v>
      </c>
      <c r="H17" s="4" t="s">
        <v>3412</v>
      </c>
      <c r="I17" s="3" t="s">
        <v>3413</v>
      </c>
      <c r="L17" s="4">
        <v>12100</v>
      </c>
      <c r="M17" s="3" t="s">
        <v>3414</v>
      </c>
      <c r="N17" s="3"/>
      <c r="O17" s="57" t="s">
        <v>3415</v>
      </c>
      <c r="P17" s="54" t="s">
        <v>3416</v>
      </c>
      <c r="Q17" s="57" t="s">
        <v>3323</v>
      </c>
      <c r="S17" s="149">
        <v>11103</v>
      </c>
      <c r="T17" s="150" t="s">
        <v>3088</v>
      </c>
      <c r="U17" s="150" t="s">
        <v>3076</v>
      </c>
      <c r="V17" s="150" t="s">
        <v>3077</v>
      </c>
      <c r="X17" s="53" t="s">
        <v>3250</v>
      </c>
      <c r="Y17" s="53" t="s">
        <v>2635</v>
      </c>
      <c r="Z17" s="137">
        <v>82401</v>
      </c>
      <c r="AA17" s="53"/>
      <c r="AB17" s="53" t="s">
        <v>41</v>
      </c>
      <c r="AC17" s="53" t="s">
        <v>41</v>
      </c>
      <c r="AD17" s="53" t="s">
        <v>15</v>
      </c>
      <c r="AE17" s="53">
        <v>20200</v>
      </c>
      <c r="AH17" t="s">
        <v>3058</v>
      </c>
      <c r="AI17" t="s">
        <v>3417</v>
      </c>
    </row>
    <row r="18" spans="2:35" x14ac:dyDescent="0.35">
      <c r="B18" s="4"/>
      <c r="C18" s="3"/>
      <c r="E18" s="4" t="s">
        <v>3418</v>
      </c>
      <c r="F18" s="3" t="s">
        <v>3419</v>
      </c>
      <c r="H18" s="4" t="s">
        <v>3420</v>
      </c>
      <c r="I18" s="3" t="s">
        <v>3421</v>
      </c>
      <c r="L18" s="4">
        <v>15100</v>
      </c>
      <c r="M18" s="3" t="s">
        <v>1513</v>
      </c>
      <c r="N18" s="3"/>
      <c r="O18" s="57" t="s">
        <v>3422</v>
      </c>
      <c r="P18" s="54" t="s">
        <v>3423</v>
      </c>
      <c r="Q18" s="57" t="s">
        <v>3323</v>
      </c>
      <c r="S18" s="147">
        <v>11104</v>
      </c>
      <c r="T18" s="148" t="s">
        <v>3089</v>
      </c>
      <c r="U18" s="148" t="s">
        <v>3090</v>
      </c>
      <c r="V18" s="148" t="s">
        <v>3077</v>
      </c>
      <c r="X18" s="53" t="s">
        <v>98</v>
      </c>
      <c r="Y18" s="53" t="s">
        <v>2520</v>
      </c>
      <c r="Z18" s="137">
        <v>85180</v>
      </c>
      <c r="AA18" s="53"/>
      <c r="AB18" s="53" t="s">
        <v>41</v>
      </c>
      <c r="AC18" s="53" t="s">
        <v>41</v>
      </c>
      <c r="AD18" s="53" t="s">
        <v>15</v>
      </c>
      <c r="AE18" s="53">
        <v>20200</v>
      </c>
      <c r="AH18" t="s">
        <v>3059</v>
      </c>
      <c r="AI18" t="s">
        <v>3424</v>
      </c>
    </row>
    <row r="19" spans="2:35" x14ac:dyDescent="0.35">
      <c r="B19" s="4"/>
      <c r="C19" s="3"/>
      <c r="E19" s="4" t="s">
        <v>3425</v>
      </c>
      <c r="F19" s="3" t="s">
        <v>3426</v>
      </c>
      <c r="H19" s="4" t="s">
        <v>3427</v>
      </c>
      <c r="I19" s="3" t="s">
        <v>3428</v>
      </c>
      <c r="L19" s="4">
        <v>15200</v>
      </c>
      <c r="M19" s="3" t="s">
        <v>3429</v>
      </c>
      <c r="N19" s="3"/>
      <c r="O19" s="58" t="s">
        <v>3430</v>
      </c>
      <c r="P19" s="53" t="s">
        <v>3431</v>
      </c>
      <c r="Q19" s="58" t="s">
        <v>3323</v>
      </c>
      <c r="S19" s="149">
        <v>11105</v>
      </c>
      <c r="T19" s="150" t="s">
        <v>3091</v>
      </c>
      <c r="U19" s="150" t="s">
        <v>3090</v>
      </c>
      <c r="V19" s="150" t="s">
        <v>3077</v>
      </c>
      <c r="X19" s="53" t="s">
        <v>147</v>
      </c>
      <c r="Y19" s="53" t="s">
        <v>279</v>
      </c>
      <c r="Z19" s="137">
        <v>90900</v>
      </c>
      <c r="AA19" s="53"/>
      <c r="AB19" s="53" t="s">
        <v>41</v>
      </c>
      <c r="AC19" s="53" t="s">
        <v>41</v>
      </c>
      <c r="AD19" s="53" t="s">
        <v>15</v>
      </c>
      <c r="AE19" s="53">
        <v>20200</v>
      </c>
      <c r="AH19" t="s">
        <v>3060</v>
      </c>
      <c r="AI19" t="s">
        <v>3432</v>
      </c>
    </row>
    <row r="20" spans="2:35" x14ac:dyDescent="0.35">
      <c r="B20" s="4"/>
      <c r="C20" s="3"/>
      <c r="E20" s="4" t="s">
        <v>3433</v>
      </c>
      <c r="F20" s="3" t="s">
        <v>3434</v>
      </c>
      <c r="H20" s="4" t="s">
        <v>3435</v>
      </c>
      <c r="I20" s="3" t="s">
        <v>3436</v>
      </c>
      <c r="L20" s="4">
        <v>15300</v>
      </c>
      <c r="M20" s="3" t="s">
        <v>3437</v>
      </c>
      <c r="N20" s="3"/>
      <c r="O20" s="58" t="s">
        <v>3438</v>
      </c>
      <c r="P20" s="53" t="s">
        <v>3439</v>
      </c>
      <c r="Q20" s="58" t="s">
        <v>3323</v>
      </c>
      <c r="S20" s="147">
        <v>12100</v>
      </c>
      <c r="T20" s="148" t="s">
        <v>3092</v>
      </c>
      <c r="U20" s="148" t="s">
        <v>3076</v>
      </c>
      <c r="V20" s="148" t="s">
        <v>3077</v>
      </c>
      <c r="X20" s="53" t="s">
        <v>3258</v>
      </c>
      <c r="Y20" s="53" t="s">
        <v>1240</v>
      </c>
      <c r="Z20" s="137">
        <v>85105</v>
      </c>
      <c r="AA20" s="53"/>
      <c r="AB20" s="53" t="s">
        <v>41</v>
      </c>
      <c r="AC20" s="53" t="s">
        <v>41</v>
      </c>
      <c r="AD20" s="53" t="s">
        <v>15</v>
      </c>
      <c r="AE20" s="53">
        <v>20200</v>
      </c>
      <c r="AH20" t="s">
        <v>3061</v>
      </c>
      <c r="AI20" t="s">
        <v>3440</v>
      </c>
    </row>
    <row r="21" spans="2:35" x14ac:dyDescent="0.35">
      <c r="B21" s="4"/>
      <c r="C21" s="3"/>
      <c r="E21" s="4" t="s">
        <v>3441</v>
      </c>
      <c r="F21" s="3" t="s">
        <v>3442</v>
      </c>
      <c r="H21" s="4" t="s">
        <v>3443</v>
      </c>
      <c r="I21" s="3" t="s">
        <v>3444</v>
      </c>
      <c r="L21" s="4">
        <v>16100</v>
      </c>
      <c r="M21" s="3" t="s">
        <v>3177</v>
      </c>
      <c r="N21" s="3"/>
      <c r="O21" s="57" t="s">
        <v>3445</v>
      </c>
      <c r="P21" s="54" t="s">
        <v>3446</v>
      </c>
      <c r="Q21" s="57" t="s">
        <v>3323</v>
      </c>
      <c r="S21" s="149">
        <v>12110</v>
      </c>
      <c r="T21" s="150" t="s">
        <v>3093</v>
      </c>
      <c r="U21" s="150" t="s">
        <v>3076</v>
      </c>
      <c r="V21" s="150" t="s">
        <v>3077</v>
      </c>
      <c r="X21" s="53" t="s">
        <v>124</v>
      </c>
      <c r="Y21" s="214" t="s">
        <v>1533</v>
      </c>
      <c r="Z21" s="213">
        <v>81010</v>
      </c>
      <c r="AA21" s="53"/>
      <c r="AB21" s="53" t="s">
        <v>41</v>
      </c>
      <c r="AC21" s="53" t="s">
        <v>41</v>
      </c>
      <c r="AD21" s="53" t="s">
        <v>15</v>
      </c>
      <c r="AE21" s="53">
        <v>20200</v>
      </c>
      <c r="AH21" t="s">
        <v>41</v>
      </c>
      <c r="AI21" t="s">
        <v>3447</v>
      </c>
    </row>
    <row r="22" spans="2:35" x14ac:dyDescent="0.35">
      <c r="B22" s="4"/>
      <c r="C22" s="3"/>
      <c r="E22" s="4" t="s">
        <v>3448</v>
      </c>
      <c r="F22" s="3" t="s">
        <v>3449</v>
      </c>
      <c r="H22" s="4" t="s">
        <v>3450</v>
      </c>
      <c r="I22" s="3" t="s">
        <v>3451</v>
      </c>
      <c r="L22" s="4">
        <v>16200</v>
      </c>
      <c r="M22" s="3" t="s">
        <v>3189</v>
      </c>
      <c r="N22" s="3"/>
      <c r="O22" s="58" t="s">
        <v>3452</v>
      </c>
      <c r="P22" s="53" t="s">
        <v>3453</v>
      </c>
      <c r="Q22" s="58" t="s">
        <v>3323</v>
      </c>
      <c r="S22" s="147">
        <v>12111</v>
      </c>
      <c r="T22" s="148" t="s">
        <v>3094</v>
      </c>
      <c r="U22" s="148" t="s">
        <v>3076</v>
      </c>
      <c r="V22" s="148" t="s">
        <v>3077</v>
      </c>
      <c r="X22" s="53" t="s">
        <v>3454</v>
      </c>
      <c r="Y22" s="214" t="s">
        <v>1525</v>
      </c>
      <c r="Z22" s="137">
        <v>82401</v>
      </c>
      <c r="AA22" s="53"/>
      <c r="AB22" s="53" t="s">
        <v>41</v>
      </c>
      <c r="AC22" s="53" t="s">
        <v>41</v>
      </c>
      <c r="AD22" s="53" t="s">
        <v>15</v>
      </c>
      <c r="AE22" s="53">
        <v>20200</v>
      </c>
    </row>
    <row r="23" spans="2:35" x14ac:dyDescent="0.35">
      <c r="B23" s="4"/>
      <c r="C23" s="3"/>
      <c r="E23" s="4" t="s">
        <v>3455</v>
      </c>
      <c r="F23" s="3" t="s">
        <v>3456</v>
      </c>
      <c r="H23" s="4" t="s">
        <v>3457</v>
      </c>
      <c r="I23" s="3" t="s">
        <v>3458</v>
      </c>
      <c r="L23" s="4">
        <v>16300</v>
      </c>
      <c r="M23" s="3" t="s">
        <v>3459</v>
      </c>
      <c r="N23" s="3"/>
      <c r="O23" s="58" t="s">
        <v>3460</v>
      </c>
      <c r="P23" s="53" t="s">
        <v>3461</v>
      </c>
      <c r="Q23" s="58" t="s">
        <v>3323</v>
      </c>
      <c r="S23" s="149">
        <v>12112</v>
      </c>
      <c r="T23" s="150" t="s">
        <v>3091</v>
      </c>
      <c r="U23" s="150" t="s">
        <v>3076</v>
      </c>
      <c r="V23" s="150" t="s">
        <v>3077</v>
      </c>
      <c r="X23" s="53" t="s">
        <v>3462</v>
      </c>
      <c r="Y23" s="214" t="s">
        <v>880</v>
      </c>
      <c r="Z23" s="213">
        <v>81000</v>
      </c>
      <c r="AA23" s="53"/>
      <c r="AB23" s="53" t="s">
        <v>41</v>
      </c>
      <c r="AC23" s="53" t="s">
        <v>41</v>
      </c>
      <c r="AD23" s="53" t="s">
        <v>15</v>
      </c>
      <c r="AE23" s="53">
        <v>20200</v>
      </c>
    </row>
    <row r="24" spans="2:35" x14ac:dyDescent="0.35">
      <c r="B24" s="4"/>
      <c r="C24" s="3"/>
      <c r="E24" s="4" t="s">
        <v>3463</v>
      </c>
      <c r="F24" s="3" t="s">
        <v>3464</v>
      </c>
      <c r="H24" s="4" t="s">
        <v>3465</v>
      </c>
      <c r="I24" s="3" t="s">
        <v>3466</v>
      </c>
      <c r="L24" s="4">
        <v>16400</v>
      </c>
      <c r="M24" s="3" t="s">
        <v>3467</v>
      </c>
      <c r="N24" s="3"/>
      <c r="O24" s="57" t="s">
        <v>3468</v>
      </c>
      <c r="P24" s="54" t="s">
        <v>3469</v>
      </c>
      <c r="Q24" s="57" t="s">
        <v>3323</v>
      </c>
      <c r="S24" s="147">
        <v>12150</v>
      </c>
      <c r="T24" s="148" t="s">
        <v>3095</v>
      </c>
      <c r="U24" s="148" t="s">
        <v>3076</v>
      </c>
      <c r="V24" s="148" t="s">
        <v>3077</v>
      </c>
      <c r="X24" s="53" t="s">
        <v>3470</v>
      </c>
      <c r="Y24" s="214" t="s">
        <v>1597</v>
      </c>
      <c r="Z24" s="213">
        <v>87010</v>
      </c>
      <c r="AA24" s="214"/>
      <c r="AB24" s="53" t="s">
        <v>41</v>
      </c>
      <c r="AC24" s="53" t="s">
        <v>41</v>
      </c>
      <c r="AD24" s="53" t="s">
        <v>15</v>
      </c>
      <c r="AE24" s="53">
        <v>20200</v>
      </c>
    </row>
    <row r="25" spans="2:35" x14ac:dyDescent="0.35">
      <c r="B25" s="4"/>
      <c r="C25" s="3"/>
      <c r="E25" s="4" t="s">
        <v>3471</v>
      </c>
      <c r="F25" s="3" t="s">
        <v>3472</v>
      </c>
      <c r="H25" s="4" t="s">
        <v>3473</v>
      </c>
      <c r="I25" s="3" t="s">
        <v>3474</v>
      </c>
      <c r="L25" s="4">
        <v>18100</v>
      </c>
      <c r="M25" s="3" t="s">
        <v>3475</v>
      </c>
      <c r="N25" s="3"/>
      <c r="O25" s="57" t="s">
        <v>3476</v>
      </c>
      <c r="P25" s="54" t="s">
        <v>3477</v>
      </c>
      <c r="Q25" s="57" t="s">
        <v>3323</v>
      </c>
      <c r="S25" s="149">
        <v>12160</v>
      </c>
      <c r="T25" s="150" t="s">
        <v>3096</v>
      </c>
      <c r="U25" s="150" t="s">
        <v>3076</v>
      </c>
      <c r="V25" s="150" t="s">
        <v>3077</v>
      </c>
      <c r="X25" s="53" t="s">
        <v>3478</v>
      </c>
      <c r="Y25" s="214" t="s">
        <v>1599</v>
      </c>
      <c r="Z25" s="213">
        <v>82420</v>
      </c>
      <c r="AA25" s="214"/>
      <c r="AB25" s="53" t="s">
        <v>41</v>
      </c>
      <c r="AC25" s="53" t="s">
        <v>41</v>
      </c>
      <c r="AD25" s="53" t="s">
        <v>15</v>
      </c>
      <c r="AE25" s="53">
        <v>20200</v>
      </c>
    </row>
    <row r="26" spans="2:35" x14ac:dyDescent="0.35">
      <c r="B26" s="4"/>
      <c r="C26" s="3"/>
      <c r="E26" s="4" t="s">
        <v>3479</v>
      </c>
      <c r="F26" s="3" t="s">
        <v>3480</v>
      </c>
      <c r="H26" s="4" t="s">
        <v>3481</v>
      </c>
      <c r="I26" s="3" t="s">
        <v>3482</v>
      </c>
      <c r="L26" s="4">
        <v>18200</v>
      </c>
      <c r="M26" s="3" t="s">
        <v>3483</v>
      </c>
      <c r="N26" s="3"/>
      <c r="O26" s="58" t="s">
        <v>3484</v>
      </c>
      <c r="P26" s="53" t="s">
        <v>3485</v>
      </c>
      <c r="Q26" s="58" t="s">
        <v>3323</v>
      </c>
      <c r="S26" s="147">
        <v>12200</v>
      </c>
      <c r="T26" s="148" t="s">
        <v>138</v>
      </c>
      <c r="U26" s="148" t="s">
        <v>3076</v>
      </c>
      <c r="V26" s="148" t="s">
        <v>3077</v>
      </c>
      <c r="X26" s="53" t="s">
        <v>3486</v>
      </c>
      <c r="Y26" s="214" t="s">
        <v>1601</v>
      </c>
      <c r="Z26" s="213">
        <v>82420</v>
      </c>
      <c r="AA26" s="214"/>
      <c r="AB26" s="53" t="s">
        <v>41</v>
      </c>
      <c r="AC26" s="53" t="s">
        <v>41</v>
      </c>
      <c r="AD26" s="53" t="s">
        <v>15</v>
      </c>
      <c r="AE26" s="53">
        <v>20200</v>
      </c>
    </row>
    <row r="27" spans="2:35" x14ac:dyDescent="0.35">
      <c r="B27" s="4"/>
      <c r="C27" s="3"/>
      <c r="E27" s="4" t="s">
        <v>3487</v>
      </c>
      <c r="F27" s="3" t="s">
        <v>3488</v>
      </c>
      <c r="H27" s="4" t="s">
        <v>3489</v>
      </c>
      <c r="I27" s="3" t="s">
        <v>3490</v>
      </c>
      <c r="L27" s="4">
        <v>19200</v>
      </c>
      <c r="M27" s="3" t="s">
        <v>3491</v>
      </c>
      <c r="N27" s="3"/>
      <c r="O27" s="57" t="s">
        <v>3492</v>
      </c>
      <c r="P27" s="54" t="s">
        <v>3493</v>
      </c>
      <c r="Q27" s="57" t="s">
        <v>3494</v>
      </c>
      <c r="S27" s="149">
        <v>12700</v>
      </c>
      <c r="T27" s="150" t="s">
        <v>3097</v>
      </c>
      <c r="U27" s="150" t="s">
        <v>3076</v>
      </c>
      <c r="V27" s="150" t="s">
        <v>3077</v>
      </c>
      <c r="X27" s="53" t="s">
        <v>3495</v>
      </c>
      <c r="Y27" s="53" t="s">
        <v>1603</v>
      </c>
      <c r="Z27" s="137" t="s">
        <v>3496</v>
      </c>
      <c r="AA27" s="53"/>
      <c r="AB27" s="53" t="s">
        <v>41</v>
      </c>
      <c r="AC27" s="53" t="s">
        <v>41</v>
      </c>
      <c r="AD27" s="53" t="s">
        <v>15</v>
      </c>
      <c r="AE27" s="53">
        <v>20200</v>
      </c>
    </row>
    <row r="28" spans="2:35" x14ac:dyDescent="0.35">
      <c r="B28" s="4"/>
      <c r="C28" s="3"/>
      <c r="E28" s="4" t="s">
        <v>3497</v>
      </c>
      <c r="F28" s="3" t="s">
        <v>3498</v>
      </c>
      <c r="H28" s="4" t="s">
        <v>3499</v>
      </c>
      <c r="I28" s="3" t="s">
        <v>3500</v>
      </c>
      <c r="L28" s="4">
        <v>19300</v>
      </c>
      <c r="M28" s="3" t="s">
        <v>3501</v>
      </c>
      <c r="N28" s="3"/>
      <c r="O28" s="58" t="s">
        <v>3502</v>
      </c>
      <c r="P28" s="53" t="s">
        <v>3503</v>
      </c>
      <c r="Q28" s="58" t="s">
        <v>3494</v>
      </c>
      <c r="S28" s="147">
        <v>13000</v>
      </c>
      <c r="T28" s="148" t="s">
        <v>3098</v>
      </c>
      <c r="U28" s="148" t="s">
        <v>3076</v>
      </c>
      <c r="V28" s="148" t="s">
        <v>3077</v>
      </c>
      <c r="X28" s="53" t="s">
        <v>3504</v>
      </c>
      <c r="Y28" s="53" t="s">
        <v>1605</v>
      </c>
      <c r="Z28" s="137">
        <v>87000</v>
      </c>
      <c r="AA28" s="53"/>
      <c r="AB28" s="53" t="s">
        <v>41</v>
      </c>
      <c r="AC28" s="53" t="s">
        <v>41</v>
      </c>
      <c r="AD28" s="53" t="s">
        <v>15</v>
      </c>
      <c r="AE28" s="53">
        <v>20200</v>
      </c>
    </row>
    <row r="29" spans="2:35" x14ac:dyDescent="0.35">
      <c r="B29" s="4"/>
      <c r="C29" s="3"/>
      <c r="E29" s="4" t="s">
        <v>3505</v>
      </c>
      <c r="F29" s="3" t="s">
        <v>3506</v>
      </c>
      <c r="H29" s="4" t="s">
        <v>3507</v>
      </c>
      <c r="I29" s="3" t="s">
        <v>3508</v>
      </c>
      <c r="L29" s="4">
        <v>20100</v>
      </c>
      <c r="M29" s="3" t="s">
        <v>3509</v>
      </c>
      <c r="N29" s="3"/>
      <c r="O29" s="57" t="s">
        <v>3510</v>
      </c>
      <c r="P29" s="54" t="s">
        <v>3511</v>
      </c>
      <c r="Q29" s="57" t="s">
        <v>3494</v>
      </c>
      <c r="S29" s="149">
        <v>13900</v>
      </c>
      <c r="T29" s="150" t="s">
        <v>3099</v>
      </c>
      <c r="U29" s="150" t="s">
        <v>3076</v>
      </c>
      <c r="V29" s="150" t="s">
        <v>3077</v>
      </c>
      <c r="X29" s="53" t="s">
        <v>3512</v>
      </c>
      <c r="Y29" s="53" t="s">
        <v>1607</v>
      </c>
      <c r="Z29" s="137">
        <v>85300</v>
      </c>
      <c r="AA29" s="53"/>
      <c r="AB29" s="53" t="s">
        <v>41</v>
      </c>
      <c r="AC29" s="53" t="s">
        <v>41</v>
      </c>
      <c r="AD29" s="53" t="s">
        <v>15</v>
      </c>
      <c r="AE29" s="53">
        <v>20200</v>
      </c>
    </row>
    <row r="30" spans="2:35" x14ac:dyDescent="0.35">
      <c r="B30" s="4"/>
      <c r="C30" s="3"/>
      <c r="E30" s="4" t="s">
        <v>3513</v>
      </c>
      <c r="F30" s="3" t="s">
        <v>3514</v>
      </c>
      <c r="H30" s="4" t="s">
        <v>3515</v>
      </c>
      <c r="I30" s="3" t="s">
        <v>3516</v>
      </c>
      <c r="L30" s="4">
        <v>20200</v>
      </c>
      <c r="M30" s="3" t="s">
        <v>3517</v>
      </c>
      <c r="N30" s="3"/>
      <c r="O30" s="57" t="s">
        <v>3518</v>
      </c>
      <c r="P30" s="54" t="s">
        <v>3519</v>
      </c>
      <c r="Q30" s="57" t="s">
        <v>3494</v>
      </c>
      <c r="S30" s="147">
        <v>14000</v>
      </c>
      <c r="T30" s="148" t="s">
        <v>3100</v>
      </c>
      <c r="U30" s="148" t="s">
        <v>3076</v>
      </c>
      <c r="V30" s="148" t="s">
        <v>3077</v>
      </c>
      <c r="X30" s="53" t="s">
        <v>3520</v>
      </c>
      <c r="Y30" s="53" t="s">
        <v>1609</v>
      </c>
      <c r="Z30" s="137">
        <v>86030</v>
      </c>
      <c r="AA30" s="53"/>
      <c r="AB30" s="53" t="s">
        <v>41</v>
      </c>
      <c r="AC30" s="53" t="s">
        <v>41</v>
      </c>
      <c r="AD30" s="53" t="s">
        <v>15</v>
      </c>
      <c r="AE30" s="53">
        <v>20200</v>
      </c>
    </row>
    <row r="31" spans="2:35" x14ac:dyDescent="0.35">
      <c r="B31" s="4"/>
      <c r="C31" s="3"/>
      <c r="E31" s="4" t="s">
        <v>3521</v>
      </c>
      <c r="F31" s="3" t="s">
        <v>3522</v>
      </c>
      <c r="H31" s="4" t="s">
        <v>3523</v>
      </c>
      <c r="I31" s="3" t="s">
        <v>3524</v>
      </c>
      <c r="L31" s="4">
        <v>20300</v>
      </c>
      <c r="M31" s="3" t="s">
        <v>3525</v>
      </c>
      <c r="N31" s="3"/>
      <c r="O31" s="58" t="s">
        <v>3526</v>
      </c>
      <c r="P31" s="53" t="s">
        <v>3527</v>
      </c>
      <c r="Q31" s="58" t="s">
        <v>3494</v>
      </c>
      <c r="S31" s="149">
        <v>14500</v>
      </c>
      <c r="T31" s="150" t="s">
        <v>3101</v>
      </c>
      <c r="U31" s="150" t="s">
        <v>3076</v>
      </c>
      <c r="V31" s="150" t="s">
        <v>3077</v>
      </c>
      <c r="X31" s="53" t="s">
        <v>3528</v>
      </c>
      <c r="Y31" s="53" t="s">
        <v>1611</v>
      </c>
      <c r="Z31" s="137">
        <v>86000</v>
      </c>
      <c r="AA31" s="53"/>
      <c r="AB31" s="53" t="s">
        <v>41</v>
      </c>
      <c r="AC31" s="53" t="s">
        <v>41</v>
      </c>
      <c r="AD31" s="53" t="s">
        <v>15</v>
      </c>
      <c r="AE31" s="53">
        <v>20200</v>
      </c>
    </row>
    <row r="32" spans="2:35" x14ac:dyDescent="0.35">
      <c r="B32" s="4"/>
      <c r="C32" s="3"/>
      <c r="E32" s="4" t="s">
        <v>3529</v>
      </c>
      <c r="F32" s="3" t="s">
        <v>3530</v>
      </c>
      <c r="H32" s="4" t="s">
        <v>3531</v>
      </c>
      <c r="I32" s="3" t="s">
        <v>3532</v>
      </c>
      <c r="L32" s="4">
        <v>30100</v>
      </c>
      <c r="M32" s="3" t="s">
        <v>3533</v>
      </c>
      <c r="N32" s="3"/>
      <c r="O32" s="57" t="s">
        <v>3534</v>
      </c>
      <c r="P32" s="54" t="s">
        <v>3535</v>
      </c>
      <c r="Q32" s="57" t="s">
        <v>3494</v>
      </c>
      <c r="S32" s="147">
        <v>14600</v>
      </c>
      <c r="T32" s="148" t="s">
        <v>3102</v>
      </c>
      <c r="U32" s="148" t="s">
        <v>3076</v>
      </c>
      <c r="V32" s="148" t="s">
        <v>3077</v>
      </c>
      <c r="X32" s="53" t="s">
        <v>3536</v>
      </c>
      <c r="Y32" s="53" t="s">
        <v>1613</v>
      </c>
      <c r="Z32" s="137" t="s">
        <v>3496</v>
      </c>
      <c r="AA32" s="53"/>
      <c r="AB32" s="53" t="s">
        <v>41</v>
      </c>
      <c r="AC32" s="53" t="s">
        <v>41</v>
      </c>
      <c r="AD32" s="53" t="s">
        <v>15</v>
      </c>
      <c r="AE32" s="53">
        <v>20200</v>
      </c>
    </row>
    <row r="33" spans="2:31" x14ac:dyDescent="0.35">
      <c r="B33" s="4"/>
      <c r="C33" s="3"/>
      <c r="E33" s="4" t="s">
        <v>3537</v>
      </c>
      <c r="F33" s="3" t="s">
        <v>3538</v>
      </c>
      <c r="H33" s="4" t="s">
        <v>3539</v>
      </c>
      <c r="I33" s="3" t="s">
        <v>3540</v>
      </c>
      <c r="L33" s="4">
        <v>30200</v>
      </c>
      <c r="M33" s="3" t="s">
        <v>3541</v>
      </c>
      <c r="N33" s="3"/>
      <c r="O33" s="58" t="s">
        <v>3542</v>
      </c>
      <c r="P33" s="53" t="s">
        <v>3543</v>
      </c>
      <c r="Q33" s="58" t="s">
        <v>3494</v>
      </c>
      <c r="S33" s="149">
        <v>14700</v>
      </c>
      <c r="T33" s="150" t="s">
        <v>3103</v>
      </c>
      <c r="U33" s="150" t="s">
        <v>3076</v>
      </c>
      <c r="V33" s="150" t="s">
        <v>3077</v>
      </c>
      <c r="X33" s="53" t="s">
        <v>3544</v>
      </c>
      <c r="Y33" s="53" t="s">
        <v>1615</v>
      </c>
      <c r="Z33" s="137">
        <v>82420</v>
      </c>
      <c r="AA33" s="53"/>
      <c r="AB33" s="53" t="s">
        <v>41</v>
      </c>
      <c r="AC33" s="53" t="s">
        <v>41</v>
      </c>
      <c r="AD33" s="53" t="s">
        <v>15</v>
      </c>
      <c r="AE33" s="53">
        <v>20200</v>
      </c>
    </row>
    <row r="34" spans="2:31" x14ac:dyDescent="0.35">
      <c r="B34" s="4"/>
      <c r="C34" s="3"/>
      <c r="E34" s="4" t="s">
        <v>3545</v>
      </c>
      <c r="F34" s="3" t="s">
        <v>3546</v>
      </c>
      <c r="H34" s="4" t="s">
        <v>3547</v>
      </c>
      <c r="I34" s="3" t="s">
        <v>3548</v>
      </c>
      <c r="L34" s="4">
        <v>40100</v>
      </c>
      <c r="M34" s="3" t="s">
        <v>3549</v>
      </c>
      <c r="N34" s="3"/>
      <c r="O34" s="57" t="s">
        <v>3550</v>
      </c>
      <c r="P34" s="54" t="s">
        <v>3551</v>
      </c>
      <c r="Q34" s="57" t="s">
        <v>3494</v>
      </c>
      <c r="S34" s="147">
        <v>14800</v>
      </c>
      <c r="T34" s="148" t="s">
        <v>3104</v>
      </c>
      <c r="U34" s="148" t="s">
        <v>3076</v>
      </c>
      <c r="V34" s="148" t="s">
        <v>3077</v>
      </c>
      <c r="X34" s="53" t="s">
        <v>3552</v>
      </c>
      <c r="Y34" s="53" t="s">
        <v>1617</v>
      </c>
      <c r="Z34" s="137" t="s">
        <v>3496</v>
      </c>
      <c r="AA34" s="53"/>
      <c r="AB34" s="53" t="s">
        <v>41</v>
      </c>
      <c r="AC34" s="53" t="s">
        <v>41</v>
      </c>
      <c r="AD34" s="53" t="s">
        <v>15</v>
      </c>
      <c r="AE34" s="53">
        <v>20200</v>
      </c>
    </row>
    <row r="35" spans="2:31" x14ac:dyDescent="0.35">
      <c r="B35" s="4"/>
      <c r="C35" s="3"/>
      <c r="E35" s="4" t="s">
        <v>3553</v>
      </c>
      <c r="F35" s="3" t="s">
        <v>3554</v>
      </c>
      <c r="H35" s="4" t="s">
        <v>3555</v>
      </c>
      <c r="I35" s="3" t="s">
        <v>3556</v>
      </c>
      <c r="L35" s="4">
        <v>40200</v>
      </c>
      <c r="M35" s="3" t="s">
        <v>3557</v>
      </c>
      <c r="N35" s="3"/>
      <c r="O35" s="57" t="s">
        <v>3558</v>
      </c>
      <c r="P35" s="54" t="s">
        <v>3559</v>
      </c>
      <c r="Q35" s="57" t="s">
        <v>3494</v>
      </c>
      <c r="S35" s="149">
        <v>15001</v>
      </c>
      <c r="T35" s="150" t="s">
        <v>3105</v>
      </c>
      <c r="U35" s="150" t="s">
        <v>3076</v>
      </c>
      <c r="V35" s="150" t="s">
        <v>3077</v>
      </c>
      <c r="X35" s="53" t="s">
        <v>3560</v>
      </c>
      <c r="Y35" s="53" t="s">
        <v>1619</v>
      </c>
      <c r="Z35" s="137">
        <v>86000</v>
      </c>
      <c r="AA35" s="53"/>
      <c r="AB35" s="53" t="s">
        <v>41</v>
      </c>
      <c r="AC35" s="53" t="s">
        <v>41</v>
      </c>
      <c r="AD35" s="53" t="s">
        <v>15</v>
      </c>
      <c r="AE35" s="53">
        <v>20200</v>
      </c>
    </row>
    <row r="36" spans="2:31" x14ac:dyDescent="0.35">
      <c r="B36" s="4"/>
      <c r="C36" s="3"/>
      <c r="E36" s="4" t="s">
        <v>3561</v>
      </c>
      <c r="F36" s="3" t="s">
        <v>3562</v>
      </c>
      <c r="H36" s="4" t="s">
        <v>3563</v>
      </c>
      <c r="I36" s="3" t="s">
        <v>3564</v>
      </c>
      <c r="L36" s="4">
        <v>40300</v>
      </c>
      <c r="M36" s="3" t="s">
        <v>162</v>
      </c>
      <c r="N36" s="3"/>
      <c r="O36" s="57" t="s">
        <v>3565</v>
      </c>
      <c r="P36" s="54" t="s">
        <v>3566</v>
      </c>
      <c r="Q36" s="57" t="s">
        <v>3494</v>
      </c>
      <c r="S36" s="147">
        <v>15002</v>
      </c>
      <c r="T36" s="148" t="s">
        <v>3106</v>
      </c>
      <c r="U36" s="148" t="s">
        <v>3076</v>
      </c>
      <c r="V36" s="148" t="s">
        <v>3077</v>
      </c>
      <c r="X36" s="53" t="s">
        <v>3567</v>
      </c>
      <c r="Y36" s="53" t="s">
        <v>1621</v>
      </c>
      <c r="Z36" s="137">
        <v>86030</v>
      </c>
      <c r="AA36" s="53"/>
      <c r="AB36" s="53" t="s">
        <v>41</v>
      </c>
      <c r="AC36" s="53" t="s">
        <v>41</v>
      </c>
      <c r="AD36" s="53" t="s">
        <v>15</v>
      </c>
      <c r="AE36" s="53">
        <v>20200</v>
      </c>
    </row>
    <row r="37" spans="2:31" x14ac:dyDescent="0.35">
      <c r="B37" s="4"/>
      <c r="C37" s="3"/>
      <c r="E37" s="4" t="s">
        <v>3568</v>
      </c>
      <c r="F37" s="3" t="s">
        <v>3569</v>
      </c>
      <c r="H37" s="4" t="s">
        <v>3570</v>
      </c>
      <c r="I37" s="3" t="s">
        <v>3571</v>
      </c>
      <c r="L37" s="4">
        <v>40400</v>
      </c>
      <c r="M37" s="3" t="s">
        <v>3572</v>
      </c>
      <c r="N37" s="3"/>
      <c r="O37" s="57" t="s">
        <v>3573</v>
      </c>
      <c r="P37" s="54" t="s">
        <v>3574</v>
      </c>
      <c r="Q37" s="57" t="s">
        <v>3494</v>
      </c>
      <c r="S37" s="149">
        <v>15010</v>
      </c>
      <c r="T37" s="150" t="s">
        <v>3107</v>
      </c>
      <c r="U37" s="150" t="s">
        <v>3076</v>
      </c>
      <c r="V37" s="150" t="s">
        <v>3077</v>
      </c>
      <c r="X37" s="53" t="s">
        <v>3575</v>
      </c>
      <c r="Y37" s="53" t="s">
        <v>1623</v>
      </c>
      <c r="Z37" s="137">
        <v>85300</v>
      </c>
      <c r="AA37" s="53"/>
      <c r="AB37" s="53" t="s">
        <v>41</v>
      </c>
      <c r="AC37" s="53" t="s">
        <v>41</v>
      </c>
      <c r="AD37" s="53" t="s">
        <v>15</v>
      </c>
      <c r="AE37" s="53">
        <v>20200</v>
      </c>
    </row>
    <row r="38" spans="2:31" x14ac:dyDescent="0.35">
      <c r="B38" s="4"/>
      <c r="C38" s="3"/>
      <c r="E38" s="4" t="s">
        <v>3576</v>
      </c>
      <c r="F38" s="3" t="s">
        <v>3577</v>
      </c>
      <c r="H38" s="4" t="s">
        <v>3578</v>
      </c>
      <c r="I38" s="3" t="s">
        <v>3579</v>
      </c>
      <c r="L38" s="4">
        <v>40500</v>
      </c>
      <c r="M38" s="3" t="s">
        <v>3580</v>
      </c>
      <c r="N38" s="3"/>
      <c r="O38" s="58" t="s">
        <v>3581</v>
      </c>
      <c r="P38" s="53" t="s">
        <v>3582</v>
      </c>
      <c r="Q38" s="58" t="s">
        <v>3494</v>
      </c>
      <c r="S38" s="147">
        <v>15015</v>
      </c>
      <c r="T38" s="148" t="s">
        <v>3108</v>
      </c>
      <c r="U38" s="148" t="s">
        <v>3076</v>
      </c>
      <c r="V38" s="148" t="s">
        <v>3077</v>
      </c>
      <c r="X38" s="53" t="s">
        <v>3583</v>
      </c>
      <c r="Y38" s="53" t="s">
        <v>1625</v>
      </c>
      <c r="Z38" s="137">
        <v>90460</v>
      </c>
      <c r="AA38" s="53"/>
      <c r="AB38" s="53" t="s">
        <v>41</v>
      </c>
      <c r="AC38" s="53" t="s">
        <v>41</v>
      </c>
      <c r="AD38" s="53" t="s">
        <v>15</v>
      </c>
      <c r="AE38" s="53">
        <v>20200</v>
      </c>
    </row>
    <row r="39" spans="2:31" x14ac:dyDescent="0.35">
      <c r="B39" s="4"/>
      <c r="C39" s="3"/>
      <c r="E39" s="4" t="s">
        <v>3584</v>
      </c>
      <c r="F39" s="3" t="s">
        <v>3585</v>
      </c>
      <c r="H39" s="4" t="s">
        <v>3586</v>
      </c>
      <c r="I39" s="3" t="s">
        <v>3587</v>
      </c>
      <c r="L39" s="4">
        <v>40600</v>
      </c>
      <c r="M39" s="3" t="s">
        <v>3588</v>
      </c>
      <c r="N39" s="3"/>
      <c r="O39" s="58" t="s">
        <v>3589</v>
      </c>
      <c r="P39" s="53" t="s">
        <v>3590</v>
      </c>
      <c r="Q39" s="58" t="s">
        <v>3494</v>
      </c>
      <c r="S39" s="149">
        <v>15020</v>
      </c>
      <c r="T39" s="150" t="s">
        <v>3109</v>
      </c>
      <c r="U39" s="150" t="s">
        <v>3076</v>
      </c>
      <c r="V39" s="150" t="s">
        <v>3077</v>
      </c>
      <c r="X39" s="53" t="s">
        <v>3591</v>
      </c>
      <c r="Y39" s="53" t="s">
        <v>1627</v>
      </c>
      <c r="Z39" s="137">
        <v>82420</v>
      </c>
      <c r="AA39" s="53"/>
      <c r="AB39" s="53" t="s">
        <v>41</v>
      </c>
      <c r="AC39" s="53" t="s">
        <v>41</v>
      </c>
      <c r="AD39" s="53" t="s">
        <v>15</v>
      </c>
      <c r="AE39" s="53">
        <v>20200</v>
      </c>
    </row>
    <row r="40" spans="2:31" x14ac:dyDescent="0.35">
      <c r="B40" s="4"/>
      <c r="C40" s="3"/>
      <c r="E40" s="4" t="s">
        <v>3592</v>
      </c>
      <c r="F40" s="3" t="s">
        <v>3593</v>
      </c>
      <c r="H40" s="4" t="s">
        <v>3594</v>
      </c>
      <c r="I40" s="3" t="s">
        <v>3595</v>
      </c>
      <c r="L40" s="4">
        <v>90110</v>
      </c>
      <c r="M40" s="3" t="s">
        <v>3596</v>
      </c>
      <c r="N40" s="3"/>
      <c r="O40" s="58" t="s">
        <v>3597</v>
      </c>
      <c r="P40" s="53" t="s">
        <v>3598</v>
      </c>
      <c r="Q40" s="58" t="s">
        <v>3494</v>
      </c>
      <c r="S40" s="147">
        <v>15030</v>
      </c>
      <c r="T40" s="148" t="s">
        <v>3110</v>
      </c>
      <c r="U40" s="148" t="s">
        <v>3076</v>
      </c>
      <c r="V40" s="148" t="s">
        <v>3077</v>
      </c>
      <c r="X40" s="53" t="s">
        <v>3599</v>
      </c>
      <c r="Y40" s="53" t="s">
        <v>1629</v>
      </c>
      <c r="Z40" s="137">
        <v>87010</v>
      </c>
      <c r="AA40" s="53"/>
      <c r="AB40" s="53" t="s">
        <v>41</v>
      </c>
      <c r="AC40" s="53" t="s">
        <v>41</v>
      </c>
      <c r="AD40" s="53" t="s">
        <v>15</v>
      </c>
      <c r="AE40" s="53">
        <v>20200</v>
      </c>
    </row>
    <row r="41" spans="2:31" x14ac:dyDescent="0.35">
      <c r="B41" s="4"/>
      <c r="C41" s="3"/>
      <c r="E41" s="4" t="s">
        <v>3600</v>
      </c>
      <c r="F41" s="3" t="s">
        <v>3601</v>
      </c>
      <c r="H41" s="4" t="s">
        <v>3602</v>
      </c>
      <c r="I41" s="3" t="s">
        <v>3603</v>
      </c>
      <c r="O41" s="58" t="s">
        <v>3604</v>
      </c>
      <c r="P41" s="53" t="s">
        <v>3605</v>
      </c>
      <c r="Q41" s="58" t="s">
        <v>3494</v>
      </c>
      <c r="S41" s="149">
        <v>15500</v>
      </c>
      <c r="T41" s="150" t="s">
        <v>3111</v>
      </c>
      <c r="U41" s="150" t="s">
        <v>3076</v>
      </c>
      <c r="V41" s="150" t="s">
        <v>3077</v>
      </c>
      <c r="X41" s="53" t="s">
        <v>3606</v>
      </c>
      <c r="Y41" s="53" t="s">
        <v>1631</v>
      </c>
      <c r="Z41" s="137">
        <v>81010</v>
      </c>
      <c r="AA41" s="53"/>
      <c r="AB41" s="53" t="s">
        <v>41</v>
      </c>
      <c r="AC41" s="53" t="s">
        <v>41</v>
      </c>
      <c r="AD41" s="53" t="s">
        <v>15</v>
      </c>
      <c r="AE41" s="53">
        <v>20200</v>
      </c>
    </row>
    <row r="42" spans="2:31" x14ac:dyDescent="0.35">
      <c r="B42" s="4"/>
      <c r="C42" s="3"/>
      <c r="E42" s="4" t="s">
        <v>3607</v>
      </c>
      <c r="F42" s="3" t="s">
        <v>3608</v>
      </c>
      <c r="H42" s="4" t="s">
        <v>3609</v>
      </c>
      <c r="I42" s="3" t="s">
        <v>3610</v>
      </c>
      <c r="O42" s="57" t="s">
        <v>3611</v>
      </c>
      <c r="P42" s="54" t="s">
        <v>3612</v>
      </c>
      <c r="Q42" s="57" t="s">
        <v>3494</v>
      </c>
      <c r="S42" s="147">
        <v>16010</v>
      </c>
      <c r="T42" s="148" t="s">
        <v>3112</v>
      </c>
      <c r="U42" s="148" t="s">
        <v>3076</v>
      </c>
      <c r="V42" s="148" t="s">
        <v>3077</v>
      </c>
      <c r="X42" s="53" t="s">
        <v>106</v>
      </c>
      <c r="Y42" s="53">
        <v>99999</v>
      </c>
      <c r="Z42" s="137">
        <v>20200</v>
      </c>
      <c r="AA42" s="53"/>
      <c r="AB42" s="53" t="s">
        <v>41</v>
      </c>
      <c r="AC42" s="53" t="s">
        <v>41</v>
      </c>
      <c r="AD42" s="53" t="s">
        <v>15</v>
      </c>
      <c r="AE42" s="53">
        <v>20200</v>
      </c>
    </row>
    <row r="43" spans="2:31" x14ac:dyDescent="0.35">
      <c r="B43" s="4"/>
      <c r="C43" s="3"/>
      <c r="E43" s="4" t="s">
        <v>3613</v>
      </c>
      <c r="F43" s="3" t="s">
        <v>3614</v>
      </c>
      <c r="H43" s="4" t="s">
        <v>3615</v>
      </c>
      <c r="I43" s="3" t="s">
        <v>3616</v>
      </c>
      <c r="O43" s="58" t="s">
        <v>3617</v>
      </c>
      <c r="P43" s="53" t="s">
        <v>3618</v>
      </c>
      <c r="Q43" s="58" t="s">
        <v>3494</v>
      </c>
      <c r="S43" s="149">
        <v>16011</v>
      </c>
      <c r="T43" s="150" t="s">
        <v>3113</v>
      </c>
      <c r="U43" s="150" t="s">
        <v>3090</v>
      </c>
      <c r="V43" s="150" t="s">
        <v>3077</v>
      </c>
      <c r="X43" s="53" t="s">
        <v>3619</v>
      </c>
      <c r="Y43" s="53">
        <v>99999</v>
      </c>
      <c r="Z43" s="137">
        <v>12200</v>
      </c>
      <c r="AA43" s="53"/>
      <c r="AB43" s="53" t="s">
        <v>41</v>
      </c>
      <c r="AC43" s="53" t="s">
        <v>41</v>
      </c>
      <c r="AD43" s="53" t="s">
        <v>15</v>
      </c>
      <c r="AE43" s="53">
        <v>20200</v>
      </c>
    </row>
    <row r="44" spans="2:31" x14ac:dyDescent="0.35">
      <c r="B44" s="4"/>
      <c r="C44" s="3"/>
      <c r="E44" s="4" t="s">
        <v>3620</v>
      </c>
      <c r="F44" s="3" t="s">
        <v>3621</v>
      </c>
      <c r="H44" s="4" t="s">
        <v>3622</v>
      </c>
      <c r="I44" s="3" t="s">
        <v>3623</v>
      </c>
      <c r="O44" s="58" t="s">
        <v>3624</v>
      </c>
      <c r="P44" s="53" t="s">
        <v>3625</v>
      </c>
      <c r="Q44" s="58" t="s">
        <v>3494</v>
      </c>
      <c r="S44" s="147">
        <v>16020</v>
      </c>
      <c r="T44" s="148" t="s">
        <v>3114</v>
      </c>
      <c r="U44" s="148" t="s">
        <v>3076</v>
      </c>
      <c r="V44" s="148" t="s">
        <v>3077</v>
      </c>
      <c r="X44" s="53" t="s">
        <v>102</v>
      </c>
      <c r="Y44" s="218">
        <v>99999</v>
      </c>
      <c r="Z44" s="219">
        <v>12200</v>
      </c>
      <c r="AA44" s="218"/>
      <c r="AB44" s="53" t="s">
        <v>41</v>
      </c>
      <c r="AC44" s="53" t="s">
        <v>41</v>
      </c>
      <c r="AD44" s="53" t="s">
        <v>15</v>
      </c>
      <c r="AE44" s="53">
        <v>20200</v>
      </c>
    </row>
    <row r="45" spans="2:31" x14ac:dyDescent="0.35">
      <c r="B45" s="4"/>
      <c r="C45" s="3"/>
      <c r="E45" s="4" t="s">
        <v>3626</v>
      </c>
      <c r="F45" s="3" t="s">
        <v>3627</v>
      </c>
      <c r="H45" s="4" t="s">
        <v>3628</v>
      </c>
      <c r="I45" s="3" t="s">
        <v>3629</v>
      </c>
      <c r="O45" s="58" t="s">
        <v>3630</v>
      </c>
      <c r="P45" s="53" t="s">
        <v>3631</v>
      </c>
      <c r="Q45" s="58" t="s">
        <v>3494</v>
      </c>
      <c r="S45" s="149">
        <v>16021</v>
      </c>
      <c r="T45" s="150" t="s">
        <v>3115</v>
      </c>
      <c r="U45" s="150" t="s">
        <v>3090</v>
      </c>
      <c r="V45" s="150" t="s">
        <v>3077</v>
      </c>
      <c r="X45" s="53"/>
      <c r="Y45" s="53"/>
      <c r="Z45" s="137"/>
      <c r="AA45" s="53"/>
      <c r="AB45" s="53"/>
      <c r="AC45" s="53"/>
      <c r="AD45" s="53"/>
      <c r="AE45" s="53"/>
    </row>
    <row r="46" spans="2:31" x14ac:dyDescent="0.35">
      <c r="B46" s="4"/>
      <c r="C46" s="3"/>
      <c r="E46" s="4" t="s">
        <v>3632</v>
      </c>
      <c r="F46" s="3" t="s">
        <v>3633</v>
      </c>
      <c r="H46" s="4" t="s">
        <v>3634</v>
      </c>
      <c r="I46" s="3" t="s">
        <v>3635</v>
      </c>
      <c r="O46" s="58" t="s">
        <v>15</v>
      </c>
      <c r="P46" s="53" t="s">
        <v>17</v>
      </c>
      <c r="Q46" s="58" t="s">
        <v>3494</v>
      </c>
      <c r="S46" s="147">
        <v>16030</v>
      </c>
      <c r="T46" s="148" t="s">
        <v>3116</v>
      </c>
      <c r="U46" s="148" t="s">
        <v>3076</v>
      </c>
      <c r="V46" s="148" t="s">
        <v>3077</v>
      </c>
      <c r="X46" s="53"/>
      <c r="Y46" s="53"/>
      <c r="Z46" s="137"/>
      <c r="AA46" s="53"/>
      <c r="AB46" s="53"/>
      <c r="AC46" s="53"/>
      <c r="AD46" s="53"/>
      <c r="AE46" s="53"/>
    </row>
    <row r="47" spans="2:31" x14ac:dyDescent="0.35">
      <c r="B47" s="4"/>
      <c r="C47" s="3"/>
      <c r="E47" s="4" t="s">
        <v>3636</v>
      </c>
      <c r="F47" s="3" t="s">
        <v>3637</v>
      </c>
      <c r="H47" s="4" t="s">
        <v>3638</v>
      </c>
      <c r="I47" s="3" t="s">
        <v>3639</v>
      </c>
      <c r="O47" s="57" t="s">
        <v>3640</v>
      </c>
      <c r="P47" s="54" t="s">
        <v>3641</v>
      </c>
      <c r="Q47" s="57" t="s">
        <v>3494</v>
      </c>
      <c r="S47" s="149">
        <v>16031</v>
      </c>
      <c r="T47" s="150" t="s">
        <v>3117</v>
      </c>
      <c r="U47" s="150" t="s">
        <v>3090</v>
      </c>
      <c r="V47" s="150" t="s">
        <v>3077</v>
      </c>
      <c r="X47" s="53"/>
      <c r="Y47" s="53"/>
      <c r="Z47" s="137"/>
      <c r="AA47" s="53"/>
      <c r="AB47" s="53"/>
      <c r="AC47" s="53"/>
      <c r="AD47" s="53"/>
      <c r="AE47" s="53"/>
    </row>
    <row r="48" spans="2:31" x14ac:dyDescent="0.35">
      <c r="B48" s="4"/>
      <c r="C48" s="3"/>
      <c r="E48" s="4" t="s">
        <v>3642</v>
      </c>
      <c r="F48" s="3" t="s">
        <v>3643</v>
      </c>
      <c r="H48" s="4" t="s">
        <v>3644</v>
      </c>
      <c r="I48" s="3" t="s">
        <v>3645</v>
      </c>
      <c r="O48" s="58" t="s">
        <v>3646</v>
      </c>
      <c r="P48" s="53" t="s">
        <v>3647</v>
      </c>
      <c r="Q48" s="58" t="s">
        <v>3494</v>
      </c>
      <c r="S48" s="147">
        <v>17000</v>
      </c>
      <c r="T48" s="148" t="s">
        <v>3118</v>
      </c>
      <c r="U48" s="148" t="s">
        <v>3076</v>
      </c>
      <c r="V48" s="148" t="s">
        <v>3077</v>
      </c>
      <c r="X48" s="53"/>
      <c r="Y48" s="53"/>
      <c r="Z48" s="137"/>
      <c r="AA48" s="53"/>
      <c r="AB48" s="53"/>
      <c r="AC48" s="53"/>
      <c r="AD48" s="53"/>
      <c r="AE48" s="53"/>
    </row>
    <row r="49" spans="2:31" x14ac:dyDescent="0.35">
      <c r="B49" s="4"/>
      <c r="C49" s="3"/>
      <c r="E49" s="4" t="s">
        <v>3648</v>
      </c>
      <c r="F49" s="3" t="s">
        <v>3649</v>
      </c>
      <c r="H49" s="4" t="s">
        <v>3650</v>
      </c>
      <c r="I49" s="3" t="s">
        <v>3651</v>
      </c>
      <c r="O49" s="57" t="s">
        <v>3652</v>
      </c>
      <c r="P49" s="54" t="s">
        <v>3653</v>
      </c>
      <c r="Q49" s="57" t="s">
        <v>3494</v>
      </c>
      <c r="S49" s="149">
        <v>20000</v>
      </c>
      <c r="T49" s="150" t="s">
        <v>3119</v>
      </c>
      <c r="U49" s="150" t="s">
        <v>3090</v>
      </c>
      <c r="V49" s="150" t="s">
        <v>3077</v>
      </c>
      <c r="X49" s="53"/>
      <c r="Y49" s="53"/>
      <c r="Z49" s="137"/>
      <c r="AA49" s="53"/>
      <c r="AB49" s="53"/>
      <c r="AC49" s="53"/>
      <c r="AD49" s="53"/>
      <c r="AE49" s="53"/>
    </row>
    <row r="50" spans="2:31" x14ac:dyDescent="0.35">
      <c r="B50" s="4"/>
      <c r="C50" s="3"/>
      <c r="E50" s="4" t="s">
        <v>3654</v>
      </c>
      <c r="F50" s="3" t="s">
        <v>3655</v>
      </c>
      <c r="H50" s="4" t="s">
        <v>3656</v>
      </c>
      <c r="I50" s="3" t="s">
        <v>3657</v>
      </c>
      <c r="O50" s="58" t="s">
        <v>3658</v>
      </c>
      <c r="P50" s="53" t="s">
        <v>3659</v>
      </c>
      <c r="Q50" s="58" t="s">
        <v>3494</v>
      </c>
      <c r="S50" s="147">
        <v>20001</v>
      </c>
      <c r="T50" s="148" t="s">
        <v>3120</v>
      </c>
      <c r="U50" s="148" t="s">
        <v>3090</v>
      </c>
      <c r="V50" s="148" t="s">
        <v>3077</v>
      </c>
      <c r="X50" s="53"/>
      <c r="Y50" s="53"/>
      <c r="Z50" s="137"/>
      <c r="AA50" s="53"/>
      <c r="AB50" s="53"/>
      <c r="AC50" s="53"/>
      <c r="AD50" s="53"/>
      <c r="AE50" s="53"/>
    </row>
    <row r="51" spans="2:31" x14ac:dyDescent="0.35">
      <c r="B51" s="4"/>
      <c r="C51" s="3"/>
      <c r="E51" s="4" t="s">
        <v>3660</v>
      </c>
      <c r="F51" s="3" t="s">
        <v>3661</v>
      </c>
      <c r="H51" s="4" t="s">
        <v>3662</v>
      </c>
      <c r="I51" s="3" t="s">
        <v>3663</v>
      </c>
      <c r="O51" s="58" t="s">
        <v>3664</v>
      </c>
      <c r="P51" s="53" t="s">
        <v>3665</v>
      </c>
      <c r="Q51" s="58" t="s">
        <v>3494</v>
      </c>
      <c r="S51" s="149">
        <v>20010</v>
      </c>
      <c r="T51" s="150" t="s">
        <v>3121</v>
      </c>
      <c r="U51" s="150" t="s">
        <v>3090</v>
      </c>
      <c r="V51" s="150" t="s">
        <v>3077</v>
      </c>
      <c r="X51" s="53"/>
      <c r="Y51" s="53"/>
      <c r="Z51" s="137"/>
      <c r="AA51" s="53"/>
      <c r="AB51" s="53"/>
      <c r="AC51" s="53"/>
      <c r="AD51" s="53"/>
      <c r="AE51" s="53"/>
    </row>
    <row r="52" spans="2:31" x14ac:dyDescent="0.35">
      <c r="B52" s="4"/>
      <c r="C52" s="3"/>
      <c r="E52" s="4" t="s">
        <v>3666</v>
      </c>
      <c r="F52" s="3" t="s">
        <v>3667</v>
      </c>
      <c r="H52" s="4" t="s">
        <v>3668</v>
      </c>
      <c r="I52" s="3" t="s">
        <v>3669</v>
      </c>
      <c r="O52" s="57" t="s">
        <v>3670</v>
      </c>
      <c r="P52" s="54" t="s">
        <v>3671</v>
      </c>
      <c r="Q52" s="57" t="s">
        <v>3494</v>
      </c>
      <c r="S52" s="147">
        <v>20150</v>
      </c>
      <c r="T52" s="148" t="s">
        <v>3122</v>
      </c>
      <c r="U52" s="148" t="s">
        <v>3090</v>
      </c>
      <c r="V52" s="148" t="s">
        <v>3077</v>
      </c>
      <c r="X52" s="53"/>
      <c r="Y52" s="53"/>
      <c r="Z52" s="137"/>
      <c r="AA52" s="53"/>
      <c r="AB52" s="53"/>
      <c r="AC52" s="53"/>
      <c r="AD52" s="53"/>
      <c r="AE52" s="53"/>
    </row>
    <row r="53" spans="2:31" x14ac:dyDescent="0.35">
      <c r="B53" s="4"/>
      <c r="C53" s="3"/>
      <c r="E53" s="4" t="s">
        <v>3672</v>
      </c>
      <c r="F53" s="3" t="s">
        <v>3673</v>
      </c>
      <c r="H53" s="4" t="s">
        <v>3674</v>
      </c>
      <c r="I53" s="3" t="s">
        <v>3675</v>
      </c>
      <c r="O53" s="58" t="s">
        <v>3676</v>
      </c>
      <c r="P53" s="53" t="s">
        <v>3677</v>
      </c>
      <c r="Q53" s="58" t="s">
        <v>3494</v>
      </c>
      <c r="S53" s="149">
        <v>20151</v>
      </c>
      <c r="T53" s="150" t="s">
        <v>3123</v>
      </c>
      <c r="U53" s="150" t="s">
        <v>3090</v>
      </c>
      <c r="V53" s="150" t="s">
        <v>3077</v>
      </c>
      <c r="X53" s="53"/>
      <c r="Y53" s="53"/>
      <c r="Z53" s="137"/>
      <c r="AA53" s="53"/>
      <c r="AB53" s="53"/>
      <c r="AC53" s="53"/>
      <c r="AD53" s="53"/>
      <c r="AE53" s="53"/>
    </row>
    <row r="54" spans="2:31" x14ac:dyDescent="0.35">
      <c r="B54" s="4"/>
      <c r="C54" s="3"/>
      <c r="E54" s="4" t="s">
        <v>3678</v>
      </c>
      <c r="F54" s="3" t="s">
        <v>3679</v>
      </c>
      <c r="H54" s="4" t="s">
        <v>3680</v>
      </c>
      <c r="I54" s="3" t="s">
        <v>3681</v>
      </c>
      <c r="O54" s="57" t="s">
        <v>3682</v>
      </c>
      <c r="P54" s="54" t="s">
        <v>3683</v>
      </c>
      <c r="Q54" s="57" t="s">
        <v>3494</v>
      </c>
      <c r="S54" s="147">
        <v>20152</v>
      </c>
      <c r="T54" s="148" t="s">
        <v>3124</v>
      </c>
      <c r="U54" s="148" t="s">
        <v>3090</v>
      </c>
      <c r="V54" s="148" t="s">
        <v>3077</v>
      </c>
      <c r="X54" s="53"/>
      <c r="Y54" s="53"/>
      <c r="Z54" s="137"/>
      <c r="AA54" s="53"/>
      <c r="AB54" s="53"/>
      <c r="AC54" s="53"/>
      <c r="AD54" s="53"/>
      <c r="AE54" s="53"/>
    </row>
    <row r="55" spans="2:31" x14ac:dyDescent="0.35">
      <c r="B55" s="4"/>
      <c r="C55" s="3"/>
      <c r="E55" s="4" t="s">
        <v>3684</v>
      </c>
      <c r="F55" s="3" t="s">
        <v>3685</v>
      </c>
      <c r="H55" s="4" t="s">
        <v>3686</v>
      </c>
      <c r="I55" s="3" t="s">
        <v>3687</v>
      </c>
      <c r="O55" s="58" t="s">
        <v>3688</v>
      </c>
      <c r="P55" s="53" t="s">
        <v>3689</v>
      </c>
      <c r="Q55" s="58" t="s">
        <v>3494</v>
      </c>
      <c r="S55" s="149">
        <v>20153</v>
      </c>
      <c r="T55" s="150" t="s">
        <v>3125</v>
      </c>
      <c r="U55" s="150" t="s">
        <v>3090</v>
      </c>
      <c r="V55" s="150" t="s">
        <v>3077</v>
      </c>
      <c r="X55" s="53"/>
      <c r="Y55" s="53"/>
      <c r="Z55" s="137"/>
      <c r="AA55" s="53"/>
      <c r="AB55" s="53"/>
      <c r="AC55" s="53"/>
      <c r="AD55" s="53"/>
      <c r="AE55" s="53"/>
    </row>
    <row r="56" spans="2:31" x14ac:dyDescent="0.35">
      <c r="B56" s="4"/>
      <c r="C56" s="3"/>
      <c r="E56" s="4" t="s">
        <v>3690</v>
      </c>
      <c r="F56" s="3" t="s">
        <v>3691</v>
      </c>
      <c r="H56" s="4" t="s">
        <v>3692</v>
      </c>
      <c r="I56" s="3" t="s">
        <v>3693</v>
      </c>
      <c r="O56" s="57" t="s">
        <v>3694</v>
      </c>
      <c r="P56" s="54" t="s">
        <v>3695</v>
      </c>
      <c r="Q56" s="57" t="s">
        <v>3494</v>
      </c>
      <c r="S56" s="147">
        <v>20154</v>
      </c>
      <c r="T56" s="148" t="s">
        <v>3126</v>
      </c>
      <c r="U56" s="148" t="s">
        <v>3090</v>
      </c>
      <c r="V56" s="148" t="s">
        <v>3077</v>
      </c>
      <c r="X56" s="53"/>
      <c r="Y56" s="53"/>
      <c r="Z56" s="137"/>
      <c r="AA56" s="53"/>
      <c r="AB56" s="53"/>
      <c r="AC56" s="53"/>
      <c r="AD56" s="53"/>
      <c r="AE56" s="53"/>
    </row>
    <row r="57" spans="2:31" x14ac:dyDescent="0.35">
      <c r="B57" s="4"/>
      <c r="C57" s="3"/>
      <c r="E57" s="4" t="s">
        <v>3696</v>
      </c>
      <c r="F57" s="3" t="s">
        <v>3697</v>
      </c>
      <c r="H57" s="4" t="s">
        <v>3698</v>
      </c>
      <c r="I57" s="3" t="s">
        <v>3699</v>
      </c>
      <c r="O57" s="57" t="s">
        <v>3700</v>
      </c>
      <c r="P57" s="54" t="s">
        <v>3701</v>
      </c>
      <c r="Q57" s="57" t="s">
        <v>3494</v>
      </c>
      <c r="S57" s="149">
        <v>20155</v>
      </c>
      <c r="T57" s="150" t="s">
        <v>3127</v>
      </c>
      <c r="U57" s="150" t="s">
        <v>3090</v>
      </c>
      <c r="V57" s="150" t="s">
        <v>3077</v>
      </c>
      <c r="X57" s="53"/>
      <c r="Y57" s="53"/>
      <c r="Z57" s="137"/>
      <c r="AA57" s="53"/>
      <c r="AB57" s="53"/>
      <c r="AC57" s="53"/>
      <c r="AD57" s="53"/>
      <c r="AE57" s="53"/>
    </row>
    <row r="58" spans="2:31" x14ac:dyDescent="0.35">
      <c r="B58" s="4"/>
      <c r="C58" s="3"/>
      <c r="E58" s="4" t="s">
        <v>3702</v>
      </c>
      <c r="F58" s="3" t="s">
        <v>3703</v>
      </c>
      <c r="H58" s="4" t="s">
        <v>3704</v>
      </c>
      <c r="I58" s="3" t="s">
        <v>3705</v>
      </c>
      <c r="O58" s="58" t="s">
        <v>3706</v>
      </c>
      <c r="P58" s="53" t="s">
        <v>3707</v>
      </c>
      <c r="Q58" s="58" t="s">
        <v>3708</v>
      </c>
      <c r="S58" s="147">
        <v>20156</v>
      </c>
      <c r="T58" s="148" t="s">
        <v>3128</v>
      </c>
      <c r="U58" s="148" t="s">
        <v>3090</v>
      </c>
      <c r="V58" s="148" t="s">
        <v>3077</v>
      </c>
      <c r="X58" s="53"/>
      <c r="Y58" s="53"/>
      <c r="Z58" s="137"/>
      <c r="AA58" s="53"/>
      <c r="AB58" s="53"/>
      <c r="AC58" s="53"/>
      <c r="AD58" s="53"/>
      <c r="AE58" s="53"/>
    </row>
    <row r="59" spans="2:31" x14ac:dyDescent="0.35">
      <c r="B59" s="4"/>
      <c r="C59" s="3"/>
      <c r="E59" s="4" t="s">
        <v>3709</v>
      </c>
      <c r="F59" s="3" t="s">
        <v>3710</v>
      </c>
      <c r="H59" s="4" t="s">
        <v>3711</v>
      </c>
      <c r="I59" s="3" t="s">
        <v>3712</v>
      </c>
      <c r="O59" s="58" t="s">
        <v>3713</v>
      </c>
      <c r="P59" s="53" t="s">
        <v>3714</v>
      </c>
      <c r="Q59" s="58" t="s">
        <v>3708</v>
      </c>
      <c r="S59" s="149">
        <v>20157</v>
      </c>
      <c r="T59" s="150" t="s">
        <v>3129</v>
      </c>
      <c r="U59" s="150" t="s">
        <v>3090</v>
      </c>
      <c r="V59" s="150" t="s">
        <v>3077</v>
      </c>
      <c r="X59" s="53"/>
      <c r="Y59" s="53"/>
      <c r="Z59" s="137"/>
      <c r="AA59" s="53"/>
      <c r="AB59" s="53"/>
      <c r="AC59" s="53"/>
      <c r="AD59" s="53"/>
      <c r="AE59" s="53"/>
    </row>
    <row r="60" spans="2:31" x14ac:dyDescent="0.35">
      <c r="B60" s="4"/>
      <c r="C60" s="3"/>
      <c r="E60" s="4" t="s">
        <v>3715</v>
      </c>
      <c r="F60" s="3" t="s">
        <v>3716</v>
      </c>
      <c r="H60" s="4" t="s">
        <v>3717</v>
      </c>
      <c r="I60" s="3" t="s">
        <v>3718</v>
      </c>
      <c r="O60" s="57" t="s">
        <v>3719</v>
      </c>
      <c r="P60" s="54" t="s">
        <v>3720</v>
      </c>
      <c r="Q60" s="57" t="s">
        <v>3708</v>
      </c>
      <c r="S60" s="147">
        <v>20158</v>
      </c>
      <c r="T60" s="148" t="s">
        <v>3130</v>
      </c>
      <c r="U60" s="148" t="s">
        <v>3090</v>
      </c>
      <c r="V60" s="148" t="s">
        <v>3077</v>
      </c>
      <c r="X60" s="53"/>
      <c r="Y60" s="53"/>
      <c r="Z60" s="137"/>
      <c r="AA60" s="53"/>
      <c r="AB60" s="53"/>
      <c r="AC60" s="53"/>
      <c r="AD60" s="53"/>
      <c r="AE60" s="53"/>
    </row>
    <row r="61" spans="2:31" x14ac:dyDescent="0.35">
      <c r="B61" s="4"/>
      <c r="C61" s="3"/>
      <c r="E61" s="4" t="s">
        <v>3721</v>
      </c>
      <c r="F61" s="3" t="s">
        <v>3722</v>
      </c>
      <c r="H61" s="4" t="s">
        <v>3723</v>
      </c>
      <c r="I61" s="3" t="s">
        <v>3724</v>
      </c>
      <c r="O61" s="57" t="s">
        <v>3725</v>
      </c>
      <c r="P61" s="54" t="s">
        <v>3726</v>
      </c>
      <c r="Q61" s="57" t="s">
        <v>3708</v>
      </c>
      <c r="S61" s="149">
        <v>20200</v>
      </c>
      <c r="T61" s="150" t="s">
        <v>3131</v>
      </c>
      <c r="U61" s="150" t="s">
        <v>3090</v>
      </c>
      <c r="V61" s="150" t="s">
        <v>3077</v>
      </c>
      <c r="X61" s="53"/>
      <c r="Y61" s="53"/>
      <c r="Z61" s="137"/>
      <c r="AA61" s="53"/>
      <c r="AB61" s="53"/>
      <c r="AC61" s="53"/>
      <c r="AD61" s="53"/>
      <c r="AE61" s="53"/>
    </row>
    <row r="62" spans="2:31" x14ac:dyDescent="0.35">
      <c r="B62" s="4"/>
      <c r="C62" s="3"/>
      <c r="E62" s="4" t="s">
        <v>3727</v>
      </c>
      <c r="F62" s="3" t="s">
        <v>3728</v>
      </c>
      <c r="H62" s="4" t="s">
        <v>3729</v>
      </c>
      <c r="I62" s="3" t="s">
        <v>3730</v>
      </c>
      <c r="O62" s="57" t="s">
        <v>3731</v>
      </c>
      <c r="P62" s="54" t="s">
        <v>3732</v>
      </c>
      <c r="Q62" s="57" t="s">
        <v>3708</v>
      </c>
      <c r="S62" s="147">
        <v>20300</v>
      </c>
      <c r="T62" s="148" t="s">
        <v>3132</v>
      </c>
      <c r="U62" s="148" t="s">
        <v>3090</v>
      </c>
      <c r="V62" s="148" t="s">
        <v>3077</v>
      </c>
      <c r="X62" s="53"/>
      <c r="Y62" s="53"/>
      <c r="Z62" s="137"/>
      <c r="AA62" s="53"/>
      <c r="AB62" s="53"/>
      <c r="AC62" s="53"/>
      <c r="AD62" s="53"/>
      <c r="AE62" s="53"/>
    </row>
    <row r="63" spans="2:31" x14ac:dyDescent="0.35">
      <c r="B63" s="4"/>
      <c r="C63" s="3"/>
      <c r="E63" s="4" t="s">
        <v>3733</v>
      </c>
      <c r="F63" s="3" t="s">
        <v>3734</v>
      </c>
      <c r="H63" s="4" t="s">
        <v>3735</v>
      </c>
      <c r="I63" s="3" t="s">
        <v>3736</v>
      </c>
      <c r="O63" s="57" t="s">
        <v>3737</v>
      </c>
      <c r="P63" s="54" t="s">
        <v>3738</v>
      </c>
      <c r="Q63" s="57" t="s">
        <v>3708</v>
      </c>
      <c r="S63" s="149">
        <v>20310</v>
      </c>
      <c r="T63" s="150" t="s">
        <v>3133</v>
      </c>
      <c r="U63" s="150" t="s">
        <v>3090</v>
      </c>
      <c r="V63" s="150" t="s">
        <v>3077</v>
      </c>
      <c r="X63" s="53"/>
      <c r="Y63" s="53"/>
      <c r="Z63" s="137"/>
      <c r="AA63" s="53"/>
      <c r="AB63" s="53"/>
      <c r="AC63" s="53"/>
      <c r="AD63" s="53"/>
      <c r="AE63" s="53"/>
    </row>
    <row r="64" spans="2:31" x14ac:dyDescent="0.35">
      <c r="B64" s="4"/>
      <c r="C64" s="3"/>
      <c r="E64" s="4" t="s">
        <v>3739</v>
      </c>
      <c r="F64" s="3" t="s">
        <v>3740</v>
      </c>
      <c r="H64" s="4" t="s">
        <v>3741</v>
      </c>
      <c r="I64" s="3" t="s">
        <v>3742</v>
      </c>
      <c r="O64" s="57" t="s">
        <v>161</v>
      </c>
      <c r="P64" s="54" t="s">
        <v>3743</v>
      </c>
      <c r="Q64" s="57" t="s">
        <v>3708</v>
      </c>
      <c r="S64" s="147">
        <v>20320</v>
      </c>
      <c r="T64" s="148" t="s">
        <v>3134</v>
      </c>
      <c r="U64" s="148" t="s">
        <v>3090</v>
      </c>
      <c r="V64" s="148" t="s">
        <v>3077</v>
      </c>
      <c r="X64" s="53"/>
      <c r="Y64" s="53"/>
      <c r="Z64" s="137"/>
      <c r="AA64" s="53"/>
      <c r="AB64" s="53"/>
      <c r="AC64" s="53"/>
      <c r="AD64" s="53"/>
      <c r="AE64" s="53"/>
    </row>
    <row r="65" spans="2:31" x14ac:dyDescent="0.35">
      <c r="B65" s="4"/>
      <c r="C65" s="3"/>
      <c r="E65" s="4" t="s">
        <v>3744</v>
      </c>
      <c r="F65" s="3" t="s">
        <v>3745</v>
      </c>
      <c r="H65" s="4" t="s">
        <v>3746</v>
      </c>
      <c r="I65" s="3" t="s">
        <v>3747</v>
      </c>
      <c r="O65" s="58" t="s">
        <v>3748</v>
      </c>
      <c r="P65" s="53" t="s">
        <v>3749</v>
      </c>
      <c r="Q65" s="58" t="s">
        <v>3708</v>
      </c>
      <c r="S65" s="149">
        <v>20330</v>
      </c>
      <c r="T65" s="150" t="s">
        <v>3135</v>
      </c>
      <c r="U65" s="150" t="s">
        <v>3090</v>
      </c>
      <c r="V65" s="150" t="s">
        <v>3077</v>
      </c>
      <c r="X65" s="53"/>
      <c r="Y65" s="53"/>
      <c r="Z65" s="137"/>
      <c r="AA65" s="53"/>
      <c r="AB65" s="53"/>
      <c r="AC65" s="53"/>
      <c r="AD65" s="53"/>
      <c r="AE65" s="53"/>
    </row>
    <row r="66" spans="2:31" x14ac:dyDescent="0.35">
      <c r="B66" s="4"/>
      <c r="C66" s="3"/>
      <c r="E66" s="4" t="s">
        <v>3750</v>
      </c>
      <c r="F66" s="3" t="s">
        <v>3751</v>
      </c>
      <c r="H66" s="4" t="s">
        <v>3752</v>
      </c>
      <c r="I66" s="3" t="s">
        <v>3753</v>
      </c>
      <c r="O66" s="58" t="s">
        <v>3754</v>
      </c>
      <c r="P66" s="53" t="s">
        <v>3754</v>
      </c>
      <c r="Q66" s="58" t="s">
        <v>3755</v>
      </c>
      <c r="S66" s="147">
        <v>20600</v>
      </c>
      <c r="T66" s="148" t="s">
        <v>3136</v>
      </c>
      <c r="U66" s="148" t="s">
        <v>3090</v>
      </c>
      <c r="V66" s="148" t="s">
        <v>3077</v>
      </c>
      <c r="X66" s="53"/>
      <c r="Y66" s="53"/>
      <c r="Z66" s="137"/>
      <c r="AA66" s="53"/>
      <c r="AB66" s="53"/>
      <c r="AC66" s="53"/>
      <c r="AD66" s="53"/>
      <c r="AE66" s="53"/>
    </row>
    <row r="67" spans="2:31" x14ac:dyDescent="0.35">
      <c r="B67" s="4"/>
      <c r="C67" s="3"/>
      <c r="E67" s="4" t="s">
        <v>3756</v>
      </c>
      <c r="F67" s="3" t="s">
        <v>3757</v>
      </c>
      <c r="H67" s="4" t="s">
        <v>3758</v>
      </c>
      <c r="I67" s="3" t="s">
        <v>3759</v>
      </c>
      <c r="O67" s="57" t="s">
        <v>3760</v>
      </c>
      <c r="P67" s="54" t="s">
        <v>3761</v>
      </c>
      <c r="Q67" s="57" t="s">
        <v>3755</v>
      </c>
      <c r="S67" s="149">
        <v>21000</v>
      </c>
      <c r="T67" s="150" t="s">
        <v>3137</v>
      </c>
      <c r="U67" s="150" t="s">
        <v>3090</v>
      </c>
      <c r="V67" s="150" t="s">
        <v>3077</v>
      </c>
      <c r="X67" s="53"/>
      <c r="Y67" s="53"/>
      <c r="Z67" s="137"/>
      <c r="AA67" s="53"/>
      <c r="AB67" s="53"/>
      <c r="AC67" s="53"/>
      <c r="AD67" s="53"/>
      <c r="AE67" s="53"/>
    </row>
    <row r="68" spans="2:31" x14ac:dyDescent="0.35">
      <c r="B68" s="4"/>
      <c r="C68" s="3"/>
      <c r="E68" s="4" t="s">
        <v>3762</v>
      </c>
      <c r="F68" s="3" t="s">
        <v>3763</v>
      </c>
      <c r="H68" s="4" t="s">
        <v>3764</v>
      </c>
      <c r="I68" s="3" t="s">
        <v>3765</v>
      </c>
      <c r="O68" s="58" t="s">
        <v>3766</v>
      </c>
      <c r="P68" s="53" t="s">
        <v>3767</v>
      </c>
      <c r="Q68" s="58" t="s">
        <v>3755</v>
      </c>
      <c r="S68" s="147">
        <v>21050</v>
      </c>
      <c r="T68" s="148" t="s">
        <v>3138</v>
      </c>
      <c r="U68" s="148" t="s">
        <v>3090</v>
      </c>
      <c r="V68" s="148" t="s">
        <v>3077</v>
      </c>
      <c r="X68" s="53"/>
      <c r="Y68" s="53"/>
      <c r="Z68" s="137"/>
      <c r="AA68" s="53"/>
      <c r="AB68" s="53"/>
      <c r="AC68" s="53"/>
      <c r="AD68" s="53"/>
      <c r="AE68" s="53"/>
    </row>
    <row r="69" spans="2:31" x14ac:dyDescent="0.35">
      <c r="B69" s="4"/>
      <c r="C69" s="3"/>
      <c r="E69" s="4" t="s">
        <v>3768</v>
      </c>
      <c r="F69" s="3" t="s">
        <v>3769</v>
      </c>
      <c r="H69" s="4" t="s">
        <v>3770</v>
      </c>
      <c r="I69" s="3" t="s">
        <v>3771</v>
      </c>
      <c r="O69" s="58" t="s">
        <v>3772</v>
      </c>
      <c r="P69" s="53" t="s">
        <v>3773</v>
      </c>
      <c r="Q69" s="58" t="s">
        <v>3755</v>
      </c>
      <c r="S69" s="149">
        <v>21051</v>
      </c>
      <c r="T69" s="150" t="s">
        <v>3139</v>
      </c>
      <c r="U69" s="150" t="s">
        <v>3090</v>
      </c>
      <c r="V69" s="150" t="s">
        <v>3077</v>
      </c>
      <c r="X69" s="53"/>
      <c r="Y69" s="53"/>
      <c r="Z69" s="137"/>
      <c r="AA69" s="53"/>
      <c r="AB69" s="53"/>
      <c r="AC69" s="53"/>
      <c r="AD69" s="53"/>
      <c r="AE69" s="53"/>
    </row>
    <row r="70" spans="2:31" x14ac:dyDescent="0.35">
      <c r="B70" s="4"/>
      <c r="C70" s="3"/>
      <c r="E70" s="4" t="s">
        <v>3774</v>
      </c>
      <c r="F70" s="3" t="s">
        <v>3775</v>
      </c>
      <c r="H70" s="4" t="s">
        <v>3776</v>
      </c>
      <c r="I70" s="3" t="s">
        <v>3777</v>
      </c>
      <c r="O70" s="57" t="s">
        <v>3778</v>
      </c>
      <c r="P70" s="54" t="s">
        <v>3779</v>
      </c>
      <c r="Q70" s="57" t="s">
        <v>3755</v>
      </c>
      <c r="S70" s="147">
        <v>21052</v>
      </c>
      <c r="T70" s="148" t="s">
        <v>3140</v>
      </c>
      <c r="U70" s="148" t="s">
        <v>3090</v>
      </c>
      <c r="V70" s="148" t="s">
        <v>3077</v>
      </c>
      <c r="X70" s="53"/>
      <c r="Y70" s="53"/>
      <c r="Z70" s="137"/>
      <c r="AA70" s="53"/>
      <c r="AB70" s="53"/>
      <c r="AC70" s="53"/>
      <c r="AD70" s="53"/>
      <c r="AE70" s="53"/>
    </row>
    <row r="71" spans="2:31" x14ac:dyDescent="0.35">
      <c r="B71" s="4"/>
      <c r="C71" s="3"/>
      <c r="E71" s="4" t="s">
        <v>3780</v>
      </c>
      <c r="F71" s="3" t="s">
        <v>3781</v>
      </c>
      <c r="H71" s="4" t="s">
        <v>3782</v>
      </c>
      <c r="I71" s="3" t="s">
        <v>3783</v>
      </c>
      <c r="O71" s="57" t="s">
        <v>3784</v>
      </c>
      <c r="P71" s="54" t="s">
        <v>3785</v>
      </c>
      <c r="Q71" s="57" t="s">
        <v>3755</v>
      </c>
      <c r="S71" s="149">
        <v>21053</v>
      </c>
      <c r="T71" s="150" t="s">
        <v>3141</v>
      </c>
      <c r="U71" s="150" t="s">
        <v>3090</v>
      </c>
      <c r="V71" s="150" t="s">
        <v>3077</v>
      </c>
      <c r="X71" s="53"/>
      <c r="Y71" s="53"/>
      <c r="Z71" s="137"/>
      <c r="AA71" s="53"/>
      <c r="AB71" s="53"/>
      <c r="AC71" s="53"/>
      <c r="AD71" s="53"/>
      <c r="AE71" s="53"/>
    </row>
    <row r="72" spans="2:31" x14ac:dyDescent="0.35">
      <c r="B72" s="4"/>
      <c r="C72" s="3"/>
      <c r="E72" s="4" t="s">
        <v>3786</v>
      </c>
      <c r="F72" s="3" t="s">
        <v>3787</v>
      </c>
      <c r="H72" s="4" t="s">
        <v>3788</v>
      </c>
      <c r="I72" s="3" t="s">
        <v>3789</v>
      </c>
      <c r="O72" s="57" t="s">
        <v>3790</v>
      </c>
      <c r="P72" s="54" t="s">
        <v>3791</v>
      </c>
      <c r="Q72" s="57" t="s">
        <v>3755</v>
      </c>
      <c r="S72" s="147">
        <v>21054</v>
      </c>
      <c r="T72" s="148" t="s">
        <v>3142</v>
      </c>
      <c r="U72" s="148" t="s">
        <v>3090</v>
      </c>
      <c r="V72" s="148" t="s">
        <v>3077</v>
      </c>
      <c r="X72" s="53"/>
      <c r="Y72" s="53"/>
      <c r="Z72" s="137"/>
      <c r="AA72" s="53"/>
      <c r="AB72" s="53"/>
      <c r="AC72" s="53"/>
      <c r="AD72" s="53"/>
      <c r="AE72" s="53"/>
    </row>
    <row r="73" spans="2:31" x14ac:dyDescent="0.35">
      <c r="B73" s="4"/>
      <c r="C73" s="3"/>
      <c r="E73" s="4" t="s">
        <v>3792</v>
      </c>
      <c r="F73" s="3" t="s">
        <v>3793</v>
      </c>
      <c r="H73" s="4" t="s">
        <v>3794</v>
      </c>
      <c r="I73" s="3" t="s">
        <v>3795</v>
      </c>
      <c r="O73" s="58" t="s">
        <v>3796</v>
      </c>
      <c r="P73" s="53" t="s">
        <v>3797</v>
      </c>
      <c r="Q73" s="58" t="s">
        <v>3755</v>
      </c>
      <c r="S73" s="149">
        <v>21060</v>
      </c>
      <c r="T73" s="150" t="s">
        <v>3143</v>
      </c>
      <c r="U73" s="150" t="s">
        <v>3090</v>
      </c>
      <c r="V73" s="150" t="s">
        <v>3077</v>
      </c>
      <c r="X73" s="53"/>
      <c r="Y73" s="53"/>
      <c r="Z73" s="137"/>
      <c r="AA73" s="53"/>
      <c r="AB73" s="53"/>
      <c r="AC73" s="53"/>
      <c r="AD73" s="53"/>
      <c r="AE73" s="53"/>
    </row>
    <row r="74" spans="2:31" x14ac:dyDescent="0.35">
      <c r="B74" s="4"/>
      <c r="C74" s="3"/>
      <c r="E74" s="4" t="s">
        <v>3798</v>
      </c>
      <c r="F74" s="3" t="s">
        <v>3799</v>
      </c>
      <c r="H74" s="4" t="s">
        <v>3800</v>
      </c>
      <c r="I74" s="3" t="s">
        <v>3801</v>
      </c>
      <c r="O74" s="58" t="s">
        <v>3802</v>
      </c>
      <c r="P74" s="53" t="s">
        <v>3803</v>
      </c>
      <c r="Q74" s="58" t="s">
        <v>3755</v>
      </c>
      <c r="S74" s="147">
        <v>21061</v>
      </c>
      <c r="T74" s="148" t="s">
        <v>3144</v>
      </c>
      <c r="U74" s="148" t="s">
        <v>3090</v>
      </c>
      <c r="V74" s="148" t="s">
        <v>3077</v>
      </c>
      <c r="X74" s="53"/>
      <c r="Y74" s="53"/>
      <c r="Z74" s="137"/>
      <c r="AA74" s="53"/>
      <c r="AB74" s="53"/>
      <c r="AC74" s="53"/>
      <c r="AD74" s="53"/>
      <c r="AE74" s="53"/>
    </row>
    <row r="75" spans="2:31" x14ac:dyDescent="0.35">
      <c r="B75" s="4"/>
      <c r="C75" s="3"/>
      <c r="E75" s="4" t="s">
        <v>3804</v>
      </c>
      <c r="F75" s="3" t="s">
        <v>3805</v>
      </c>
      <c r="H75" s="4" t="s">
        <v>3806</v>
      </c>
      <c r="I75" s="3" t="s">
        <v>3807</v>
      </c>
      <c r="O75" s="57" t="s">
        <v>3808</v>
      </c>
      <c r="P75" s="54" t="s">
        <v>3809</v>
      </c>
      <c r="Q75" s="57" t="s">
        <v>3755</v>
      </c>
      <c r="S75" s="149">
        <v>21062</v>
      </c>
      <c r="T75" s="150" t="s">
        <v>3145</v>
      </c>
      <c r="U75" s="150" t="s">
        <v>3090</v>
      </c>
      <c r="V75" s="150" t="s">
        <v>3077</v>
      </c>
      <c r="X75" s="53"/>
      <c r="Y75" s="53"/>
      <c r="Z75" s="137"/>
      <c r="AA75" s="53"/>
      <c r="AB75" s="53"/>
      <c r="AC75" s="53"/>
      <c r="AD75" s="53"/>
      <c r="AE75" s="53"/>
    </row>
    <row r="76" spans="2:31" x14ac:dyDescent="0.35">
      <c r="B76" s="4"/>
      <c r="C76" s="3"/>
      <c r="E76" s="4" t="s">
        <v>3810</v>
      </c>
      <c r="F76" s="3" t="s">
        <v>3811</v>
      </c>
      <c r="H76" s="4" t="s">
        <v>3812</v>
      </c>
      <c r="I76" s="3" t="s">
        <v>3813</v>
      </c>
      <c r="O76" s="58" t="s">
        <v>3814</v>
      </c>
      <c r="P76" s="53" t="s">
        <v>3815</v>
      </c>
      <c r="Q76" s="58" t="s">
        <v>3755</v>
      </c>
      <c r="S76" s="147">
        <v>21063</v>
      </c>
      <c r="T76" s="148" t="s">
        <v>3146</v>
      </c>
      <c r="U76" s="148" t="s">
        <v>3090</v>
      </c>
      <c r="V76" s="148" t="s">
        <v>3077</v>
      </c>
      <c r="X76" s="53"/>
      <c r="Y76" s="53"/>
      <c r="Z76" s="137"/>
      <c r="AA76" s="53"/>
      <c r="AB76" s="53"/>
      <c r="AC76" s="53"/>
      <c r="AD76" s="53"/>
      <c r="AE76" s="53"/>
    </row>
    <row r="77" spans="2:31" x14ac:dyDescent="0.35">
      <c r="B77" s="4"/>
      <c r="C77" s="3"/>
      <c r="E77" s="4" t="s">
        <v>3816</v>
      </c>
      <c r="F77" s="3" t="s">
        <v>3817</v>
      </c>
      <c r="H77" s="4" t="s">
        <v>3818</v>
      </c>
      <c r="I77" s="3" t="s">
        <v>3819</v>
      </c>
      <c r="O77" s="58" t="s">
        <v>3820</v>
      </c>
      <c r="P77" s="53" t="s">
        <v>3821</v>
      </c>
      <c r="Q77" s="58" t="s">
        <v>3755</v>
      </c>
      <c r="S77" s="149">
        <v>21064</v>
      </c>
      <c r="T77" s="150" t="s">
        <v>3147</v>
      </c>
      <c r="U77" s="150" t="s">
        <v>3090</v>
      </c>
      <c r="V77" s="150" t="s">
        <v>3077</v>
      </c>
      <c r="X77" s="53"/>
      <c r="Y77" s="53"/>
      <c r="Z77" s="137"/>
      <c r="AA77" s="53"/>
      <c r="AB77" s="53"/>
      <c r="AC77" s="53"/>
      <c r="AD77" s="53"/>
      <c r="AE77" s="53"/>
    </row>
    <row r="78" spans="2:31" x14ac:dyDescent="0.35">
      <c r="B78" s="4"/>
      <c r="C78" s="3"/>
      <c r="E78" s="4" t="s">
        <v>3822</v>
      </c>
      <c r="F78" s="3" t="s">
        <v>3823</v>
      </c>
      <c r="H78" s="4" t="s">
        <v>3824</v>
      </c>
      <c r="I78" s="3" t="s">
        <v>3825</v>
      </c>
      <c r="O78" s="57" t="s">
        <v>3826</v>
      </c>
      <c r="P78" s="54" t="s">
        <v>3827</v>
      </c>
      <c r="Q78" s="57" t="s">
        <v>3755</v>
      </c>
      <c r="S78" s="147">
        <v>21065</v>
      </c>
      <c r="T78" s="148" t="s">
        <v>3148</v>
      </c>
      <c r="U78" s="148" t="s">
        <v>3090</v>
      </c>
      <c r="V78" s="148" t="s">
        <v>3077</v>
      </c>
      <c r="X78" s="53"/>
      <c r="Y78" s="53"/>
      <c r="Z78" s="137"/>
      <c r="AA78" s="53"/>
      <c r="AB78" s="53"/>
      <c r="AC78" s="53"/>
      <c r="AD78" s="53"/>
      <c r="AE78" s="53"/>
    </row>
    <row r="79" spans="2:31" x14ac:dyDescent="0.35">
      <c r="B79" s="4"/>
      <c r="C79" s="3"/>
      <c r="E79" s="4" t="s">
        <v>3828</v>
      </c>
      <c r="F79" s="3" t="s">
        <v>3829</v>
      </c>
      <c r="H79" s="4" t="s">
        <v>3830</v>
      </c>
      <c r="I79" s="3" t="s">
        <v>3831</v>
      </c>
      <c r="O79" s="57" t="s">
        <v>3832</v>
      </c>
      <c r="P79" s="54" t="s">
        <v>3833</v>
      </c>
      <c r="Q79" s="57" t="s">
        <v>3755</v>
      </c>
      <c r="S79" s="149">
        <v>21066</v>
      </c>
      <c r="T79" s="150" t="s">
        <v>3149</v>
      </c>
      <c r="U79" s="150" t="s">
        <v>3090</v>
      </c>
      <c r="V79" s="150" t="s">
        <v>3077</v>
      </c>
      <c r="X79" s="53"/>
      <c r="Y79" s="53"/>
      <c r="Z79" s="137"/>
      <c r="AA79" s="53"/>
      <c r="AB79" s="53"/>
      <c r="AC79" s="53"/>
      <c r="AD79" s="53"/>
      <c r="AE79" s="53"/>
    </row>
    <row r="80" spans="2:31" x14ac:dyDescent="0.35">
      <c r="B80" s="4"/>
      <c r="C80" s="3"/>
      <c r="E80" s="4" t="s">
        <v>3834</v>
      </c>
      <c r="F80" s="3" t="s">
        <v>3835</v>
      </c>
      <c r="H80" s="4" t="s">
        <v>3836</v>
      </c>
      <c r="I80" s="3" t="s">
        <v>3837</v>
      </c>
      <c r="O80" s="58" t="s">
        <v>3838</v>
      </c>
      <c r="P80" s="53" t="s">
        <v>3839</v>
      </c>
      <c r="Q80" s="58" t="s">
        <v>3755</v>
      </c>
      <c r="S80" s="147">
        <v>21067</v>
      </c>
      <c r="T80" s="148" t="s">
        <v>3150</v>
      </c>
      <c r="U80" s="148" t="s">
        <v>3090</v>
      </c>
      <c r="V80" s="148" t="s">
        <v>3077</v>
      </c>
      <c r="X80" s="53"/>
      <c r="Y80" s="53"/>
      <c r="Z80" s="137"/>
      <c r="AA80" s="53"/>
      <c r="AB80" s="53"/>
      <c r="AC80" s="53"/>
      <c r="AD80" s="53"/>
      <c r="AE80" s="53"/>
    </row>
    <row r="81" spans="2:31" x14ac:dyDescent="0.35">
      <c r="B81" s="4"/>
      <c r="C81" s="3"/>
      <c r="E81" s="4" t="s">
        <v>3840</v>
      </c>
      <c r="F81" s="3" t="s">
        <v>3841</v>
      </c>
      <c r="H81" s="4" t="s">
        <v>3842</v>
      </c>
      <c r="I81" s="3" t="s">
        <v>3843</v>
      </c>
      <c r="O81" s="57" t="s">
        <v>3844</v>
      </c>
      <c r="P81" s="54" t="s">
        <v>3845</v>
      </c>
      <c r="Q81" s="57" t="s">
        <v>3755</v>
      </c>
      <c r="S81" s="149">
        <v>21100</v>
      </c>
      <c r="T81" s="150" t="s">
        <v>3151</v>
      </c>
      <c r="U81" s="150" t="s">
        <v>3090</v>
      </c>
      <c r="V81" s="150" t="s">
        <v>3077</v>
      </c>
      <c r="X81" s="53"/>
      <c r="Y81" s="53"/>
      <c r="Z81" s="137"/>
      <c r="AA81" s="53"/>
      <c r="AB81" s="53"/>
      <c r="AC81" s="53"/>
      <c r="AD81" s="53"/>
      <c r="AE81" s="53"/>
    </row>
    <row r="82" spans="2:31" x14ac:dyDescent="0.35">
      <c r="B82" s="4"/>
      <c r="C82" s="3"/>
      <c r="E82" s="4" t="s">
        <v>3846</v>
      </c>
      <c r="F82" s="3" t="s">
        <v>3847</v>
      </c>
      <c r="H82" s="4" t="s">
        <v>3848</v>
      </c>
      <c r="I82" s="3" t="s">
        <v>3849</v>
      </c>
      <c r="O82" s="57" t="s">
        <v>3850</v>
      </c>
      <c r="P82" s="54" t="s">
        <v>3851</v>
      </c>
      <c r="Q82" s="57" t="s">
        <v>3755</v>
      </c>
      <c r="S82" s="147">
        <v>21102</v>
      </c>
      <c r="T82" s="148" t="s">
        <v>3152</v>
      </c>
      <c r="U82" s="148" t="s">
        <v>3090</v>
      </c>
      <c r="V82" s="148" t="s">
        <v>3077</v>
      </c>
      <c r="X82" s="53"/>
      <c r="Y82" s="53"/>
      <c r="Z82" s="137"/>
      <c r="AA82" s="53"/>
      <c r="AB82" s="53"/>
      <c r="AC82" s="53"/>
      <c r="AD82" s="53"/>
      <c r="AE82" s="53"/>
    </row>
    <row r="83" spans="2:31" x14ac:dyDescent="0.35">
      <c r="B83" s="4"/>
      <c r="C83" s="3"/>
      <c r="E83" s="4" t="s">
        <v>3852</v>
      </c>
      <c r="F83" s="3" t="s">
        <v>3853</v>
      </c>
      <c r="H83" s="4" t="s">
        <v>3854</v>
      </c>
      <c r="I83" s="3" t="s">
        <v>3855</v>
      </c>
      <c r="O83" s="57" t="s">
        <v>3856</v>
      </c>
      <c r="P83" s="54" t="s">
        <v>3857</v>
      </c>
      <c r="Q83" s="57" t="s">
        <v>3755</v>
      </c>
      <c r="S83" s="149">
        <v>21150</v>
      </c>
      <c r="T83" s="150" t="s">
        <v>3153</v>
      </c>
      <c r="U83" s="150" t="s">
        <v>3090</v>
      </c>
      <c r="V83" s="150" t="s">
        <v>3077</v>
      </c>
      <c r="X83" s="53"/>
      <c r="Y83" s="53"/>
      <c r="Z83" s="137"/>
      <c r="AA83" s="53"/>
      <c r="AB83" s="53"/>
      <c r="AC83" s="53"/>
      <c r="AD83" s="53"/>
      <c r="AE83" s="53"/>
    </row>
    <row r="84" spans="2:31" x14ac:dyDescent="0.35">
      <c r="B84" s="4"/>
      <c r="C84" s="3"/>
      <c r="E84" s="4" t="s">
        <v>3858</v>
      </c>
      <c r="F84" s="3" t="s">
        <v>3859</v>
      </c>
      <c r="H84" s="4" t="s">
        <v>3860</v>
      </c>
      <c r="I84" s="3" t="s">
        <v>3861</v>
      </c>
      <c r="O84" s="58" t="s">
        <v>3862</v>
      </c>
      <c r="P84" s="53" t="s">
        <v>3863</v>
      </c>
      <c r="Q84" s="58" t="s">
        <v>3755</v>
      </c>
      <c r="S84" s="147">
        <v>21300</v>
      </c>
      <c r="T84" s="148" t="s">
        <v>3154</v>
      </c>
      <c r="U84" s="148" t="s">
        <v>3090</v>
      </c>
      <c r="V84" s="148" t="s">
        <v>3077</v>
      </c>
      <c r="X84" s="53"/>
      <c r="Y84" s="53"/>
      <c r="Z84" s="137"/>
      <c r="AA84" s="53"/>
      <c r="AB84" s="53"/>
      <c r="AC84" s="53"/>
      <c r="AD84" s="53"/>
      <c r="AE84" s="53"/>
    </row>
    <row r="85" spans="2:31" x14ac:dyDescent="0.35">
      <c r="B85" s="4"/>
      <c r="C85" s="3"/>
      <c r="E85" s="4" t="s">
        <v>3864</v>
      </c>
      <c r="F85" s="3" t="s">
        <v>3865</v>
      </c>
      <c r="H85" s="4" t="s">
        <v>3866</v>
      </c>
      <c r="I85" s="3" t="s">
        <v>3867</v>
      </c>
      <c r="O85" s="57" t="s">
        <v>3868</v>
      </c>
      <c r="P85" s="54" t="s">
        <v>3773</v>
      </c>
      <c r="Q85" s="57" t="s">
        <v>3755</v>
      </c>
      <c r="S85" s="149">
        <v>25000</v>
      </c>
      <c r="T85" s="150" t="s">
        <v>3155</v>
      </c>
      <c r="U85" s="150" t="s">
        <v>3090</v>
      </c>
      <c r="V85" s="150" t="s">
        <v>3077</v>
      </c>
      <c r="X85" s="53"/>
      <c r="Y85" s="53"/>
      <c r="Z85" s="137"/>
      <c r="AA85" s="53"/>
      <c r="AB85" s="53"/>
      <c r="AC85" s="53"/>
      <c r="AD85" s="53"/>
      <c r="AE85" s="53"/>
    </row>
    <row r="86" spans="2:31" x14ac:dyDescent="0.35">
      <c r="B86" s="4"/>
      <c r="C86" s="3"/>
      <c r="E86" s="4" t="s">
        <v>3869</v>
      </c>
      <c r="F86" s="3" t="s">
        <v>3870</v>
      </c>
      <c r="H86" s="4" t="s">
        <v>3871</v>
      </c>
      <c r="I86" s="3" t="s">
        <v>3872</v>
      </c>
      <c r="O86" s="57" t="s">
        <v>3873</v>
      </c>
      <c r="P86" s="54" t="s">
        <v>3874</v>
      </c>
      <c r="Q86" s="57" t="s">
        <v>3755</v>
      </c>
      <c r="S86" s="147">
        <v>25010</v>
      </c>
      <c r="T86" s="148" t="s">
        <v>3156</v>
      </c>
      <c r="U86" s="148" t="s">
        <v>3090</v>
      </c>
      <c r="V86" s="148" t="s">
        <v>3077</v>
      </c>
      <c r="X86" s="53"/>
      <c r="Y86" s="53"/>
      <c r="Z86" s="137"/>
      <c r="AA86" s="53"/>
      <c r="AB86" s="53"/>
      <c r="AC86" s="53"/>
      <c r="AD86" s="53"/>
      <c r="AE86" s="53"/>
    </row>
    <row r="87" spans="2:31" x14ac:dyDescent="0.35">
      <c r="B87" s="4"/>
      <c r="C87" s="3"/>
      <c r="E87" s="4" t="s">
        <v>3875</v>
      </c>
      <c r="F87" s="3" t="s">
        <v>3876</v>
      </c>
      <c r="H87" s="4" t="s">
        <v>3877</v>
      </c>
      <c r="I87" s="3" t="s">
        <v>3878</v>
      </c>
      <c r="O87" s="57" t="s">
        <v>3879</v>
      </c>
      <c r="P87" s="54" t="s">
        <v>3880</v>
      </c>
      <c r="Q87" s="57" t="s">
        <v>3755</v>
      </c>
      <c r="S87" s="149">
        <v>27000</v>
      </c>
      <c r="T87" s="150" t="s">
        <v>3157</v>
      </c>
      <c r="U87" s="150" t="s">
        <v>3090</v>
      </c>
      <c r="V87" s="150" t="s">
        <v>3077</v>
      </c>
      <c r="X87" s="53"/>
      <c r="Y87" s="53"/>
      <c r="Z87" s="137"/>
      <c r="AA87" s="53"/>
      <c r="AB87" s="53"/>
      <c r="AC87" s="53"/>
      <c r="AD87" s="53"/>
      <c r="AE87" s="53"/>
    </row>
    <row r="88" spans="2:31" x14ac:dyDescent="0.35">
      <c r="B88" s="4"/>
      <c r="C88" s="3"/>
      <c r="E88" s="4" t="s">
        <v>3881</v>
      </c>
      <c r="F88" s="3" t="s">
        <v>3882</v>
      </c>
      <c r="H88" s="4" t="s">
        <v>3883</v>
      </c>
      <c r="I88" s="3" t="s">
        <v>3884</v>
      </c>
      <c r="O88" s="58" t="s">
        <v>3885</v>
      </c>
      <c r="P88" s="53" t="s">
        <v>3886</v>
      </c>
      <c r="Q88" s="58" t="s">
        <v>3755</v>
      </c>
      <c r="S88" s="147">
        <v>27005</v>
      </c>
      <c r="T88" s="148" t="s">
        <v>3158</v>
      </c>
      <c r="U88" s="148" t="s">
        <v>3090</v>
      </c>
      <c r="V88" s="148" t="s">
        <v>3077</v>
      </c>
      <c r="X88" s="53"/>
      <c r="Y88" s="53"/>
      <c r="Z88" s="137"/>
      <c r="AA88" s="53"/>
      <c r="AB88" s="53"/>
      <c r="AC88" s="53"/>
      <c r="AD88" s="53"/>
      <c r="AE88" s="53"/>
    </row>
    <row r="89" spans="2:31" x14ac:dyDescent="0.35">
      <c r="B89" s="4"/>
      <c r="C89" s="3"/>
      <c r="E89" s="4" t="s">
        <v>3887</v>
      </c>
      <c r="F89" s="3" t="s">
        <v>3888</v>
      </c>
      <c r="H89" s="4" t="s">
        <v>3889</v>
      </c>
      <c r="I89" s="3" t="s">
        <v>3890</v>
      </c>
      <c r="O89" s="58" t="s">
        <v>3891</v>
      </c>
      <c r="P89" s="53" t="s">
        <v>3892</v>
      </c>
      <c r="Q89" s="58" t="s">
        <v>3755</v>
      </c>
      <c r="S89" s="149">
        <v>27010</v>
      </c>
      <c r="T89" s="150" t="s">
        <v>3159</v>
      </c>
      <c r="U89" s="150" t="s">
        <v>3090</v>
      </c>
      <c r="V89" s="150" t="s">
        <v>3077</v>
      </c>
      <c r="X89" s="53"/>
      <c r="Y89" s="53"/>
      <c r="Z89" s="137"/>
      <c r="AA89" s="53"/>
      <c r="AB89" s="53"/>
      <c r="AC89" s="53"/>
      <c r="AD89" s="53"/>
      <c r="AE89" s="53"/>
    </row>
    <row r="90" spans="2:31" x14ac:dyDescent="0.35">
      <c r="B90" s="4"/>
      <c r="C90" s="3"/>
      <c r="E90" s="4" t="s">
        <v>3893</v>
      </c>
      <c r="F90" s="3" t="s">
        <v>3894</v>
      </c>
      <c r="H90" s="4" t="s">
        <v>3895</v>
      </c>
      <c r="I90" s="3" t="s">
        <v>3896</v>
      </c>
      <c r="O90" s="57" t="s">
        <v>3897</v>
      </c>
      <c r="P90" s="54" t="s">
        <v>3898</v>
      </c>
      <c r="Q90" s="57" t="s">
        <v>3755</v>
      </c>
      <c r="S90" s="147">
        <v>27012</v>
      </c>
      <c r="T90" s="148" t="s">
        <v>3160</v>
      </c>
      <c r="U90" s="148" t="s">
        <v>3090</v>
      </c>
      <c r="V90" s="148" t="s">
        <v>3077</v>
      </c>
      <c r="X90" s="53"/>
      <c r="Y90" s="53"/>
      <c r="Z90" s="137"/>
      <c r="AA90" s="53"/>
      <c r="AB90" s="53"/>
      <c r="AC90" s="53"/>
      <c r="AD90" s="53"/>
      <c r="AE90" s="53"/>
    </row>
    <row r="91" spans="2:31" x14ac:dyDescent="0.35">
      <c r="B91" s="4"/>
      <c r="C91" s="3"/>
      <c r="E91" s="4" t="s">
        <v>3899</v>
      </c>
      <c r="F91" s="3" t="s">
        <v>3900</v>
      </c>
      <c r="H91" s="4" t="s">
        <v>3901</v>
      </c>
      <c r="I91" s="3" t="s">
        <v>3902</v>
      </c>
      <c r="O91" s="58" t="s">
        <v>3903</v>
      </c>
      <c r="P91" s="53" t="s">
        <v>3904</v>
      </c>
      <c r="Q91" s="58" t="s">
        <v>3755</v>
      </c>
      <c r="S91" s="149">
        <v>27020</v>
      </c>
      <c r="T91" s="150" t="s">
        <v>3161</v>
      </c>
      <c r="U91" s="150" t="s">
        <v>3090</v>
      </c>
      <c r="V91" s="150" t="s">
        <v>3077</v>
      </c>
      <c r="X91" s="53"/>
      <c r="Y91" s="53"/>
      <c r="Z91" s="137"/>
      <c r="AA91" s="53"/>
      <c r="AB91" s="53"/>
      <c r="AC91" s="53"/>
      <c r="AD91" s="53"/>
      <c r="AE91" s="53"/>
    </row>
    <row r="92" spans="2:31" x14ac:dyDescent="0.35">
      <c r="B92" s="4"/>
      <c r="C92" s="3"/>
      <c r="E92" s="4" t="s">
        <v>3905</v>
      </c>
      <c r="F92" s="3" t="s">
        <v>3906</v>
      </c>
      <c r="H92" s="4" t="s">
        <v>3907</v>
      </c>
      <c r="I92" s="3" t="s">
        <v>3908</v>
      </c>
      <c r="O92" s="57" t="s">
        <v>3909</v>
      </c>
      <c r="P92" s="54" t="s">
        <v>3910</v>
      </c>
      <c r="Q92" s="57" t="s">
        <v>3755</v>
      </c>
      <c r="S92" s="147">
        <v>30000</v>
      </c>
      <c r="T92" s="148" t="s">
        <v>3162</v>
      </c>
      <c r="U92" s="148" t="s">
        <v>3090</v>
      </c>
      <c r="V92" s="148" t="s">
        <v>3163</v>
      </c>
      <c r="X92" s="53"/>
      <c r="Y92" s="53"/>
      <c r="Z92" s="137"/>
      <c r="AA92" s="53"/>
      <c r="AB92" s="53"/>
      <c r="AC92" s="53"/>
      <c r="AD92" s="53"/>
      <c r="AE92" s="53"/>
    </row>
    <row r="93" spans="2:31" x14ac:dyDescent="0.35">
      <c r="B93" s="4"/>
      <c r="C93" s="3"/>
      <c r="E93" s="4" t="s">
        <v>3911</v>
      </c>
      <c r="F93" s="3" t="s">
        <v>3912</v>
      </c>
      <c r="H93" s="4" t="s">
        <v>3913</v>
      </c>
      <c r="I93" s="3" t="s">
        <v>3914</v>
      </c>
      <c r="O93" s="58" t="s">
        <v>3915</v>
      </c>
      <c r="P93" s="53" t="s">
        <v>3916</v>
      </c>
      <c r="Q93" s="58" t="s">
        <v>3755</v>
      </c>
      <c r="S93" s="149">
        <v>31000</v>
      </c>
      <c r="T93" s="150" t="s">
        <v>3164</v>
      </c>
      <c r="U93" s="150" t="s">
        <v>3090</v>
      </c>
      <c r="V93" s="150" t="s">
        <v>3077</v>
      </c>
      <c r="X93" s="53"/>
      <c r="Y93" s="53"/>
      <c r="Z93" s="137"/>
      <c r="AA93" s="53"/>
      <c r="AB93" s="53"/>
      <c r="AC93" s="53"/>
      <c r="AD93" s="53"/>
      <c r="AE93" s="53"/>
    </row>
    <row r="94" spans="2:31" x14ac:dyDescent="0.35">
      <c r="B94" s="4"/>
      <c r="C94" s="3"/>
      <c r="E94" s="4" t="s">
        <v>3917</v>
      </c>
      <c r="F94" s="3" t="s">
        <v>3918</v>
      </c>
      <c r="H94" s="4" t="s">
        <v>3919</v>
      </c>
      <c r="I94" s="3" t="s">
        <v>3920</v>
      </c>
      <c r="O94" s="58" t="s">
        <v>3921</v>
      </c>
      <c r="P94" s="53" t="s">
        <v>3922</v>
      </c>
      <c r="Q94" s="58" t="s">
        <v>3755</v>
      </c>
      <c r="S94" s="147">
        <v>32000</v>
      </c>
      <c r="T94" s="148" t="s">
        <v>3165</v>
      </c>
      <c r="U94" s="148" t="s">
        <v>3090</v>
      </c>
      <c r="V94" s="148" t="s">
        <v>3163</v>
      </c>
      <c r="X94" s="53"/>
      <c r="Y94" s="53"/>
      <c r="Z94" s="137"/>
      <c r="AA94" s="53"/>
      <c r="AB94" s="53"/>
      <c r="AC94" s="53"/>
      <c r="AD94" s="53"/>
      <c r="AE94" s="53"/>
    </row>
    <row r="95" spans="2:31" x14ac:dyDescent="0.35">
      <c r="B95" s="4"/>
      <c r="C95" s="3"/>
      <c r="E95" s="4" t="s">
        <v>3923</v>
      </c>
      <c r="F95" s="3" t="s">
        <v>3924</v>
      </c>
      <c r="H95" s="4" t="s">
        <v>3925</v>
      </c>
      <c r="I95" s="3" t="s">
        <v>3926</v>
      </c>
      <c r="O95" s="58" t="s">
        <v>3927</v>
      </c>
      <c r="P95" s="53" t="s">
        <v>3928</v>
      </c>
      <c r="Q95" s="58" t="s">
        <v>3755</v>
      </c>
      <c r="S95" s="149">
        <v>40001</v>
      </c>
      <c r="T95" s="150" t="s">
        <v>3166</v>
      </c>
      <c r="U95" s="150" t="s">
        <v>3090</v>
      </c>
      <c r="V95" s="150" t="s">
        <v>3086</v>
      </c>
      <c r="X95" s="53"/>
      <c r="Y95" s="53"/>
      <c r="Z95" s="137"/>
      <c r="AA95" s="53"/>
      <c r="AB95" s="53"/>
      <c r="AC95" s="53"/>
      <c r="AD95" s="53"/>
      <c r="AE95" s="53"/>
    </row>
    <row r="96" spans="2:31" x14ac:dyDescent="0.35">
      <c r="B96" s="4"/>
      <c r="C96" s="3"/>
      <c r="E96" s="4" t="s">
        <v>3929</v>
      </c>
      <c r="F96" s="3" t="s">
        <v>3930</v>
      </c>
      <c r="H96" s="4" t="s">
        <v>3931</v>
      </c>
      <c r="I96" s="3" t="s">
        <v>3932</v>
      </c>
      <c r="O96" s="58" t="s">
        <v>3933</v>
      </c>
      <c r="P96" s="53" t="s">
        <v>3934</v>
      </c>
      <c r="Q96" s="58" t="s">
        <v>3755</v>
      </c>
      <c r="S96" s="147">
        <v>40002</v>
      </c>
      <c r="T96" s="148" t="s">
        <v>3167</v>
      </c>
      <c r="U96" s="148" t="s">
        <v>3090</v>
      </c>
      <c r="V96" s="148" t="s">
        <v>3086</v>
      </c>
      <c r="X96" s="53"/>
      <c r="Y96" s="53"/>
      <c r="Z96" s="137"/>
      <c r="AA96" s="53"/>
      <c r="AB96" s="53"/>
      <c r="AC96" s="53"/>
      <c r="AD96" s="53"/>
      <c r="AE96" s="53"/>
    </row>
    <row r="97" spans="2:31" x14ac:dyDescent="0.35">
      <c r="B97" s="4"/>
      <c r="C97" s="3"/>
      <c r="E97" s="4" t="s">
        <v>3935</v>
      </c>
      <c r="F97" s="3" t="s">
        <v>3936</v>
      </c>
      <c r="H97" s="4" t="s">
        <v>3937</v>
      </c>
      <c r="I97" s="3" t="s">
        <v>3938</v>
      </c>
      <c r="O97" s="57" t="s">
        <v>3939</v>
      </c>
      <c r="P97" s="54" t="s">
        <v>3940</v>
      </c>
      <c r="Q97" s="57" t="s">
        <v>3755</v>
      </c>
      <c r="S97" s="149">
        <v>40010</v>
      </c>
      <c r="T97" s="150" t="s">
        <v>3168</v>
      </c>
      <c r="U97" s="150" t="s">
        <v>3090</v>
      </c>
      <c r="V97" s="150" t="s">
        <v>3086</v>
      </c>
      <c r="X97" s="53"/>
      <c r="Y97" s="214"/>
      <c r="Z97" s="213"/>
      <c r="AA97" s="214"/>
      <c r="AB97" s="53"/>
      <c r="AC97" s="53"/>
      <c r="AD97" s="53"/>
      <c r="AE97" s="53"/>
    </row>
    <row r="98" spans="2:31" x14ac:dyDescent="0.35">
      <c r="B98" s="4"/>
      <c r="C98" s="3"/>
      <c r="E98" s="4" t="s">
        <v>3941</v>
      </c>
      <c r="F98" s="3" t="s">
        <v>3942</v>
      </c>
      <c r="H98" s="4" t="s">
        <v>3943</v>
      </c>
      <c r="I98" s="3" t="s">
        <v>3944</v>
      </c>
      <c r="O98" s="57" t="s">
        <v>3945</v>
      </c>
      <c r="P98" s="54" t="s">
        <v>3946</v>
      </c>
      <c r="Q98" s="57" t="s">
        <v>3755</v>
      </c>
      <c r="S98" s="147">
        <v>40015</v>
      </c>
      <c r="T98" s="148" t="s">
        <v>3169</v>
      </c>
      <c r="U98" s="148" t="s">
        <v>3090</v>
      </c>
      <c r="V98" s="148" t="s">
        <v>3086</v>
      </c>
      <c r="X98" s="53"/>
      <c r="Y98" s="53"/>
      <c r="Z98" s="137"/>
      <c r="AA98" s="53"/>
      <c r="AB98" s="53"/>
      <c r="AC98" s="53"/>
      <c r="AD98" s="53"/>
      <c r="AE98" s="53"/>
    </row>
    <row r="99" spans="2:31" x14ac:dyDescent="0.35">
      <c r="B99" s="4"/>
      <c r="C99" s="3"/>
      <c r="E99" s="4" t="s">
        <v>3947</v>
      </c>
      <c r="F99" s="3" t="s">
        <v>3948</v>
      </c>
      <c r="H99" s="4" t="s">
        <v>3949</v>
      </c>
      <c r="I99" s="3" t="s">
        <v>3950</v>
      </c>
      <c r="O99" s="58" t="s">
        <v>3951</v>
      </c>
      <c r="P99" s="53" t="s">
        <v>3952</v>
      </c>
      <c r="Q99" s="58" t="s">
        <v>3755</v>
      </c>
      <c r="S99" s="149">
        <v>40070</v>
      </c>
      <c r="T99" s="150" t="s">
        <v>3170</v>
      </c>
      <c r="U99" s="150" t="s">
        <v>3090</v>
      </c>
      <c r="V99" s="150" t="s">
        <v>3086</v>
      </c>
      <c r="X99" s="53"/>
      <c r="Y99" s="53"/>
      <c r="Z99" s="137"/>
      <c r="AA99" s="53"/>
      <c r="AB99" s="53"/>
      <c r="AC99" s="53"/>
      <c r="AD99" s="53"/>
      <c r="AE99" s="53"/>
    </row>
    <row r="100" spans="2:31" x14ac:dyDescent="0.35">
      <c r="B100" s="4"/>
      <c r="C100" s="3"/>
      <c r="E100" s="4" t="s">
        <v>3953</v>
      </c>
      <c r="F100" s="3" t="s">
        <v>3954</v>
      </c>
      <c r="H100" s="4" t="s">
        <v>3955</v>
      </c>
      <c r="I100" s="3" t="s">
        <v>3956</v>
      </c>
      <c r="O100" s="58" t="s">
        <v>3957</v>
      </c>
      <c r="P100" s="53" t="s">
        <v>3958</v>
      </c>
      <c r="Q100" s="58" t="s">
        <v>3755</v>
      </c>
      <c r="S100" s="147">
        <v>40080</v>
      </c>
      <c r="T100" s="148" t="s">
        <v>3171</v>
      </c>
      <c r="U100" s="148" t="s">
        <v>3090</v>
      </c>
      <c r="V100" s="148" t="s">
        <v>3086</v>
      </c>
      <c r="X100" s="53"/>
      <c r="Y100" s="214"/>
      <c r="Z100" s="213"/>
      <c r="AA100" s="214"/>
      <c r="AB100" s="53"/>
      <c r="AC100" s="53"/>
      <c r="AD100" s="53"/>
      <c r="AE100" s="53"/>
    </row>
    <row r="101" spans="2:31" x14ac:dyDescent="0.35">
      <c r="B101" s="4"/>
      <c r="C101" s="3"/>
      <c r="E101" s="4" t="s">
        <v>3959</v>
      </c>
      <c r="F101" s="3" t="s">
        <v>3960</v>
      </c>
      <c r="H101" s="4" t="s">
        <v>3961</v>
      </c>
      <c r="I101" s="3" t="s">
        <v>3962</v>
      </c>
      <c r="O101" s="57" t="s">
        <v>3963</v>
      </c>
      <c r="P101" s="54" t="s">
        <v>3964</v>
      </c>
      <c r="Q101" s="57" t="s">
        <v>3755</v>
      </c>
      <c r="S101" s="149">
        <v>40500</v>
      </c>
      <c r="T101" s="150" t="s">
        <v>3172</v>
      </c>
      <c r="U101" s="150" t="s">
        <v>3090</v>
      </c>
      <c r="V101" s="150" t="s">
        <v>3086</v>
      </c>
      <c r="X101" s="53"/>
      <c r="Y101" s="53"/>
      <c r="Z101" s="137"/>
      <c r="AA101" s="53"/>
      <c r="AB101" s="53"/>
      <c r="AC101" s="53"/>
      <c r="AD101" s="53"/>
      <c r="AE101" s="53"/>
    </row>
    <row r="102" spans="2:31" x14ac:dyDescent="0.35">
      <c r="B102" s="4"/>
      <c r="C102" s="3"/>
      <c r="E102" s="4" t="s">
        <v>3965</v>
      </c>
      <c r="F102" s="3" t="s">
        <v>3966</v>
      </c>
      <c r="H102" s="4" t="s">
        <v>3967</v>
      </c>
      <c r="I102" s="3" t="s">
        <v>3968</v>
      </c>
      <c r="O102" s="58" t="s">
        <v>3969</v>
      </c>
      <c r="P102" s="53" t="s">
        <v>3970</v>
      </c>
      <c r="Q102" s="58" t="s">
        <v>3755</v>
      </c>
      <c r="S102" s="147">
        <v>40900</v>
      </c>
      <c r="T102" s="148" t="s">
        <v>3173</v>
      </c>
      <c r="U102" s="148" t="s">
        <v>3090</v>
      </c>
      <c r="V102" s="148" t="s">
        <v>3086</v>
      </c>
      <c r="X102" s="53"/>
      <c r="Y102" s="53"/>
      <c r="Z102" s="137"/>
      <c r="AA102" s="53"/>
      <c r="AB102" s="53"/>
      <c r="AC102" s="53"/>
      <c r="AD102" s="53"/>
      <c r="AE102" s="53"/>
    </row>
    <row r="103" spans="2:31" x14ac:dyDescent="0.35">
      <c r="B103" s="4"/>
      <c r="C103" s="3"/>
      <c r="E103" s="4" t="s">
        <v>3971</v>
      </c>
      <c r="F103" s="3" t="s">
        <v>3972</v>
      </c>
      <c r="H103" s="4" t="s">
        <v>3973</v>
      </c>
      <c r="I103" s="3" t="s">
        <v>3974</v>
      </c>
      <c r="O103" s="58" t="s">
        <v>3975</v>
      </c>
      <c r="P103" s="53" t="s">
        <v>3976</v>
      </c>
      <c r="Q103" s="58" t="s">
        <v>3755</v>
      </c>
      <c r="S103" s="149">
        <v>40910</v>
      </c>
      <c r="T103" s="150" t="s">
        <v>3174</v>
      </c>
      <c r="U103" s="150" t="s">
        <v>3076</v>
      </c>
      <c r="V103" s="150" t="s">
        <v>3086</v>
      </c>
      <c r="X103" s="53"/>
      <c r="Y103" s="53"/>
      <c r="Z103" s="137"/>
      <c r="AA103" s="53"/>
      <c r="AB103" s="53"/>
      <c r="AC103" s="53"/>
      <c r="AD103" s="53"/>
      <c r="AE103" s="53"/>
    </row>
    <row r="104" spans="2:31" x14ac:dyDescent="0.35">
      <c r="B104" s="4"/>
      <c r="C104" s="3"/>
      <c r="E104" s="4" t="s">
        <v>3977</v>
      </c>
      <c r="F104" s="3" t="s">
        <v>3978</v>
      </c>
      <c r="H104" s="4" t="s">
        <v>3979</v>
      </c>
      <c r="I104" s="3" t="s">
        <v>3980</v>
      </c>
      <c r="O104" s="57" t="s">
        <v>3981</v>
      </c>
      <c r="P104" s="54" t="s">
        <v>3982</v>
      </c>
      <c r="Q104" s="57" t="s">
        <v>3755</v>
      </c>
      <c r="S104" s="147">
        <v>41000</v>
      </c>
      <c r="T104" s="148" t="s">
        <v>3175</v>
      </c>
      <c r="U104" s="148" t="s">
        <v>3090</v>
      </c>
      <c r="V104" s="148" t="s">
        <v>3086</v>
      </c>
      <c r="X104" s="53"/>
      <c r="Y104" s="53"/>
      <c r="Z104" s="137"/>
      <c r="AA104" s="53"/>
      <c r="AB104" s="53"/>
      <c r="AC104" s="53"/>
      <c r="AD104" s="53"/>
      <c r="AE104" s="53"/>
    </row>
    <row r="105" spans="2:31" x14ac:dyDescent="0.35">
      <c r="B105" s="4"/>
      <c r="C105" s="3"/>
      <c r="E105" s="4" t="s">
        <v>3983</v>
      </c>
      <c r="F105" s="3" t="s">
        <v>3984</v>
      </c>
      <c r="H105" s="4" t="s">
        <v>3985</v>
      </c>
      <c r="I105" s="3" t="s">
        <v>3986</v>
      </c>
      <c r="O105" s="58" t="s">
        <v>3987</v>
      </c>
      <c r="P105" s="53" t="s">
        <v>3988</v>
      </c>
      <c r="Q105" s="58" t="s">
        <v>3755</v>
      </c>
      <c r="S105" s="149">
        <v>41500</v>
      </c>
      <c r="T105" s="150" t="s">
        <v>3176</v>
      </c>
      <c r="U105" s="150" t="s">
        <v>3090</v>
      </c>
      <c r="V105" s="150" t="s">
        <v>3086</v>
      </c>
      <c r="X105" s="53"/>
      <c r="Y105" s="214"/>
      <c r="Z105" s="213"/>
      <c r="AA105" s="214"/>
      <c r="AB105" s="53"/>
      <c r="AC105" s="53"/>
      <c r="AD105" s="53"/>
      <c r="AE105" s="53"/>
    </row>
    <row r="106" spans="2:31" x14ac:dyDescent="0.35">
      <c r="B106" s="4"/>
      <c r="C106" s="3"/>
      <c r="E106" s="4" t="s">
        <v>3989</v>
      </c>
      <c r="F106" s="3" t="s">
        <v>3990</v>
      </c>
      <c r="H106" s="4" t="s">
        <v>3991</v>
      </c>
      <c r="I106" s="3" t="s">
        <v>3992</v>
      </c>
      <c r="O106" s="57" t="s">
        <v>3993</v>
      </c>
      <c r="P106" s="54" t="s">
        <v>3994</v>
      </c>
      <c r="Q106" s="57" t="s">
        <v>3755</v>
      </c>
      <c r="S106" s="147">
        <v>41600</v>
      </c>
      <c r="T106" s="148" t="s">
        <v>3177</v>
      </c>
      <c r="U106" s="148" t="s">
        <v>3090</v>
      </c>
      <c r="V106" s="148" t="s">
        <v>3086</v>
      </c>
      <c r="X106" s="53"/>
      <c r="Y106" s="53"/>
      <c r="Z106" s="137"/>
      <c r="AA106" s="53"/>
      <c r="AB106" s="53"/>
      <c r="AC106" s="53"/>
      <c r="AD106" s="53"/>
      <c r="AE106" s="53"/>
    </row>
    <row r="107" spans="2:31" x14ac:dyDescent="0.35">
      <c r="B107" s="4"/>
      <c r="C107" s="3"/>
      <c r="E107" s="4" t="s">
        <v>3995</v>
      </c>
      <c r="F107" s="3" t="s">
        <v>3996</v>
      </c>
      <c r="H107" s="4" t="s">
        <v>3997</v>
      </c>
      <c r="I107" s="3" t="s">
        <v>3998</v>
      </c>
      <c r="O107" s="57" t="s">
        <v>3999</v>
      </c>
      <c r="P107" s="54" t="s">
        <v>4000</v>
      </c>
      <c r="Q107" s="57" t="s">
        <v>3755</v>
      </c>
      <c r="S107" s="149">
        <v>42001</v>
      </c>
      <c r="T107" s="150" t="s">
        <v>3178</v>
      </c>
      <c r="U107" s="150" t="s">
        <v>3090</v>
      </c>
      <c r="V107" s="150" t="s">
        <v>3086</v>
      </c>
      <c r="X107" s="53"/>
      <c r="Y107" s="53"/>
      <c r="Z107" s="137"/>
      <c r="AA107" s="53"/>
      <c r="AB107" s="53"/>
      <c r="AC107" s="53"/>
      <c r="AD107" s="53"/>
      <c r="AE107" s="53"/>
    </row>
    <row r="108" spans="2:31" x14ac:dyDescent="0.35">
      <c r="B108" s="4"/>
      <c r="C108" s="3"/>
      <c r="E108" s="4" t="s">
        <v>4001</v>
      </c>
      <c r="F108" s="3" t="s">
        <v>4002</v>
      </c>
      <c r="H108" s="4" t="s">
        <v>4003</v>
      </c>
      <c r="I108" s="3" t="s">
        <v>4004</v>
      </c>
      <c r="O108" s="58" t="s">
        <v>4005</v>
      </c>
      <c r="P108" s="53" t="s">
        <v>4006</v>
      </c>
      <c r="Q108" s="58" t="s">
        <v>3755</v>
      </c>
      <c r="S108" s="147">
        <v>42002</v>
      </c>
      <c r="T108" s="148" t="s">
        <v>3179</v>
      </c>
      <c r="U108" s="148" t="s">
        <v>3090</v>
      </c>
      <c r="V108" s="148" t="s">
        <v>3086</v>
      </c>
      <c r="X108" s="53"/>
      <c r="Y108" s="53"/>
      <c r="Z108" s="137"/>
      <c r="AA108" s="53"/>
      <c r="AB108" s="53"/>
      <c r="AC108" s="53"/>
      <c r="AD108" s="53"/>
      <c r="AE108" s="53"/>
    </row>
    <row r="109" spans="2:31" x14ac:dyDescent="0.35">
      <c r="B109" s="4"/>
      <c r="C109" s="3"/>
      <c r="E109" s="4" t="s">
        <v>4007</v>
      </c>
      <c r="F109" s="3" t="s">
        <v>34</v>
      </c>
      <c r="H109" s="4" t="s">
        <v>4008</v>
      </c>
      <c r="I109" s="3" t="s">
        <v>4009</v>
      </c>
      <c r="O109" s="58" t="s">
        <v>4010</v>
      </c>
      <c r="P109" s="53" t="s">
        <v>4011</v>
      </c>
      <c r="Q109" s="58" t="s">
        <v>3755</v>
      </c>
      <c r="S109" s="149">
        <v>42003</v>
      </c>
      <c r="T109" s="150" t="s">
        <v>3180</v>
      </c>
      <c r="U109" s="150" t="s">
        <v>3090</v>
      </c>
      <c r="V109" s="150" t="s">
        <v>3086</v>
      </c>
      <c r="X109" s="53"/>
      <c r="Y109" s="53"/>
      <c r="Z109" s="137"/>
      <c r="AA109" s="53"/>
      <c r="AB109" s="53"/>
      <c r="AC109" s="53"/>
      <c r="AD109" s="53"/>
      <c r="AE109" s="53"/>
    </row>
    <row r="110" spans="2:31" x14ac:dyDescent="0.35">
      <c r="B110" s="4"/>
      <c r="C110" s="3"/>
      <c r="E110" s="4" t="s">
        <v>4012</v>
      </c>
      <c r="F110" s="3" t="s">
        <v>4013</v>
      </c>
      <c r="H110" s="4" t="s">
        <v>4014</v>
      </c>
      <c r="I110" s="3" t="s">
        <v>4015</v>
      </c>
      <c r="O110" s="57" t="s">
        <v>4016</v>
      </c>
      <c r="P110" s="54" t="s">
        <v>4017</v>
      </c>
      <c r="Q110" s="57" t="s">
        <v>3755</v>
      </c>
      <c r="S110" s="147">
        <v>42004</v>
      </c>
      <c r="T110" s="148" t="s">
        <v>3181</v>
      </c>
      <c r="U110" s="148" t="s">
        <v>3090</v>
      </c>
      <c r="V110" s="148" t="s">
        <v>3086</v>
      </c>
      <c r="X110" s="53"/>
      <c r="Y110" s="214"/>
      <c r="Z110" s="213"/>
      <c r="AA110" s="214"/>
      <c r="AB110" s="53"/>
      <c r="AC110" s="53"/>
      <c r="AD110" s="53"/>
      <c r="AE110" s="53"/>
    </row>
    <row r="111" spans="2:31" x14ac:dyDescent="0.35">
      <c r="B111" s="4"/>
      <c r="C111" s="3"/>
      <c r="E111" s="4" t="s">
        <v>4018</v>
      </c>
      <c r="F111" s="3" t="s">
        <v>4019</v>
      </c>
      <c r="H111" s="4" t="s">
        <v>4020</v>
      </c>
      <c r="I111" s="3" t="s">
        <v>4021</v>
      </c>
      <c r="O111" s="57" t="s">
        <v>4022</v>
      </c>
      <c r="P111" s="54" t="s">
        <v>4023</v>
      </c>
      <c r="Q111" s="57" t="s">
        <v>3755</v>
      </c>
      <c r="S111" s="149">
        <v>42005</v>
      </c>
      <c r="T111" s="150" t="s">
        <v>3182</v>
      </c>
      <c r="U111" s="150" t="s">
        <v>3090</v>
      </c>
      <c r="V111" s="150" t="s">
        <v>3086</v>
      </c>
      <c r="X111" s="53"/>
      <c r="Y111" s="214"/>
      <c r="Z111" s="213"/>
      <c r="AA111" s="214"/>
      <c r="AB111" s="53"/>
      <c r="AC111" s="53"/>
      <c r="AD111" s="53"/>
      <c r="AE111" s="53"/>
    </row>
    <row r="112" spans="2:31" x14ac:dyDescent="0.35">
      <c r="B112" s="4"/>
      <c r="C112" s="3"/>
      <c r="E112" s="4" t="s">
        <v>4024</v>
      </c>
      <c r="F112" s="3" t="s">
        <v>4025</v>
      </c>
      <c r="H112" s="4" t="s">
        <v>4026</v>
      </c>
      <c r="I112" s="3" t="s">
        <v>4027</v>
      </c>
      <c r="O112" s="57" t="s">
        <v>4028</v>
      </c>
      <c r="P112" s="54" t="s">
        <v>4029</v>
      </c>
      <c r="Q112" s="57" t="s">
        <v>3755</v>
      </c>
      <c r="S112" s="147">
        <v>42006</v>
      </c>
      <c r="T112" s="148" t="s">
        <v>3183</v>
      </c>
      <c r="U112" s="148" t="s">
        <v>3090</v>
      </c>
      <c r="V112" s="148" t="s">
        <v>3086</v>
      </c>
      <c r="X112" s="53"/>
      <c r="Y112" s="214"/>
      <c r="Z112" s="213"/>
      <c r="AA112" s="214"/>
      <c r="AB112" s="53"/>
      <c r="AC112" s="53"/>
      <c r="AD112" s="53"/>
      <c r="AE112" s="53"/>
    </row>
    <row r="113" spans="2:31" x14ac:dyDescent="0.35">
      <c r="B113" s="4"/>
      <c r="C113" s="3"/>
      <c r="E113" s="4" t="s">
        <v>4030</v>
      </c>
      <c r="F113" s="3" t="s">
        <v>4031</v>
      </c>
      <c r="H113" s="4" t="s">
        <v>4032</v>
      </c>
      <c r="I113" s="3" t="s">
        <v>4033</v>
      </c>
      <c r="O113" s="58" t="s">
        <v>4034</v>
      </c>
      <c r="P113" s="53" t="s">
        <v>4035</v>
      </c>
      <c r="Q113" s="58" t="s">
        <v>3755</v>
      </c>
      <c r="S113" s="149">
        <v>42007</v>
      </c>
      <c r="T113" s="150" t="s">
        <v>3184</v>
      </c>
      <c r="U113" s="150" t="s">
        <v>3090</v>
      </c>
      <c r="V113" s="150" t="s">
        <v>3086</v>
      </c>
      <c r="X113" s="53"/>
      <c r="Y113" s="53"/>
      <c r="Z113" s="137"/>
      <c r="AA113" s="53"/>
      <c r="AB113" s="53"/>
      <c r="AC113" s="53"/>
      <c r="AD113" s="53"/>
      <c r="AE113" s="53"/>
    </row>
    <row r="114" spans="2:31" x14ac:dyDescent="0.35">
      <c r="B114" s="4"/>
      <c r="C114" s="3"/>
      <c r="E114" s="4" t="s">
        <v>4036</v>
      </c>
      <c r="F114" s="3" t="s">
        <v>4037</v>
      </c>
      <c r="H114" s="4" t="s">
        <v>4038</v>
      </c>
      <c r="I114" s="3" t="s">
        <v>4039</v>
      </c>
      <c r="O114" s="57" t="s">
        <v>4040</v>
      </c>
      <c r="P114" s="54" t="s">
        <v>4041</v>
      </c>
      <c r="Q114" s="57" t="s">
        <v>4042</v>
      </c>
      <c r="S114" s="147">
        <v>42008</v>
      </c>
      <c r="T114" s="148" t="s">
        <v>3185</v>
      </c>
      <c r="U114" s="148" t="s">
        <v>3090</v>
      </c>
      <c r="V114" s="148" t="s">
        <v>3086</v>
      </c>
      <c r="X114" s="53"/>
      <c r="Y114" s="53"/>
      <c r="Z114" s="137"/>
      <c r="AA114" s="53"/>
      <c r="AB114" s="53"/>
      <c r="AC114" s="53"/>
      <c r="AD114" s="53"/>
      <c r="AE114" s="53"/>
    </row>
    <row r="115" spans="2:31" x14ac:dyDescent="0.35">
      <c r="B115" s="4"/>
      <c r="C115" s="3"/>
      <c r="E115" s="4" t="s">
        <v>4043</v>
      </c>
      <c r="F115" s="3" t="s">
        <v>4044</v>
      </c>
      <c r="H115" s="4" t="s">
        <v>4045</v>
      </c>
      <c r="I115" s="3" t="s">
        <v>4046</v>
      </c>
      <c r="O115" s="57" t="s">
        <v>4047</v>
      </c>
      <c r="P115" s="54" t="s">
        <v>4048</v>
      </c>
      <c r="Q115" s="57" t="s">
        <v>4042</v>
      </c>
      <c r="S115" s="149">
        <v>42200</v>
      </c>
      <c r="T115" s="150" t="s">
        <v>3186</v>
      </c>
      <c r="U115" s="150" t="s">
        <v>3090</v>
      </c>
      <c r="V115" s="150" t="s">
        <v>3086</v>
      </c>
      <c r="X115" s="53"/>
      <c r="Y115" s="53"/>
      <c r="Z115" s="137"/>
      <c r="AA115" s="53"/>
      <c r="AB115" s="53"/>
      <c r="AC115" s="53"/>
      <c r="AD115" s="53"/>
      <c r="AE115" s="53"/>
    </row>
    <row r="116" spans="2:31" x14ac:dyDescent="0.35">
      <c r="B116" s="4"/>
      <c r="C116" s="3"/>
      <c r="E116" s="4" t="s">
        <v>4049</v>
      </c>
      <c r="F116" s="3" t="s">
        <v>4050</v>
      </c>
      <c r="H116" s="4" t="s">
        <v>4051</v>
      </c>
      <c r="I116" s="3" t="s">
        <v>4052</v>
      </c>
      <c r="O116" s="57" t="s">
        <v>4053</v>
      </c>
      <c r="P116" s="54" t="s">
        <v>4054</v>
      </c>
      <c r="Q116" s="57" t="s">
        <v>4042</v>
      </c>
      <c r="S116" s="147">
        <v>45000</v>
      </c>
      <c r="T116" s="148" t="s">
        <v>3187</v>
      </c>
      <c r="U116" s="148" t="s">
        <v>3090</v>
      </c>
      <c r="V116" s="148" t="s">
        <v>3086</v>
      </c>
      <c r="X116" s="53"/>
      <c r="Y116" s="53"/>
      <c r="Z116" s="137"/>
      <c r="AA116" s="53"/>
      <c r="AB116" s="53"/>
      <c r="AC116" s="53"/>
      <c r="AD116" s="53"/>
      <c r="AE116" s="53"/>
    </row>
    <row r="117" spans="2:31" x14ac:dyDescent="0.35">
      <c r="B117" s="4"/>
      <c r="C117" s="3"/>
      <c r="E117" s="4" t="s">
        <v>4055</v>
      </c>
      <c r="F117" s="3" t="s">
        <v>4056</v>
      </c>
      <c r="H117" s="4" t="s">
        <v>4057</v>
      </c>
      <c r="I117" s="3" t="s">
        <v>4058</v>
      </c>
      <c r="O117" s="58" t="s">
        <v>4059</v>
      </c>
      <c r="P117" s="53" t="s">
        <v>4060</v>
      </c>
      <c r="Q117" s="58" t="s">
        <v>4042</v>
      </c>
      <c r="S117" s="149">
        <v>45100</v>
      </c>
      <c r="T117" s="150" t="s">
        <v>3188</v>
      </c>
      <c r="U117" s="150" t="s">
        <v>3090</v>
      </c>
      <c r="V117" s="150" t="s">
        <v>3086</v>
      </c>
      <c r="X117" s="53"/>
      <c r="Y117" s="214"/>
      <c r="Z117" s="213"/>
      <c r="AA117" s="214"/>
      <c r="AB117" s="53"/>
      <c r="AC117" s="53"/>
      <c r="AD117" s="53"/>
      <c r="AE117" s="53"/>
    </row>
    <row r="118" spans="2:31" x14ac:dyDescent="0.35">
      <c r="B118" s="4"/>
      <c r="C118" s="3"/>
      <c r="E118" s="4" t="s">
        <v>4061</v>
      </c>
      <c r="F118" s="3" t="s">
        <v>4062</v>
      </c>
      <c r="H118" s="4" t="s">
        <v>4063</v>
      </c>
      <c r="I118" s="3" t="s">
        <v>4064</v>
      </c>
      <c r="O118" s="58" t="s">
        <v>4065</v>
      </c>
      <c r="P118" s="53" t="s">
        <v>4066</v>
      </c>
      <c r="Q118" s="58" t="s">
        <v>4042</v>
      </c>
      <c r="S118" s="147">
        <v>48010</v>
      </c>
      <c r="T118" s="148" t="s">
        <v>3189</v>
      </c>
      <c r="U118" s="148" t="s">
        <v>3090</v>
      </c>
      <c r="V118" s="148" t="s">
        <v>3086</v>
      </c>
      <c r="X118" s="53"/>
      <c r="Y118" s="53"/>
      <c r="Z118" s="137"/>
      <c r="AA118" s="53"/>
      <c r="AB118" s="53"/>
      <c r="AC118" s="53"/>
      <c r="AD118" s="53"/>
      <c r="AE118" s="53"/>
    </row>
    <row r="119" spans="2:31" x14ac:dyDescent="0.35">
      <c r="B119" s="4"/>
      <c r="C119" s="3"/>
      <c r="E119" s="4" t="s">
        <v>4067</v>
      </c>
      <c r="F119" s="3" t="s">
        <v>4068</v>
      </c>
      <c r="H119" s="4" t="s">
        <v>4069</v>
      </c>
      <c r="I119" s="3" t="s">
        <v>4070</v>
      </c>
      <c r="O119" s="58" t="s">
        <v>4071</v>
      </c>
      <c r="P119" s="53" t="s">
        <v>4072</v>
      </c>
      <c r="Q119" s="58" t="s">
        <v>4042</v>
      </c>
      <c r="S119" s="149">
        <v>48100</v>
      </c>
      <c r="T119" s="150" t="s">
        <v>3190</v>
      </c>
      <c r="U119" s="150" t="s">
        <v>3090</v>
      </c>
      <c r="V119" s="150" t="s">
        <v>3086</v>
      </c>
      <c r="X119" s="53"/>
      <c r="Y119" s="53"/>
      <c r="Z119" s="137"/>
      <c r="AA119" s="53"/>
      <c r="AB119" s="53"/>
      <c r="AC119" s="53"/>
      <c r="AD119" s="53"/>
      <c r="AE119" s="53"/>
    </row>
    <row r="120" spans="2:31" x14ac:dyDescent="0.35">
      <c r="B120" s="4"/>
      <c r="C120" s="3"/>
      <c r="E120" s="4" t="s">
        <v>4073</v>
      </c>
      <c r="F120" s="3" t="s">
        <v>4074</v>
      </c>
      <c r="H120" s="4" t="s">
        <v>4075</v>
      </c>
      <c r="I120" s="3" t="s">
        <v>4076</v>
      </c>
      <c r="O120" s="58" t="s">
        <v>4077</v>
      </c>
      <c r="P120" s="53" t="s">
        <v>4078</v>
      </c>
      <c r="Q120" s="58" t="s">
        <v>4042</v>
      </c>
      <c r="S120" s="147">
        <v>48200</v>
      </c>
      <c r="T120" s="148" t="s">
        <v>3191</v>
      </c>
      <c r="U120" s="148" t="s">
        <v>3090</v>
      </c>
      <c r="V120" s="148" t="s">
        <v>3086</v>
      </c>
      <c r="X120" s="53"/>
      <c r="Y120" s="214"/>
      <c r="Z120" s="213"/>
      <c r="AA120" s="214"/>
      <c r="AB120" s="53"/>
      <c r="AC120" s="53"/>
      <c r="AD120" s="53"/>
      <c r="AE120" s="53"/>
    </row>
    <row r="121" spans="2:31" x14ac:dyDescent="0.35">
      <c r="B121" s="4"/>
      <c r="C121" s="3"/>
      <c r="E121" s="4" t="s">
        <v>4079</v>
      </c>
      <c r="F121" s="3" t="s">
        <v>4080</v>
      </c>
      <c r="H121" s="4" t="s">
        <v>4081</v>
      </c>
      <c r="I121" s="3" t="s">
        <v>4082</v>
      </c>
      <c r="O121" s="57" t="s">
        <v>4083</v>
      </c>
      <c r="P121" s="54" t="s">
        <v>4084</v>
      </c>
      <c r="Q121" s="57" t="s">
        <v>4042</v>
      </c>
      <c r="S121" s="149">
        <v>48300</v>
      </c>
      <c r="T121" s="150" t="s">
        <v>3192</v>
      </c>
      <c r="U121" s="150" t="s">
        <v>3090</v>
      </c>
      <c r="V121" s="150" t="s">
        <v>3086</v>
      </c>
      <c r="X121" s="53"/>
      <c r="Y121" s="53"/>
      <c r="Z121" s="137"/>
      <c r="AA121" s="53"/>
      <c r="AB121" s="53"/>
      <c r="AC121" s="53"/>
      <c r="AD121" s="53"/>
      <c r="AE121" s="53"/>
    </row>
    <row r="122" spans="2:31" x14ac:dyDescent="0.35">
      <c r="B122" s="4"/>
      <c r="C122" s="3"/>
      <c r="E122" s="4" t="s">
        <v>4085</v>
      </c>
      <c r="F122" s="3" t="s">
        <v>4086</v>
      </c>
      <c r="H122" s="4" t="s">
        <v>4087</v>
      </c>
      <c r="I122" s="3" t="s">
        <v>4088</v>
      </c>
      <c r="O122" s="57" t="s">
        <v>4089</v>
      </c>
      <c r="P122" s="54" t="s">
        <v>4090</v>
      </c>
      <c r="Q122" s="57" t="s">
        <v>4042</v>
      </c>
      <c r="S122" s="147">
        <v>48400</v>
      </c>
      <c r="T122" s="148" t="s">
        <v>3193</v>
      </c>
      <c r="U122" s="148" t="s">
        <v>3076</v>
      </c>
      <c r="V122" s="148" t="s">
        <v>3086</v>
      </c>
      <c r="X122" s="53"/>
      <c r="Y122" s="214"/>
      <c r="Z122" s="213"/>
      <c r="AA122" s="214"/>
      <c r="AB122" s="53"/>
      <c r="AC122" s="53"/>
      <c r="AD122" s="53"/>
      <c r="AE122" s="53"/>
    </row>
    <row r="123" spans="2:31" x14ac:dyDescent="0.35">
      <c r="B123" s="4"/>
      <c r="C123" s="3"/>
      <c r="E123" s="4" t="s">
        <v>4091</v>
      </c>
      <c r="F123" s="3" t="s">
        <v>4092</v>
      </c>
      <c r="H123" s="4" t="s">
        <v>4093</v>
      </c>
      <c r="I123" s="3" t="s">
        <v>4094</v>
      </c>
      <c r="O123" s="58" t="s">
        <v>4095</v>
      </c>
      <c r="P123" s="53" t="s">
        <v>4096</v>
      </c>
      <c r="Q123" s="58" t="s">
        <v>4042</v>
      </c>
      <c r="S123" s="149">
        <v>49000</v>
      </c>
      <c r="T123" s="150" t="s">
        <v>3194</v>
      </c>
      <c r="U123" s="150" t="s">
        <v>3090</v>
      </c>
      <c r="V123" s="150" t="s">
        <v>3086</v>
      </c>
      <c r="X123" s="53"/>
      <c r="Y123" s="53"/>
      <c r="Z123" s="137"/>
      <c r="AA123" s="53"/>
      <c r="AB123" s="53"/>
      <c r="AC123" s="53"/>
      <c r="AD123" s="53"/>
      <c r="AE123" s="53"/>
    </row>
    <row r="124" spans="2:31" x14ac:dyDescent="0.35">
      <c r="B124" s="4"/>
      <c r="C124" s="3"/>
      <c r="E124" s="4" t="s">
        <v>4097</v>
      </c>
      <c r="F124" s="3" t="s">
        <v>4098</v>
      </c>
      <c r="H124" s="4" t="s">
        <v>4099</v>
      </c>
      <c r="I124" s="3" t="s">
        <v>4100</v>
      </c>
      <c r="O124" s="58" t="s">
        <v>4101</v>
      </c>
      <c r="P124" s="53" t="s">
        <v>4102</v>
      </c>
      <c r="Q124" s="58" t="s">
        <v>4042</v>
      </c>
      <c r="S124" s="147">
        <v>50000</v>
      </c>
      <c r="T124" s="148" t="s">
        <v>3195</v>
      </c>
      <c r="U124" s="148" t="s">
        <v>3076</v>
      </c>
      <c r="V124" s="148" t="s">
        <v>3086</v>
      </c>
      <c r="X124" s="53"/>
      <c r="Y124" s="214"/>
      <c r="Z124" s="213"/>
      <c r="AA124" s="214"/>
      <c r="AB124" s="53"/>
      <c r="AC124" s="53"/>
      <c r="AD124" s="53"/>
      <c r="AE124" s="53"/>
    </row>
    <row r="125" spans="2:31" x14ac:dyDescent="0.35">
      <c r="B125" s="4"/>
      <c r="C125" s="3"/>
      <c r="E125" s="4" t="s">
        <v>4103</v>
      </c>
      <c r="F125" s="3" t="s">
        <v>4104</v>
      </c>
      <c r="H125" s="4" t="s">
        <v>4105</v>
      </c>
      <c r="I125" s="3" t="s">
        <v>4106</v>
      </c>
      <c r="O125" s="57" t="s">
        <v>4107</v>
      </c>
      <c r="P125" s="54" t="s">
        <v>4108</v>
      </c>
      <c r="Q125" s="57" t="s">
        <v>4042</v>
      </c>
      <c r="S125" s="149">
        <v>50020</v>
      </c>
      <c r="T125" s="150" t="s">
        <v>3196</v>
      </c>
      <c r="U125" s="150" t="s">
        <v>3076</v>
      </c>
      <c r="V125" s="150" t="s">
        <v>3086</v>
      </c>
      <c r="X125" s="53"/>
      <c r="Y125" s="53"/>
      <c r="Z125" s="137"/>
      <c r="AA125" s="53"/>
      <c r="AB125" s="53"/>
      <c r="AC125" s="53"/>
      <c r="AD125" s="53"/>
      <c r="AE125" s="53"/>
    </row>
    <row r="126" spans="2:31" x14ac:dyDescent="0.35">
      <c r="B126" s="4"/>
      <c r="C126" s="3"/>
      <c r="E126" s="4" t="s">
        <v>4109</v>
      </c>
      <c r="F126" s="3" t="s">
        <v>4110</v>
      </c>
      <c r="H126" s="4" t="s">
        <v>4111</v>
      </c>
      <c r="I126" s="3" t="s">
        <v>4112</v>
      </c>
      <c r="O126" s="57" t="s">
        <v>4113</v>
      </c>
      <c r="P126" s="54" t="s">
        <v>4114</v>
      </c>
      <c r="Q126" s="57" t="s">
        <v>4042</v>
      </c>
      <c r="S126" s="147">
        <v>50021</v>
      </c>
      <c r="T126" s="148" t="s">
        <v>3197</v>
      </c>
      <c r="U126" s="148" t="s">
        <v>3076</v>
      </c>
      <c r="V126" s="148" t="s">
        <v>3086</v>
      </c>
      <c r="X126" s="53"/>
      <c r="Y126" s="53"/>
      <c r="Z126" s="137"/>
      <c r="AA126" s="53"/>
      <c r="AB126" s="53"/>
      <c r="AC126" s="53"/>
      <c r="AD126" s="53"/>
      <c r="AE126" s="53"/>
    </row>
    <row r="127" spans="2:31" x14ac:dyDescent="0.35">
      <c r="B127" s="4"/>
      <c r="C127" s="3"/>
      <c r="E127" s="4" t="s">
        <v>4115</v>
      </c>
      <c r="F127" s="3" t="s">
        <v>4116</v>
      </c>
      <c r="H127" s="4" t="s">
        <v>4117</v>
      </c>
      <c r="I127" s="3" t="s">
        <v>4118</v>
      </c>
      <c r="O127" s="57" t="s">
        <v>4119</v>
      </c>
      <c r="P127" s="54" t="s">
        <v>4120</v>
      </c>
      <c r="Q127" s="57" t="s">
        <v>4042</v>
      </c>
      <c r="S127" s="149">
        <v>50022</v>
      </c>
      <c r="T127" s="150" t="s">
        <v>3198</v>
      </c>
      <c r="U127" s="150" t="s">
        <v>3076</v>
      </c>
      <c r="V127" s="150" t="s">
        <v>3086</v>
      </c>
      <c r="X127" s="53"/>
      <c r="Y127" s="214"/>
      <c r="Z127" s="213"/>
      <c r="AA127" s="214"/>
      <c r="AB127" s="53"/>
      <c r="AC127" s="53"/>
      <c r="AD127" s="53"/>
      <c r="AE127" s="53"/>
    </row>
    <row r="128" spans="2:31" x14ac:dyDescent="0.35">
      <c r="B128" s="4"/>
      <c r="C128" s="3"/>
      <c r="E128" s="4" t="s">
        <v>4121</v>
      </c>
      <c r="F128" s="3" t="s">
        <v>4122</v>
      </c>
      <c r="H128" s="4" t="s">
        <v>4123</v>
      </c>
      <c r="I128" s="3" t="s">
        <v>4124</v>
      </c>
      <c r="O128" s="58" t="s">
        <v>4125</v>
      </c>
      <c r="P128" s="53" t="s">
        <v>4126</v>
      </c>
      <c r="Q128" s="58" t="s">
        <v>4042</v>
      </c>
      <c r="S128" s="147">
        <v>50023</v>
      </c>
      <c r="T128" s="148" t="s">
        <v>3199</v>
      </c>
      <c r="U128" s="148" t="s">
        <v>3076</v>
      </c>
      <c r="V128" s="148" t="s">
        <v>3086</v>
      </c>
      <c r="X128" s="53"/>
      <c r="Y128" s="53"/>
      <c r="Z128" s="137"/>
      <c r="AA128" s="53"/>
      <c r="AB128" s="53"/>
      <c r="AC128" s="53"/>
      <c r="AD128" s="53"/>
      <c r="AE128" s="53"/>
    </row>
    <row r="129" spans="2:31" x14ac:dyDescent="0.35">
      <c r="B129" s="4"/>
      <c r="C129" s="3"/>
      <c r="E129" s="4" t="s">
        <v>4127</v>
      </c>
      <c r="F129" s="3" t="s">
        <v>4128</v>
      </c>
      <c r="H129" s="4" t="s">
        <v>4129</v>
      </c>
      <c r="I129" s="3" t="s">
        <v>4130</v>
      </c>
      <c r="O129" s="58" t="s">
        <v>4131</v>
      </c>
      <c r="P129" s="53" t="s">
        <v>4132</v>
      </c>
      <c r="Q129" s="58" t="s">
        <v>4042</v>
      </c>
      <c r="S129" s="149">
        <v>50024</v>
      </c>
      <c r="T129" s="150" t="s">
        <v>3200</v>
      </c>
      <c r="U129" s="150" t="s">
        <v>3076</v>
      </c>
      <c r="V129" s="150" t="s">
        <v>3086</v>
      </c>
      <c r="X129" s="53"/>
      <c r="Y129" s="53"/>
      <c r="Z129" s="137"/>
      <c r="AA129" s="53"/>
      <c r="AB129" s="53"/>
      <c r="AC129" s="53"/>
      <c r="AD129" s="53"/>
      <c r="AE129" s="217"/>
    </row>
    <row r="130" spans="2:31" x14ac:dyDescent="0.35">
      <c r="B130" s="4"/>
      <c r="C130" s="3"/>
      <c r="E130" s="4" t="s">
        <v>4133</v>
      </c>
      <c r="F130" s="3" t="s">
        <v>4134</v>
      </c>
      <c r="H130" s="4" t="s">
        <v>4135</v>
      </c>
      <c r="I130" s="3" t="s">
        <v>4136</v>
      </c>
      <c r="O130" s="58" t="s">
        <v>4137</v>
      </c>
      <c r="P130" s="53" t="s">
        <v>4138</v>
      </c>
      <c r="Q130" s="58" t="s">
        <v>4042</v>
      </c>
      <c r="S130" s="147">
        <v>50025</v>
      </c>
      <c r="T130" s="148" t="s">
        <v>3201</v>
      </c>
      <c r="U130" s="148" t="s">
        <v>3076</v>
      </c>
      <c r="V130" s="148" t="s">
        <v>3086</v>
      </c>
      <c r="X130" s="53"/>
      <c r="Y130" s="53"/>
      <c r="Z130" s="137"/>
      <c r="AA130" s="53"/>
      <c r="AB130" s="53"/>
      <c r="AC130" s="53"/>
      <c r="AD130" s="53"/>
      <c r="AE130" s="217"/>
    </row>
    <row r="131" spans="2:31" x14ac:dyDescent="0.35">
      <c r="B131" s="4"/>
      <c r="C131" s="3"/>
      <c r="E131" s="4" t="s">
        <v>4139</v>
      </c>
      <c r="F131" s="3" t="s">
        <v>4140</v>
      </c>
      <c r="H131" s="4" t="s">
        <v>4141</v>
      </c>
      <c r="I131" s="3" t="s">
        <v>4142</v>
      </c>
      <c r="S131" s="149">
        <v>50100</v>
      </c>
      <c r="T131" s="150" t="s">
        <v>3202</v>
      </c>
      <c r="U131" s="150" t="s">
        <v>3076</v>
      </c>
      <c r="V131" s="150" t="s">
        <v>3086</v>
      </c>
      <c r="X131" s="53"/>
      <c r="Y131" s="218"/>
      <c r="Z131" s="219"/>
      <c r="AA131" s="218"/>
      <c r="AB131" s="53"/>
      <c r="AC131" s="53"/>
      <c r="AD131" s="53"/>
      <c r="AE131" s="217"/>
    </row>
    <row r="132" spans="2:31" x14ac:dyDescent="0.35">
      <c r="B132" s="4"/>
      <c r="C132" s="3"/>
      <c r="E132" s="4" t="s">
        <v>4143</v>
      </c>
      <c r="F132" s="3" t="s">
        <v>4144</v>
      </c>
      <c r="H132" s="4" t="s">
        <v>4145</v>
      </c>
      <c r="I132" s="3" t="s">
        <v>4146</v>
      </c>
      <c r="S132" s="147">
        <v>50200</v>
      </c>
      <c r="T132" s="148" t="s">
        <v>3203</v>
      </c>
      <c r="U132" s="148" t="s">
        <v>3076</v>
      </c>
      <c r="V132" s="148" t="s">
        <v>3086</v>
      </c>
      <c r="X132" s="53"/>
      <c r="Y132" s="53"/>
      <c r="Z132" s="137"/>
      <c r="AA132" s="53"/>
      <c r="AB132" s="53"/>
      <c r="AC132" s="53"/>
      <c r="AD132" s="53"/>
      <c r="AE132" s="217"/>
    </row>
    <row r="133" spans="2:31" x14ac:dyDescent="0.35">
      <c r="B133" s="4"/>
      <c r="C133" s="3"/>
      <c r="E133" s="4" t="s">
        <v>4147</v>
      </c>
      <c r="F133" s="3" t="s">
        <v>4148</v>
      </c>
      <c r="H133" s="4" t="s">
        <v>4149</v>
      </c>
      <c r="I133" s="3" t="s">
        <v>4150</v>
      </c>
      <c r="S133" s="149">
        <v>50201</v>
      </c>
      <c r="T133" s="150" t="s">
        <v>3204</v>
      </c>
      <c r="U133" s="150" t="s">
        <v>3076</v>
      </c>
      <c r="V133" s="150" t="s">
        <v>3086</v>
      </c>
      <c r="X133" s="53"/>
      <c r="Y133" s="53"/>
      <c r="Z133" s="137"/>
      <c r="AA133" s="53"/>
      <c r="AB133" s="53"/>
      <c r="AC133" s="53"/>
      <c r="AD133" s="53"/>
      <c r="AE133" s="217"/>
    </row>
    <row r="134" spans="2:31" x14ac:dyDescent="0.35">
      <c r="B134" s="4"/>
      <c r="C134" s="3"/>
      <c r="E134" s="4" t="s">
        <v>4151</v>
      </c>
      <c r="F134" s="3" t="s">
        <v>4152</v>
      </c>
      <c r="H134" s="4" t="s">
        <v>4153</v>
      </c>
      <c r="I134" s="3" t="s">
        <v>4154</v>
      </c>
      <c r="S134" s="147">
        <v>50202</v>
      </c>
      <c r="T134" s="148" t="s">
        <v>3205</v>
      </c>
      <c r="U134" s="148" t="s">
        <v>3076</v>
      </c>
      <c r="V134" s="148" t="s">
        <v>3086</v>
      </c>
      <c r="X134" s="53"/>
      <c r="Y134" s="218"/>
      <c r="Z134" s="219"/>
      <c r="AA134" s="218"/>
      <c r="AB134" s="53"/>
      <c r="AC134" s="53"/>
      <c r="AD134" s="53"/>
      <c r="AE134" s="217"/>
    </row>
    <row r="135" spans="2:31" x14ac:dyDescent="0.35">
      <c r="B135" s="4"/>
      <c r="C135" s="3"/>
      <c r="E135" s="4" t="s">
        <v>4155</v>
      </c>
      <c r="F135" s="3" t="s">
        <v>4156</v>
      </c>
      <c r="H135" s="4" t="s">
        <v>4157</v>
      </c>
      <c r="I135" s="3" t="s">
        <v>4158</v>
      </c>
      <c r="S135" s="149">
        <v>50203</v>
      </c>
      <c r="T135" s="150" t="s">
        <v>3206</v>
      </c>
      <c r="U135" s="150" t="s">
        <v>3076</v>
      </c>
      <c r="V135" s="150" t="s">
        <v>3086</v>
      </c>
      <c r="X135" s="137"/>
      <c r="Y135" s="53"/>
      <c r="Z135" s="137"/>
      <c r="AA135" s="53"/>
      <c r="AB135" s="58"/>
      <c r="AC135" s="53"/>
      <c r="AD135" s="53"/>
      <c r="AE135" s="53"/>
    </row>
    <row r="136" spans="2:31" x14ac:dyDescent="0.35">
      <c r="B136" s="4"/>
      <c r="C136" s="3"/>
      <c r="E136" s="4" t="s">
        <v>4159</v>
      </c>
      <c r="F136" s="3" t="s">
        <v>4160</v>
      </c>
      <c r="H136" s="4" t="s">
        <v>4161</v>
      </c>
      <c r="I136" s="3" t="s">
        <v>4162</v>
      </c>
      <c r="S136" s="147">
        <v>50204</v>
      </c>
      <c r="T136" s="148" t="s">
        <v>3207</v>
      </c>
      <c r="U136" s="148" t="s">
        <v>3076</v>
      </c>
      <c r="V136" s="148" t="s">
        <v>3086</v>
      </c>
      <c r="X136" s="53"/>
      <c r="Y136" s="53"/>
      <c r="Z136" s="137"/>
      <c r="AA136" s="53"/>
      <c r="AB136" s="53"/>
      <c r="AC136" s="53"/>
      <c r="AD136" s="53"/>
      <c r="AE136" s="217"/>
    </row>
    <row r="137" spans="2:31" x14ac:dyDescent="0.35">
      <c r="B137" s="4"/>
      <c r="C137" s="3"/>
      <c r="E137" s="4" t="s">
        <v>4163</v>
      </c>
      <c r="F137" s="3" t="s">
        <v>4164</v>
      </c>
      <c r="H137" s="4" t="s">
        <v>4165</v>
      </c>
      <c r="I137" s="3" t="s">
        <v>4166</v>
      </c>
      <c r="S137" s="149">
        <v>50205</v>
      </c>
      <c r="T137" s="150" t="s">
        <v>3208</v>
      </c>
      <c r="U137" s="150" t="s">
        <v>3076</v>
      </c>
      <c r="V137" s="150" t="s">
        <v>3086</v>
      </c>
      <c r="X137" s="53"/>
      <c r="Y137" s="53"/>
      <c r="Z137" s="137"/>
      <c r="AA137" s="53"/>
      <c r="AB137" s="53"/>
      <c r="AC137" s="53"/>
      <c r="AD137" s="53"/>
      <c r="AE137" s="217"/>
    </row>
    <row r="138" spans="2:31" x14ac:dyDescent="0.35">
      <c r="B138" s="4"/>
      <c r="C138" s="3"/>
      <c r="E138" s="4" t="s">
        <v>4167</v>
      </c>
      <c r="F138" s="3" t="s">
        <v>4168</v>
      </c>
      <c r="H138" s="4" t="s">
        <v>4169</v>
      </c>
      <c r="I138" s="3" t="s">
        <v>4170</v>
      </c>
      <c r="S138" s="147">
        <v>50206</v>
      </c>
      <c r="T138" s="148" t="s">
        <v>3209</v>
      </c>
      <c r="U138" s="148" t="s">
        <v>3076</v>
      </c>
      <c r="V138" s="148" t="s">
        <v>3086</v>
      </c>
      <c r="X138" s="53"/>
      <c r="Y138" s="218"/>
      <c r="Z138" s="219"/>
      <c r="AA138" s="218"/>
      <c r="AB138" s="53"/>
      <c r="AC138" s="53"/>
      <c r="AD138" s="53"/>
      <c r="AE138" s="217"/>
    </row>
    <row r="139" spans="2:31" x14ac:dyDescent="0.35">
      <c r="B139" s="4"/>
      <c r="C139" s="3"/>
      <c r="E139" s="4" t="s">
        <v>4171</v>
      </c>
      <c r="F139" s="3" t="s">
        <v>4172</v>
      </c>
      <c r="H139" s="4" t="s">
        <v>4173</v>
      </c>
      <c r="I139" s="3" t="s">
        <v>4174</v>
      </c>
      <c r="S139" s="149">
        <v>50300</v>
      </c>
      <c r="T139" s="150" t="s">
        <v>3210</v>
      </c>
      <c r="U139" s="150" t="s">
        <v>3076</v>
      </c>
      <c r="V139" s="150" t="s">
        <v>3086</v>
      </c>
      <c r="X139" s="53"/>
      <c r="Y139" s="53"/>
      <c r="Z139" s="137"/>
      <c r="AA139" s="53"/>
      <c r="AB139" s="53"/>
      <c r="AC139" s="53"/>
      <c r="AD139" s="53"/>
      <c r="AE139" s="217"/>
    </row>
    <row r="140" spans="2:31" x14ac:dyDescent="0.35">
      <c r="B140" s="4"/>
      <c r="C140" s="3"/>
      <c r="E140" s="4" t="s">
        <v>4175</v>
      </c>
      <c r="F140" s="3" t="s">
        <v>4176</v>
      </c>
      <c r="H140" s="4" t="s">
        <v>4177</v>
      </c>
      <c r="I140" s="3" t="s">
        <v>4178</v>
      </c>
      <c r="S140" s="147">
        <v>50302</v>
      </c>
      <c r="T140" s="148" t="s">
        <v>3211</v>
      </c>
      <c r="U140" s="148" t="s">
        <v>3076</v>
      </c>
      <c r="V140" s="148" t="s">
        <v>3086</v>
      </c>
      <c r="X140" s="53"/>
      <c r="Y140" s="53"/>
      <c r="Z140" s="137"/>
      <c r="AA140" s="53"/>
      <c r="AB140" s="53"/>
      <c r="AC140" s="53"/>
      <c r="AD140" s="53"/>
      <c r="AE140" s="217"/>
    </row>
    <row r="141" spans="2:31" x14ac:dyDescent="0.35">
      <c r="B141" s="4"/>
      <c r="C141" s="3"/>
      <c r="E141" s="4" t="s">
        <v>4179</v>
      </c>
      <c r="F141" s="3" t="s">
        <v>4180</v>
      </c>
      <c r="H141" s="4" t="s">
        <v>4181</v>
      </c>
      <c r="I141" s="3" t="s">
        <v>4182</v>
      </c>
      <c r="S141" s="149">
        <v>50303</v>
      </c>
      <c r="T141" s="150" t="s">
        <v>3212</v>
      </c>
      <c r="U141" s="150" t="s">
        <v>3076</v>
      </c>
      <c r="V141" s="150" t="s">
        <v>3086</v>
      </c>
      <c r="X141" s="53"/>
      <c r="Y141" s="218"/>
      <c r="Z141" s="219"/>
      <c r="AA141" s="218"/>
      <c r="AB141" s="53"/>
      <c r="AC141" s="53"/>
      <c r="AD141" s="53"/>
      <c r="AE141" s="217"/>
    </row>
    <row r="142" spans="2:31" x14ac:dyDescent="0.35">
      <c r="B142" s="4"/>
      <c r="C142" s="3"/>
      <c r="E142" s="4" t="s">
        <v>4183</v>
      </c>
      <c r="F142" s="3" t="s">
        <v>4184</v>
      </c>
      <c r="H142" s="4" t="s">
        <v>4185</v>
      </c>
      <c r="I142" s="3" t="s">
        <v>4186</v>
      </c>
      <c r="S142" s="147">
        <v>50304</v>
      </c>
      <c r="T142" s="148" t="s">
        <v>3213</v>
      </c>
      <c r="U142" s="148" t="s">
        <v>3076</v>
      </c>
      <c r="V142" s="148" t="s">
        <v>3086</v>
      </c>
      <c r="X142" s="137"/>
      <c r="Y142" s="53"/>
      <c r="Z142" s="137"/>
      <c r="AA142" s="53"/>
      <c r="AB142" s="58"/>
      <c r="AC142" s="53"/>
      <c r="AD142" s="53"/>
      <c r="AE142" s="53"/>
    </row>
    <row r="143" spans="2:31" x14ac:dyDescent="0.35">
      <c r="B143" s="4"/>
      <c r="C143" s="3"/>
      <c r="E143" s="4" t="s">
        <v>4187</v>
      </c>
      <c r="F143" s="3" t="s">
        <v>4188</v>
      </c>
      <c r="H143" s="4" t="s">
        <v>4189</v>
      </c>
      <c r="I143" s="3" t="s">
        <v>4190</v>
      </c>
      <c r="S143" s="149">
        <v>50305</v>
      </c>
      <c r="T143" s="150" t="s">
        <v>3214</v>
      </c>
      <c r="U143" s="150" t="s">
        <v>3076</v>
      </c>
      <c r="V143" s="150" t="s">
        <v>3086</v>
      </c>
      <c r="X143" s="137"/>
      <c r="Y143" s="53"/>
      <c r="Z143" s="137"/>
      <c r="AA143" s="53"/>
      <c r="AB143" s="58"/>
      <c r="AC143" s="53"/>
      <c r="AD143" s="53"/>
      <c r="AE143" s="53"/>
    </row>
    <row r="144" spans="2:31" x14ac:dyDescent="0.35">
      <c r="B144" s="4"/>
      <c r="C144" s="3"/>
      <c r="E144" s="4" t="s">
        <v>4191</v>
      </c>
      <c r="F144" s="3" t="s">
        <v>4192</v>
      </c>
      <c r="H144" s="4" t="s">
        <v>4193</v>
      </c>
      <c r="I144" s="3" t="s">
        <v>4194</v>
      </c>
      <c r="S144" s="147">
        <v>50401</v>
      </c>
      <c r="T144" s="148" t="s">
        <v>3215</v>
      </c>
      <c r="U144" s="148" t="s">
        <v>3076</v>
      </c>
      <c r="V144" s="148" t="s">
        <v>3086</v>
      </c>
      <c r="X144" s="137"/>
      <c r="Y144" s="53"/>
      <c r="Z144" s="137"/>
      <c r="AA144" s="53"/>
      <c r="AB144" s="58"/>
      <c r="AC144" s="53"/>
      <c r="AD144" s="53"/>
      <c r="AE144" s="53"/>
    </row>
    <row r="145" spans="2:31" x14ac:dyDescent="0.35">
      <c r="B145" s="4"/>
      <c r="C145" s="3"/>
      <c r="E145" s="4" t="s">
        <v>4195</v>
      </c>
      <c r="F145" s="3" t="s">
        <v>4196</v>
      </c>
      <c r="H145" s="4" t="s">
        <v>4197</v>
      </c>
      <c r="I145" s="3" t="s">
        <v>4198</v>
      </c>
      <c r="S145" s="149">
        <v>50402</v>
      </c>
      <c r="T145" s="150" t="s">
        <v>3216</v>
      </c>
      <c r="U145" s="150" t="s">
        <v>3076</v>
      </c>
      <c r="V145" s="150" t="s">
        <v>3086</v>
      </c>
      <c r="X145" s="137"/>
      <c r="Y145" s="53"/>
      <c r="Z145" s="137"/>
      <c r="AA145" s="53"/>
      <c r="AB145" s="58"/>
      <c r="AC145" s="53"/>
      <c r="AD145" s="53"/>
      <c r="AE145" s="53"/>
    </row>
    <row r="146" spans="2:31" x14ac:dyDescent="0.35">
      <c r="B146" s="4"/>
      <c r="C146" s="3"/>
      <c r="E146" s="4" t="s">
        <v>4199</v>
      </c>
      <c r="F146" s="3" t="s">
        <v>4200</v>
      </c>
      <c r="H146" s="4" t="s">
        <v>4201</v>
      </c>
      <c r="I146" s="3" t="s">
        <v>4202</v>
      </c>
      <c r="S146" s="147">
        <v>50403</v>
      </c>
      <c r="T146" s="148" t="s">
        <v>3217</v>
      </c>
      <c r="U146" s="148" t="s">
        <v>3076</v>
      </c>
      <c r="V146" s="148" t="s">
        <v>3086</v>
      </c>
      <c r="X146" s="137"/>
      <c r="Y146" s="53"/>
      <c r="Z146" s="137"/>
      <c r="AA146" s="53"/>
      <c r="AB146" s="58"/>
      <c r="AC146" s="53"/>
      <c r="AD146" s="53"/>
      <c r="AE146" s="53"/>
    </row>
    <row r="147" spans="2:31" x14ac:dyDescent="0.35">
      <c r="B147" s="4"/>
      <c r="C147" s="3"/>
      <c r="E147" s="4" t="s">
        <v>4203</v>
      </c>
      <c r="F147" s="3" t="s">
        <v>4204</v>
      </c>
      <c r="H147" s="4" t="s">
        <v>4205</v>
      </c>
      <c r="I147" s="3" t="s">
        <v>4206</v>
      </c>
      <c r="S147" s="149">
        <v>50404</v>
      </c>
      <c r="T147" s="150" t="s">
        <v>3218</v>
      </c>
      <c r="U147" s="150" t="s">
        <v>3076</v>
      </c>
      <c r="V147" s="150" t="s">
        <v>3086</v>
      </c>
      <c r="X147" s="137"/>
      <c r="Y147" s="53"/>
      <c r="Z147" s="137"/>
      <c r="AA147" s="53"/>
      <c r="AB147" s="58"/>
      <c r="AC147" s="53"/>
      <c r="AD147" s="53"/>
      <c r="AE147" s="53"/>
    </row>
    <row r="148" spans="2:31" x14ac:dyDescent="0.35">
      <c r="B148" s="4"/>
      <c r="C148" s="3"/>
      <c r="E148" s="4" t="s">
        <v>4207</v>
      </c>
      <c r="F148" s="3" t="s">
        <v>4208</v>
      </c>
      <c r="H148" s="4" t="s">
        <v>4209</v>
      </c>
      <c r="I148" s="3" t="s">
        <v>4210</v>
      </c>
      <c r="S148" s="147">
        <v>50405</v>
      </c>
      <c r="T148" s="148" t="s">
        <v>3219</v>
      </c>
      <c r="U148" s="148" t="s">
        <v>3076</v>
      </c>
      <c r="V148" s="148" t="s">
        <v>3086</v>
      </c>
      <c r="X148" s="137"/>
      <c r="Y148" s="53"/>
      <c r="Z148" s="137"/>
      <c r="AA148" s="53"/>
      <c r="AB148" s="58"/>
      <c r="AC148" s="53"/>
      <c r="AD148" s="53"/>
      <c r="AE148" s="53"/>
    </row>
    <row r="149" spans="2:31" x14ac:dyDescent="0.35">
      <c r="B149" s="4"/>
      <c r="C149" s="3"/>
      <c r="E149" s="4" t="s">
        <v>4211</v>
      </c>
      <c r="F149" s="3" t="s">
        <v>4212</v>
      </c>
      <c r="H149" s="4" t="s">
        <v>4213</v>
      </c>
      <c r="I149" s="3" t="s">
        <v>4214</v>
      </c>
      <c r="S149" s="149">
        <v>50406</v>
      </c>
      <c r="T149" s="150" t="s">
        <v>3220</v>
      </c>
      <c r="U149" s="150" t="s">
        <v>3076</v>
      </c>
      <c r="V149" s="150" t="s">
        <v>3086</v>
      </c>
      <c r="X149" s="137"/>
      <c r="Y149" s="53"/>
      <c r="Z149" s="137"/>
      <c r="AA149" s="53"/>
      <c r="AB149" s="58"/>
      <c r="AC149" s="53"/>
      <c r="AD149" s="53"/>
      <c r="AE149" s="53"/>
    </row>
    <row r="150" spans="2:31" x14ac:dyDescent="0.35">
      <c r="B150" s="4"/>
      <c r="C150" s="3"/>
      <c r="E150" s="4" t="s">
        <v>4215</v>
      </c>
      <c r="F150" s="3" t="s">
        <v>4216</v>
      </c>
      <c r="H150" s="4" t="s">
        <v>4217</v>
      </c>
      <c r="I150" s="3" t="s">
        <v>4218</v>
      </c>
      <c r="S150" s="147">
        <v>50407</v>
      </c>
      <c r="T150" s="148" t="s">
        <v>3221</v>
      </c>
      <c r="U150" s="148" t="s">
        <v>3076</v>
      </c>
      <c r="V150" s="148" t="s">
        <v>3086</v>
      </c>
      <c r="X150" s="137"/>
      <c r="Y150" s="53"/>
      <c r="Z150" s="137"/>
      <c r="AA150" s="53"/>
      <c r="AB150" s="58"/>
      <c r="AC150" s="53"/>
      <c r="AD150" s="53"/>
      <c r="AE150" s="53"/>
    </row>
    <row r="151" spans="2:31" x14ac:dyDescent="0.35">
      <c r="B151" s="4"/>
      <c r="C151" s="3"/>
      <c r="E151" s="4" t="s">
        <v>4219</v>
      </c>
      <c r="F151" s="3" t="s">
        <v>4220</v>
      </c>
      <c r="H151" s="4" t="s">
        <v>4221</v>
      </c>
      <c r="I151" s="3" t="s">
        <v>4222</v>
      </c>
      <c r="S151" s="149">
        <v>50408</v>
      </c>
      <c r="T151" s="150" t="s">
        <v>3222</v>
      </c>
      <c r="U151" s="150" t="s">
        <v>3076</v>
      </c>
      <c r="V151" s="150" t="s">
        <v>3086</v>
      </c>
      <c r="X151" s="137"/>
      <c r="Y151" s="53"/>
      <c r="Z151" s="137"/>
      <c r="AA151" s="53"/>
      <c r="AB151" s="58"/>
      <c r="AC151" s="53"/>
      <c r="AD151" s="53"/>
      <c r="AE151" s="53"/>
    </row>
    <row r="152" spans="2:31" x14ac:dyDescent="0.35">
      <c r="B152" s="4"/>
      <c r="C152" s="3"/>
      <c r="E152" s="4" t="s">
        <v>4223</v>
      </c>
      <c r="F152" s="3" t="s">
        <v>4224</v>
      </c>
      <c r="H152" s="4" t="s">
        <v>4225</v>
      </c>
      <c r="I152" s="3" t="s">
        <v>4226</v>
      </c>
      <c r="S152" s="147">
        <v>50409</v>
      </c>
      <c r="T152" s="148" t="s">
        <v>3223</v>
      </c>
      <c r="U152" s="148" t="s">
        <v>3076</v>
      </c>
      <c r="V152" s="148" t="s">
        <v>3086</v>
      </c>
      <c r="X152" s="137"/>
      <c r="Y152" s="53"/>
      <c r="Z152" s="137"/>
      <c r="AA152" s="53"/>
      <c r="AB152" s="58"/>
      <c r="AC152" s="53"/>
      <c r="AD152" s="53"/>
      <c r="AE152" s="53"/>
    </row>
    <row r="153" spans="2:31" x14ac:dyDescent="0.35">
      <c r="B153" s="4"/>
      <c r="C153" s="3"/>
      <c r="E153" s="4" t="s">
        <v>4227</v>
      </c>
      <c r="F153" s="3" t="s">
        <v>4228</v>
      </c>
      <c r="H153" s="4" t="s">
        <v>4229</v>
      </c>
      <c r="I153" s="3" t="s">
        <v>4230</v>
      </c>
      <c r="S153" s="149">
        <v>50410</v>
      </c>
      <c r="T153" s="150" t="s">
        <v>3224</v>
      </c>
      <c r="U153" s="150" t="s">
        <v>3076</v>
      </c>
      <c r="V153" s="150" t="s">
        <v>3086</v>
      </c>
      <c r="X153" s="53"/>
      <c r="Y153" s="53"/>
      <c r="Z153" s="137"/>
      <c r="AA153" s="53"/>
      <c r="AB153" s="53"/>
      <c r="AC153" s="53"/>
      <c r="AD153" s="53"/>
      <c r="AE153" s="217"/>
    </row>
    <row r="154" spans="2:31" x14ac:dyDescent="0.35">
      <c r="B154" s="4"/>
      <c r="C154" s="3"/>
      <c r="E154" s="4" t="s">
        <v>4231</v>
      </c>
      <c r="F154" s="3" t="s">
        <v>4232</v>
      </c>
      <c r="H154" s="4" t="s">
        <v>4233</v>
      </c>
      <c r="I154" s="3" t="s">
        <v>4234</v>
      </c>
      <c r="S154" s="147">
        <v>50411</v>
      </c>
      <c r="T154" s="148" t="s">
        <v>3225</v>
      </c>
      <c r="U154" s="148" t="s">
        <v>3076</v>
      </c>
      <c r="V154" s="148" t="s">
        <v>3086</v>
      </c>
      <c r="X154" s="53"/>
      <c r="Y154" s="53"/>
      <c r="Z154" s="137"/>
      <c r="AA154" s="53"/>
      <c r="AB154" s="53"/>
      <c r="AC154" s="53"/>
      <c r="AD154" s="53"/>
      <c r="AE154" s="217"/>
    </row>
    <row r="155" spans="2:31" x14ac:dyDescent="0.35">
      <c r="B155" s="4"/>
      <c r="C155" s="3"/>
      <c r="E155" s="4" t="s">
        <v>4235</v>
      </c>
      <c r="F155" s="3" t="s">
        <v>4236</v>
      </c>
      <c r="H155" s="4" t="s">
        <v>4237</v>
      </c>
      <c r="I155" s="3" t="s">
        <v>4238</v>
      </c>
      <c r="S155" s="149">
        <v>50900</v>
      </c>
      <c r="T155" s="150" t="s">
        <v>3226</v>
      </c>
      <c r="U155" s="150" t="s">
        <v>3076</v>
      </c>
      <c r="V155" s="150" t="s">
        <v>3086</v>
      </c>
      <c r="X155" s="53"/>
      <c r="Y155" s="218"/>
      <c r="Z155" s="219"/>
      <c r="AA155" s="218"/>
      <c r="AB155" s="53"/>
      <c r="AC155" s="53"/>
      <c r="AD155" s="53"/>
      <c r="AE155" s="217"/>
    </row>
    <row r="156" spans="2:31" x14ac:dyDescent="0.35">
      <c r="B156" s="4"/>
      <c r="C156" s="3"/>
      <c r="E156" s="4" t="s">
        <v>4239</v>
      </c>
      <c r="F156" s="3" t="s">
        <v>4240</v>
      </c>
      <c r="H156" s="4" t="s">
        <v>4241</v>
      </c>
      <c r="I156" s="3" t="s">
        <v>4238</v>
      </c>
      <c r="S156" s="147">
        <v>65000</v>
      </c>
      <c r="T156" s="148" t="s">
        <v>3227</v>
      </c>
      <c r="U156" s="148" t="s">
        <v>3076</v>
      </c>
      <c r="V156" s="148" t="s">
        <v>3086</v>
      </c>
      <c r="X156" s="137"/>
      <c r="Y156" s="53"/>
      <c r="Z156" s="137"/>
      <c r="AA156" s="53"/>
      <c r="AB156" s="58"/>
      <c r="AC156" s="53"/>
      <c r="AD156" s="53"/>
      <c r="AE156" s="53"/>
    </row>
    <row r="157" spans="2:31" x14ac:dyDescent="0.35">
      <c r="B157" s="4"/>
      <c r="C157" s="3"/>
      <c r="E157" s="4" t="s">
        <v>4242</v>
      </c>
      <c r="F157" s="3" t="s">
        <v>4243</v>
      </c>
      <c r="H157" s="4" t="s">
        <v>4244</v>
      </c>
      <c r="I157" s="3" t="s">
        <v>4245</v>
      </c>
      <c r="S157" s="149">
        <v>65500</v>
      </c>
      <c r="T157" s="150" t="s">
        <v>3228</v>
      </c>
      <c r="U157" s="150" t="s">
        <v>3076</v>
      </c>
      <c r="V157" s="150" t="s">
        <v>3086</v>
      </c>
      <c r="X157" s="137"/>
      <c r="Y157" s="53"/>
      <c r="Z157" s="137"/>
      <c r="AA157" s="53"/>
      <c r="AB157" s="58"/>
      <c r="AC157" s="53"/>
      <c r="AD157" s="53"/>
      <c r="AE157" s="53"/>
    </row>
    <row r="158" spans="2:31" x14ac:dyDescent="0.35">
      <c r="B158" s="4"/>
      <c r="C158" s="3"/>
      <c r="E158" s="4" t="s">
        <v>4246</v>
      </c>
      <c r="F158" s="3" t="s">
        <v>4247</v>
      </c>
      <c r="H158" s="4" t="s">
        <v>4248</v>
      </c>
      <c r="I158" s="3" t="s">
        <v>4249</v>
      </c>
      <c r="S158" s="147">
        <v>70000</v>
      </c>
      <c r="T158" s="148" t="s">
        <v>3229</v>
      </c>
      <c r="U158" s="148" t="s">
        <v>3076</v>
      </c>
      <c r="V158" s="148" t="s">
        <v>3086</v>
      </c>
      <c r="X158" s="137"/>
      <c r="Y158" s="53"/>
      <c r="Z158" s="137"/>
      <c r="AA158" s="53"/>
      <c r="AB158" s="58"/>
      <c r="AC158" s="53"/>
      <c r="AD158" s="53"/>
      <c r="AE158" s="53"/>
    </row>
    <row r="159" spans="2:31" x14ac:dyDescent="0.35">
      <c r="B159" s="4"/>
      <c r="C159" s="3"/>
      <c r="E159" s="4" t="s">
        <v>4250</v>
      </c>
      <c r="F159" s="3" t="s">
        <v>4251</v>
      </c>
      <c r="H159" s="4" t="s">
        <v>4252</v>
      </c>
      <c r="I159" s="3" t="s">
        <v>3807</v>
      </c>
      <c r="S159" s="149">
        <v>70010</v>
      </c>
      <c r="T159" s="150" t="s">
        <v>3230</v>
      </c>
      <c r="U159" s="150" t="s">
        <v>3076</v>
      </c>
      <c r="V159" s="150" t="s">
        <v>3086</v>
      </c>
      <c r="X159" s="137"/>
      <c r="Y159" s="53"/>
      <c r="Z159" s="137"/>
      <c r="AA159" s="53"/>
      <c r="AB159" s="58"/>
      <c r="AC159" s="53"/>
      <c r="AD159" s="53"/>
      <c r="AE159" s="53"/>
    </row>
    <row r="160" spans="2:31" x14ac:dyDescent="0.35">
      <c r="B160" s="4"/>
      <c r="C160" s="3"/>
      <c r="E160" s="4" t="s">
        <v>4253</v>
      </c>
      <c r="F160" s="3" t="s">
        <v>4254</v>
      </c>
      <c r="H160" s="4" t="s">
        <v>4255</v>
      </c>
      <c r="I160" s="3" t="s">
        <v>4256</v>
      </c>
      <c r="S160" s="147">
        <v>70015</v>
      </c>
      <c r="T160" s="148" t="s">
        <v>3231</v>
      </c>
      <c r="U160" s="148" t="s">
        <v>3076</v>
      </c>
      <c r="V160" s="148" t="s">
        <v>3086</v>
      </c>
      <c r="X160" s="137"/>
      <c r="Y160" s="53"/>
      <c r="Z160" s="137"/>
      <c r="AA160" s="53"/>
      <c r="AB160" s="58"/>
      <c r="AC160" s="53"/>
      <c r="AD160" s="53"/>
      <c r="AE160" s="53"/>
    </row>
    <row r="161" spans="2:31" x14ac:dyDescent="0.35">
      <c r="B161" s="4"/>
      <c r="C161" s="3"/>
      <c r="E161" s="4" t="s">
        <v>4257</v>
      </c>
      <c r="F161" s="3" t="s">
        <v>4258</v>
      </c>
      <c r="H161" s="4" t="s">
        <v>4259</v>
      </c>
      <c r="I161" s="3" t="s">
        <v>4260</v>
      </c>
      <c r="S161" s="149">
        <v>70020</v>
      </c>
      <c r="T161" s="150" t="s">
        <v>3232</v>
      </c>
      <c r="U161" s="150" t="s">
        <v>3076</v>
      </c>
      <c r="V161" s="150" t="s">
        <v>3086</v>
      </c>
      <c r="X161" s="137"/>
      <c r="Y161" s="53"/>
      <c r="Z161" s="137"/>
      <c r="AA161" s="53"/>
      <c r="AB161" s="58"/>
      <c r="AC161" s="53"/>
      <c r="AD161" s="53"/>
      <c r="AE161" s="53"/>
    </row>
    <row r="162" spans="2:31" x14ac:dyDescent="0.35">
      <c r="B162" s="4"/>
      <c r="C162" s="3"/>
      <c r="E162" s="4" t="s">
        <v>4261</v>
      </c>
      <c r="F162" s="3" t="s">
        <v>4262</v>
      </c>
      <c r="H162" s="4" t="s">
        <v>4263</v>
      </c>
      <c r="I162" s="3" t="s">
        <v>4264</v>
      </c>
      <c r="S162" s="147">
        <v>70025</v>
      </c>
      <c r="T162" s="148" t="s">
        <v>3233</v>
      </c>
      <c r="U162" s="148" t="s">
        <v>3076</v>
      </c>
      <c r="V162" s="148" t="s">
        <v>3086</v>
      </c>
      <c r="X162" s="137"/>
      <c r="Y162" s="53"/>
      <c r="Z162" s="137"/>
      <c r="AA162" s="53"/>
      <c r="AB162" s="58"/>
      <c r="AC162" s="53"/>
      <c r="AD162" s="53"/>
      <c r="AE162" s="53"/>
    </row>
    <row r="163" spans="2:31" x14ac:dyDescent="0.35">
      <c r="B163" s="4"/>
      <c r="C163" s="3"/>
      <c r="E163" s="4" t="s">
        <v>4265</v>
      </c>
      <c r="F163" s="3" t="s">
        <v>4266</v>
      </c>
      <c r="H163" s="4" t="s">
        <v>4267</v>
      </c>
      <c r="I163" s="3" t="s">
        <v>4268</v>
      </c>
      <c r="S163" s="149">
        <v>80000</v>
      </c>
      <c r="T163" s="150" t="s">
        <v>3234</v>
      </c>
      <c r="U163" s="150" t="s">
        <v>3076</v>
      </c>
      <c r="V163" s="150" t="s">
        <v>3086</v>
      </c>
      <c r="X163" s="137"/>
      <c r="Y163" s="53"/>
      <c r="Z163" s="137"/>
      <c r="AA163" s="53"/>
      <c r="AB163" s="58"/>
      <c r="AC163" s="53"/>
      <c r="AD163" s="53"/>
      <c r="AE163" s="53"/>
    </row>
    <row r="164" spans="2:31" x14ac:dyDescent="0.35">
      <c r="B164" s="4"/>
      <c r="C164" s="3"/>
      <c r="E164" s="4" t="s">
        <v>4269</v>
      </c>
      <c r="F164" s="3" t="s">
        <v>4270</v>
      </c>
      <c r="S164" s="147">
        <v>80402</v>
      </c>
      <c r="T164" s="148" t="s">
        <v>3235</v>
      </c>
      <c r="U164" s="148" t="s">
        <v>3076</v>
      </c>
      <c r="V164" s="148" t="s">
        <v>3086</v>
      </c>
      <c r="X164" s="137"/>
      <c r="Y164" s="53"/>
      <c r="Z164" s="137"/>
      <c r="AA164" s="53"/>
      <c r="AB164" s="58"/>
      <c r="AC164" s="53"/>
      <c r="AD164" s="53"/>
      <c r="AE164" s="53"/>
    </row>
    <row r="165" spans="2:31" x14ac:dyDescent="0.35">
      <c r="B165" s="4"/>
      <c r="C165" s="3"/>
      <c r="E165" s="4" t="s">
        <v>4271</v>
      </c>
      <c r="F165" s="3" t="s">
        <v>4272</v>
      </c>
      <c r="S165" s="149">
        <v>80403</v>
      </c>
      <c r="T165" s="150" t="s">
        <v>3236</v>
      </c>
      <c r="U165" s="150" t="s">
        <v>3076</v>
      </c>
      <c r="V165" s="150" t="s">
        <v>3086</v>
      </c>
      <c r="X165" s="137"/>
      <c r="Y165" s="53"/>
      <c r="Z165" s="137"/>
      <c r="AA165" s="53"/>
      <c r="AB165" s="58"/>
      <c r="AC165" s="53"/>
      <c r="AD165" s="53"/>
      <c r="AE165" s="53"/>
    </row>
    <row r="166" spans="2:31" x14ac:dyDescent="0.35">
      <c r="B166" s="4"/>
      <c r="C166" s="3"/>
      <c r="E166" s="4" t="s">
        <v>4273</v>
      </c>
      <c r="F166" s="3" t="s">
        <v>4274</v>
      </c>
      <c r="S166" s="147">
        <v>81000</v>
      </c>
      <c r="T166" s="148" t="s">
        <v>160</v>
      </c>
      <c r="U166" s="148" t="s">
        <v>3076</v>
      </c>
      <c r="V166" s="148" t="s">
        <v>3086</v>
      </c>
      <c r="X166" s="137"/>
      <c r="Y166" s="53"/>
      <c r="Z166" s="137"/>
      <c r="AA166" s="53"/>
      <c r="AB166" s="58"/>
      <c r="AC166" s="53"/>
      <c r="AD166" s="53"/>
      <c r="AE166" s="53"/>
    </row>
    <row r="167" spans="2:31" x14ac:dyDescent="0.35">
      <c r="B167" s="4"/>
      <c r="C167" s="3"/>
      <c r="E167" s="4" t="s">
        <v>4275</v>
      </c>
      <c r="F167" s="3" t="s">
        <v>4276</v>
      </c>
      <c r="S167" s="149">
        <v>81001</v>
      </c>
      <c r="T167" s="150" t="s">
        <v>3237</v>
      </c>
      <c r="U167" s="150" t="s">
        <v>3076</v>
      </c>
      <c r="V167" s="150" t="s">
        <v>3086</v>
      </c>
      <c r="X167" s="137"/>
      <c r="Y167" s="53"/>
      <c r="Z167" s="137"/>
      <c r="AA167" s="53"/>
      <c r="AB167" s="58"/>
      <c r="AC167" s="53"/>
      <c r="AD167" s="53"/>
      <c r="AE167" s="53"/>
    </row>
    <row r="168" spans="2:31" x14ac:dyDescent="0.35">
      <c r="B168" s="4"/>
      <c r="C168" s="3"/>
      <c r="E168" s="4" t="s">
        <v>4277</v>
      </c>
      <c r="F168" s="3" t="s">
        <v>4278</v>
      </c>
      <c r="S168" s="147">
        <v>81010</v>
      </c>
      <c r="T168" s="148" t="s">
        <v>2422</v>
      </c>
      <c r="U168" s="148" t="s">
        <v>3076</v>
      </c>
      <c r="V168" s="148" t="s">
        <v>3086</v>
      </c>
      <c r="X168" s="137"/>
      <c r="Y168" s="53"/>
      <c r="Z168" s="137"/>
      <c r="AA168" s="53"/>
      <c r="AB168" s="58"/>
      <c r="AC168" s="53"/>
      <c r="AD168" s="53"/>
      <c r="AE168" s="53"/>
    </row>
    <row r="169" spans="2:31" x14ac:dyDescent="0.35">
      <c r="B169" s="4"/>
      <c r="C169" s="3"/>
      <c r="E169" s="4" t="s">
        <v>4279</v>
      </c>
      <c r="F169" s="3" t="s">
        <v>4280</v>
      </c>
      <c r="S169" s="149">
        <v>81015</v>
      </c>
      <c r="T169" s="150" t="s">
        <v>3238</v>
      </c>
      <c r="U169" s="150" t="s">
        <v>3076</v>
      </c>
      <c r="V169" s="150" t="s">
        <v>3086</v>
      </c>
      <c r="X169" s="137"/>
      <c r="Y169" s="53"/>
      <c r="Z169" s="137"/>
      <c r="AA169" s="53"/>
      <c r="AB169" s="58"/>
      <c r="AC169" s="53"/>
      <c r="AD169" s="53"/>
      <c r="AE169" s="53"/>
    </row>
    <row r="170" spans="2:31" x14ac:dyDescent="0.35">
      <c r="B170" s="4"/>
      <c r="C170" s="3"/>
      <c r="E170" s="4" t="s">
        <v>4281</v>
      </c>
      <c r="F170" s="3" t="s">
        <v>4282</v>
      </c>
      <c r="S170" s="147">
        <v>81020</v>
      </c>
      <c r="T170" s="148" t="s">
        <v>3239</v>
      </c>
      <c r="U170" s="148" t="s">
        <v>3076</v>
      </c>
      <c r="V170" s="148" t="s">
        <v>3086</v>
      </c>
      <c r="X170" s="137"/>
      <c r="Y170" s="53"/>
      <c r="Z170" s="137"/>
      <c r="AA170" s="53"/>
      <c r="AB170" s="58"/>
      <c r="AC170" s="53"/>
      <c r="AD170" s="53"/>
      <c r="AE170" s="53"/>
    </row>
    <row r="171" spans="2:31" x14ac:dyDescent="0.35">
      <c r="B171" s="4"/>
      <c r="C171" s="3"/>
      <c r="E171" s="4" t="s">
        <v>4283</v>
      </c>
      <c r="F171" s="3" t="s">
        <v>4284</v>
      </c>
      <c r="S171" s="149">
        <v>81021</v>
      </c>
      <c r="T171" s="150" t="s">
        <v>3240</v>
      </c>
      <c r="U171" s="150" t="s">
        <v>3076</v>
      </c>
      <c r="V171" s="150" t="s">
        <v>3086</v>
      </c>
      <c r="X171" s="137"/>
      <c r="Y171" s="53"/>
      <c r="Z171" s="137"/>
      <c r="AA171" s="53"/>
      <c r="AB171" s="58"/>
      <c r="AC171" s="53"/>
      <c r="AD171" s="53"/>
      <c r="AE171" s="53"/>
    </row>
    <row r="172" spans="2:31" x14ac:dyDescent="0.35">
      <c r="B172" s="4"/>
      <c r="C172" s="3"/>
      <c r="E172" s="4" t="s">
        <v>4285</v>
      </c>
      <c r="F172" s="3" t="s">
        <v>4286</v>
      </c>
      <c r="S172" s="147">
        <v>81025</v>
      </c>
      <c r="T172" s="148" t="s">
        <v>3241</v>
      </c>
      <c r="U172" s="148" t="s">
        <v>3076</v>
      </c>
      <c r="V172" s="148" t="s">
        <v>3086</v>
      </c>
      <c r="X172" s="137"/>
      <c r="Y172" s="53"/>
      <c r="Z172" s="137"/>
      <c r="AA172" s="53"/>
      <c r="AB172" s="58"/>
      <c r="AC172" s="53"/>
      <c r="AD172" s="53"/>
      <c r="AE172" s="53"/>
    </row>
    <row r="173" spans="2:31" x14ac:dyDescent="0.35">
      <c r="B173" s="4"/>
      <c r="C173" s="3"/>
      <c r="E173" s="4" t="s">
        <v>4287</v>
      </c>
      <c r="F173" s="3" t="s">
        <v>4288</v>
      </c>
      <c r="S173" s="149">
        <v>81030</v>
      </c>
      <c r="T173" s="150" t="s">
        <v>3242</v>
      </c>
      <c r="U173" s="150" t="s">
        <v>3076</v>
      </c>
      <c r="V173" s="150" t="s">
        <v>3086</v>
      </c>
      <c r="X173" s="137"/>
      <c r="Y173" s="53"/>
      <c r="Z173" s="137"/>
      <c r="AA173" s="53"/>
      <c r="AB173" s="58"/>
      <c r="AC173" s="53"/>
      <c r="AD173" s="53"/>
      <c r="AE173" s="53"/>
    </row>
    <row r="174" spans="2:31" x14ac:dyDescent="0.35">
      <c r="B174" s="4"/>
      <c r="C174" s="3"/>
      <c r="E174" s="4" t="s">
        <v>4289</v>
      </c>
      <c r="F174" s="3" t="s">
        <v>4290</v>
      </c>
      <c r="S174" s="147">
        <v>81031</v>
      </c>
      <c r="T174" s="148" t="s">
        <v>3243</v>
      </c>
      <c r="U174" s="148" t="s">
        <v>3076</v>
      </c>
      <c r="V174" s="148" t="s">
        <v>3086</v>
      </c>
      <c r="X174" s="137"/>
      <c r="Y174" s="53"/>
      <c r="Z174" s="137"/>
      <c r="AA174" s="53"/>
      <c r="AB174" s="58"/>
      <c r="AC174" s="53"/>
      <c r="AD174" s="53"/>
      <c r="AE174" s="53"/>
    </row>
    <row r="175" spans="2:31" x14ac:dyDescent="0.35">
      <c r="B175" s="4"/>
      <c r="C175" s="3"/>
      <c r="E175" s="4" t="s">
        <v>4291</v>
      </c>
      <c r="F175" s="3" t="s">
        <v>4292</v>
      </c>
      <c r="S175" s="149">
        <v>81035</v>
      </c>
      <c r="T175" s="150" t="s">
        <v>3244</v>
      </c>
      <c r="U175" s="150" t="s">
        <v>3076</v>
      </c>
      <c r="V175" s="150" t="s">
        <v>3086</v>
      </c>
      <c r="X175" s="137"/>
      <c r="Y175" s="53"/>
      <c r="Z175" s="137"/>
      <c r="AA175" s="53"/>
      <c r="AB175" s="58"/>
      <c r="AC175" s="53"/>
      <c r="AD175" s="53"/>
      <c r="AE175" s="53"/>
    </row>
    <row r="176" spans="2:31" x14ac:dyDescent="0.35">
      <c r="B176" s="4"/>
      <c r="C176" s="3"/>
      <c r="E176" s="4" t="s">
        <v>4293</v>
      </c>
      <c r="F176" s="3" t="s">
        <v>4294</v>
      </c>
      <c r="S176" s="147">
        <v>82030</v>
      </c>
      <c r="T176" s="148" t="s">
        <v>3245</v>
      </c>
      <c r="U176" s="148" t="s">
        <v>3076</v>
      </c>
      <c r="V176" s="148" t="s">
        <v>3086</v>
      </c>
      <c r="X176" s="137"/>
      <c r="Y176" s="53"/>
      <c r="Z176" s="137"/>
      <c r="AA176" s="53"/>
      <c r="AB176" s="58"/>
      <c r="AC176" s="53"/>
      <c r="AD176" s="53"/>
      <c r="AE176" s="53"/>
    </row>
    <row r="177" spans="2:31" x14ac:dyDescent="0.35">
      <c r="B177" s="4"/>
      <c r="C177" s="3"/>
      <c r="E177" s="4" t="s">
        <v>4295</v>
      </c>
      <c r="F177" s="3" t="s">
        <v>4296</v>
      </c>
      <c r="S177" s="149">
        <v>82100</v>
      </c>
      <c r="T177" s="150" t="s">
        <v>3246</v>
      </c>
      <c r="U177" s="150" t="s">
        <v>3076</v>
      </c>
      <c r="V177" s="150" t="s">
        <v>3086</v>
      </c>
      <c r="X177" s="137"/>
      <c r="Y177" s="53"/>
      <c r="Z177" s="137"/>
      <c r="AA177" s="53"/>
      <c r="AB177" s="58"/>
      <c r="AC177" s="53"/>
      <c r="AD177" s="53"/>
      <c r="AE177" s="53"/>
    </row>
    <row r="178" spans="2:31" x14ac:dyDescent="0.35">
      <c r="B178" s="4"/>
      <c r="C178" s="3"/>
      <c r="E178" s="4" t="s">
        <v>4297</v>
      </c>
      <c r="F178" s="3" t="s">
        <v>4298</v>
      </c>
      <c r="S178" s="147">
        <v>82105</v>
      </c>
      <c r="T178" s="148" t="s">
        <v>3247</v>
      </c>
      <c r="U178" s="148" t="s">
        <v>3076</v>
      </c>
      <c r="V178" s="148" t="s">
        <v>3086</v>
      </c>
      <c r="X178" s="137"/>
      <c r="Y178" s="53"/>
      <c r="Z178" s="137"/>
      <c r="AA178" s="53"/>
      <c r="AB178" s="58"/>
      <c r="AC178" s="53"/>
      <c r="AD178" s="53"/>
      <c r="AE178" s="53"/>
    </row>
    <row r="179" spans="2:31" x14ac:dyDescent="0.35">
      <c r="B179" s="4"/>
      <c r="C179" s="3"/>
      <c r="E179" s="4" t="s">
        <v>4299</v>
      </c>
      <c r="F179" s="3" t="s">
        <v>4300</v>
      </c>
      <c r="S179" s="149">
        <v>82200</v>
      </c>
      <c r="T179" s="150" t="s">
        <v>3248</v>
      </c>
      <c r="U179" s="150" t="s">
        <v>3076</v>
      </c>
      <c r="V179" s="150" t="s">
        <v>3086</v>
      </c>
      <c r="X179" s="137"/>
      <c r="Y179" s="53"/>
      <c r="Z179" s="137"/>
      <c r="AA179" s="53"/>
      <c r="AB179" s="58"/>
      <c r="AC179" s="53"/>
      <c r="AD179" s="53"/>
      <c r="AE179" s="53"/>
    </row>
    <row r="180" spans="2:31" x14ac:dyDescent="0.35">
      <c r="B180" s="4"/>
      <c r="C180" s="3"/>
      <c r="E180" s="4" t="s">
        <v>4301</v>
      </c>
      <c r="F180" s="3" t="s">
        <v>4302</v>
      </c>
      <c r="S180" s="147">
        <v>82350</v>
      </c>
      <c r="T180" s="148" t="s">
        <v>3249</v>
      </c>
      <c r="U180" s="148" t="s">
        <v>3076</v>
      </c>
      <c r="V180" s="148" t="s">
        <v>3086</v>
      </c>
      <c r="X180" s="137"/>
      <c r="Y180" s="53"/>
      <c r="Z180" s="137"/>
      <c r="AA180" s="53"/>
      <c r="AB180" s="58"/>
      <c r="AC180" s="53"/>
      <c r="AD180" s="53"/>
      <c r="AE180" s="53"/>
    </row>
    <row r="181" spans="2:31" x14ac:dyDescent="0.35">
      <c r="B181" s="4"/>
      <c r="C181" s="3"/>
      <c r="E181" s="4" t="s">
        <v>4303</v>
      </c>
      <c r="F181" s="3" t="s">
        <v>4304</v>
      </c>
      <c r="S181" s="149">
        <v>82401</v>
      </c>
      <c r="T181" s="150" t="s">
        <v>3250</v>
      </c>
      <c r="U181" s="150" t="s">
        <v>3076</v>
      </c>
      <c r="V181" s="150" t="s">
        <v>3086</v>
      </c>
      <c r="X181" s="137"/>
      <c r="Y181" s="53"/>
      <c r="Z181" s="137"/>
      <c r="AA181" s="53"/>
      <c r="AB181" s="58"/>
      <c r="AC181" s="53"/>
      <c r="AD181" s="53"/>
      <c r="AE181" s="53"/>
    </row>
    <row r="182" spans="2:31" x14ac:dyDescent="0.35">
      <c r="B182" s="4"/>
      <c r="C182" s="3"/>
      <c r="E182" s="4" t="s">
        <v>4305</v>
      </c>
      <c r="F182" s="3" t="s">
        <v>4306</v>
      </c>
      <c r="S182" s="147">
        <v>82410</v>
      </c>
      <c r="T182" s="148" t="s">
        <v>3251</v>
      </c>
      <c r="U182" s="148" t="s">
        <v>3076</v>
      </c>
      <c r="V182" s="148" t="s">
        <v>3086</v>
      </c>
      <c r="X182" s="137"/>
      <c r="Y182" s="53"/>
      <c r="Z182" s="137"/>
      <c r="AA182" s="53"/>
      <c r="AB182" s="58"/>
      <c r="AC182" s="53"/>
      <c r="AD182" s="53"/>
      <c r="AE182" s="53"/>
    </row>
    <row r="183" spans="2:31" x14ac:dyDescent="0.35">
      <c r="B183" s="4"/>
      <c r="C183" s="3"/>
      <c r="E183" s="4" t="s">
        <v>4307</v>
      </c>
      <c r="F183" s="3" t="s">
        <v>4308</v>
      </c>
      <c r="S183" s="149">
        <v>82420</v>
      </c>
      <c r="T183" s="150" t="s">
        <v>3252</v>
      </c>
      <c r="U183" s="150" t="s">
        <v>3076</v>
      </c>
      <c r="V183" s="150" t="s">
        <v>3086</v>
      </c>
      <c r="X183" s="137"/>
      <c r="Y183" s="53"/>
      <c r="Z183" s="137"/>
      <c r="AA183" s="53"/>
      <c r="AB183" s="58"/>
      <c r="AC183" s="53"/>
      <c r="AD183" s="53"/>
      <c r="AE183" s="53"/>
    </row>
    <row r="184" spans="2:31" x14ac:dyDescent="0.35">
      <c r="B184" s="4"/>
      <c r="C184" s="3"/>
      <c r="E184" s="4" t="s">
        <v>4309</v>
      </c>
      <c r="F184" s="3" t="s">
        <v>4310</v>
      </c>
      <c r="S184" s="147">
        <v>85105</v>
      </c>
      <c r="T184" s="148" t="s">
        <v>3253</v>
      </c>
      <c r="U184" s="148" t="s">
        <v>3076</v>
      </c>
      <c r="V184" s="148" t="s">
        <v>3086</v>
      </c>
      <c r="X184" s="137"/>
      <c r="Y184" s="53"/>
      <c r="Z184" s="137"/>
      <c r="AA184" s="53"/>
      <c r="AB184" s="58"/>
      <c r="AC184" s="53"/>
      <c r="AD184" s="53"/>
      <c r="AE184" s="53"/>
    </row>
    <row r="185" spans="2:31" x14ac:dyDescent="0.35">
      <c r="B185" s="4"/>
      <c r="C185" s="3"/>
      <c r="E185" s="4" t="s">
        <v>4311</v>
      </c>
      <c r="F185" s="3" t="s">
        <v>4312</v>
      </c>
      <c r="S185" s="149">
        <v>85180</v>
      </c>
      <c r="T185" s="150" t="s">
        <v>3254</v>
      </c>
      <c r="U185" s="150" t="s">
        <v>3076</v>
      </c>
      <c r="V185" s="150" t="s">
        <v>3086</v>
      </c>
      <c r="X185" s="137"/>
      <c r="Y185" s="53"/>
      <c r="Z185" s="137"/>
      <c r="AA185" s="53"/>
      <c r="AB185" s="58"/>
      <c r="AC185" s="53"/>
      <c r="AD185" s="53"/>
      <c r="AE185" s="53"/>
    </row>
    <row r="186" spans="2:31" x14ac:dyDescent="0.35">
      <c r="B186" s="4"/>
      <c r="C186" s="3"/>
      <c r="E186" s="4" t="s">
        <v>4313</v>
      </c>
      <c r="F186" s="3" t="s">
        <v>4314</v>
      </c>
      <c r="S186" s="147">
        <v>85200</v>
      </c>
      <c r="T186" s="148" t="s">
        <v>3255</v>
      </c>
      <c r="U186" s="148" t="s">
        <v>3076</v>
      </c>
      <c r="V186" s="148" t="s">
        <v>3086</v>
      </c>
      <c r="X186" s="137"/>
      <c r="Y186" s="53"/>
      <c r="Z186" s="137"/>
      <c r="AA186" s="53"/>
      <c r="AB186" s="58"/>
      <c r="AC186" s="53"/>
      <c r="AD186" s="53"/>
      <c r="AE186" s="53"/>
    </row>
    <row r="187" spans="2:31" x14ac:dyDescent="0.35">
      <c r="B187" s="4"/>
      <c r="C187" s="3"/>
      <c r="E187" s="4" t="s">
        <v>4315</v>
      </c>
      <c r="F187" s="3" t="s">
        <v>4316</v>
      </c>
      <c r="S187" s="149">
        <v>85201</v>
      </c>
      <c r="T187" s="150" t="s">
        <v>3257</v>
      </c>
      <c r="U187" s="150" t="s">
        <v>3076</v>
      </c>
      <c r="V187" s="150" t="s">
        <v>3086</v>
      </c>
      <c r="X187" s="137"/>
      <c r="Y187" s="53"/>
      <c r="Z187" s="137"/>
      <c r="AA187" s="53"/>
      <c r="AB187" s="58"/>
      <c r="AC187" s="53"/>
      <c r="AD187" s="53"/>
      <c r="AE187" s="53"/>
    </row>
    <row r="188" spans="2:31" x14ac:dyDescent="0.35">
      <c r="B188" s="4"/>
      <c r="C188" s="3"/>
      <c r="E188" s="4" t="s">
        <v>4317</v>
      </c>
      <c r="F188" s="3" t="s">
        <v>4318</v>
      </c>
      <c r="S188" s="147">
        <v>85202</v>
      </c>
      <c r="T188" s="148" t="s">
        <v>3258</v>
      </c>
      <c r="U188" s="148" t="s">
        <v>3076</v>
      </c>
      <c r="V188" s="148" t="s">
        <v>3086</v>
      </c>
      <c r="X188" s="137"/>
      <c r="Y188" s="53"/>
      <c r="Z188" s="137"/>
      <c r="AA188" s="53"/>
      <c r="AB188" s="58"/>
      <c r="AC188" s="53"/>
      <c r="AD188" s="53"/>
      <c r="AE188" s="53"/>
    </row>
    <row r="189" spans="2:31" x14ac:dyDescent="0.35">
      <c r="B189" s="4"/>
      <c r="C189" s="3"/>
      <c r="E189" s="4" t="s">
        <v>4319</v>
      </c>
      <c r="F189" s="3" t="s">
        <v>4320</v>
      </c>
      <c r="S189" s="149">
        <v>85300</v>
      </c>
      <c r="T189" s="150" t="s">
        <v>3259</v>
      </c>
      <c r="U189" s="150" t="s">
        <v>3076</v>
      </c>
      <c r="V189" s="150" t="s">
        <v>3086</v>
      </c>
      <c r="X189" s="137"/>
      <c r="Y189" s="53"/>
      <c r="Z189" s="137"/>
      <c r="AA189" s="53"/>
      <c r="AB189" s="58"/>
      <c r="AC189" s="53"/>
      <c r="AD189" s="53"/>
      <c r="AE189" s="53"/>
    </row>
    <row r="190" spans="2:31" x14ac:dyDescent="0.35">
      <c r="B190" s="4"/>
      <c r="C190" s="3"/>
      <c r="E190" s="4" t="s">
        <v>4321</v>
      </c>
      <c r="F190" s="3" t="s">
        <v>4322</v>
      </c>
      <c r="S190" s="147">
        <v>85305</v>
      </c>
      <c r="T190" s="148" t="s">
        <v>3260</v>
      </c>
      <c r="U190" s="148" t="s">
        <v>3076</v>
      </c>
      <c r="V190" s="148" t="s">
        <v>3086</v>
      </c>
      <c r="X190" s="137"/>
      <c r="Y190" s="53"/>
      <c r="Z190" s="137"/>
      <c r="AA190" s="53"/>
      <c r="AB190" s="58"/>
      <c r="AC190" s="53"/>
      <c r="AD190" s="53"/>
      <c r="AE190" s="53"/>
    </row>
    <row r="191" spans="2:31" x14ac:dyDescent="0.35">
      <c r="B191" s="4"/>
      <c r="C191" s="3"/>
      <c r="E191" s="4" t="s">
        <v>4323</v>
      </c>
      <c r="F191" s="3" t="s">
        <v>4324</v>
      </c>
      <c r="S191" s="149">
        <v>86000</v>
      </c>
      <c r="T191" s="150" t="s">
        <v>3261</v>
      </c>
      <c r="U191" s="150" t="s">
        <v>3076</v>
      </c>
      <c r="V191" s="150" t="s">
        <v>3086</v>
      </c>
      <c r="X191" s="137"/>
      <c r="Y191" s="53"/>
      <c r="Z191" s="137"/>
      <c r="AA191" s="53"/>
      <c r="AB191" s="58"/>
      <c r="AC191" s="53"/>
      <c r="AD191" s="53"/>
      <c r="AE191" s="53"/>
    </row>
    <row r="192" spans="2:31" x14ac:dyDescent="0.35">
      <c r="B192" s="4"/>
      <c r="C192" s="3"/>
      <c r="E192" s="4" t="s">
        <v>4325</v>
      </c>
      <c r="F192" s="3" t="s">
        <v>4326</v>
      </c>
      <c r="S192" s="147">
        <v>86010</v>
      </c>
      <c r="T192" s="148" t="s">
        <v>3262</v>
      </c>
      <c r="U192" s="148" t="s">
        <v>3076</v>
      </c>
      <c r="V192" s="148" t="s">
        <v>3086</v>
      </c>
      <c r="X192" s="137"/>
      <c r="Y192" s="53"/>
      <c r="Z192" s="137"/>
      <c r="AA192" s="53"/>
      <c r="AB192" s="58"/>
      <c r="AC192" s="53"/>
      <c r="AD192" s="53"/>
      <c r="AE192" s="53"/>
    </row>
    <row r="193" spans="2:31" x14ac:dyDescent="0.35">
      <c r="B193" s="4"/>
      <c r="C193" s="3"/>
      <c r="E193" s="4" t="s">
        <v>4327</v>
      </c>
      <c r="F193" s="3" t="s">
        <v>4328</v>
      </c>
      <c r="S193" s="149">
        <v>86020</v>
      </c>
      <c r="T193" s="150" t="s">
        <v>3263</v>
      </c>
      <c r="U193" s="150" t="s">
        <v>3076</v>
      </c>
      <c r="V193" s="150" t="s">
        <v>3086</v>
      </c>
      <c r="X193" s="137"/>
      <c r="Y193" s="53"/>
      <c r="Z193" s="137"/>
      <c r="AA193" s="53"/>
      <c r="AB193" s="58"/>
      <c r="AC193" s="53"/>
      <c r="AD193" s="53"/>
      <c r="AE193" s="53"/>
    </row>
    <row r="194" spans="2:31" x14ac:dyDescent="0.35">
      <c r="B194" s="4"/>
      <c r="C194" s="3"/>
      <c r="E194" s="4" t="s">
        <v>4329</v>
      </c>
      <c r="F194" s="3" t="s">
        <v>4330</v>
      </c>
      <c r="S194" s="147">
        <v>86030</v>
      </c>
      <c r="T194" s="148" t="s">
        <v>129</v>
      </c>
      <c r="U194" s="148" t="s">
        <v>3076</v>
      </c>
      <c r="V194" s="148" t="s">
        <v>3086</v>
      </c>
      <c r="X194" s="137"/>
      <c r="Y194" s="53"/>
      <c r="Z194" s="137"/>
      <c r="AA194" s="53"/>
      <c r="AB194" s="58"/>
      <c r="AC194" s="53"/>
      <c r="AD194" s="53"/>
      <c r="AE194" s="53"/>
    </row>
    <row r="195" spans="2:31" x14ac:dyDescent="0.35">
      <c r="B195" s="4"/>
      <c r="C195" s="3"/>
      <c r="E195" s="4" t="s">
        <v>4331</v>
      </c>
      <c r="F195" s="3" t="s">
        <v>4332</v>
      </c>
      <c r="S195" s="149">
        <v>86040</v>
      </c>
      <c r="T195" s="150" t="s">
        <v>3264</v>
      </c>
      <c r="U195" s="150" t="s">
        <v>3076</v>
      </c>
      <c r="V195" s="150" t="s">
        <v>3086</v>
      </c>
      <c r="X195" s="137"/>
      <c r="Y195" s="53"/>
      <c r="Z195" s="137"/>
      <c r="AA195" s="53"/>
      <c r="AB195" s="58"/>
      <c r="AC195" s="53"/>
      <c r="AD195" s="53"/>
      <c r="AE195" s="53"/>
    </row>
    <row r="196" spans="2:31" x14ac:dyDescent="0.35">
      <c r="B196" s="4"/>
      <c r="C196" s="3"/>
      <c r="E196" s="4" t="s">
        <v>4333</v>
      </c>
      <c r="F196" s="3" t="s">
        <v>4334</v>
      </c>
      <c r="S196" s="147">
        <v>86050</v>
      </c>
      <c r="T196" s="148" t="s">
        <v>3265</v>
      </c>
      <c r="U196" s="148" t="s">
        <v>3076</v>
      </c>
      <c r="V196" s="148" t="s">
        <v>3086</v>
      </c>
      <c r="X196" s="137"/>
      <c r="Y196" s="53"/>
      <c r="Z196" s="137"/>
      <c r="AA196" s="53"/>
      <c r="AB196" s="58"/>
      <c r="AC196" s="53"/>
      <c r="AD196" s="53"/>
      <c r="AE196" s="53"/>
    </row>
    <row r="197" spans="2:31" x14ac:dyDescent="0.35">
      <c r="B197" s="4"/>
      <c r="C197" s="3"/>
      <c r="E197" s="4" t="s">
        <v>4335</v>
      </c>
      <c r="F197" s="3" t="s">
        <v>4336</v>
      </c>
      <c r="S197" s="149">
        <v>86080</v>
      </c>
      <c r="T197" s="150" t="s">
        <v>3266</v>
      </c>
      <c r="U197" s="150" t="s">
        <v>3076</v>
      </c>
      <c r="V197" s="150" t="s">
        <v>3086</v>
      </c>
      <c r="X197" s="137"/>
      <c r="Y197" s="53"/>
      <c r="Z197" s="137"/>
      <c r="AA197" s="53"/>
      <c r="AB197" s="58"/>
      <c r="AC197" s="53"/>
      <c r="AD197" s="53"/>
      <c r="AE197" s="53"/>
    </row>
    <row r="198" spans="2:31" x14ac:dyDescent="0.35">
      <c r="B198" s="4"/>
      <c r="C198" s="3"/>
      <c r="E198" s="4" t="s">
        <v>4337</v>
      </c>
      <c r="F198" s="3" t="s">
        <v>4338</v>
      </c>
      <c r="S198" s="147">
        <v>86110</v>
      </c>
      <c r="T198" s="148" t="s">
        <v>3267</v>
      </c>
      <c r="U198" s="148" t="s">
        <v>3076</v>
      </c>
      <c r="V198" s="148" t="s">
        <v>3086</v>
      </c>
      <c r="X198" s="137"/>
      <c r="Y198" s="53"/>
      <c r="Z198" s="137"/>
      <c r="AA198" s="53"/>
      <c r="AB198" s="58"/>
      <c r="AC198" s="53"/>
      <c r="AD198" s="53"/>
      <c r="AE198" s="53"/>
    </row>
    <row r="199" spans="2:31" x14ac:dyDescent="0.35">
      <c r="B199" s="4"/>
      <c r="C199" s="3"/>
      <c r="E199" s="4" t="s">
        <v>4339</v>
      </c>
      <c r="F199" s="3" t="s">
        <v>4340</v>
      </c>
      <c r="S199" s="149">
        <v>87000</v>
      </c>
      <c r="T199" s="150" t="s">
        <v>3268</v>
      </c>
      <c r="U199" s="150" t="s">
        <v>3076</v>
      </c>
      <c r="V199" s="150" t="s">
        <v>3086</v>
      </c>
      <c r="X199" s="137"/>
      <c r="Y199" s="53"/>
      <c r="Z199" s="137"/>
      <c r="AA199" s="53"/>
      <c r="AB199" s="58"/>
      <c r="AC199" s="53"/>
      <c r="AD199" s="53"/>
      <c r="AE199" s="53"/>
    </row>
    <row r="200" spans="2:31" x14ac:dyDescent="0.35">
      <c r="B200" s="4"/>
      <c r="C200" s="3"/>
      <c r="E200" s="4" t="s">
        <v>4341</v>
      </c>
      <c r="F200" s="3" t="s">
        <v>4342</v>
      </c>
      <c r="S200" s="147">
        <v>87010</v>
      </c>
      <c r="T200" s="148" t="s">
        <v>1892</v>
      </c>
      <c r="U200" s="148" t="s">
        <v>3076</v>
      </c>
      <c r="V200" s="148" t="s">
        <v>3086</v>
      </c>
      <c r="X200" s="137"/>
      <c r="Y200" s="53"/>
      <c r="Z200" s="137"/>
      <c r="AA200" s="53"/>
      <c r="AB200" s="58"/>
      <c r="AC200" s="53"/>
      <c r="AD200" s="53"/>
      <c r="AE200" s="53"/>
    </row>
    <row r="201" spans="2:31" x14ac:dyDescent="0.35">
      <c r="B201" s="4"/>
      <c r="C201" s="3"/>
      <c r="E201" s="4" t="s">
        <v>4343</v>
      </c>
      <c r="F201" s="3" t="s">
        <v>4344</v>
      </c>
      <c r="S201" s="149">
        <v>87020</v>
      </c>
      <c r="T201" s="150" t="s">
        <v>3269</v>
      </c>
      <c r="U201" s="150" t="s">
        <v>3076</v>
      </c>
      <c r="V201" s="150" t="s">
        <v>3086</v>
      </c>
      <c r="X201" s="137"/>
      <c r="Y201" s="53"/>
      <c r="Z201" s="137"/>
      <c r="AA201" s="53"/>
      <c r="AB201" s="58"/>
      <c r="AC201" s="53"/>
      <c r="AD201" s="53"/>
      <c r="AE201" s="53"/>
    </row>
    <row r="202" spans="2:31" x14ac:dyDescent="0.35">
      <c r="B202" s="4"/>
      <c r="C202" s="3"/>
      <c r="E202" s="4" t="s">
        <v>4345</v>
      </c>
      <c r="F202" s="3" t="s">
        <v>4346</v>
      </c>
      <c r="S202" s="147">
        <v>87115</v>
      </c>
      <c r="T202" s="148" t="s">
        <v>3270</v>
      </c>
      <c r="U202" s="148" t="s">
        <v>3076</v>
      </c>
      <c r="V202" s="148" t="s">
        <v>3086</v>
      </c>
      <c r="X202" s="137"/>
      <c r="Y202" s="53"/>
      <c r="Z202" s="137"/>
      <c r="AA202" s="53"/>
      <c r="AB202" s="58"/>
      <c r="AC202" s="53"/>
      <c r="AD202" s="53"/>
      <c r="AE202" s="53"/>
    </row>
    <row r="203" spans="2:31" x14ac:dyDescent="0.35">
      <c r="B203" s="4"/>
      <c r="C203" s="3"/>
      <c r="E203" s="4" t="s">
        <v>4347</v>
      </c>
      <c r="F203" s="3" t="s">
        <v>4348</v>
      </c>
      <c r="S203" s="149">
        <v>87116</v>
      </c>
      <c r="T203" s="150" t="s">
        <v>3271</v>
      </c>
      <c r="U203" s="150" t="s">
        <v>3076</v>
      </c>
      <c r="V203" s="150" t="s">
        <v>3086</v>
      </c>
      <c r="X203" s="137"/>
      <c r="Y203" s="53"/>
      <c r="Z203" s="137"/>
      <c r="AA203" s="53"/>
      <c r="AB203" s="58"/>
      <c r="AC203" s="53"/>
      <c r="AD203" s="53"/>
      <c r="AE203" s="53"/>
    </row>
    <row r="204" spans="2:31" x14ac:dyDescent="0.35">
      <c r="B204" s="4"/>
      <c r="C204" s="3"/>
      <c r="E204" s="4" t="s">
        <v>4349</v>
      </c>
      <c r="F204" s="3" t="s">
        <v>4350</v>
      </c>
      <c r="S204" s="147">
        <v>87120</v>
      </c>
      <c r="T204" s="148" t="s">
        <v>3272</v>
      </c>
      <c r="U204" s="148" t="s">
        <v>3076</v>
      </c>
      <c r="V204" s="148" t="s">
        <v>3086</v>
      </c>
      <c r="X204" s="137"/>
      <c r="Y204" s="53"/>
      <c r="Z204" s="137"/>
      <c r="AA204" s="53"/>
      <c r="AB204" s="58"/>
      <c r="AC204" s="53"/>
      <c r="AD204" s="53"/>
      <c r="AE204" s="53"/>
    </row>
    <row r="205" spans="2:31" x14ac:dyDescent="0.35">
      <c r="B205" s="4"/>
      <c r="C205" s="3"/>
      <c r="E205" s="4" t="s">
        <v>4351</v>
      </c>
      <c r="F205" s="3" t="s">
        <v>4352</v>
      </c>
      <c r="S205" s="149">
        <v>87125</v>
      </c>
      <c r="T205" s="150" t="s">
        <v>3273</v>
      </c>
      <c r="U205" s="150" t="s">
        <v>3076</v>
      </c>
      <c r="V205" s="150" t="s">
        <v>3086</v>
      </c>
      <c r="X205" s="137"/>
      <c r="Y205" s="53"/>
      <c r="Z205" s="137"/>
      <c r="AA205" s="53"/>
      <c r="AB205" s="58"/>
      <c r="AC205" s="53"/>
      <c r="AD205" s="53"/>
      <c r="AE205" s="53"/>
    </row>
    <row r="206" spans="2:31" x14ac:dyDescent="0.35">
      <c r="B206" s="4"/>
      <c r="C206" s="3"/>
      <c r="E206" s="4" t="s">
        <v>4353</v>
      </c>
      <c r="F206" s="3" t="s">
        <v>4354</v>
      </c>
      <c r="S206" s="147">
        <v>87126</v>
      </c>
      <c r="T206" s="148" t="s">
        <v>3274</v>
      </c>
      <c r="U206" s="148" t="s">
        <v>3076</v>
      </c>
      <c r="V206" s="148" t="s">
        <v>3086</v>
      </c>
      <c r="X206" s="137"/>
      <c r="Y206" s="53"/>
      <c r="Z206" s="137"/>
      <c r="AA206" s="53"/>
      <c r="AB206" s="58"/>
      <c r="AC206" s="53"/>
      <c r="AD206" s="53"/>
      <c r="AE206" s="53"/>
    </row>
    <row r="207" spans="2:31" x14ac:dyDescent="0.35">
      <c r="B207" s="4"/>
      <c r="C207" s="3"/>
      <c r="E207" s="4" t="s">
        <v>4355</v>
      </c>
      <c r="F207" s="3" t="s">
        <v>4356</v>
      </c>
      <c r="S207" s="149">
        <v>87130</v>
      </c>
      <c r="T207" s="150" t="s">
        <v>3275</v>
      </c>
      <c r="U207" s="150" t="s">
        <v>3076</v>
      </c>
      <c r="V207" s="150" t="s">
        <v>3086</v>
      </c>
      <c r="X207" s="137"/>
      <c r="Y207" s="53"/>
      <c r="Z207" s="137"/>
      <c r="AA207" s="53"/>
      <c r="AB207" s="58"/>
      <c r="AC207" s="53"/>
      <c r="AD207" s="53"/>
      <c r="AE207" s="53"/>
    </row>
    <row r="208" spans="2:31" x14ac:dyDescent="0.35">
      <c r="B208" s="4"/>
      <c r="C208" s="3"/>
      <c r="E208" s="4" t="s">
        <v>4357</v>
      </c>
      <c r="F208" s="3" t="s">
        <v>4358</v>
      </c>
      <c r="S208" s="147">
        <v>87140</v>
      </c>
      <c r="T208" s="148" t="s">
        <v>3276</v>
      </c>
      <c r="U208" s="148" t="s">
        <v>3076</v>
      </c>
      <c r="V208" s="148" t="s">
        <v>3086</v>
      </c>
      <c r="X208" s="137"/>
      <c r="Y208" s="53"/>
      <c r="Z208" s="137"/>
      <c r="AA208" s="53"/>
      <c r="AB208" s="58"/>
      <c r="AC208" s="53"/>
      <c r="AD208" s="53"/>
      <c r="AE208" s="53"/>
    </row>
    <row r="209" spans="2:31" x14ac:dyDescent="0.35">
      <c r="B209" s="4"/>
      <c r="C209" s="3"/>
      <c r="E209" s="4" t="s">
        <v>4359</v>
      </c>
      <c r="F209" s="3" t="s">
        <v>4360</v>
      </c>
      <c r="S209" s="149">
        <v>87150</v>
      </c>
      <c r="T209" s="150" t="s">
        <v>3277</v>
      </c>
      <c r="U209" s="150" t="s">
        <v>3076</v>
      </c>
      <c r="V209" s="150" t="s">
        <v>3086</v>
      </c>
      <c r="X209" s="137"/>
      <c r="Y209" s="53"/>
      <c r="Z209" s="137"/>
      <c r="AA209" s="53"/>
      <c r="AB209" s="58"/>
      <c r="AC209" s="53"/>
      <c r="AD209" s="53"/>
      <c r="AE209" s="53"/>
    </row>
    <row r="210" spans="2:31" x14ac:dyDescent="0.35">
      <c r="B210" s="4"/>
      <c r="C210" s="3"/>
      <c r="E210" s="4" t="s">
        <v>4361</v>
      </c>
      <c r="F210" s="3" t="s">
        <v>4362</v>
      </c>
      <c r="S210" s="147">
        <v>87160</v>
      </c>
      <c r="T210" s="148" t="s">
        <v>3278</v>
      </c>
      <c r="U210" s="148" t="s">
        <v>3076</v>
      </c>
      <c r="V210" s="148" t="s">
        <v>3086</v>
      </c>
      <c r="X210" s="137"/>
      <c r="Y210" s="53"/>
      <c r="Z210" s="137"/>
      <c r="AA210" s="53"/>
      <c r="AB210" s="58"/>
      <c r="AC210" s="53"/>
      <c r="AD210" s="53"/>
      <c r="AE210" s="53"/>
    </row>
    <row r="211" spans="2:31" x14ac:dyDescent="0.35">
      <c r="B211" s="4"/>
      <c r="C211" s="3"/>
      <c r="E211" s="4" t="s">
        <v>4363</v>
      </c>
      <c r="F211" s="3" t="s">
        <v>4364</v>
      </c>
      <c r="S211" s="149">
        <v>87187</v>
      </c>
      <c r="T211" s="150" t="s">
        <v>3279</v>
      </c>
      <c r="U211" s="150" t="s">
        <v>3076</v>
      </c>
      <c r="V211" s="150" t="s">
        <v>3086</v>
      </c>
      <c r="X211" s="137"/>
      <c r="Y211" s="53"/>
      <c r="Z211" s="137"/>
      <c r="AA211" s="53"/>
      <c r="AB211" s="58"/>
      <c r="AC211" s="53"/>
      <c r="AD211" s="53"/>
      <c r="AE211" s="53"/>
    </row>
    <row r="212" spans="2:31" x14ac:dyDescent="0.35">
      <c r="B212" s="4"/>
      <c r="C212" s="3"/>
      <c r="E212" s="4" t="s">
        <v>4365</v>
      </c>
      <c r="F212" s="3" t="s">
        <v>4366</v>
      </c>
      <c r="S212" s="147">
        <v>87200</v>
      </c>
      <c r="T212" s="148" t="s">
        <v>3280</v>
      </c>
      <c r="U212" s="148" t="s">
        <v>3076</v>
      </c>
      <c r="V212" s="148" t="s">
        <v>3086</v>
      </c>
      <c r="X212" s="137"/>
      <c r="Y212" s="53"/>
      <c r="Z212" s="137"/>
      <c r="AA212" s="53"/>
      <c r="AB212" s="58"/>
      <c r="AC212" s="53"/>
      <c r="AD212" s="53"/>
      <c r="AE212" s="53"/>
    </row>
    <row r="213" spans="2:31" x14ac:dyDescent="0.35">
      <c r="B213" s="4"/>
      <c r="C213" s="3"/>
      <c r="E213" s="4" t="s">
        <v>4367</v>
      </c>
      <c r="F213" s="3" t="s">
        <v>4368</v>
      </c>
      <c r="S213" s="149">
        <v>88060</v>
      </c>
      <c r="T213" s="150" t="s">
        <v>3281</v>
      </c>
      <c r="U213" s="150" t="s">
        <v>3076</v>
      </c>
      <c r="V213" s="150" t="s">
        <v>3086</v>
      </c>
      <c r="X213" s="137"/>
      <c r="Y213" s="53"/>
      <c r="Z213" s="137"/>
      <c r="AA213" s="53"/>
      <c r="AB213" s="58"/>
      <c r="AC213" s="53"/>
      <c r="AD213" s="53"/>
      <c r="AE213" s="53"/>
    </row>
    <row r="214" spans="2:31" x14ac:dyDescent="0.35">
      <c r="B214" s="4"/>
      <c r="C214" s="3"/>
      <c r="E214" s="4" t="s">
        <v>4369</v>
      </c>
      <c r="F214" s="3" t="s">
        <v>4370</v>
      </c>
      <c r="S214" s="147">
        <v>89000</v>
      </c>
      <c r="T214" s="148" t="s">
        <v>3282</v>
      </c>
      <c r="U214" s="148" t="s">
        <v>3076</v>
      </c>
      <c r="V214" s="148" t="s">
        <v>3086</v>
      </c>
      <c r="X214" s="137"/>
      <c r="Y214" s="53"/>
      <c r="Z214" s="137"/>
      <c r="AA214" s="53"/>
      <c r="AB214" s="58"/>
      <c r="AC214" s="53"/>
      <c r="AD214" s="53"/>
      <c r="AE214" s="53"/>
    </row>
    <row r="215" spans="2:31" x14ac:dyDescent="0.35">
      <c r="B215" s="4"/>
      <c r="C215" s="3"/>
      <c r="E215" s="4" t="s">
        <v>4371</v>
      </c>
      <c r="F215" s="3" t="s">
        <v>4372</v>
      </c>
      <c r="S215" s="149">
        <v>89050</v>
      </c>
      <c r="T215" s="150" t="s">
        <v>3283</v>
      </c>
      <c r="U215" s="150" t="s">
        <v>3076</v>
      </c>
      <c r="V215" s="150" t="s">
        <v>3086</v>
      </c>
      <c r="X215" s="137"/>
      <c r="Y215" s="53"/>
      <c r="Z215" s="137"/>
      <c r="AA215" s="53"/>
      <c r="AB215" s="58"/>
      <c r="AC215" s="53"/>
      <c r="AD215" s="53"/>
      <c r="AE215" s="53"/>
    </row>
    <row r="216" spans="2:31" x14ac:dyDescent="0.35">
      <c r="B216" s="4"/>
      <c r="C216" s="3"/>
      <c r="E216" s="4" t="s">
        <v>4373</v>
      </c>
      <c r="F216" s="3" t="s">
        <v>4374</v>
      </c>
      <c r="S216" s="147">
        <v>89060</v>
      </c>
      <c r="T216" s="148" t="s">
        <v>3284</v>
      </c>
      <c r="U216" s="148" t="s">
        <v>3076</v>
      </c>
      <c r="V216" s="148" t="s">
        <v>3086</v>
      </c>
      <c r="X216" s="137"/>
      <c r="Y216" s="53"/>
      <c r="Z216" s="137"/>
      <c r="AA216" s="53"/>
      <c r="AB216" s="58"/>
      <c r="AC216" s="53"/>
      <c r="AD216" s="53"/>
      <c r="AE216" s="53"/>
    </row>
    <row r="217" spans="2:31" x14ac:dyDescent="0.35">
      <c r="B217" s="4"/>
      <c r="C217" s="3"/>
      <c r="E217" s="4" t="s">
        <v>4375</v>
      </c>
      <c r="F217" s="3" t="s">
        <v>4376</v>
      </c>
      <c r="S217" s="149">
        <v>89100</v>
      </c>
      <c r="T217" s="150" t="s">
        <v>3285</v>
      </c>
      <c r="U217" s="150" t="s">
        <v>3076</v>
      </c>
      <c r="V217" s="150" t="s">
        <v>3086</v>
      </c>
      <c r="X217" s="137"/>
      <c r="Y217" s="53"/>
      <c r="Z217" s="137"/>
      <c r="AA217" s="53"/>
      <c r="AB217" s="58"/>
      <c r="AC217" s="53"/>
      <c r="AD217" s="53"/>
      <c r="AE217" s="53"/>
    </row>
    <row r="218" spans="2:31" x14ac:dyDescent="0.35">
      <c r="B218" s="4"/>
      <c r="C218" s="3"/>
      <c r="E218" s="4" t="s">
        <v>4377</v>
      </c>
      <c r="F218" s="3" t="s">
        <v>4378</v>
      </c>
      <c r="S218" s="147">
        <v>89400</v>
      </c>
      <c r="T218" s="148" t="s">
        <v>3286</v>
      </c>
      <c r="U218" s="148" t="s">
        <v>3076</v>
      </c>
      <c r="V218" s="148" t="s">
        <v>3086</v>
      </c>
      <c r="X218" s="137"/>
      <c r="Y218" s="53"/>
      <c r="Z218" s="137"/>
      <c r="AA218" s="53"/>
      <c r="AB218" s="58"/>
      <c r="AC218" s="53"/>
      <c r="AD218" s="53"/>
      <c r="AE218" s="53"/>
    </row>
    <row r="219" spans="2:31" x14ac:dyDescent="0.35">
      <c r="B219" s="4"/>
      <c r="C219" s="3"/>
      <c r="E219" s="4" t="s">
        <v>4379</v>
      </c>
      <c r="F219" s="3" t="s">
        <v>4380</v>
      </c>
      <c r="S219" s="149">
        <v>89500</v>
      </c>
      <c r="T219" s="150" t="s">
        <v>256</v>
      </c>
      <c r="U219" s="150" t="s">
        <v>3076</v>
      </c>
      <c r="V219" s="150" t="s">
        <v>3086</v>
      </c>
      <c r="X219" s="137"/>
      <c r="Y219" s="53"/>
      <c r="Z219" s="137"/>
      <c r="AA219" s="53"/>
      <c r="AB219" s="58"/>
      <c r="AC219" s="53"/>
      <c r="AD219" s="53"/>
      <c r="AE219" s="53"/>
    </row>
    <row r="220" spans="2:31" x14ac:dyDescent="0.35">
      <c r="B220" s="4"/>
      <c r="C220" s="3"/>
      <c r="E220" s="4" t="s">
        <v>4381</v>
      </c>
      <c r="F220" s="3" t="s">
        <v>4382</v>
      </c>
      <c r="S220" s="147">
        <v>90100</v>
      </c>
      <c r="T220" s="148" t="s">
        <v>124</v>
      </c>
      <c r="U220" s="148" t="s">
        <v>3076</v>
      </c>
      <c r="V220" s="148" t="s">
        <v>3086</v>
      </c>
      <c r="X220" s="137"/>
      <c r="Y220" s="53"/>
      <c r="Z220" s="137"/>
      <c r="AA220" s="53"/>
      <c r="AB220" s="58"/>
      <c r="AC220" s="53"/>
      <c r="AD220" s="53"/>
      <c r="AE220" s="53"/>
    </row>
    <row r="221" spans="2:31" x14ac:dyDescent="0.35">
      <c r="B221" s="4"/>
      <c r="C221" s="3"/>
      <c r="E221" s="4" t="s">
        <v>4383</v>
      </c>
      <c r="F221" s="3" t="s">
        <v>4384</v>
      </c>
      <c r="S221" s="149">
        <v>90200</v>
      </c>
      <c r="T221" s="150" t="s">
        <v>3287</v>
      </c>
      <c r="U221" s="150" t="s">
        <v>3076</v>
      </c>
      <c r="V221" s="150" t="s">
        <v>3086</v>
      </c>
      <c r="X221" s="137"/>
      <c r="Y221" s="53"/>
      <c r="Z221" s="137"/>
      <c r="AA221" s="53"/>
      <c r="AB221" s="58"/>
      <c r="AC221" s="53"/>
      <c r="AD221" s="53"/>
      <c r="AE221" s="53"/>
    </row>
    <row r="222" spans="2:31" x14ac:dyDescent="0.35">
      <c r="B222" s="4"/>
      <c r="C222" s="3"/>
      <c r="E222" s="4" t="s">
        <v>4385</v>
      </c>
      <c r="F222" s="3" t="s">
        <v>4386</v>
      </c>
      <c r="S222" s="147">
        <v>90300</v>
      </c>
      <c r="T222" s="148" t="s">
        <v>3288</v>
      </c>
      <c r="U222" s="148" t="s">
        <v>3076</v>
      </c>
      <c r="V222" s="148" t="s">
        <v>3086</v>
      </c>
      <c r="X222" s="137"/>
      <c r="Y222" s="53"/>
      <c r="Z222" s="137"/>
      <c r="AA222" s="53"/>
      <c r="AB222" s="58"/>
      <c r="AC222" s="53"/>
      <c r="AD222" s="53"/>
      <c r="AE222" s="53"/>
    </row>
    <row r="223" spans="2:31" x14ac:dyDescent="0.35">
      <c r="B223" s="4"/>
      <c r="C223" s="3"/>
      <c r="E223" s="4" t="s">
        <v>4387</v>
      </c>
      <c r="F223" s="3" t="s">
        <v>4388</v>
      </c>
      <c r="S223" s="149">
        <v>90400</v>
      </c>
      <c r="T223" s="150" t="s">
        <v>3289</v>
      </c>
      <c r="U223" s="150" t="s">
        <v>3076</v>
      </c>
      <c r="V223" s="150" t="s">
        <v>3086</v>
      </c>
      <c r="X223" s="137"/>
      <c r="Y223" s="53"/>
      <c r="Z223" s="137"/>
      <c r="AA223" s="53"/>
      <c r="AB223" s="58"/>
      <c r="AC223" s="53"/>
      <c r="AD223" s="53"/>
      <c r="AE223" s="53"/>
    </row>
    <row r="224" spans="2:31" x14ac:dyDescent="0.35">
      <c r="B224" s="4"/>
      <c r="C224" s="3"/>
      <c r="E224" s="4" t="s">
        <v>4389</v>
      </c>
      <c r="F224" s="3" t="s">
        <v>4390</v>
      </c>
      <c r="S224" s="147">
        <v>90450</v>
      </c>
      <c r="T224" s="148" t="s">
        <v>3290</v>
      </c>
      <c r="U224" s="148" t="s">
        <v>3076</v>
      </c>
      <c r="V224" s="148" t="s">
        <v>3086</v>
      </c>
      <c r="X224" s="137"/>
      <c r="Y224" s="53"/>
      <c r="Z224" s="137"/>
      <c r="AA224" s="53"/>
      <c r="AB224" s="58"/>
      <c r="AC224" s="53"/>
      <c r="AD224" s="53"/>
      <c r="AE224" s="53"/>
    </row>
    <row r="225" spans="2:31" x14ac:dyDescent="0.35">
      <c r="B225" s="4"/>
      <c r="C225" s="3"/>
      <c r="E225" s="4" t="s">
        <v>4391</v>
      </c>
      <c r="F225" s="3" t="s">
        <v>4392</v>
      </c>
      <c r="S225" s="149">
        <v>90460</v>
      </c>
      <c r="T225" s="150" t="s">
        <v>3291</v>
      </c>
      <c r="U225" s="150" t="s">
        <v>3076</v>
      </c>
      <c r="V225" s="150" t="s">
        <v>3086</v>
      </c>
      <c r="X225" s="137"/>
      <c r="Y225" s="53"/>
      <c r="Z225" s="137"/>
      <c r="AA225" s="53"/>
      <c r="AB225" s="58"/>
      <c r="AC225" s="53"/>
      <c r="AD225" s="53"/>
      <c r="AE225" s="53"/>
    </row>
    <row r="226" spans="2:31" x14ac:dyDescent="0.35">
      <c r="B226" s="4"/>
      <c r="C226" s="3"/>
      <c r="E226" s="4" t="s">
        <v>4393</v>
      </c>
      <c r="F226" s="3" t="s">
        <v>4394</v>
      </c>
      <c r="S226" s="147">
        <v>90500</v>
      </c>
      <c r="T226" s="148" t="s">
        <v>3292</v>
      </c>
      <c r="U226" s="148" t="s">
        <v>3076</v>
      </c>
      <c r="V226" s="148" t="s">
        <v>3086</v>
      </c>
      <c r="X226" s="137"/>
      <c r="Y226" s="53"/>
      <c r="Z226" s="137"/>
      <c r="AA226" s="53"/>
      <c r="AB226" s="58"/>
      <c r="AC226" s="53"/>
      <c r="AD226" s="53"/>
      <c r="AE226" s="53"/>
    </row>
    <row r="227" spans="2:31" x14ac:dyDescent="0.35">
      <c r="B227" s="4"/>
      <c r="C227" s="3"/>
      <c r="E227" s="4" t="s">
        <v>4395</v>
      </c>
      <c r="F227" s="3" t="s">
        <v>4396</v>
      </c>
      <c r="S227" s="149">
        <v>90700</v>
      </c>
      <c r="T227" s="150" t="s">
        <v>3293</v>
      </c>
      <c r="U227" s="150" t="s">
        <v>3076</v>
      </c>
      <c r="V227" s="150" t="s">
        <v>3086</v>
      </c>
      <c r="X227" s="137"/>
      <c r="Y227" s="53"/>
      <c r="Z227" s="137"/>
      <c r="AA227" s="53"/>
      <c r="AB227" s="58"/>
      <c r="AC227" s="53"/>
      <c r="AD227" s="53"/>
      <c r="AE227" s="53"/>
    </row>
    <row r="228" spans="2:31" x14ac:dyDescent="0.35">
      <c r="B228" s="4"/>
      <c r="C228" s="3"/>
      <c r="E228" s="4" t="s">
        <v>4397</v>
      </c>
      <c r="F228" s="3" t="s">
        <v>4398</v>
      </c>
      <c r="S228" s="147">
        <v>90900</v>
      </c>
      <c r="T228" s="148" t="s">
        <v>3294</v>
      </c>
      <c r="U228" s="148" t="s">
        <v>3076</v>
      </c>
      <c r="V228" s="148" t="s">
        <v>3086</v>
      </c>
      <c r="X228" s="137"/>
      <c r="Y228" s="53"/>
      <c r="Z228" s="137"/>
      <c r="AA228" s="53"/>
      <c r="AB228" s="58"/>
      <c r="AC228" s="53"/>
      <c r="AD228" s="53"/>
      <c r="AE228" s="53"/>
    </row>
    <row r="229" spans="2:31" x14ac:dyDescent="0.35">
      <c r="B229" s="4"/>
      <c r="C229" s="3"/>
      <c r="E229" s="4" t="s">
        <v>4399</v>
      </c>
      <c r="F229" s="3" t="s">
        <v>4400</v>
      </c>
      <c r="S229" s="149">
        <v>94000</v>
      </c>
      <c r="T229" s="150" t="s">
        <v>3295</v>
      </c>
      <c r="U229" s="150" t="s">
        <v>3076</v>
      </c>
      <c r="V229" s="150" t="s">
        <v>3086</v>
      </c>
      <c r="X229" s="137"/>
      <c r="Y229" s="53"/>
      <c r="Z229" s="137"/>
      <c r="AA229" s="53"/>
      <c r="AB229" s="58"/>
      <c r="AC229" s="53"/>
      <c r="AD229" s="53"/>
      <c r="AE229" s="53"/>
    </row>
    <row r="230" spans="2:31" x14ac:dyDescent="0.35">
      <c r="B230" s="4"/>
      <c r="C230" s="3"/>
      <c r="E230" s="4" t="s">
        <v>4401</v>
      </c>
      <c r="F230" s="3" t="s">
        <v>4402</v>
      </c>
      <c r="S230" s="147">
        <v>94050</v>
      </c>
      <c r="T230" s="148" t="s">
        <v>3296</v>
      </c>
      <c r="U230" s="148" t="s">
        <v>3076</v>
      </c>
      <c r="V230" s="148" t="s">
        <v>3086</v>
      </c>
      <c r="X230" s="137"/>
      <c r="Y230" s="53"/>
      <c r="Z230" s="137"/>
      <c r="AA230" s="53"/>
      <c r="AB230" s="58"/>
      <c r="AC230" s="53"/>
      <c r="AD230" s="53"/>
      <c r="AE230" s="53"/>
    </row>
    <row r="231" spans="2:31" x14ac:dyDescent="0.35">
      <c r="B231" s="4"/>
      <c r="C231" s="3"/>
      <c r="E231" s="4" t="s">
        <v>4403</v>
      </c>
      <c r="F231" s="3" t="s">
        <v>4404</v>
      </c>
      <c r="S231" s="149">
        <v>94150</v>
      </c>
      <c r="T231" s="150" t="s">
        <v>3297</v>
      </c>
      <c r="U231" s="150" t="s">
        <v>3076</v>
      </c>
      <c r="V231" s="150" t="s">
        <v>3086</v>
      </c>
      <c r="X231" s="137"/>
      <c r="Y231" s="53"/>
      <c r="Z231" s="137"/>
      <c r="AA231" s="53"/>
      <c r="AB231" s="58"/>
      <c r="AC231" s="53"/>
      <c r="AD231" s="53"/>
      <c r="AE231" s="53"/>
    </row>
    <row r="232" spans="2:31" x14ac:dyDescent="0.35">
      <c r="B232" s="4"/>
      <c r="C232" s="3"/>
      <c r="E232" s="4" t="s">
        <v>4405</v>
      </c>
      <c r="F232" s="3" t="s">
        <v>4406</v>
      </c>
      <c r="S232" s="147">
        <v>96000</v>
      </c>
      <c r="T232" s="148" t="s">
        <v>3298</v>
      </c>
      <c r="U232" s="148" t="s">
        <v>3076</v>
      </c>
      <c r="V232" s="148" t="s">
        <v>3086</v>
      </c>
      <c r="X232" s="137"/>
      <c r="Y232" s="53"/>
      <c r="Z232" s="137"/>
      <c r="AA232" s="53"/>
      <c r="AB232" s="58"/>
      <c r="AC232" s="53"/>
      <c r="AD232" s="53"/>
      <c r="AE232" s="53"/>
    </row>
    <row r="233" spans="2:31" x14ac:dyDescent="0.35">
      <c r="B233" s="4"/>
      <c r="C233" s="3"/>
      <c r="E233" s="4" t="s">
        <v>4407</v>
      </c>
      <c r="F233" s="3" t="s">
        <v>4408</v>
      </c>
      <c r="S233" s="151">
        <v>99000</v>
      </c>
      <c r="T233" s="152" t="s">
        <v>3299</v>
      </c>
      <c r="U233" s="152" t="s">
        <v>3076</v>
      </c>
      <c r="V233" s="152" t="s">
        <v>3086</v>
      </c>
      <c r="X233" s="137"/>
      <c r="Y233" s="53"/>
      <c r="Z233" s="137"/>
      <c r="AA233" s="53"/>
      <c r="AB233" s="58"/>
      <c r="AC233" s="53"/>
      <c r="AD233" s="53"/>
      <c r="AE233" s="53"/>
    </row>
    <row r="234" spans="2:31" x14ac:dyDescent="0.35">
      <c r="B234" s="4"/>
      <c r="C234" s="3"/>
      <c r="E234" s="4" t="s">
        <v>4409</v>
      </c>
      <c r="F234" s="3" t="s">
        <v>4410</v>
      </c>
      <c r="X234" s="137"/>
      <c r="Y234" s="53"/>
      <c r="Z234" s="137"/>
      <c r="AA234" s="53"/>
      <c r="AB234" s="58"/>
      <c r="AC234" s="53"/>
      <c r="AD234" s="53"/>
      <c r="AE234" s="53"/>
    </row>
    <row r="235" spans="2:31" x14ac:dyDescent="0.35">
      <c r="B235" s="4"/>
      <c r="C235" s="3"/>
      <c r="E235" s="4" t="s">
        <v>4411</v>
      </c>
      <c r="F235" s="3" t="s">
        <v>4412</v>
      </c>
      <c r="X235" s="137"/>
      <c r="Y235" s="53"/>
      <c r="Z235" s="137"/>
      <c r="AA235" s="53"/>
      <c r="AB235" s="58"/>
      <c r="AC235" s="53"/>
      <c r="AD235" s="53"/>
      <c r="AE235" s="53"/>
    </row>
    <row r="236" spans="2:31" x14ac:dyDescent="0.35">
      <c r="B236" s="4"/>
      <c r="C236" s="3"/>
      <c r="E236" s="4" t="s">
        <v>4413</v>
      </c>
      <c r="F236" s="3" t="s">
        <v>4414</v>
      </c>
      <c r="X236" s="137"/>
      <c r="Y236" s="53"/>
      <c r="Z236" s="137"/>
      <c r="AA236" s="53"/>
      <c r="AB236" s="58"/>
      <c r="AC236" s="53"/>
      <c r="AD236" s="53"/>
      <c r="AE236" s="53"/>
    </row>
    <row r="237" spans="2:31" x14ac:dyDescent="0.35">
      <c r="B237" s="4"/>
      <c r="C237" s="3"/>
      <c r="E237" s="4" t="s">
        <v>4415</v>
      </c>
      <c r="F237" s="3" t="s">
        <v>4416</v>
      </c>
      <c r="X237" s="137"/>
      <c r="Y237" s="53"/>
      <c r="Z237" s="137"/>
      <c r="AA237" s="53"/>
      <c r="AB237" s="58"/>
      <c r="AC237" s="53"/>
      <c r="AD237" s="53"/>
      <c r="AE237" s="53"/>
    </row>
    <row r="238" spans="2:31" x14ac:dyDescent="0.35">
      <c r="B238" s="4"/>
      <c r="C238" s="3"/>
      <c r="E238" s="4" t="s">
        <v>4417</v>
      </c>
      <c r="F238" s="3" t="s">
        <v>4418</v>
      </c>
      <c r="X238" s="137"/>
      <c r="Y238" s="53"/>
      <c r="Z238" s="137"/>
      <c r="AA238" s="53"/>
      <c r="AB238" s="58"/>
      <c r="AC238" s="53"/>
      <c r="AD238" s="53"/>
      <c r="AE238" s="53"/>
    </row>
    <row r="239" spans="2:31" x14ac:dyDescent="0.35">
      <c r="B239" s="4"/>
      <c r="C239" s="3"/>
      <c r="E239" s="4" t="s">
        <v>4419</v>
      </c>
      <c r="F239" s="3" t="s">
        <v>4420</v>
      </c>
      <c r="X239" s="137"/>
      <c r="Y239" s="53"/>
      <c r="Z239" s="137"/>
      <c r="AA239" s="53"/>
      <c r="AB239" s="58"/>
      <c r="AC239" s="53"/>
      <c r="AD239" s="53"/>
      <c r="AE239" s="53"/>
    </row>
    <row r="240" spans="2:31" x14ac:dyDescent="0.35">
      <c r="B240" s="4"/>
      <c r="C240" s="3"/>
      <c r="E240" s="4" t="s">
        <v>4421</v>
      </c>
      <c r="F240" s="3" t="s">
        <v>4422</v>
      </c>
      <c r="X240" s="137"/>
      <c r="Y240" s="53"/>
      <c r="Z240" s="137"/>
      <c r="AA240" s="53"/>
      <c r="AB240" s="58"/>
      <c r="AC240" s="53"/>
      <c r="AD240" s="53"/>
      <c r="AE240" s="53"/>
    </row>
    <row r="241" spans="2:31" x14ac:dyDescent="0.35">
      <c r="B241" s="4"/>
      <c r="C241" s="3"/>
      <c r="E241" s="4" t="s">
        <v>4423</v>
      </c>
      <c r="F241" s="3" t="s">
        <v>4424</v>
      </c>
      <c r="X241" s="137"/>
      <c r="Y241" s="53"/>
      <c r="Z241" s="137"/>
      <c r="AA241" s="53"/>
      <c r="AB241" s="58"/>
      <c r="AC241" s="53"/>
      <c r="AD241" s="53"/>
      <c r="AE241" s="53"/>
    </row>
    <row r="242" spans="2:31" x14ac:dyDescent="0.35">
      <c r="B242" s="4"/>
      <c r="C242" s="3"/>
      <c r="E242" s="4" t="s">
        <v>4425</v>
      </c>
      <c r="F242" s="3" t="s">
        <v>4426</v>
      </c>
      <c r="X242" s="137"/>
      <c r="Y242" s="53"/>
      <c r="Z242" s="137"/>
      <c r="AA242" s="53"/>
      <c r="AB242" s="58"/>
      <c r="AC242" s="53"/>
      <c r="AD242" s="53"/>
      <c r="AE242" s="53"/>
    </row>
    <row r="243" spans="2:31" x14ac:dyDescent="0.35">
      <c r="B243" s="4"/>
      <c r="C243" s="3"/>
      <c r="E243" s="4" t="s">
        <v>4427</v>
      </c>
      <c r="F243" s="3" t="s">
        <v>4428</v>
      </c>
      <c r="X243" s="137"/>
      <c r="Y243" s="53"/>
      <c r="Z243" s="137"/>
      <c r="AA243" s="53"/>
      <c r="AB243" s="58"/>
      <c r="AC243" s="53"/>
      <c r="AD243" s="53"/>
      <c r="AE243" s="53"/>
    </row>
    <row r="244" spans="2:31" x14ac:dyDescent="0.35">
      <c r="B244" s="4"/>
      <c r="C244" s="3"/>
      <c r="E244" s="4" t="s">
        <v>4429</v>
      </c>
      <c r="F244" s="3" t="s">
        <v>4430</v>
      </c>
      <c r="X244" s="137"/>
      <c r="Y244" s="53"/>
      <c r="Z244" s="137"/>
      <c r="AA244" s="53"/>
      <c r="AB244" s="58"/>
      <c r="AC244" s="53"/>
      <c r="AD244" s="53"/>
      <c r="AE244" s="53"/>
    </row>
    <row r="245" spans="2:31" x14ac:dyDescent="0.35">
      <c r="B245" s="4"/>
      <c r="C245" s="3"/>
      <c r="E245" s="4" t="s">
        <v>4431</v>
      </c>
      <c r="F245" s="3" t="s">
        <v>4432</v>
      </c>
      <c r="X245" s="137"/>
      <c r="Y245" s="53"/>
      <c r="Z245" s="137"/>
      <c r="AA245" s="53"/>
      <c r="AB245" s="58"/>
      <c r="AC245" s="53"/>
      <c r="AD245" s="53"/>
      <c r="AE245" s="53"/>
    </row>
    <row r="246" spans="2:31" x14ac:dyDescent="0.35">
      <c r="B246" s="4"/>
      <c r="C246" s="3"/>
      <c r="E246" s="4" t="s">
        <v>4433</v>
      </c>
      <c r="F246" s="3" t="s">
        <v>4434</v>
      </c>
      <c r="X246" s="137"/>
      <c r="Y246" s="53"/>
      <c r="Z246" s="137"/>
      <c r="AA246" s="53"/>
      <c r="AB246" s="58"/>
      <c r="AC246" s="53"/>
      <c r="AD246" s="53"/>
      <c r="AE246" s="53"/>
    </row>
    <row r="247" spans="2:31" x14ac:dyDescent="0.35">
      <c r="B247" s="4"/>
      <c r="C247" s="3"/>
      <c r="E247" s="4" t="s">
        <v>4435</v>
      </c>
      <c r="F247" s="3" t="s">
        <v>4436</v>
      </c>
      <c r="X247" s="137"/>
      <c r="Y247" s="53"/>
      <c r="Z247" s="137"/>
      <c r="AA247" s="53"/>
      <c r="AB247" s="58"/>
      <c r="AC247" s="53"/>
      <c r="AD247" s="53"/>
      <c r="AE247" s="53"/>
    </row>
    <row r="248" spans="2:31" x14ac:dyDescent="0.35">
      <c r="B248" s="4"/>
      <c r="C248" s="3"/>
      <c r="E248" s="4" t="s">
        <v>4437</v>
      </c>
      <c r="F248" s="3" t="s">
        <v>4438</v>
      </c>
      <c r="X248" s="137"/>
      <c r="Y248" s="53"/>
      <c r="Z248" s="137"/>
      <c r="AA248" s="53"/>
      <c r="AB248" s="58"/>
      <c r="AC248" s="53"/>
      <c r="AD248" s="53"/>
      <c r="AE248" s="53"/>
    </row>
    <row r="249" spans="2:31" x14ac:dyDescent="0.35">
      <c r="B249" s="4"/>
      <c r="C249" s="3"/>
      <c r="E249" s="4" t="s">
        <v>4439</v>
      </c>
      <c r="F249" s="3" t="s">
        <v>4440</v>
      </c>
      <c r="X249" s="137"/>
      <c r="Y249" s="53"/>
      <c r="Z249" s="137"/>
      <c r="AA249" s="53"/>
      <c r="AB249" s="58"/>
      <c r="AC249" s="53"/>
      <c r="AD249" s="53"/>
      <c r="AE249" s="53"/>
    </row>
    <row r="250" spans="2:31" x14ac:dyDescent="0.35">
      <c r="B250" s="4"/>
      <c r="C250" s="3"/>
      <c r="E250" s="4" t="s">
        <v>4441</v>
      </c>
      <c r="F250" s="3" t="s">
        <v>4442</v>
      </c>
      <c r="X250" s="137"/>
      <c r="Y250" s="53"/>
      <c r="Z250" s="137"/>
      <c r="AA250" s="53"/>
      <c r="AB250" s="58"/>
      <c r="AC250" s="53"/>
      <c r="AD250" s="53"/>
      <c r="AE250" s="53"/>
    </row>
    <row r="251" spans="2:31" x14ac:dyDescent="0.35">
      <c r="B251" s="4"/>
      <c r="C251" s="3"/>
      <c r="E251" s="4" t="s">
        <v>4443</v>
      </c>
      <c r="F251" s="3" t="s">
        <v>4444</v>
      </c>
      <c r="X251" s="137"/>
      <c r="Y251" s="53"/>
      <c r="Z251" s="137"/>
      <c r="AA251" s="53"/>
      <c r="AB251" s="58"/>
      <c r="AC251" s="53"/>
      <c r="AD251" s="53"/>
      <c r="AE251" s="53"/>
    </row>
    <row r="252" spans="2:31" x14ac:dyDescent="0.35">
      <c r="B252" s="4"/>
      <c r="C252" s="3"/>
      <c r="E252" s="4" t="s">
        <v>4445</v>
      </c>
      <c r="F252" s="3" t="s">
        <v>4446</v>
      </c>
      <c r="X252" s="137"/>
      <c r="Y252" s="53"/>
      <c r="Z252" s="137"/>
      <c r="AA252" s="53"/>
      <c r="AB252" s="58"/>
      <c r="AC252" s="53"/>
      <c r="AD252" s="53"/>
      <c r="AE252" s="53"/>
    </row>
    <row r="253" spans="2:31" x14ac:dyDescent="0.35">
      <c r="B253" s="4"/>
      <c r="C253" s="3"/>
      <c r="E253" s="4" t="s">
        <v>4447</v>
      </c>
      <c r="F253" s="3" t="s">
        <v>4448</v>
      </c>
      <c r="X253" s="137"/>
      <c r="Y253" s="53"/>
      <c r="Z253" s="137"/>
      <c r="AA253" s="53"/>
      <c r="AB253" s="58"/>
      <c r="AC253" s="53"/>
      <c r="AD253" s="53"/>
      <c r="AE253" s="53"/>
    </row>
    <row r="254" spans="2:31" x14ac:dyDescent="0.35">
      <c r="B254" s="4"/>
      <c r="C254" s="3"/>
      <c r="E254" s="4" t="s">
        <v>4449</v>
      </c>
      <c r="F254" s="3" t="s">
        <v>4450</v>
      </c>
      <c r="X254" s="137"/>
      <c r="Y254" s="53"/>
      <c r="Z254" s="137"/>
      <c r="AA254" s="53"/>
      <c r="AB254" s="58"/>
      <c r="AC254" s="53"/>
      <c r="AD254" s="53"/>
      <c r="AE254" s="53"/>
    </row>
    <row r="255" spans="2:31" x14ac:dyDescent="0.35">
      <c r="B255" s="4"/>
      <c r="C255" s="3"/>
      <c r="E255" s="4" t="s">
        <v>4451</v>
      </c>
      <c r="F255" s="3" t="s">
        <v>4452</v>
      </c>
      <c r="X255" s="137"/>
      <c r="Y255" s="53"/>
      <c r="Z255" s="137"/>
      <c r="AA255" s="53"/>
      <c r="AB255" s="58"/>
      <c r="AC255" s="53"/>
      <c r="AD255" s="53"/>
      <c r="AE255" s="53"/>
    </row>
    <row r="256" spans="2:31" x14ac:dyDescent="0.35">
      <c r="B256" s="4"/>
      <c r="C256" s="3"/>
      <c r="E256" s="4" t="s">
        <v>4453</v>
      </c>
      <c r="F256" s="3" t="s">
        <v>4454</v>
      </c>
      <c r="X256" s="137"/>
      <c r="Y256" s="53"/>
      <c r="Z256" s="137"/>
      <c r="AA256" s="53"/>
      <c r="AB256" s="58"/>
      <c r="AC256" s="53"/>
      <c r="AD256" s="53"/>
      <c r="AE256" s="53"/>
    </row>
    <row r="257" spans="2:31" x14ac:dyDescent="0.35">
      <c r="B257" s="4"/>
      <c r="C257" s="3"/>
      <c r="E257" s="4" t="s">
        <v>4455</v>
      </c>
      <c r="F257" s="3" t="s">
        <v>4456</v>
      </c>
      <c r="X257" s="137"/>
      <c r="Y257" s="53"/>
      <c r="Z257" s="137"/>
      <c r="AA257" s="53"/>
      <c r="AB257" s="58"/>
      <c r="AC257" s="53"/>
      <c r="AD257" s="53"/>
      <c r="AE257" s="53"/>
    </row>
    <row r="258" spans="2:31" x14ac:dyDescent="0.35">
      <c r="B258" s="4"/>
      <c r="C258" s="3"/>
      <c r="E258" s="4" t="s">
        <v>4457</v>
      </c>
      <c r="F258" s="3" t="s">
        <v>4458</v>
      </c>
      <c r="X258" s="137"/>
      <c r="Y258" s="53"/>
      <c r="Z258" s="137"/>
      <c r="AA258" s="53"/>
      <c r="AB258" s="58"/>
      <c r="AC258" s="53"/>
      <c r="AD258" s="53"/>
      <c r="AE258" s="53"/>
    </row>
    <row r="259" spans="2:31" x14ac:dyDescent="0.35">
      <c r="B259" s="4"/>
      <c r="C259" s="3"/>
      <c r="E259" s="4" t="s">
        <v>4459</v>
      </c>
      <c r="F259" s="3" t="s">
        <v>4460</v>
      </c>
      <c r="X259" s="137"/>
      <c r="Y259" s="53"/>
      <c r="Z259" s="137"/>
      <c r="AA259" s="53"/>
      <c r="AB259" s="58"/>
      <c r="AC259" s="53"/>
      <c r="AD259" s="53"/>
      <c r="AE259" s="53"/>
    </row>
    <row r="260" spans="2:31" x14ac:dyDescent="0.35">
      <c r="B260" s="4"/>
      <c r="C260" s="3"/>
      <c r="E260" s="4" t="s">
        <v>4461</v>
      </c>
      <c r="F260" s="3" t="s">
        <v>4462</v>
      </c>
      <c r="X260" s="137"/>
      <c r="Y260" s="53"/>
      <c r="Z260" s="137"/>
      <c r="AA260" s="53"/>
      <c r="AB260" s="58"/>
      <c r="AC260" s="53"/>
      <c r="AD260" s="53"/>
      <c r="AE260" s="53"/>
    </row>
    <row r="261" spans="2:31" x14ac:dyDescent="0.35">
      <c r="B261" s="4"/>
      <c r="C261" s="3"/>
      <c r="E261" s="4" t="s">
        <v>4463</v>
      </c>
      <c r="F261" s="3" t="s">
        <v>4464</v>
      </c>
      <c r="X261" s="137"/>
      <c r="Y261" s="53"/>
      <c r="Z261" s="137"/>
      <c r="AA261" s="53"/>
      <c r="AB261" s="58"/>
      <c r="AC261" s="53"/>
      <c r="AD261" s="53"/>
      <c r="AE261" s="53"/>
    </row>
    <row r="262" spans="2:31" x14ac:dyDescent="0.35">
      <c r="B262" s="4"/>
      <c r="C262" s="3"/>
      <c r="E262" s="4" t="s">
        <v>4465</v>
      </c>
      <c r="F262" s="3" t="s">
        <v>4466</v>
      </c>
      <c r="X262" s="137"/>
      <c r="Y262" s="53"/>
      <c r="Z262" s="137"/>
      <c r="AA262" s="53"/>
      <c r="AB262" s="58"/>
      <c r="AC262" s="53"/>
      <c r="AD262" s="53"/>
      <c r="AE262" s="53"/>
    </row>
    <row r="263" spans="2:31" x14ac:dyDescent="0.35">
      <c r="B263" s="4"/>
      <c r="C263" s="3"/>
      <c r="E263" s="4" t="s">
        <v>4467</v>
      </c>
      <c r="F263" s="3" t="s">
        <v>4468</v>
      </c>
      <c r="X263" s="137"/>
      <c r="Y263" s="53"/>
      <c r="Z263" s="137"/>
      <c r="AA263" s="53"/>
      <c r="AB263" s="58"/>
      <c r="AC263" s="53"/>
      <c r="AD263" s="53"/>
      <c r="AE263" s="53"/>
    </row>
    <row r="264" spans="2:31" x14ac:dyDescent="0.35">
      <c r="B264" s="4"/>
      <c r="C264" s="3"/>
      <c r="E264" s="4" t="s">
        <v>4469</v>
      </c>
      <c r="F264" s="3" t="s">
        <v>4470</v>
      </c>
      <c r="X264" s="137"/>
      <c r="Y264" s="53"/>
      <c r="Z264" s="137"/>
      <c r="AA264" s="53"/>
      <c r="AB264" s="58"/>
      <c r="AC264" s="53"/>
      <c r="AD264" s="53"/>
      <c r="AE264" s="53"/>
    </row>
    <row r="265" spans="2:31" x14ac:dyDescent="0.35">
      <c r="B265" s="4"/>
      <c r="C265" s="3"/>
      <c r="E265" s="4" t="s">
        <v>4471</v>
      </c>
      <c r="F265" s="3" t="s">
        <v>4472</v>
      </c>
      <c r="X265" s="137"/>
      <c r="Y265" s="53"/>
      <c r="Z265" s="137"/>
      <c r="AA265" s="53"/>
      <c r="AB265" s="58"/>
      <c r="AC265" s="53"/>
      <c r="AD265" s="53"/>
      <c r="AE265" s="53"/>
    </row>
    <row r="266" spans="2:31" x14ac:dyDescent="0.35">
      <c r="B266" s="4"/>
      <c r="C266" s="3"/>
      <c r="E266" s="4" t="s">
        <v>4473</v>
      </c>
      <c r="F266" s="3" t="s">
        <v>4474</v>
      </c>
      <c r="X266" s="137"/>
      <c r="Y266" s="53"/>
      <c r="Z266" s="137"/>
      <c r="AA266" s="53"/>
      <c r="AB266" s="58"/>
      <c r="AC266" s="53"/>
      <c r="AD266" s="53"/>
      <c r="AE266" s="53"/>
    </row>
    <row r="267" spans="2:31" x14ac:dyDescent="0.35">
      <c r="B267" s="4"/>
      <c r="C267" s="3"/>
      <c r="E267" s="4" t="s">
        <v>4475</v>
      </c>
      <c r="F267" s="3" t="s">
        <v>4476</v>
      </c>
      <c r="X267" s="137"/>
      <c r="Y267" s="53"/>
      <c r="Z267" s="137"/>
      <c r="AA267" s="53"/>
      <c r="AB267" s="58"/>
      <c r="AC267" s="53"/>
      <c r="AD267" s="53"/>
      <c r="AE267" s="53"/>
    </row>
    <row r="268" spans="2:31" x14ac:dyDescent="0.35">
      <c r="B268" s="4"/>
      <c r="C268" s="3"/>
      <c r="E268" s="4" t="s">
        <v>4477</v>
      </c>
      <c r="F268" s="3" t="s">
        <v>4478</v>
      </c>
      <c r="X268" s="137"/>
      <c r="Y268" s="53"/>
      <c r="Z268" s="137"/>
      <c r="AA268" s="53"/>
      <c r="AB268" s="58"/>
      <c r="AC268" s="53"/>
      <c r="AD268" s="53"/>
      <c r="AE268" s="53"/>
    </row>
    <row r="269" spans="2:31" x14ac:dyDescent="0.35">
      <c r="B269" s="4"/>
      <c r="C269" s="3"/>
      <c r="E269" s="4" t="s">
        <v>4479</v>
      </c>
      <c r="F269" s="3" t="s">
        <v>4480</v>
      </c>
      <c r="X269" s="137"/>
      <c r="Y269" s="53"/>
      <c r="Z269" s="137"/>
      <c r="AA269" s="53"/>
      <c r="AB269" s="58"/>
      <c r="AC269" s="53"/>
      <c r="AD269" s="53"/>
      <c r="AE269" s="53"/>
    </row>
    <row r="270" spans="2:31" x14ac:dyDescent="0.35">
      <c r="B270" s="4"/>
      <c r="C270" s="3"/>
      <c r="E270" s="4" t="s">
        <v>4481</v>
      </c>
      <c r="F270" s="3" t="s">
        <v>4482</v>
      </c>
      <c r="X270" s="137"/>
      <c r="Y270" s="53"/>
      <c r="Z270" s="137"/>
      <c r="AA270" s="53"/>
      <c r="AB270" s="58"/>
      <c r="AC270" s="53"/>
      <c r="AD270" s="53"/>
      <c r="AE270" s="53"/>
    </row>
    <row r="271" spans="2:31" x14ac:dyDescent="0.35">
      <c r="B271" s="4"/>
      <c r="C271" s="3"/>
      <c r="E271" s="4" t="s">
        <v>4483</v>
      </c>
      <c r="F271" s="3" t="s">
        <v>4484</v>
      </c>
      <c r="X271" s="137"/>
      <c r="Y271" s="53"/>
      <c r="Z271" s="137"/>
      <c r="AA271" s="53"/>
      <c r="AB271" s="58"/>
      <c r="AC271" s="53"/>
      <c r="AD271" s="53"/>
      <c r="AE271" s="53"/>
    </row>
    <row r="272" spans="2:31" x14ac:dyDescent="0.35">
      <c r="B272" s="4"/>
      <c r="C272" s="3"/>
      <c r="E272" s="4" t="s">
        <v>4485</v>
      </c>
      <c r="F272" s="3" t="s">
        <v>4486</v>
      </c>
      <c r="X272" s="137"/>
      <c r="Y272" s="53"/>
      <c r="Z272" s="137"/>
      <c r="AA272" s="53"/>
      <c r="AB272" s="58"/>
      <c r="AC272" s="53"/>
      <c r="AD272" s="53"/>
      <c r="AE272" s="53"/>
    </row>
    <row r="273" spans="2:31" x14ac:dyDescent="0.35">
      <c r="B273" s="4"/>
      <c r="C273" s="3"/>
      <c r="E273" s="4" t="s">
        <v>4487</v>
      </c>
      <c r="F273" s="3" t="s">
        <v>4488</v>
      </c>
      <c r="X273" s="137"/>
      <c r="Y273" s="53"/>
      <c r="Z273" s="137"/>
      <c r="AA273" s="53"/>
      <c r="AB273" s="58"/>
      <c r="AC273" s="53"/>
      <c r="AD273" s="53"/>
      <c r="AE273" s="53"/>
    </row>
    <row r="274" spans="2:31" x14ac:dyDescent="0.35">
      <c r="B274" s="4"/>
      <c r="C274" s="3"/>
      <c r="E274" s="4" t="s">
        <v>4489</v>
      </c>
      <c r="F274" s="3" t="s">
        <v>4490</v>
      </c>
      <c r="X274" s="137"/>
      <c r="Y274" s="53"/>
      <c r="Z274" s="137"/>
      <c r="AA274" s="53"/>
      <c r="AB274" s="58"/>
      <c r="AC274" s="53"/>
      <c r="AD274" s="53"/>
      <c r="AE274" s="53"/>
    </row>
    <row r="275" spans="2:31" x14ac:dyDescent="0.35">
      <c r="B275" s="4"/>
      <c r="C275" s="3"/>
      <c r="E275" s="4" t="s">
        <v>4491</v>
      </c>
      <c r="F275" s="3" t="s">
        <v>4492</v>
      </c>
      <c r="X275" s="137"/>
      <c r="Y275" s="53"/>
      <c r="Z275" s="137"/>
      <c r="AA275" s="53"/>
      <c r="AB275" s="58"/>
      <c r="AC275" s="53"/>
      <c r="AD275" s="53"/>
      <c r="AE275" s="53"/>
    </row>
    <row r="276" spans="2:31" x14ac:dyDescent="0.35">
      <c r="B276" s="4"/>
      <c r="C276" s="3"/>
      <c r="E276" s="4" t="s">
        <v>4493</v>
      </c>
      <c r="F276" s="3" t="s">
        <v>4494</v>
      </c>
      <c r="X276" s="137"/>
      <c r="Y276" s="53"/>
      <c r="Z276" s="137"/>
      <c r="AA276" s="53"/>
      <c r="AB276" s="58"/>
      <c r="AC276" s="53"/>
      <c r="AD276" s="53"/>
      <c r="AE276" s="53"/>
    </row>
    <row r="277" spans="2:31" x14ac:dyDescent="0.35">
      <c r="B277" s="4"/>
      <c r="C277" s="3"/>
      <c r="E277" s="4" t="s">
        <v>4495</v>
      </c>
      <c r="F277" s="3" t="s">
        <v>4496</v>
      </c>
      <c r="X277" s="137"/>
      <c r="Y277" s="53"/>
      <c r="Z277" s="137"/>
      <c r="AA277" s="53"/>
      <c r="AB277" s="58"/>
      <c r="AC277" s="53"/>
      <c r="AD277" s="53"/>
      <c r="AE277" s="53"/>
    </row>
    <row r="278" spans="2:31" x14ac:dyDescent="0.35">
      <c r="B278" s="4"/>
      <c r="C278" s="3"/>
      <c r="E278" s="4" t="s">
        <v>4497</v>
      </c>
      <c r="F278" s="3" t="s">
        <v>4498</v>
      </c>
      <c r="X278" s="137"/>
      <c r="Y278" s="53"/>
      <c r="Z278" s="137"/>
      <c r="AA278" s="53"/>
      <c r="AB278" s="58"/>
      <c r="AC278" s="53"/>
      <c r="AD278" s="53"/>
      <c r="AE278" s="53"/>
    </row>
    <row r="279" spans="2:31" x14ac:dyDescent="0.35">
      <c r="B279" s="4"/>
      <c r="C279" s="3"/>
      <c r="E279" s="4" t="s">
        <v>4499</v>
      </c>
      <c r="F279" s="3" t="s">
        <v>4500</v>
      </c>
      <c r="X279" s="137"/>
      <c r="Y279" s="53"/>
      <c r="Z279" s="137"/>
      <c r="AA279" s="53"/>
      <c r="AB279" s="58"/>
      <c r="AC279" s="53"/>
      <c r="AD279" s="53"/>
      <c r="AE279" s="53"/>
    </row>
    <row r="280" spans="2:31" x14ac:dyDescent="0.35">
      <c r="B280" s="4"/>
      <c r="C280" s="3"/>
      <c r="E280" s="4" t="s">
        <v>4501</v>
      </c>
      <c r="F280" s="3" t="s">
        <v>4502</v>
      </c>
      <c r="X280" s="137"/>
      <c r="Y280" s="53"/>
      <c r="Z280" s="137"/>
      <c r="AA280" s="53"/>
      <c r="AB280" s="58"/>
      <c r="AC280" s="53"/>
      <c r="AD280" s="53"/>
      <c r="AE280" s="53"/>
    </row>
    <row r="281" spans="2:31" x14ac:dyDescent="0.35">
      <c r="B281" s="4"/>
      <c r="C281" s="3"/>
      <c r="E281" s="4" t="s">
        <v>4503</v>
      </c>
      <c r="F281" s="3" t="s">
        <v>4504</v>
      </c>
      <c r="X281" s="137"/>
      <c r="Y281" s="53"/>
      <c r="Z281" s="137"/>
      <c r="AA281" s="53"/>
      <c r="AB281" s="58"/>
      <c r="AC281" s="53"/>
      <c r="AD281" s="53"/>
      <c r="AE281" s="53"/>
    </row>
    <row r="282" spans="2:31" x14ac:dyDescent="0.35">
      <c r="B282" s="4"/>
      <c r="C282" s="3"/>
      <c r="E282" s="4" t="s">
        <v>4505</v>
      </c>
      <c r="F282" s="3" t="s">
        <v>4506</v>
      </c>
      <c r="X282" s="137"/>
      <c r="Y282" s="53"/>
      <c r="Z282" s="137"/>
      <c r="AA282" s="53"/>
      <c r="AB282" s="58"/>
      <c r="AC282" s="53"/>
      <c r="AD282" s="53"/>
      <c r="AE282" s="53"/>
    </row>
    <row r="283" spans="2:31" x14ac:dyDescent="0.35">
      <c r="B283" s="4"/>
      <c r="C283" s="3"/>
      <c r="E283" s="4" t="s">
        <v>4507</v>
      </c>
      <c r="F283" s="3" t="s">
        <v>4508</v>
      </c>
      <c r="X283" s="137"/>
      <c r="Y283" s="53"/>
      <c r="Z283" s="137"/>
      <c r="AA283" s="53"/>
      <c r="AB283" s="58"/>
      <c r="AC283" s="53"/>
      <c r="AD283" s="53"/>
      <c r="AE283" s="53"/>
    </row>
    <row r="284" spans="2:31" x14ac:dyDescent="0.35">
      <c r="B284" s="4"/>
      <c r="C284" s="3"/>
      <c r="E284" s="4" t="s">
        <v>4509</v>
      </c>
      <c r="F284" s="3" t="s">
        <v>4510</v>
      </c>
      <c r="X284" s="137"/>
      <c r="Y284" s="53"/>
      <c r="Z284" s="137"/>
      <c r="AA284" s="53"/>
      <c r="AB284" s="58"/>
      <c r="AC284" s="53"/>
      <c r="AD284" s="53"/>
      <c r="AE284" s="53"/>
    </row>
    <row r="285" spans="2:31" x14ac:dyDescent="0.35">
      <c r="B285" s="4"/>
      <c r="C285" s="3"/>
      <c r="E285" s="4" t="s">
        <v>4511</v>
      </c>
      <c r="F285" s="3" t="s">
        <v>4512</v>
      </c>
      <c r="X285" s="137"/>
      <c r="Y285" s="53"/>
      <c r="Z285" s="137"/>
      <c r="AA285" s="53"/>
      <c r="AB285" s="58"/>
      <c r="AC285" s="53"/>
      <c r="AD285" s="53"/>
      <c r="AE285" s="53"/>
    </row>
    <row r="286" spans="2:31" x14ac:dyDescent="0.35">
      <c r="B286" s="4"/>
      <c r="C286" s="3"/>
      <c r="E286" s="4" t="s">
        <v>4513</v>
      </c>
      <c r="F286" s="3" t="s">
        <v>4514</v>
      </c>
      <c r="X286" s="137"/>
      <c r="Y286" s="53"/>
      <c r="Z286" s="137"/>
      <c r="AA286" s="53"/>
      <c r="AB286" s="58"/>
      <c r="AC286" s="53"/>
      <c r="AD286" s="53"/>
      <c r="AE286" s="53"/>
    </row>
    <row r="287" spans="2:31" x14ac:dyDescent="0.35">
      <c r="B287" s="4"/>
      <c r="C287" s="3"/>
      <c r="E287" s="4" t="s">
        <v>4515</v>
      </c>
      <c r="F287" s="3" t="s">
        <v>4516</v>
      </c>
      <c r="X287" s="137"/>
      <c r="Y287" s="53"/>
      <c r="Z287" s="137"/>
      <c r="AA287" s="53"/>
      <c r="AB287" s="58"/>
      <c r="AC287" s="53"/>
      <c r="AD287" s="53"/>
      <c r="AE287" s="53"/>
    </row>
    <row r="288" spans="2:31" x14ac:dyDescent="0.35">
      <c r="B288" s="4"/>
      <c r="C288" s="3"/>
      <c r="E288" s="4" t="s">
        <v>4517</v>
      </c>
      <c r="F288" s="3" t="s">
        <v>4518</v>
      </c>
      <c r="X288" s="137"/>
      <c r="Y288" s="53"/>
      <c r="Z288" s="137"/>
      <c r="AA288" s="53"/>
      <c r="AB288" s="58"/>
      <c r="AC288" s="53"/>
      <c r="AD288" s="53"/>
      <c r="AE288" s="53"/>
    </row>
    <row r="289" spans="2:31" x14ac:dyDescent="0.35">
      <c r="B289" s="4"/>
      <c r="C289" s="3"/>
      <c r="E289" s="4" t="s">
        <v>4519</v>
      </c>
      <c r="F289" s="3" t="s">
        <v>4520</v>
      </c>
      <c r="X289" s="137"/>
      <c r="Y289" s="53"/>
      <c r="Z289" s="137"/>
      <c r="AA289" s="53"/>
      <c r="AB289" s="58"/>
      <c r="AC289" s="53"/>
      <c r="AD289" s="53"/>
      <c r="AE289" s="53"/>
    </row>
    <row r="290" spans="2:31" x14ac:dyDescent="0.35">
      <c r="B290" s="4"/>
      <c r="C290" s="3"/>
      <c r="E290" s="4" t="s">
        <v>4521</v>
      </c>
      <c r="F290" s="3" t="s">
        <v>4522</v>
      </c>
      <c r="X290" s="137"/>
      <c r="Y290" s="53"/>
      <c r="Z290" s="137"/>
      <c r="AA290" s="53"/>
      <c r="AB290" s="58"/>
      <c r="AC290" s="53"/>
      <c r="AD290" s="53"/>
      <c r="AE290" s="53"/>
    </row>
    <row r="291" spans="2:31" x14ac:dyDescent="0.35">
      <c r="B291" s="4"/>
      <c r="C291" s="3"/>
      <c r="E291" s="4" t="s">
        <v>4523</v>
      </c>
      <c r="F291" s="3" t="s">
        <v>4524</v>
      </c>
      <c r="X291" s="137"/>
      <c r="Y291" s="53"/>
      <c r="Z291" s="137"/>
      <c r="AA291" s="53"/>
      <c r="AB291" s="58"/>
      <c r="AC291" s="53"/>
      <c r="AD291" s="53"/>
      <c r="AE291" s="53"/>
    </row>
    <row r="292" spans="2:31" x14ac:dyDescent="0.35">
      <c r="B292" s="4"/>
      <c r="C292" s="3"/>
      <c r="E292" s="4" t="s">
        <v>4525</v>
      </c>
      <c r="F292" s="3" t="s">
        <v>4526</v>
      </c>
      <c r="X292" s="137"/>
      <c r="Y292" s="53"/>
      <c r="Z292" s="137"/>
      <c r="AA292" s="53"/>
      <c r="AB292" s="58"/>
      <c r="AC292" s="53"/>
      <c r="AD292" s="53"/>
      <c r="AE292" s="53"/>
    </row>
    <row r="293" spans="2:31" x14ac:dyDescent="0.35">
      <c r="B293" s="4"/>
      <c r="C293" s="3"/>
      <c r="E293" s="4" t="s">
        <v>4527</v>
      </c>
      <c r="F293" s="3" t="s">
        <v>4528</v>
      </c>
      <c r="X293" s="137"/>
      <c r="Y293" s="53"/>
      <c r="Z293" s="137"/>
      <c r="AA293" s="53"/>
      <c r="AB293" s="58"/>
      <c r="AC293" s="53"/>
      <c r="AD293" s="53"/>
      <c r="AE293" s="53"/>
    </row>
    <row r="294" spans="2:31" x14ac:dyDescent="0.35">
      <c r="B294" s="4"/>
      <c r="C294" s="3"/>
      <c r="E294" s="4" t="s">
        <v>4529</v>
      </c>
      <c r="F294" s="3" t="s">
        <v>4530</v>
      </c>
      <c r="X294" s="137"/>
      <c r="Y294" s="53"/>
      <c r="Z294" s="137"/>
      <c r="AA294" s="53"/>
      <c r="AB294" s="58"/>
      <c r="AC294" s="53"/>
      <c r="AD294" s="53"/>
      <c r="AE294" s="53"/>
    </row>
    <row r="295" spans="2:31" x14ac:dyDescent="0.35">
      <c r="B295" s="4"/>
      <c r="C295" s="3"/>
      <c r="E295" s="4" t="s">
        <v>4531</v>
      </c>
      <c r="F295" s="3" t="s">
        <v>4532</v>
      </c>
      <c r="X295" s="137"/>
      <c r="Y295" s="53"/>
      <c r="Z295" s="137"/>
      <c r="AA295" s="53"/>
      <c r="AB295" s="58"/>
      <c r="AC295" s="53"/>
      <c r="AD295" s="53"/>
      <c r="AE295" s="53"/>
    </row>
    <row r="296" spans="2:31" x14ac:dyDescent="0.35">
      <c r="B296" s="4"/>
      <c r="C296" s="3"/>
      <c r="E296" s="4" t="s">
        <v>4533</v>
      </c>
      <c r="F296" s="3" t="s">
        <v>4534</v>
      </c>
      <c r="X296" s="137"/>
      <c r="Y296" s="53"/>
      <c r="Z296" s="137"/>
      <c r="AA296" s="53"/>
      <c r="AB296" s="58"/>
      <c r="AC296" s="53"/>
      <c r="AD296" s="53"/>
      <c r="AE296" s="53"/>
    </row>
    <row r="297" spans="2:31" x14ac:dyDescent="0.35">
      <c r="B297" s="4"/>
      <c r="C297" s="3"/>
      <c r="E297" s="4" t="s">
        <v>4535</v>
      </c>
      <c r="F297" s="3" t="s">
        <v>4536</v>
      </c>
      <c r="X297" s="137"/>
      <c r="Y297" s="53"/>
      <c r="Z297" s="137"/>
      <c r="AA297" s="53"/>
      <c r="AB297" s="58"/>
      <c r="AC297" s="53"/>
      <c r="AD297" s="53"/>
      <c r="AE297" s="53"/>
    </row>
    <row r="298" spans="2:31" x14ac:dyDescent="0.35">
      <c r="B298" s="4"/>
      <c r="C298" s="3"/>
      <c r="E298" s="4" t="s">
        <v>4537</v>
      </c>
      <c r="F298" s="3" t="s">
        <v>4538</v>
      </c>
      <c r="X298" s="137"/>
      <c r="Y298" s="53"/>
      <c r="Z298" s="137"/>
      <c r="AA298" s="53"/>
      <c r="AB298" s="58"/>
      <c r="AC298" s="53"/>
      <c r="AD298" s="53"/>
      <c r="AE298" s="53"/>
    </row>
    <row r="299" spans="2:31" x14ac:dyDescent="0.35">
      <c r="B299" s="4"/>
      <c r="C299" s="3"/>
      <c r="E299" s="4" t="s">
        <v>4539</v>
      </c>
      <c r="F299" s="3" t="s">
        <v>4540</v>
      </c>
      <c r="X299" s="137"/>
      <c r="Y299" s="53"/>
      <c r="Z299" s="137"/>
      <c r="AA299" s="53"/>
      <c r="AB299" s="58"/>
      <c r="AC299" s="53"/>
      <c r="AD299" s="53"/>
      <c r="AE299" s="53"/>
    </row>
    <row r="300" spans="2:31" x14ac:dyDescent="0.35">
      <c r="B300" s="4"/>
      <c r="C300" s="3"/>
      <c r="E300" s="4" t="s">
        <v>4541</v>
      </c>
      <c r="F300" s="3" t="s">
        <v>4542</v>
      </c>
      <c r="X300" s="137"/>
      <c r="Y300" s="53"/>
      <c r="Z300" s="137"/>
      <c r="AA300" s="53"/>
      <c r="AB300" s="58"/>
      <c r="AC300" s="53"/>
      <c r="AD300" s="53"/>
      <c r="AE300" s="53"/>
    </row>
    <row r="301" spans="2:31" x14ac:dyDescent="0.35">
      <c r="B301" s="4"/>
      <c r="C301" s="3"/>
      <c r="E301" s="4" t="s">
        <v>4543</v>
      </c>
      <c r="F301" s="3" t="s">
        <v>4544</v>
      </c>
      <c r="X301" s="137"/>
      <c r="Y301" s="53"/>
      <c r="Z301" s="137"/>
      <c r="AA301" s="53"/>
      <c r="AB301" s="58"/>
      <c r="AC301" s="53"/>
      <c r="AD301" s="53"/>
      <c r="AE301" s="53"/>
    </row>
    <row r="302" spans="2:31" x14ac:dyDescent="0.35">
      <c r="B302" s="4"/>
      <c r="C302" s="3"/>
      <c r="E302" s="4" t="s">
        <v>4545</v>
      </c>
      <c r="F302" s="3" t="s">
        <v>4546</v>
      </c>
      <c r="X302" s="137"/>
      <c r="Y302" s="53"/>
      <c r="Z302" s="137"/>
      <c r="AA302" s="53"/>
      <c r="AB302" s="58"/>
      <c r="AC302" s="53"/>
      <c r="AD302" s="53"/>
      <c r="AE302" s="53"/>
    </row>
    <row r="303" spans="2:31" x14ac:dyDescent="0.35">
      <c r="B303" s="4"/>
      <c r="C303" s="3"/>
      <c r="E303" s="4" t="s">
        <v>4547</v>
      </c>
      <c r="F303" s="3" t="s">
        <v>4548</v>
      </c>
      <c r="X303" s="137"/>
      <c r="Y303" s="53"/>
      <c r="Z303" s="137"/>
      <c r="AA303" s="53"/>
      <c r="AB303" s="58"/>
      <c r="AC303" s="53"/>
      <c r="AD303" s="53"/>
      <c r="AE303" s="53"/>
    </row>
    <row r="304" spans="2:31" x14ac:dyDescent="0.35">
      <c r="B304" s="4"/>
      <c r="C304" s="3"/>
      <c r="E304" s="4" t="s">
        <v>4549</v>
      </c>
      <c r="F304" s="3" t="s">
        <v>4550</v>
      </c>
      <c r="X304" s="137"/>
      <c r="Y304" s="53"/>
      <c r="Z304" s="137"/>
      <c r="AA304" s="53"/>
      <c r="AB304" s="58"/>
      <c r="AC304" s="53"/>
      <c r="AD304" s="53"/>
      <c r="AE304" s="53"/>
    </row>
    <row r="305" spans="2:31" x14ac:dyDescent="0.35">
      <c r="B305" s="4"/>
      <c r="C305" s="3"/>
      <c r="E305" s="4" t="s">
        <v>4551</v>
      </c>
      <c r="F305" s="3" t="s">
        <v>4552</v>
      </c>
      <c r="X305" s="137"/>
      <c r="Y305" s="53"/>
      <c r="Z305" s="137"/>
      <c r="AA305" s="53"/>
      <c r="AB305" s="58"/>
      <c r="AC305" s="53"/>
      <c r="AD305" s="53"/>
      <c r="AE305" s="53"/>
    </row>
    <row r="306" spans="2:31" x14ac:dyDescent="0.35">
      <c r="B306" s="4"/>
      <c r="C306" s="3"/>
      <c r="E306" s="4" t="s">
        <v>4553</v>
      </c>
      <c r="F306" s="3" t="s">
        <v>4554</v>
      </c>
      <c r="X306" s="137"/>
      <c r="Y306" s="53"/>
      <c r="Z306" s="137"/>
      <c r="AA306" s="53"/>
      <c r="AB306" s="58"/>
      <c r="AC306" s="53"/>
      <c r="AD306" s="53"/>
      <c r="AE306" s="53"/>
    </row>
    <row r="307" spans="2:31" x14ac:dyDescent="0.35">
      <c r="B307" s="4"/>
      <c r="C307" s="3"/>
      <c r="E307" s="4" t="s">
        <v>4555</v>
      </c>
      <c r="F307" s="3" t="s">
        <v>4556</v>
      </c>
      <c r="X307" s="137"/>
      <c r="Y307" s="53"/>
      <c r="Z307" s="137"/>
      <c r="AA307" s="53"/>
      <c r="AB307" s="58"/>
      <c r="AC307" s="53"/>
      <c r="AD307" s="53"/>
      <c r="AE307" s="53"/>
    </row>
    <row r="308" spans="2:31" x14ac:dyDescent="0.35">
      <c r="B308" s="4"/>
      <c r="C308" s="3"/>
      <c r="E308" s="4" t="s">
        <v>4557</v>
      </c>
      <c r="F308" s="3" t="s">
        <v>4558</v>
      </c>
      <c r="X308" s="213"/>
      <c r="Y308" s="214"/>
      <c r="Z308" s="213"/>
      <c r="AA308" s="214"/>
      <c r="AB308" s="215"/>
      <c r="AC308" s="214"/>
      <c r="AD308" s="214"/>
      <c r="AE308" s="214"/>
    </row>
    <row r="309" spans="2:31" x14ac:dyDescent="0.35">
      <c r="B309" s="4"/>
      <c r="C309" s="3"/>
      <c r="E309" s="4" t="s">
        <v>4559</v>
      </c>
      <c r="F309" s="3" t="s">
        <v>4560</v>
      </c>
      <c r="X309" s="137"/>
      <c r="Y309" s="53"/>
      <c r="Z309" s="137"/>
      <c r="AA309" s="53"/>
      <c r="AB309" s="58"/>
      <c r="AC309" s="53"/>
      <c r="AD309" s="53"/>
      <c r="AE309" s="53"/>
    </row>
    <row r="310" spans="2:31" x14ac:dyDescent="0.35">
      <c r="B310" s="4"/>
      <c r="C310" s="3"/>
      <c r="E310" s="4" t="s">
        <v>4561</v>
      </c>
      <c r="F310" s="3" t="s">
        <v>4562</v>
      </c>
      <c r="X310" s="137"/>
      <c r="Y310" s="53"/>
      <c r="Z310" s="137"/>
      <c r="AA310" s="53"/>
      <c r="AB310" s="58"/>
      <c r="AC310" s="53"/>
      <c r="AD310" s="53"/>
      <c r="AE310" s="53"/>
    </row>
    <row r="311" spans="2:31" x14ac:dyDescent="0.35">
      <c r="B311" s="4"/>
      <c r="C311" s="3"/>
      <c r="E311" s="4" t="s">
        <v>4563</v>
      </c>
      <c r="F311" s="3" t="s">
        <v>4564</v>
      </c>
      <c r="X311" s="137"/>
      <c r="Y311" s="53"/>
      <c r="Z311" s="137"/>
      <c r="AA311" s="53"/>
      <c r="AB311" s="58"/>
      <c r="AC311" s="53"/>
      <c r="AD311" s="53"/>
      <c r="AE311" s="53"/>
    </row>
    <row r="312" spans="2:31" x14ac:dyDescent="0.35">
      <c r="B312" s="4"/>
      <c r="C312" s="3"/>
      <c r="E312" s="4" t="s">
        <v>4565</v>
      </c>
      <c r="F312" s="3" t="s">
        <v>4566</v>
      </c>
      <c r="X312" s="137"/>
      <c r="Y312" s="53"/>
      <c r="Z312" s="137"/>
      <c r="AA312" s="53"/>
      <c r="AB312" s="58"/>
      <c r="AC312" s="53"/>
      <c r="AD312" s="53"/>
      <c r="AE312" s="53"/>
    </row>
    <row r="313" spans="2:31" x14ac:dyDescent="0.35">
      <c r="B313" s="4"/>
      <c r="C313" s="3"/>
      <c r="E313" s="4" t="s">
        <v>4567</v>
      </c>
      <c r="F313" s="3" t="s">
        <v>4568</v>
      </c>
      <c r="X313" s="137"/>
      <c r="Y313" s="53"/>
      <c r="Z313" s="137"/>
      <c r="AA313" s="53"/>
      <c r="AB313" s="58"/>
      <c r="AC313" s="53"/>
      <c r="AD313" s="53"/>
      <c r="AE313" s="53"/>
    </row>
    <row r="314" spans="2:31" x14ac:dyDescent="0.35">
      <c r="B314" s="4"/>
      <c r="C314" s="3"/>
      <c r="E314" s="4" t="s">
        <v>4569</v>
      </c>
      <c r="F314" s="3" t="s">
        <v>4570</v>
      </c>
      <c r="X314" s="137"/>
      <c r="Y314" s="53"/>
      <c r="Z314" s="137"/>
      <c r="AA314" s="53"/>
      <c r="AB314" s="58"/>
      <c r="AC314" s="53"/>
      <c r="AD314" s="53"/>
      <c r="AE314" s="53"/>
    </row>
    <row r="315" spans="2:31" x14ac:dyDescent="0.35">
      <c r="B315" s="4"/>
      <c r="C315" s="3"/>
      <c r="E315" s="4" t="s">
        <v>4571</v>
      </c>
      <c r="F315" s="3" t="s">
        <v>4572</v>
      </c>
      <c r="X315" s="137"/>
      <c r="Y315" s="53"/>
      <c r="Z315" s="137"/>
      <c r="AA315" s="53"/>
      <c r="AB315" s="58"/>
      <c r="AC315" s="53"/>
      <c r="AD315" s="53"/>
      <c r="AE315" s="53"/>
    </row>
    <row r="316" spans="2:31" x14ac:dyDescent="0.35">
      <c r="B316" s="4"/>
      <c r="C316" s="3"/>
      <c r="E316" s="4" t="s">
        <v>4573</v>
      </c>
      <c r="F316" s="3" t="s">
        <v>4574</v>
      </c>
      <c r="X316" s="137"/>
      <c r="Y316" s="53"/>
      <c r="Z316" s="137"/>
      <c r="AA316" s="53"/>
      <c r="AB316" s="58"/>
      <c r="AC316" s="53"/>
      <c r="AD316" s="53"/>
      <c r="AE316" s="53"/>
    </row>
    <row r="317" spans="2:31" x14ac:dyDescent="0.35">
      <c r="B317" s="4"/>
      <c r="C317" s="3"/>
      <c r="E317" s="4" t="s">
        <v>4575</v>
      </c>
      <c r="F317" s="3" t="s">
        <v>4576</v>
      </c>
      <c r="X317" s="137"/>
      <c r="Y317" s="53"/>
      <c r="Z317" s="137"/>
      <c r="AA317" s="53"/>
      <c r="AB317" s="58"/>
      <c r="AC317" s="53"/>
      <c r="AD317" s="53"/>
      <c r="AE317" s="53"/>
    </row>
    <row r="318" spans="2:31" x14ac:dyDescent="0.35">
      <c r="B318" s="4"/>
      <c r="C318" s="3"/>
      <c r="E318" s="4" t="s">
        <v>4577</v>
      </c>
      <c r="F318" s="3" t="s">
        <v>4578</v>
      </c>
      <c r="X318" s="137"/>
      <c r="Y318" s="53"/>
      <c r="Z318" s="137"/>
      <c r="AA318" s="53"/>
      <c r="AB318" s="58"/>
      <c r="AC318" s="53"/>
      <c r="AD318" s="53"/>
      <c r="AE318" s="53"/>
    </row>
    <row r="319" spans="2:31" x14ac:dyDescent="0.35">
      <c r="B319" s="4"/>
      <c r="C319" s="3"/>
      <c r="E319" s="4" t="s">
        <v>4579</v>
      </c>
      <c r="F319" s="3" t="s">
        <v>4580</v>
      </c>
      <c r="X319" s="137"/>
      <c r="Y319" s="53"/>
      <c r="Z319" s="137"/>
      <c r="AA319" s="53"/>
      <c r="AB319" s="58"/>
      <c r="AC319" s="53"/>
      <c r="AD319" s="53"/>
      <c r="AE319" s="53"/>
    </row>
    <row r="320" spans="2:31" x14ac:dyDescent="0.35">
      <c r="B320" s="4"/>
      <c r="C320" s="3"/>
      <c r="E320" s="4" t="s">
        <v>4581</v>
      </c>
      <c r="F320" s="3" t="s">
        <v>4582</v>
      </c>
      <c r="X320" s="137"/>
      <c r="Y320" s="53"/>
      <c r="Z320" s="137"/>
      <c r="AA320" s="53"/>
      <c r="AB320" s="58"/>
      <c r="AC320" s="53"/>
      <c r="AD320" s="53"/>
      <c r="AE320" s="53"/>
    </row>
    <row r="321" spans="2:31" x14ac:dyDescent="0.35">
      <c r="B321" s="4"/>
      <c r="C321" s="3"/>
      <c r="E321" s="4" t="s">
        <v>4583</v>
      </c>
      <c r="F321" s="3" t="s">
        <v>4584</v>
      </c>
      <c r="X321" s="137"/>
      <c r="Y321" s="53"/>
      <c r="Z321" s="137"/>
      <c r="AA321" s="53"/>
      <c r="AB321" s="58"/>
      <c r="AC321" s="53"/>
      <c r="AD321" s="53"/>
      <c r="AE321" s="53"/>
    </row>
    <row r="322" spans="2:31" x14ac:dyDescent="0.35">
      <c r="B322" s="4"/>
      <c r="C322" s="3"/>
      <c r="E322" s="4" t="s">
        <v>4585</v>
      </c>
      <c r="F322" s="3" t="s">
        <v>4586</v>
      </c>
      <c r="X322" s="137"/>
      <c r="Y322" s="53"/>
      <c r="Z322" s="137"/>
      <c r="AA322" s="53"/>
      <c r="AB322" s="58"/>
      <c r="AC322" s="53"/>
      <c r="AD322" s="53"/>
      <c r="AE322" s="53"/>
    </row>
    <row r="323" spans="2:31" x14ac:dyDescent="0.35">
      <c r="B323" s="4"/>
      <c r="C323" s="3"/>
      <c r="E323" s="4" t="s">
        <v>4587</v>
      </c>
      <c r="F323" s="3" t="s">
        <v>4588</v>
      </c>
      <c r="X323" s="137"/>
      <c r="Y323" s="53"/>
      <c r="Z323" s="137"/>
      <c r="AA323" s="53"/>
      <c r="AB323" s="58"/>
      <c r="AC323" s="53"/>
      <c r="AD323" s="53"/>
      <c r="AE323" s="53"/>
    </row>
    <row r="324" spans="2:31" x14ac:dyDescent="0.35">
      <c r="B324" s="4"/>
      <c r="C324" s="3"/>
      <c r="E324" s="4" t="s">
        <v>4589</v>
      </c>
      <c r="F324" s="3" t="s">
        <v>4590</v>
      </c>
      <c r="X324" s="137"/>
      <c r="Y324" s="53"/>
      <c r="Z324" s="137"/>
      <c r="AA324" s="53"/>
      <c r="AB324" s="58"/>
      <c r="AC324" s="53"/>
      <c r="AD324" s="53"/>
      <c r="AE324" s="53"/>
    </row>
    <row r="325" spans="2:31" x14ac:dyDescent="0.35">
      <c r="B325" s="4"/>
      <c r="C325" s="3"/>
      <c r="E325" s="4" t="s">
        <v>4591</v>
      </c>
      <c r="F325" s="3" t="s">
        <v>4592</v>
      </c>
      <c r="X325" s="137"/>
      <c r="Y325" s="53"/>
      <c r="Z325" s="137"/>
      <c r="AA325" s="53"/>
      <c r="AB325" s="58"/>
      <c r="AC325" s="53"/>
      <c r="AD325" s="53"/>
      <c r="AE325" s="53"/>
    </row>
    <row r="326" spans="2:31" x14ac:dyDescent="0.35">
      <c r="B326" s="4"/>
      <c r="C326" s="3"/>
      <c r="E326" s="4" t="s">
        <v>4593</v>
      </c>
      <c r="F326" s="3" t="s">
        <v>4594</v>
      </c>
      <c r="X326" s="137"/>
      <c r="Y326" s="53"/>
      <c r="Z326" s="137"/>
      <c r="AA326" s="53"/>
      <c r="AB326" s="58"/>
      <c r="AC326" s="53"/>
      <c r="AD326" s="53"/>
      <c r="AE326" s="53"/>
    </row>
    <row r="327" spans="2:31" x14ac:dyDescent="0.35">
      <c r="B327" s="4"/>
      <c r="C327" s="3"/>
      <c r="E327" s="4" t="s">
        <v>4595</v>
      </c>
      <c r="F327" s="3" t="s">
        <v>4596</v>
      </c>
      <c r="X327" s="137"/>
      <c r="Y327" s="53"/>
      <c r="Z327" s="137"/>
      <c r="AA327" s="53"/>
      <c r="AB327" s="58"/>
      <c r="AC327" s="53"/>
      <c r="AD327" s="53"/>
      <c r="AE327" s="53"/>
    </row>
    <row r="328" spans="2:31" x14ac:dyDescent="0.35">
      <c r="B328" s="4"/>
      <c r="C328" s="3"/>
      <c r="E328" s="4" t="s">
        <v>4597</v>
      </c>
      <c r="F328" s="3" t="s">
        <v>4598</v>
      </c>
      <c r="X328" s="137"/>
      <c r="Y328" s="53"/>
      <c r="Z328" s="137"/>
      <c r="AA328" s="53"/>
      <c r="AB328" s="58"/>
      <c r="AC328" s="53"/>
      <c r="AD328" s="53"/>
      <c r="AE328" s="53"/>
    </row>
    <row r="329" spans="2:31" x14ac:dyDescent="0.35">
      <c r="B329" s="4"/>
      <c r="C329" s="3"/>
      <c r="E329" s="4" t="s">
        <v>4599</v>
      </c>
      <c r="F329" s="3" t="s">
        <v>4600</v>
      </c>
      <c r="X329" s="137"/>
      <c r="Y329" s="53"/>
      <c r="Z329" s="137"/>
      <c r="AA329" s="53"/>
      <c r="AB329" s="58"/>
      <c r="AC329" s="53"/>
      <c r="AD329" s="53"/>
      <c r="AE329" s="53"/>
    </row>
    <row r="330" spans="2:31" x14ac:dyDescent="0.35">
      <c r="B330" s="4"/>
      <c r="C330" s="3"/>
      <c r="E330" s="4" t="s">
        <v>4601</v>
      </c>
      <c r="F330" s="3" t="s">
        <v>4602</v>
      </c>
      <c r="X330" s="137"/>
      <c r="Y330" s="53"/>
      <c r="Z330" s="137"/>
      <c r="AA330" s="53"/>
      <c r="AB330" s="58"/>
      <c r="AC330" s="53"/>
      <c r="AD330" s="53"/>
      <c r="AE330" s="53"/>
    </row>
    <row r="331" spans="2:31" x14ac:dyDescent="0.35">
      <c r="B331" s="4"/>
      <c r="C331" s="3"/>
      <c r="E331" s="4" t="s">
        <v>4603</v>
      </c>
      <c r="F331" s="3" t="s">
        <v>4604</v>
      </c>
      <c r="X331" s="137"/>
      <c r="Y331" s="53"/>
      <c r="Z331" s="137"/>
      <c r="AA331" s="53"/>
      <c r="AB331" s="58"/>
      <c r="AC331" s="53"/>
      <c r="AD331" s="53"/>
      <c r="AE331" s="53"/>
    </row>
    <row r="332" spans="2:31" x14ac:dyDescent="0.35">
      <c r="B332" s="4"/>
      <c r="C332" s="3"/>
      <c r="E332" s="4" t="s">
        <v>4603</v>
      </c>
      <c r="F332" s="3" t="s">
        <v>4604</v>
      </c>
      <c r="X332" s="137"/>
      <c r="Y332" s="53"/>
      <c r="Z332" s="137"/>
      <c r="AA332" s="53"/>
      <c r="AB332" s="58"/>
      <c r="AC332" s="53"/>
      <c r="AD332" s="53"/>
      <c r="AE332" s="53"/>
    </row>
    <row r="333" spans="2:31" x14ac:dyDescent="0.35">
      <c r="B333" s="4"/>
      <c r="C333" s="3"/>
      <c r="E333" s="4" t="s">
        <v>4605</v>
      </c>
      <c r="F333" s="3" t="s">
        <v>4606</v>
      </c>
      <c r="X333" s="137"/>
      <c r="Y333" s="53"/>
      <c r="Z333" s="137"/>
      <c r="AA333" s="53"/>
      <c r="AB333" s="58"/>
      <c r="AC333" s="53"/>
      <c r="AD333" s="53"/>
      <c r="AE333" s="53"/>
    </row>
    <row r="334" spans="2:31" x14ac:dyDescent="0.35">
      <c r="B334" s="4"/>
      <c r="C334" s="3"/>
      <c r="E334" s="4" t="s">
        <v>4607</v>
      </c>
      <c r="F334" s="3" t="s">
        <v>4608</v>
      </c>
      <c r="X334" s="137"/>
      <c r="Y334" s="53"/>
      <c r="Z334" s="137"/>
      <c r="AA334" s="53"/>
      <c r="AB334" s="58"/>
      <c r="AC334" s="53"/>
      <c r="AD334" s="53"/>
      <c r="AE334" s="53"/>
    </row>
    <row r="335" spans="2:31" x14ac:dyDescent="0.35">
      <c r="B335" s="4"/>
      <c r="C335" s="3"/>
      <c r="E335" s="4" t="s">
        <v>4609</v>
      </c>
      <c r="F335" s="3" t="s">
        <v>4610</v>
      </c>
      <c r="X335" s="137"/>
      <c r="Y335" s="53"/>
      <c r="Z335" s="137"/>
      <c r="AA335" s="53"/>
      <c r="AB335" s="58"/>
      <c r="AC335" s="53"/>
      <c r="AD335" s="53"/>
      <c r="AE335" s="53"/>
    </row>
    <row r="336" spans="2:31" x14ac:dyDescent="0.35">
      <c r="B336" s="4"/>
      <c r="C336" s="3"/>
      <c r="E336" s="4" t="s">
        <v>4611</v>
      </c>
      <c r="F336" s="3" t="s">
        <v>4612</v>
      </c>
      <c r="X336" s="137"/>
      <c r="Y336" s="53"/>
      <c r="Z336" s="137"/>
      <c r="AA336" s="53"/>
      <c r="AB336" s="58"/>
      <c r="AC336" s="53"/>
      <c r="AD336" s="53"/>
      <c r="AE336" s="53"/>
    </row>
    <row r="337" spans="2:31" x14ac:dyDescent="0.35">
      <c r="B337" s="4"/>
      <c r="C337" s="3"/>
      <c r="E337" s="4" t="s">
        <v>4613</v>
      </c>
      <c r="F337" s="3" t="s">
        <v>4614</v>
      </c>
      <c r="X337" s="137"/>
      <c r="Y337" s="53"/>
      <c r="Z337" s="137"/>
      <c r="AA337" s="53"/>
      <c r="AB337" s="58"/>
      <c r="AC337" s="53"/>
      <c r="AD337" s="53"/>
      <c r="AE337" s="53"/>
    </row>
    <row r="338" spans="2:31" x14ac:dyDescent="0.35">
      <c r="B338" s="4"/>
      <c r="C338" s="3"/>
      <c r="E338" s="4" t="s">
        <v>4615</v>
      </c>
      <c r="F338" s="3" t="s">
        <v>4616</v>
      </c>
      <c r="X338" s="137"/>
      <c r="Y338" s="53"/>
      <c r="Z338" s="137"/>
      <c r="AA338" s="53"/>
      <c r="AB338" s="58"/>
      <c r="AC338" s="53"/>
      <c r="AD338" s="53"/>
      <c r="AE338" s="53"/>
    </row>
    <row r="339" spans="2:31" x14ac:dyDescent="0.35">
      <c r="B339" s="4"/>
      <c r="C339" s="3"/>
      <c r="E339" s="4" t="s">
        <v>4617</v>
      </c>
      <c r="F339" s="3" t="s">
        <v>4618</v>
      </c>
      <c r="X339" s="137"/>
      <c r="Y339" s="53"/>
      <c r="Z339" s="137"/>
      <c r="AA339" s="53"/>
      <c r="AB339" s="58"/>
      <c r="AC339" s="53"/>
      <c r="AD339" s="53"/>
      <c r="AE339" s="53"/>
    </row>
    <row r="340" spans="2:31" x14ac:dyDescent="0.35">
      <c r="B340" s="4"/>
      <c r="C340" s="3"/>
      <c r="E340" s="4" t="s">
        <v>4619</v>
      </c>
      <c r="F340" s="3" t="s">
        <v>4620</v>
      </c>
      <c r="X340" s="137"/>
      <c r="Y340" s="53"/>
      <c r="Z340" s="137"/>
      <c r="AA340" s="53"/>
      <c r="AB340" s="58"/>
      <c r="AC340" s="53"/>
      <c r="AD340" s="53"/>
      <c r="AE340" s="53"/>
    </row>
    <row r="341" spans="2:31" x14ac:dyDescent="0.35">
      <c r="B341" s="4"/>
      <c r="C341" s="3"/>
      <c r="E341" s="4" t="s">
        <v>4621</v>
      </c>
      <c r="F341" s="3" t="s">
        <v>4622</v>
      </c>
      <c r="X341" s="137"/>
      <c r="Y341" s="53"/>
      <c r="Z341" s="137"/>
      <c r="AA341" s="53"/>
      <c r="AB341" s="58"/>
      <c r="AC341" s="53"/>
      <c r="AD341" s="53"/>
      <c r="AE341" s="53"/>
    </row>
    <row r="342" spans="2:31" x14ac:dyDescent="0.35">
      <c r="B342" s="4"/>
      <c r="C342" s="3"/>
      <c r="E342" s="4" t="s">
        <v>4623</v>
      </c>
      <c r="F342" s="3" t="s">
        <v>4624</v>
      </c>
      <c r="X342" s="137"/>
      <c r="Y342" s="53"/>
      <c r="Z342" s="137"/>
      <c r="AA342" s="53"/>
      <c r="AB342" s="58"/>
      <c r="AC342" s="53"/>
      <c r="AD342" s="53"/>
      <c r="AE342" s="53"/>
    </row>
    <row r="343" spans="2:31" x14ac:dyDescent="0.35">
      <c r="B343" s="4"/>
      <c r="C343" s="3"/>
      <c r="E343" s="4" t="s">
        <v>4625</v>
      </c>
      <c r="F343" s="3" t="s">
        <v>4626</v>
      </c>
      <c r="X343" s="137"/>
      <c r="Y343" s="53"/>
      <c r="Z343" s="137"/>
      <c r="AA343" s="53"/>
      <c r="AB343" s="58"/>
      <c r="AC343" s="53"/>
      <c r="AD343" s="53"/>
      <c r="AE343" s="53"/>
    </row>
    <row r="344" spans="2:31" x14ac:dyDescent="0.35">
      <c r="B344" s="4"/>
      <c r="C344" s="3"/>
      <c r="E344" s="4" t="s">
        <v>4627</v>
      </c>
      <c r="F344" s="3" t="s">
        <v>4628</v>
      </c>
      <c r="X344" s="137"/>
      <c r="Y344" s="53"/>
      <c r="Z344" s="137"/>
      <c r="AA344" s="53"/>
      <c r="AB344" s="58"/>
      <c r="AC344" s="53"/>
      <c r="AD344" s="53"/>
      <c r="AE344" s="53"/>
    </row>
    <row r="345" spans="2:31" x14ac:dyDescent="0.35">
      <c r="B345" s="4"/>
      <c r="C345" s="3"/>
      <c r="E345" s="4" t="s">
        <v>4629</v>
      </c>
      <c r="F345" s="3" t="s">
        <v>4630</v>
      </c>
      <c r="X345" s="137"/>
      <c r="Y345" s="53"/>
      <c r="Z345" s="137"/>
      <c r="AA345" s="53"/>
      <c r="AB345" s="58"/>
      <c r="AC345" s="53"/>
      <c r="AD345" s="53"/>
      <c r="AE345" s="53"/>
    </row>
    <row r="346" spans="2:31" x14ac:dyDescent="0.35">
      <c r="B346" s="4"/>
      <c r="C346" s="3"/>
      <c r="E346" s="4" t="s">
        <v>4631</v>
      </c>
      <c r="F346" s="3" t="s">
        <v>4632</v>
      </c>
      <c r="X346" s="137"/>
      <c r="Y346" s="53"/>
      <c r="Z346" s="137"/>
      <c r="AA346" s="53"/>
      <c r="AB346" s="58"/>
      <c r="AC346" s="53"/>
      <c r="AD346" s="53"/>
      <c r="AE346" s="53"/>
    </row>
    <row r="347" spans="2:31" x14ac:dyDescent="0.35">
      <c r="B347" s="4"/>
      <c r="C347" s="3"/>
      <c r="E347" s="4" t="s">
        <v>4633</v>
      </c>
      <c r="F347" s="3" t="s">
        <v>4634</v>
      </c>
      <c r="X347" s="137"/>
      <c r="Y347" s="53"/>
      <c r="Z347" s="137"/>
      <c r="AA347" s="53"/>
      <c r="AB347" s="58"/>
      <c r="AC347" s="53"/>
      <c r="AD347" s="53"/>
      <c r="AE347" s="53"/>
    </row>
    <row r="348" spans="2:31" x14ac:dyDescent="0.35">
      <c r="B348" s="4"/>
      <c r="C348" s="3"/>
      <c r="E348" s="4" t="s">
        <v>4635</v>
      </c>
      <c r="F348" s="3" t="s">
        <v>4636</v>
      </c>
      <c r="X348" s="137"/>
      <c r="Y348" s="53"/>
      <c r="Z348" s="137"/>
      <c r="AA348" s="53"/>
      <c r="AB348" s="58"/>
      <c r="AC348" s="53"/>
      <c r="AD348" s="53"/>
      <c r="AE348" s="53"/>
    </row>
    <row r="349" spans="2:31" x14ac:dyDescent="0.35">
      <c r="B349" s="4"/>
      <c r="C349" s="3"/>
      <c r="E349" s="4" t="s">
        <v>4637</v>
      </c>
      <c r="F349" s="3" t="s">
        <v>4638</v>
      </c>
      <c r="X349" s="137"/>
      <c r="Y349" s="53"/>
      <c r="Z349" s="137"/>
      <c r="AA349" s="53"/>
      <c r="AB349" s="58"/>
      <c r="AC349" s="53"/>
      <c r="AD349" s="53"/>
      <c r="AE349" s="53"/>
    </row>
    <row r="350" spans="2:31" x14ac:dyDescent="0.35">
      <c r="B350" s="4"/>
      <c r="C350" s="3"/>
      <c r="E350" s="4" t="s">
        <v>4639</v>
      </c>
      <c r="F350" s="3" t="s">
        <v>4640</v>
      </c>
      <c r="X350" s="137"/>
      <c r="Y350" s="53"/>
      <c r="Z350" s="137"/>
      <c r="AA350" s="53"/>
      <c r="AB350" s="58"/>
      <c r="AC350" s="53"/>
      <c r="AD350" s="53"/>
      <c r="AE350" s="53"/>
    </row>
    <row r="351" spans="2:31" x14ac:dyDescent="0.35">
      <c r="B351" s="4"/>
      <c r="C351" s="3"/>
      <c r="E351" s="4" t="s">
        <v>4641</v>
      </c>
      <c r="F351" s="3" t="s">
        <v>4642</v>
      </c>
      <c r="X351" s="137"/>
      <c r="Y351" s="53"/>
      <c r="Z351" s="137"/>
      <c r="AA351" s="53"/>
      <c r="AB351" s="58"/>
      <c r="AC351" s="53"/>
      <c r="AD351" s="53"/>
      <c r="AE351" s="53"/>
    </row>
    <row r="352" spans="2:31" x14ac:dyDescent="0.35">
      <c r="B352" s="4"/>
      <c r="C352" s="3"/>
      <c r="E352" s="4" t="s">
        <v>4643</v>
      </c>
      <c r="F352" s="3" t="s">
        <v>4644</v>
      </c>
      <c r="X352" s="137"/>
      <c r="Y352" s="53"/>
      <c r="Z352" s="137"/>
      <c r="AA352" s="53"/>
      <c r="AB352" s="58"/>
      <c r="AC352" s="53"/>
      <c r="AD352" s="53"/>
      <c r="AE352" s="53"/>
    </row>
    <row r="353" spans="2:31" x14ac:dyDescent="0.35">
      <c r="B353" s="4"/>
      <c r="C353" s="3"/>
      <c r="E353" s="4" t="s">
        <v>4645</v>
      </c>
      <c r="F353" s="3" t="s">
        <v>4646</v>
      </c>
      <c r="X353" s="137"/>
      <c r="Y353" s="53"/>
      <c r="Z353" s="137"/>
      <c r="AA353" s="53"/>
      <c r="AB353" s="58"/>
      <c r="AC353" s="53"/>
      <c r="AD353" s="53"/>
      <c r="AE353" s="53"/>
    </row>
    <row r="354" spans="2:31" x14ac:dyDescent="0.35">
      <c r="B354" s="4"/>
      <c r="C354" s="3"/>
      <c r="E354" s="4" t="s">
        <v>4647</v>
      </c>
      <c r="F354" s="3" t="s">
        <v>4648</v>
      </c>
      <c r="X354" s="137"/>
      <c r="Y354" s="53"/>
      <c r="Z354" s="137"/>
      <c r="AA354" s="53"/>
      <c r="AB354" s="58"/>
      <c r="AC354" s="53"/>
      <c r="AD354" s="53"/>
      <c r="AE354" s="53"/>
    </row>
    <row r="355" spans="2:31" x14ac:dyDescent="0.35">
      <c r="B355" s="4"/>
      <c r="C355" s="3"/>
      <c r="E355" s="4" t="s">
        <v>4649</v>
      </c>
      <c r="F355" s="3" t="s">
        <v>4650</v>
      </c>
      <c r="X355" s="137"/>
      <c r="Y355" s="53"/>
      <c r="Z355" s="137"/>
      <c r="AA355" s="53"/>
      <c r="AB355" s="58"/>
      <c r="AC355" s="53"/>
      <c r="AD355" s="53"/>
      <c r="AE355" s="53"/>
    </row>
    <row r="356" spans="2:31" x14ac:dyDescent="0.35">
      <c r="B356" s="4"/>
      <c r="C356" s="3"/>
      <c r="E356" s="4" t="s">
        <v>4651</v>
      </c>
      <c r="F356" s="3" t="s">
        <v>4652</v>
      </c>
      <c r="X356" s="137"/>
      <c r="Y356" s="53"/>
      <c r="Z356" s="137"/>
      <c r="AA356" s="53"/>
      <c r="AB356" s="58"/>
      <c r="AC356" s="53"/>
      <c r="AD356" s="53"/>
      <c r="AE356" s="53"/>
    </row>
    <row r="357" spans="2:31" x14ac:dyDescent="0.35">
      <c r="B357" s="4"/>
      <c r="C357" s="3"/>
      <c r="E357" s="4" t="s">
        <v>4653</v>
      </c>
      <c r="F357" s="3" t="s">
        <v>4654</v>
      </c>
      <c r="X357" s="137"/>
      <c r="Y357" s="53"/>
      <c r="Z357" s="137"/>
      <c r="AA357" s="53"/>
      <c r="AB357" s="58"/>
      <c r="AC357" s="53"/>
      <c r="AD357" s="53"/>
      <c r="AE357" s="53"/>
    </row>
    <row r="358" spans="2:31" x14ac:dyDescent="0.35">
      <c r="B358" s="4"/>
      <c r="C358" s="3"/>
      <c r="E358" s="4" t="s">
        <v>4655</v>
      </c>
      <c r="F358" s="3" t="s">
        <v>4656</v>
      </c>
      <c r="X358" s="137"/>
      <c r="Y358" s="53"/>
      <c r="Z358" s="137"/>
      <c r="AA358" s="53"/>
      <c r="AB358" s="58"/>
      <c r="AC358" s="53"/>
      <c r="AD358" s="53"/>
      <c r="AE358" s="53"/>
    </row>
    <row r="359" spans="2:31" x14ac:dyDescent="0.35">
      <c r="B359" s="4"/>
      <c r="C359" s="3"/>
      <c r="E359" s="4" t="s">
        <v>4657</v>
      </c>
      <c r="F359" s="3" t="s">
        <v>4658</v>
      </c>
      <c r="X359" s="137"/>
      <c r="Y359" s="53"/>
      <c r="Z359" s="137"/>
      <c r="AA359" s="53"/>
      <c r="AB359" s="58"/>
      <c r="AC359" s="53"/>
      <c r="AD359" s="53"/>
      <c r="AE359" s="53"/>
    </row>
    <row r="360" spans="2:31" x14ac:dyDescent="0.35">
      <c r="B360" s="4"/>
      <c r="C360" s="3"/>
      <c r="E360" s="4" t="s">
        <v>4659</v>
      </c>
      <c r="F360" s="3" t="s">
        <v>4660</v>
      </c>
      <c r="X360" s="137"/>
      <c r="Y360" s="53"/>
      <c r="Z360" s="137"/>
      <c r="AA360" s="53"/>
      <c r="AB360" s="58"/>
      <c r="AC360" s="53"/>
      <c r="AD360" s="53"/>
      <c r="AE360" s="53"/>
    </row>
    <row r="361" spans="2:31" x14ac:dyDescent="0.35">
      <c r="B361" s="4"/>
      <c r="C361" s="3"/>
      <c r="E361" s="4" t="s">
        <v>4661</v>
      </c>
      <c r="F361" s="3" t="s">
        <v>4662</v>
      </c>
      <c r="X361" s="137"/>
      <c r="Y361" s="53"/>
      <c r="Z361" s="137"/>
      <c r="AA361" s="53"/>
      <c r="AB361" s="58"/>
      <c r="AC361" s="53"/>
      <c r="AD361" s="53"/>
      <c r="AE361" s="53"/>
    </row>
    <row r="362" spans="2:31" x14ac:dyDescent="0.35">
      <c r="B362" s="4"/>
      <c r="C362" s="3"/>
      <c r="E362" s="4" t="s">
        <v>4663</v>
      </c>
      <c r="F362" s="3" t="s">
        <v>4664</v>
      </c>
      <c r="X362" s="137"/>
      <c r="Y362" s="53"/>
      <c r="Z362" s="137"/>
      <c r="AA362" s="53"/>
      <c r="AB362" s="58"/>
      <c r="AC362" s="53"/>
      <c r="AD362" s="53"/>
      <c r="AE362" s="53"/>
    </row>
    <row r="363" spans="2:31" x14ac:dyDescent="0.35">
      <c r="B363" s="4"/>
      <c r="C363" s="3"/>
      <c r="E363" s="4" t="s">
        <v>4665</v>
      </c>
      <c r="F363" s="3" t="s">
        <v>4666</v>
      </c>
      <c r="X363" s="137"/>
      <c r="Y363" s="53"/>
      <c r="Z363" s="137"/>
      <c r="AA363" s="53"/>
      <c r="AB363" s="58"/>
      <c r="AC363" s="53"/>
      <c r="AD363" s="53"/>
      <c r="AE363" s="53"/>
    </row>
    <row r="364" spans="2:31" x14ac:dyDescent="0.35">
      <c r="B364" s="4"/>
      <c r="C364" s="3"/>
      <c r="E364" s="4" t="s">
        <v>4667</v>
      </c>
      <c r="F364" s="3" t="s">
        <v>4668</v>
      </c>
      <c r="X364" s="137"/>
      <c r="Y364" s="53"/>
      <c r="Z364" s="137"/>
      <c r="AA364" s="53"/>
      <c r="AB364" s="58"/>
      <c r="AC364" s="53"/>
      <c r="AD364" s="53"/>
      <c r="AE364" s="53"/>
    </row>
    <row r="365" spans="2:31" x14ac:dyDescent="0.35">
      <c r="B365" s="4"/>
      <c r="C365" s="3"/>
      <c r="E365" s="4" t="s">
        <v>4669</v>
      </c>
      <c r="F365" s="3" t="s">
        <v>4670</v>
      </c>
      <c r="X365" s="137"/>
      <c r="Y365" s="53"/>
      <c r="Z365" s="137"/>
      <c r="AA365" s="53"/>
      <c r="AB365" s="58"/>
      <c r="AC365" s="53"/>
      <c r="AD365" s="53"/>
      <c r="AE365" s="53"/>
    </row>
    <row r="366" spans="2:31" x14ac:dyDescent="0.35">
      <c r="B366" s="4"/>
      <c r="C366" s="3"/>
      <c r="E366" s="4" t="s">
        <v>4671</v>
      </c>
      <c r="F366" s="3" t="s">
        <v>4672</v>
      </c>
      <c r="X366" s="137"/>
      <c r="Y366" s="53"/>
      <c r="Z366" s="137"/>
      <c r="AA366" s="53"/>
      <c r="AB366" s="58"/>
      <c r="AC366" s="53"/>
      <c r="AD366" s="53"/>
      <c r="AE366" s="53"/>
    </row>
    <row r="367" spans="2:31" x14ac:dyDescent="0.35">
      <c r="B367" s="4"/>
      <c r="C367" s="3"/>
      <c r="E367" s="4" t="s">
        <v>4673</v>
      </c>
      <c r="F367" s="3" t="s">
        <v>4674</v>
      </c>
      <c r="X367" s="137"/>
      <c r="Y367" s="53"/>
      <c r="Z367" s="137"/>
      <c r="AA367" s="53"/>
      <c r="AB367" s="58"/>
      <c r="AC367" s="53"/>
      <c r="AD367" s="53"/>
      <c r="AE367" s="53"/>
    </row>
    <row r="368" spans="2:31" x14ac:dyDescent="0.35">
      <c r="B368" s="4"/>
      <c r="C368" s="3"/>
      <c r="E368" s="4" t="s">
        <v>4675</v>
      </c>
      <c r="F368" s="3" t="s">
        <v>4676</v>
      </c>
      <c r="X368" s="137"/>
      <c r="Y368" s="53"/>
      <c r="Z368" s="137"/>
      <c r="AA368" s="53"/>
      <c r="AB368" s="58"/>
      <c r="AC368" s="53"/>
      <c r="AD368" s="53"/>
      <c r="AE368" s="53"/>
    </row>
    <row r="369" spans="2:31" x14ac:dyDescent="0.35">
      <c r="B369" s="4"/>
      <c r="C369" s="3"/>
      <c r="E369" s="4" t="s">
        <v>4677</v>
      </c>
      <c r="F369" s="3" t="s">
        <v>4678</v>
      </c>
      <c r="X369" s="137"/>
      <c r="Y369" s="53"/>
      <c r="Z369" s="137"/>
      <c r="AA369" s="53"/>
      <c r="AB369" s="58"/>
      <c r="AC369" s="53"/>
      <c r="AD369" s="53"/>
      <c r="AE369" s="53"/>
    </row>
    <row r="370" spans="2:31" x14ac:dyDescent="0.35">
      <c r="B370" s="4"/>
      <c r="C370" s="3"/>
      <c r="E370" s="4" t="s">
        <v>4679</v>
      </c>
      <c r="F370" s="3" t="s">
        <v>4680</v>
      </c>
      <c r="X370" s="137"/>
      <c r="Y370" s="53"/>
      <c r="Z370" s="137"/>
      <c r="AA370" s="53"/>
      <c r="AB370" s="58"/>
      <c r="AC370" s="53"/>
      <c r="AD370" s="53"/>
      <c r="AE370" s="53"/>
    </row>
    <row r="371" spans="2:31" x14ac:dyDescent="0.35">
      <c r="B371" s="4"/>
      <c r="C371" s="3"/>
      <c r="E371" s="4" t="s">
        <v>4681</v>
      </c>
      <c r="F371" s="3" t="s">
        <v>4682</v>
      </c>
      <c r="X371" s="137"/>
      <c r="Y371" s="53"/>
      <c r="Z371" s="137"/>
      <c r="AA371" s="53"/>
      <c r="AB371" s="58"/>
      <c r="AC371" s="53"/>
      <c r="AD371" s="53"/>
      <c r="AE371" s="53"/>
    </row>
    <row r="372" spans="2:31" x14ac:dyDescent="0.35">
      <c r="B372" s="4"/>
      <c r="C372" s="3"/>
      <c r="E372" s="4" t="s">
        <v>4683</v>
      </c>
      <c r="F372" s="3" t="s">
        <v>4684</v>
      </c>
      <c r="X372" s="137"/>
      <c r="Y372" s="53"/>
      <c r="Z372" s="137"/>
      <c r="AA372" s="53"/>
      <c r="AB372" s="58"/>
      <c r="AC372" s="53"/>
      <c r="AD372" s="53"/>
      <c r="AE372" s="53"/>
    </row>
    <row r="373" spans="2:31" x14ac:dyDescent="0.35">
      <c r="B373" s="4"/>
      <c r="C373" s="3"/>
      <c r="E373" s="4" t="s">
        <v>4685</v>
      </c>
      <c r="F373" s="3" t="s">
        <v>4686</v>
      </c>
      <c r="X373" s="137"/>
      <c r="Y373" s="53"/>
      <c r="Z373" s="137"/>
      <c r="AA373" s="53"/>
      <c r="AB373" s="58"/>
      <c r="AC373" s="53"/>
      <c r="AD373" s="53"/>
      <c r="AE373" s="53"/>
    </row>
    <row r="374" spans="2:31" x14ac:dyDescent="0.35">
      <c r="B374" s="4"/>
      <c r="C374" s="3"/>
      <c r="E374" s="4" t="s">
        <v>4687</v>
      </c>
      <c r="F374" s="3" t="s">
        <v>4688</v>
      </c>
      <c r="X374" s="137"/>
      <c r="Y374" s="53"/>
      <c r="Z374" s="137"/>
      <c r="AA374" s="53"/>
      <c r="AB374" s="58"/>
      <c r="AC374" s="53"/>
      <c r="AD374" s="53"/>
      <c r="AE374" s="53"/>
    </row>
    <row r="375" spans="2:31" x14ac:dyDescent="0.35">
      <c r="B375" s="4"/>
      <c r="C375" s="3"/>
      <c r="E375" s="4" t="s">
        <v>4689</v>
      </c>
      <c r="F375" s="3" t="s">
        <v>4690</v>
      </c>
      <c r="X375" s="137"/>
      <c r="Y375" s="53"/>
      <c r="Z375" s="137"/>
      <c r="AA375" s="53"/>
      <c r="AB375" s="58"/>
      <c r="AC375" s="53"/>
      <c r="AD375" s="53"/>
      <c r="AE375" s="53"/>
    </row>
    <row r="376" spans="2:31" x14ac:dyDescent="0.35">
      <c r="B376" s="4"/>
      <c r="C376" s="3"/>
      <c r="E376" s="4" t="s">
        <v>4691</v>
      </c>
      <c r="F376" s="3" t="s">
        <v>4692</v>
      </c>
      <c r="X376" s="137"/>
      <c r="Y376" s="53"/>
      <c r="Z376" s="137"/>
      <c r="AA376" s="53"/>
      <c r="AB376" s="58"/>
      <c r="AC376" s="53"/>
      <c r="AD376" s="53"/>
      <c r="AE376" s="53"/>
    </row>
    <row r="377" spans="2:31" x14ac:dyDescent="0.35">
      <c r="B377" s="4"/>
      <c r="C377" s="3"/>
      <c r="E377" s="4" t="s">
        <v>4693</v>
      </c>
      <c r="F377" s="3" t="s">
        <v>4694</v>
      </c>
      <c r="X377" s="137"/>
      <c r="Y377" s="53"/>
      <c r="Z377" s="137"/>
      <c r="AA377" s="53"/>
      <c r="AB377" s="58"/>
      <c r="AC377" s="53"/>
      <c r="AD377" s="53"/>
      <c r="AE377" s="53"/>
    </row>
    <row r="378" spans="2:31" x14ac:dyDescent="0.35">
      <c r="B378" s="4"/>
      <c r="C378" s="3"/>
      <c r="E378" s="4" t="s">
        <v>4695</v>
      </c>
      <c r="F378" s="3" t="s">
        <v>4696</v>
      </c>
      <c r="X378" s="137"/>
      <c r="Y378" s="53"/>
      <c r="Z378" s="137"/>
      <c r="AA378" s="53"/>
      <c r="AB378" s="58"/>
      <c r="AC378" s="53"/>
      <c r="AD378" s="53"/>
      <c r="AE378" s="53"/>
    </row>
    <row r="379" spans="2:31" x14ac:dyDescent="0.35">
      <c r="B379" s="4"/>
      <c r="C379" s="3"/>
      <c r="E379" s="4" t="s">
        <v>4697</v>
      </c>
      <c r="F379" s="3" t="s">
        <v>4698</v>
      </c>
      <c r="X379" s="137"/>
      <c r="Y379" s="53"/>
      <c r="Z379" s="137"/>
      <c r="AA379" s="53"/>
      <c r="AB379" s="58"/>
      <c r="AC379" s="53"/>
      <c r="AD379" s="53"/>
      <c r="AE379" s="53"/>
    </row>
    <row r="380" spans="2:31" x14ac:dyDescent="0.35">
      <c r="B380" s="4"/>
      <c r="C380" s="3"/>
      <c r="E380" s="4" t="s">
        <v>4699</v>
      </c>
      <c r="F380" s="3" t="s">
        <v>4700</v>
      </c>
      <c r="X380" s="137"/>
      <c r="Y380" s="53"/>
      <c r="Z380" s="137"/>
      <c r="AA380" s="53"/>
      <c r="AB380" s="58"/>
      <c r="AC380" s="53"/>
      <c r="AD380" s="53"/>
      <c r="AE380" s="53"/>
    </row>
    <row r="381" spans="2:31" x14ac:dyDescent="0.35">
      <c r="B381" s="4"/>
      <c r="C381" s="3"/>
      <c r="E381" s="4" t="s">
        <v>4701</v>
      </c>
      <c r="F381" s="3" t="s">
        <v>4702</v>
      </c>
      <c r="X381" s="137"/>
      <c r="Y381" s="53"/>
      <c r="Z381" s="137"/>
      <c r="AA381" s="53"/>
      <c r="AB381" s="58"/>
      <c r="AC381" s="53"/>
      <c r="AD381" s="53"/>
      <c r="AE381" s="53"/>
    </row>
    <row r="382" spans="2:31" x14ac:dyDescent="0.35">
      <c r="B382" s="4"/>
      <c r="C382" s="3"/>
      <c r="E382" s="4" t="s">
        <v>4703</v>
      </c>
      <c r="F382" s="3" t="s">
        <v>4704</v>
      </c>
      <c r="X382" s="137"/>
      <c r="Y382" s="53"/>
      <c r="Z382" s="137"/>
      <c r="AA382" s="53"/>
      <c r="AB382" s="58"/>
      <c r="AC382" s="53"/>
      <c r="AD382" s="53"/>
      <c r="AE382" s="53"/>
    </row>
    <row r="383" spans="2:31" x14ac:dyDescent="0.35">
      <c r="B383" s="4"/>
      <c r="C383" s="3"/>
      <c r="E383" s="4" t="s">
        <v>4705</v>
      </c>
      <c r="F383" s="3" t="s">
        <v>4706</v>
      </c>
      <c r="X383" s="137"/>
      <c r="Y383" s="53"/>
      <c r="Z383" s="137"/>
      <c r="AA383" s="53"/>
      <c r="AB383" s="58"/>
      <c r="AC383" s="53"/>
      <c r="AD383" s="53"/>
      <c r="AE383" s="53"/>
    </row>
    <row r="384" spans="2:31" x14ac:dyDescent="0.35">
      <c r="B384" s="4"/>
      <c r="C384" s="3"/>
      <c r="E384" s="4" t="s">
        <v>4707</v>
      </c>
      <c r="F384" s="3" t="s">
        <v>4708</v>
      </c>
      <c r="X384" s="137"/>
      <c r="Y384" s="53"/>
      <c r="Z384" s="137"/>
      <c r="AA384" s="53"/>
      <c r="AB384" s="58"/>
      <c r="AC384" s="53"/>
      <c r="AD384" s="53"/>
      <c r="AE384" s="53"/>
    </row>
    <row r="385" spans="2:31" x14ac:dyDescent="0.35">
      <c r="B385" s="4"/>
      <c r="C385" s="3"/>
      <c r="E385" s="4" t="s">
        <v>4709</v>
      </c>
      <c r="F385" s="3" t="s">
        <v>4710</v>
      </c>
      <c r="X385" s="137"/>
      <c r="Y385" s="53"/>
      <c r="Z385" s="137"/>
      <c r="AA385" s="53"/>
      <c r="AB385" s="58"/>
      <c r="AC385" s="53"/>
      <c r="AD385" s="53"/>
      <c r="AE385" s="53"/>
    </row>
    <row r="386" spans="2:31" x14ac:dyDescent="0.35">
      <c r="B386" s="4"/>
      <c r="C386" s="3"/>
      <c r="E386" s="4" t="s">
        <v>4711</v>
      </c>
      <c r="F386" s="3" t="s">
        <v>4712</v>
      </c>
      <c r="X386" s="137"/>
      <c r="Y386" s="53"/>
      <c r="Z386" s="137"/>
      <c r="AA386" s="53"/>
      <c r="AB386" s="58"/>
      <c r="AC386" s="53"/>
      <c r="AD386" s="53"/>
      <c r="AE386" s="53"/>
    </row>
    <row r="387" spans="2:31" x14ac:dyDescent="0.35">
      <c r="B387" s="4"/>
      <c r="C387" s="3"/>
      <c r="E387" s="4" t="s">
        <v>4713</v>
      </c>
      <c r="F387" s="3" t="s">
        <v>4714</v>
      </c>
      <c r="X387" s="137"/>
      <c r="Y387" s="53"/>
      <c r="Z387" s="137"/>
      <c r="AA387" s="53"/>
      <c r="AB387" s="58"/>
      <c r="AC387" s="53"/>
      <c r="AD387" s="53"/>
      <c r="AE387" s="53"/>
    </row>
    <row r="388" spans="2:31" x14ac:dyDescent="0.35">
      <c r="B388" s="4"/>
      <c r="C388" s="3"/>
      <c r="E388" s="4" t="s">
        <v>4715</v>
      </c>
      <c r="F388" s="3" t="s">
        <v>4716</v>
      </c>
      <c r="X388" s="137"/>
      <c r="Y388" s="53"/>
      <c r="Z388" s="137"/>
      <c r="AA388" s="53"/>
      <c r="AB388" s="58"/>
      <c r="AC388" s="53"/>
      <c r="AD388" s="53"/>
      <c r="AE388" s="53"/>
    </row>
    <row r="389" spans="2:31" x14ac:dyDescent="0.35">
      <c r="B389" s="4"/>
      <c r="C389" s="3"/>
      <c r="E389" s="4" t="s">
        <v>4717</v>
      </c>
      <c r="F389" s="3" t="s">
        <v>4718</v>
      </c>
      <c r="X389" s="137"/>
      <c r="Y389" s="53"/>
      <c r="Z389" s="137"/>
      <c r="AA389" s="53"/>
      <c r="AB389" s="58"/>
      <c r="AC389" s="53"/>
      <c r="AD389" s="53"/>
      <c r="AE389" s="53"/>
    </row>
    <row r="390" spans="2:31" x14ac:dyDescent="0.35">
      <c r="B390" s="4"/>
      <c r="C390" s="3"/>
      <c r="E390" s="4" t="s">
        <v>4719</v>
      </c>
      <c r="F390" s="3" t="s">
        <v>4720</v>
      </c>
      <c r="X390" s="137"/>
      <c r="Y390" s="53"/>
      <c r="Z390" s="137"/>
      <c r="AA390" s="53"/>
      <c r="AB390" s="58"/>
      <c r="AC390" s="53"/>
      <c r="AD390" s="53"/>
      <c r="AE390" s="53"/>
    </row>
    <row r="391" spans="2:31" x14ac:dyDescent="0.35">
      <c r="B391" s="4"/>
      <c r="C391" s="3"/>
      <c r="E391" s="4" t="s">
        <v>4721</v>
      </c>
      <c r="F391" s="3" t="s">
        <v>4722</v>
      </c>
      <c r="X391" s="137"/>
      <c r="Y391" s="53"/>
      <c r="Z391" s="137"/>
      <c r="AA391" s="53"/>
      <c r="AB391" s="58"/>
      <c r="AC391" s="53"/>
      <c r="AD391" s="53"/>
      <c r="AE391" s="53"/>
    </row>
    <row r="392" spans="2:31" x14ac:dyDescent="0.35">
      <c r="B392" s="4"/>
      <c r="C392" s="3"/>
      <c r="E392" s="4" t="s">
        <v>4723</v>
      </c>
      <c r="F392" s="3" t="s">
        <v>4724</v>
      </c>
      <c r="X392" s="137"/>
      <c r="Y392" s="53"/>
      <c r="Z392" s="137"/>
      <c r="AA392" s="53"/>
      <c r="AB392" s="58"/>
      <c r="AC392" s="53"/>
      <c r="AD392" s="53"/>
      <c r="AE392" s="53"/>
    </row>
    <row r="393" spans="2:31" x14ac:dyDescent="0.35">
      <c r="B393" s="4"/>
      <c r="C393" s="3"/>
      <c r="E393" s="4" t="s">
        <v>4725</v>
      </c>
      <c r="F393" s="3" t="s">
        <v>4726</v>
      </c>
      <c r="X393" s="137"/>
      <c r="Y393" s="53"/>
      <c r="Z393" s="137"/>
      <c r="AA393" s="53"/>
      <c r="AB393" s="58"/>
      <c r="AC393" s="53"/>
      <c r="AD393" s="53"/>
      <c r="AE393" s="53"/>
    </row>
    <row r="394" spans="2:31" x14ac:dyDescent="0.35">
      <c r="B394" s="4"/>
      <c r="C394" s="3"/>
      <c r="E394" s="4" t="s">
        <v>4727</v>
      </c>
      <c r="F394" s="3" t="s">
        <v>4728</v>
      </c>
      <c r="X394" s="137"/>
      <c r="Y394" s="53"/>
      <c r="Z394" s="137"/>
      <c r="AA394" s="53"/>
      <c r="AB394" s="58"/>
      <c r="AC394" s="53"/>
      <c r="AD394" s="53"/>
      <c r="AE394" s="53"/>
    </row>
    <row r="395" spans="2:31" x14ac:dyDescent="0.35">
      <c r="B395" s="4"/>
      <c r="C395" s="3"/>
      <c r="E395" s="4" t="s">
        <v>4729</v>
      </c>
      <c r="F395" s="3" t="s">
        <v>4730</v>
      </c>
      <c r="X395" s="137"/>
      <c r="Y395" s="53"/>
      <c r="Z395" s="137"/>
      <c r="AA395" s="53"/>
      <c r="AB395" s="58"/>
      <c r="AC395" s="53"/>
      <c r="AD395" s="53"/>
      <c r="AE395" s="53"/>
    </row>
    <row r="396" spans="2:31" x14ac:dyDescent="0.35">
      <c r="B396" s="4"/>
      <c r="C396" s="3"/>
      <c r="E396" s="4" t="s">
        <v>4731</v>
      </c>
      <c r="F396" s="3" t="s">
        <v>4732</v>
      </c>
      <c r="X396" s="137"/>
      <c r="Y396" s="53"/>
      <c r="Z396" s="137"/>
      <c r="AA396" s="53"/>
      <c r="AB396" s="58"/>
      <c r="AC396" s="53"/>
      <c r="AD396" s="53"/>
      <c r="AE396" s="53"/>
    </row>
    <row r="397" spans="2:31" x14ac:dyDescent="0.35">
      <c r="B397" s="4"/>
      <c r="C397" s="3"/>
      <c r="E397" s="4" t="s">
        <v>4733</v>
      </c>
      <c r="F397" s="3" t="s">
        <v>4734</v>
      </c>
      <c r="X397" s="137"/>
      <c r="Y397" s="53"/>
      <c r="Z397" s="137"/>
      <c r="AA397" s="53"/>
      <c r="AB397" s="58"/>
      <c r="AC397" s="53"/>
      <c r="AD397" s="53"/>
      <c r="AE397" s="53"/>
    </row>
    <row r="398" spans="2:31" x14ac:dyDescent="0.35">
      <c r="B398" s="4"/>
      <c r="C398" s="3"/>
      <c r="E398" s="4" t="s">
        <v>4735</v>
      </c>
      <c r="F398" s="3" t="s">
        <v>4736</v>
      </c>
      <c r="X398" s="137"/>
      <c r="Y398" s="53"/>
      <c r="Z398" s="137"/>
      <c r="AA398" s="53"/>
      <c r="AB398" s="58"/>
      <c r="AC398" s="53"/>
      <c r="AD398" s="53"/>
      <c r="AE398" s="53"/>
    </row>
    <row r="399" spans="2:31" x14ac:dyDescent="0.35">
      <c r="B399" s="4"/>
      <c r="C399" s="3"/>
      <c r="E399" s="4" t="s">
        <v>4737</v>
      </c>
      <c r="F399" s="3" t="s">
        <v>4738</v>
      </c>
      <c r="X399" s="137"/>
      <c r="Y399" s="53"/>
      <c r="Z399" s="137"/>
      <c r="AA399" s="53"/>
      <c r="AB399" s="58"/>
      <c r="AC399" s="53"/>
      <c r="AD399" s="53"/>
      <c r="AE399" s="53"/>
    </row>
    <row r="400" spans="2:31" x14ac:dyDescent="0.35">
      <c r="B400" s="4"/>
      <c r="C400" s="3"/>
      <c r="E400" s="4" t="s">
        <v>4739</v>
      </c>
      <c r="F400" s="3" t="s">
        <v>4740</v>
      </c>
      <c r="X400" s="137"/>
      <c r="Y400" s="53"/>
      <c r="Z400" s="137"/>
      <c r="AA400" s="53"/>
      <c r="AB400" s="58"/>
      <c r="AC400" s="53"/>
      <c r="AD400" s="53"/>
      <c r="AE400" s="53"/>
    </row>
    <row r="401" spans="2:31" x14ac:dyDescent="0.35">
      <c r="B401" s="4"/>
      <c r="C401" s="3"/>
      <c r="E401" s="4" t="s">
        <v>4741</v>
      </c>
      <c r="F401" s="3" t="s">
        <v>4742</v>
      </c>
      <c r="X401" s="137"/>
      <c r="Y401" s="53"/>
      <c r="Z401" s="137"/>
      <c r="AA401" s="53"/>
      <c r="AB401" s="58"/>
      <c r="AC401" s="53"/>
      <c r="AD401" s="53"/>
      <c r="AE401" s="53"/>
    </row>
    <row r="402" spans="2:31" x14ac:dyDescent="0.35">
      <c r="B402" s="4"/>
      <c r="C402" s="3"/>
      <c r="E402" s="4" t="s">
        <v>4743</v>
      </c>
      <c r="F402" s="3" t="s">
        <v>4744</v>
      </c>
      <c r="X402" s="137"/>
      <c r="Y402" s="53"/>
      <c r="Z402" s="137"/>
      <c r="AA402" s="53"/>
      <c r="AB402" s="58"/>
      <c r="AC402" s="53"/>
      <c r="AD402" s="53"/>
      <c r="AE402" s="53"/>
    </row>
    <row r="403" spans="2:31" x14ac:dyDescent="0.35">
      <c r="B403" s="4"/>
      <c r="C403" s="3"/>
      <c r="E403" s="4" t="s">
        <v>4745</v>
      </c>
      <c r="F403" s="3" t="s">
        <v>4746</v>
      </c>
      <c r="X403" s="137"/>
      <c r="Y403" s="53"/>
      <c r="Z403" s="137"/>
      <c r="AA403" s="53"/>
      <c r="AB403" s="58"/>
      <c r="AC403" s="53"/>
      <c r="AD403" s="53"/>
      <c r="AE403" s="53"/>
    </row>
    <row r="404" spans="2:31" x14ac:dyDescent="0.35">
      <c r="B404" s="4"/>
      <c r="C404" s="3"/>
      <c r="E404" s="4" t="s">
        <v>4747</v>
      </c>
      <c r="F404" s="3" t="s">
        <v>4748</v>
      </c>
      <c r="X404" s="137"/>
      <c r="Y404" s="53"/>
      <c r="Z404" s="137"/>
      <c r="AA404" s="53"/>
      <c r="AB404" s="58"/>
      <c r="AC404" s="53"/>
      <c r="AD404" s="53"/>
      <c r="AE404" s="53"/>
    </row>
    <row r="405" spans="2:31" x14ac:dyDescent="0.35">
      <c r="B405" s="4"/>
      <c r="C405" s="3"/>
      <c r="E405" s="4" t="s">
        <v>4749</v>
      </c>
      <c r="F405" s="3" t="s">
        <v>4750</v>
      </c>
      <c r="X405" s="137"/>
      <c r="Y405" s="53"/>
      <c r="Z405" s="137"/>
      <c r="AA405" s="53"/>
      <c r="AB405" s="58"/>
      <c r="AC405" s="53"/>
      <c r="AD405" s="53"/>
      <c r="AE405" s="53"/>
    </row>
    <row r="406" spans="2:31" x14ac:dyDescent="0.35">
      <c r="B406" s="4"/>
      <c r="C406" s="3"/>
      <c r="E406" s="4" t="s">
        <v>4751</v>
      </c>
      <c r="F406" s="3" t="s">
        <v>4752</v>
      </c>
      <c r="X406" s="137"/>
      <c r="Y406" s="53"/>
      <c r="Z406" s="137"/>
      <c r="AA406" s="53"/>
      <c r="AB406" s="58"/>
      <c r="AC406" s="53"/>
      <c r="AD406" s="53"/>
      <c r="AE406" s="53"/>
    </row>
    <row r="407" spans="2:31" x14ac:dyDescent="0.35">
      <c r="B407" s="4"/>
      <c r="C407" s="3"/>
      <c r="E407" s="4" t="s">
        <v>4753</v>
      </c>
      <c r="F407" s="3" t="s">
        <v>4754</v>
      </c>
      <c r="X407" s="137"/>
      <c r="Y407" s="53"/>
      <c r="Z407" s="137"/>
      <c r="AA407" s="53"/>
      <c r="AB407" s="58"/>
      <c r="AC407" s="53"/>
      <c r="AD407" s="53"/>
      <c r="AE407" s="53"/>
    </row>
    <row r="408" spans="2:31" x14ac:dyDescent="0.35">
      <c r="B408" s="4"/>
      <c r="C408" s="3"/>
      <c r="E408" s="4" t="s">
        <v>4755</v>
      </c>
      <c r="F408" s="3" t="s">
        <v>4756</v>
      </c>
      <c r="X408" s="137"/>
      <c r="Y408" s="53"/>
      <c r="Z408" s="137"/>
      <c r="AA408" s="53"/>
      <c r="AB408" s="58"/>
      <c r="AC408" s="53"/>
      <c r="AD408" s="53"/>
      <c r="AE408" s="53"/>
    </row>
    <row r="409" spans="2:31" x14ac:dyDescent="0.35">
      <c r="B409" s="4"/>
      <c r="C409" s="3"/>
      <c r="E409" s="4" t="s">
        <v>4757</v>
      </c>
      <c r="F409" s="3" t="s">
        <v>4758</v>
      </c>
      <c r="X409" s="137"/>
      <c r="Y409" s="53"/>
      <c r="Z409" s="137"/>
      <c r="AA409" s="53"/>
      <c r="AB409" s="58"/>
      <c r="AC409" s="53"/>
      <c r="AD409" s="53"/>
      <c r="AE409" s="53"/>
    </row>
    <row r="410" spans="2:31" x14ac:dyDescent="0.35">
      <c r="B410" s="4"/>
      <c r="C410" s="3"/>
      <c r="E410" s="4" t="s">
        <v>4759</v>
      </c>
      <c r="F410" s="3" t="s">
        <v>4760</v>
      </c>
      <c r="X410" s="137"/>
      <c r="Y410" s="53"/>
      <c r="Z410" s="137"/>
      <c r="AA410" s="53"/>
      <c r="AB410" s="58"/>
      <c r="AC410" s="53"/>
      <c r="AD410" s="53"/>
      <c r="AE410" s="53"/>
    </row>
    <row r="411" spans="2:31" x14ac:dyDescent="0.35">
      <c r="B411" s="4"/>
      <c r="C411" s="3"/>
      <c r="E411" s="4" t="s">
        <v>4761</v>
      </c>
      <c r="F411" s="3" t="s">
        <v>4762</v>
      </c>
      <c r="X411" s="137"/>
      <c r="Y411" s="53"/>
      <c r="Z411" s="137"/>
      <c r="AA411" s="53"/>
      <c r="AB411" s="58"/>
      <c r="AC411" s="53"/>
      <c r="AD411" s="53"/>
      <c r="AE411" s="53"/>
    </row>
    <row r="412" spans="2:31" x14ac:dyDescent="0.35">
      <c r="B412" s="4"/>
      <c r="C412" s="3"/>
      <c r="E412" s="4" t="s">
        <v>4763</v>
      </c>
      <c r="F412" s="3" t="s">
        <v>4764</v>
      </c>
      <c r="X412" s="137"/>
      <c r="Y412" s="53"/>
      <c r="Z412" s="137"/>
      <c r="AA412" s="53"/>
      <c r="AB412" s="58"/>
      <c r="AC412" s="53"/>
      <c r="AD412" s="53"/>
      <c r="AE412" s="53"/>
    </row>
    <row r="413" spans="2:31" x14ac:dyDescent="0.35">
      <c r="B413" s="4"/>
      <c r="C413" s="3"/>
      <c r="E413" s="4" t="s">
        <v>4765</v>
      </c>
      <c r="F413" s="3" t="s">
        <v>4766</v>
      </c>
      <c r="X413" s="213"/>
      <c r="Y413" s="214"/>
      <c r="Z413" s="213"/>
      <c r="AA413" s="214"/>
      <c r="AB413" s="215"/>
      <c r="AC413" s="214"/>
      <c r="AD413" s="214"/>
      <c r="AE413" s="214"/>
    </row>
    <row r="414" spans="2:31" x14ac:dyDescent="0.35">
      <c r="B414" s="4"/>
      <c r="C414" s="3"/>
      <c r="E414" s="4" t="s">
        <v>4767</v>
      </c>
      <c r="F414" s="3" t="s">
        <v>4768</v>
      </c>
    </row>
    <row r="415" spans="2:31" x14ac:dyDescent="0.35">
      <c r="B415" s="4"/>
      <c r="C415" s="3"/>
      <c r="E415" s="4" t="s">
        <v>4769</v>
      </c>
      <c r="F415" s="3" t="s">
        <v>4770</v>
      </c>
    </row>
    <row r="416" spans="2:31" x14ac:dyDescent="0.35">
      <c r="B416" s="4"/>
      <c r="C416" s="3"/>
      <c r="E416" s="4" t="s">
        <v>4771</v>
      </c>
      <c r="F416" s="3" t="s">
        <v>4772</v>
      </c>
    </row>
    <row r="417" spans="2:6" x14ac:dyDescent="0.35">
      <c r="B417" s="4"/>
      <c r="C417" s="3"/>
      <c r="E417" s="4" t="s">
        <v>4773</v>
      </c>
      <c r="F417" s="3" t="s">
        <v>4774</v>
      </c>
    </row>
    <row r="418" spans="2:6" x14ac:dyDescent="0.35">
      <c r="B418" s="4"/>
      <c r="C418" s="3"/>
      <c r="E418" s="4" t="s">
        <v>4775</v>
      </c>
      <c r="F418" s="3" t="s">
        <v>4776</v>
      </c>
    </row>
    <row r="419" spans="2:6" x14ac:dyDescent="0.35">
      <c r="B419" s="4"/>
      <c r="C419" s="3"/>
      <c r="E419" s="4" t="s">
        <v>4777</v>
      </c>
      <c r="F419" s="3" t="s">
        <v>4778</v>
      </c>
    </row>
    <row r="420" spans="2:6" x14ac:dyDescent="0.35">
      <c r="B420" s="4"/>
      <c r="C420" s="3"/>
      <c r="E420" s="4" t="s">
        <v>4779</v>
      </c>
      <c r="F420" s="3" t="s">
        <v>4780</v>
      </c>
    </row>
    <row r="421" spans="2:6" x14ac:dyDescent="0.35">
      <c r="B421" s="4"/>
      <c r="C421" s="3"/>
      <c r="E421" s="4" t="s">
        <v>4781</v>
      </c>
      <c r="F421" s="3" t="s">
        <v>4782</v>
      </c>
    </row>
    <row r="422" spans="2:6" x14ac:dyDescent="0.35">
      <c r="B422" s="4"/>
      <c r="C422" s="3"/>
      <c r="E422" s="4" t="s">
        <v>4783</v>
      </c>
      <c r="F422" s="3" t="s">
        <v>4784</v>
      </c>
    </row>
    <row r="423" spans="2:6" x14ac:dyDescent="0.35">
      <c r="B423" s="4"/>
      <c r="C423" s="3"/>
      <c r="E423" s="4" t="s">
        <v>4785</v>
      </c>
      <c r="F423" s="3" t="s">
        <v>4786</v>
      </c>
    </row>
    <row r="424" spans="2:6" x14ac:dyDescent="0.35">
      <c r="B424" s="4"/>
      <c r="C424" s="3"/>
      <c r="E424" s="4" t="s">
        <v>4787</v>
      </c>
      <c r="F424" s="3" t="s">
        <v>4788</v>
      </c>
    </row>
    <row r="425" spans="2:6" x14ac:dyDescent="0.35">
      <c r="B425" s="4"/>
      <c r="C425" s="3"/>
      <c r="E425" s="4" t="s">
        <v>4789</v>
      </c>
      <c r="F425" s="3" t="s">
        <v>4790</v>
      </c>
    </row>
    <row r="426" spans="2:6" x14ac:dyDescent="0.35">
      <c r="B426" s="4"/>
      <c r="C426" s="3"/>
      <c r="E426" s="4" t="s">
        <v>4791</v>
      </c>
      <c r="F426" s="3" t="s">
        <v>4792</v>
      </c>
    </row>
    <row r="427" spans="2:6" x14ac:dyDescent="0.35">
      <c r="B427" s="4"/>
      <c r="C427" s="3"/>
      <c r="E427" s="4" t="s">
        <v>4793</v>
      </c>
      <c r="F427" s="3" t="s">
        <v>4794</v>
      </c>
    </row>
    <row r="428" spans="2:6" x14ac:dyDescent="0.35">
      <c r="B428" s="4"/>
      <c r="C428" s="3"/>
      <c r="E428" s="4" t="s">
        <v>4795</v>
      </c>
      <c r="F428" s="3" t="s">
        <v>4796</v>
      </c>
    </row>
    <row r="429" spans="2:6" x14ac:dyDescent="0.35">
      <c r="B429" s="4"/>
      <c r="C429" s="3"/>
      <c r="E429" s="4" t="s">
        <v>4797</v>
      </c>
      <c r="F429" s="3" t="s">
        <v>4798</v>
      </c>
    </row>
    <row r="430" spans="2:6" x14ac:dyDescent="0.35">
      <c r="B430" s="4"/>
      <c r="C430" s="3"/>
      <c r="E430" s="4" t="s">
        <v>4799</v>
      </c>
      <c r="F430" s="3" t="s">
        <v>4800</v>
      </c>
    </row>
    <row r="431" spans="2:6" x14ac:dyDescent="0.35">
      <c r="B431" s="4"/>
      <c r="C431" s="3"/>
      <c r="E431" s="4" t="s">
        <v>4801</v>
      </c>
      <c r="F431" s="3" t="s">
        <v>4802</v>
      </c>
    </row>
    <row r="432" spans="2:6" x14ac:dyDescent="0.35">
      <c r="B432" s="4"/>
      <c r="C432" s="3"/>
      <c r="E432" s="4" t="s">
        <v>4803</v>
      </c>
      <c r="F432" s="3" t="s">
        <v>4804</v>
      </c>
    </row>
    <row r="433" spans="2:6" x14ac:dyDescent="0.35">
      <c r="B433" s="4"/>
      <c r="C433" s="3"/>
      <c r="E433" s="4" t="s">
        <v>4805</v>
      </c>
      <c r="F433" s="3" t="s">
        <v>4806</v>
      </c>
    </row>
    <row r="434" spans="2:6" x14ac:dyDescent="0.35">
      <c r="B434" s="4"/>
      <c r="C434" s="3"/>
      <c r="E434" s="4" t="s">
        <v>4807</v>
      </c>
      <c r="F434" s="3" t="s">
        <v>4808</v>
      </c>
    </row>
    <row r="435" spans="2:6" x14ac:dyDescent="0.35">
      <c r="B435" s="4"/>
      <c r="C435" s="3"/>
      <c r="E435" s="4" t="s">
        <v>4809</v>
      </c>
      <c r="F435" s="3" t="s">
        <v>4810</v>
      </c>
    </row>
    <row r="436" spans="2:6" x14ac:dyDescent="0.35">
      <c r="B436" s="4"/>
      <c r="C436" s="3"/>
      <c r="E436" s="4" t="s">
        <v>4811</v>
      </c>
      <c r="F436" s="3" t="s">
        <v>4812</v>
      </c>
    </row>
    <row r="437" spans="2:6" x14ac:dyDescent="0.35">
      <c r="B437" s="4"/>
      <c r="C437" s="3"/>
      <c r="E437" s="4" t="s">
        <v>4813</v>
      </c>
      <c r="F437" s="3" t="s">
        <v>4814</v>
      </c>
    </row>
    <row r="438" spans="2:6" x14ac:dyDescent="0.35">
      <c r="B438" s="4"/>
      <c r="C438" s="3"/>
      <c r="E438" s="4" t="s">
        <v>4815</v>
      </c>
      <c r="F438" s="3" t="s">
        <v>4816</v>
      </c>
    </row>
    <row r="439" spans="2:6" x14ac:dyDescent="0.35">
      <c r="B439" s="4"/>
      <c r="C439" s="3"/>
      <c r="E439" s="4" t="s">
        <v>4817</v>
      </c>
      <c r="F439" s="3" t="s">
        <v>4818</v>
      </c>
    </row>
    <row r="440" spans="2:6" x14ac:dyDescent="0.35">
      <c r="B440" s="4"/>
      <c r="C440" s="3"/>
      <c r="E440" s="4" t="s">
        <v>4819</v>
      </c>
      <c r="F440" s="3" t="s">
        <v>4820</v>
      </c>
    </row>
    <row r="441" spans="2:6" x14ac:dyDescent="0.35">
      <c r="B441" s="4"/>
      <c r="C441" s="3"/>
      <c r="E441" s="4" t="s">
        <v>4821</v>
      </c>
      <c r="F441" s="3" t="s">
        <v>4822</v>
      </c>
    </row>
    <row r="442" spans="2:6" x14ac:dyDescent="0.35">
      <c r="B442" s="4"/>
      <c r="C442" s="3"/>
      <c r="E442" s="4" t="s">
        <v>4823</v>
      </c>
      <c r="F442" s="3" t="s">
        <v>4824</v>
      </c>
    </row>
    <row r="443" spans="2:6" x14ac:dyDescent="0.35">
      <c r="B443" s="4"/>
      <c r="C443" s="3"/>
      <c r="E443" s="4" t="s">
        <v>4825</v>
      </c>
      <c r="F443" s="3" t="s">
        <v>4826</v>
      </c>
    </row>
    <row r="444" spans="2:6" x14ac:dyDescent="0.35">
      <c r="B444" s="4"/>
      <c r="C444" s="3"/>
      <c r="E444" s="4" t="s">
        <v>4827</v>
      </c>
      <c r="F444" s="3" t="s">
        <v>4828</v>
      </c>
    </row>
    <row r="445" spans="2:6" x14ac:dyDescent="0.35">
      <c r="B445" s="4"/>
      <c r="C445" s="3"/>
      <c r="E445" s="4" t="s">
        <v>4829</v>
      </c>
      <c r="F445" s="3" t="s">
        <v>4830</v>
      </c>
    </row>
    <row r="446" spans="2:6" x14ac:dyDescent="0.35">
      <c r="B446" s="4"/>
      <c r="C446" s="3"/>
      <c r="E446" s="4" t="s">
        <v>4831</v>
      </c>
      <c r="F446" s="3" t="s">
        <v>4832</v>
      </c>
    </row>
    <row r="447" spans="2:6" x14ac:dyDescent="0.35">
      <c r="B447" s="4"/>
      <c r="C447" s="3"/>
      <c r="E447" s="4" t="s">
        <v>4833</v>
      </c>
      <c r="F447" s="3" t="s">
        <v>4834</v>
      </c>
    </row>
    <row r="448" spans="2:6" x14ac:dyDescent="0.35">
      <c r="B448" s="4"/>
      <c r="C448" s="3"/>
      <c r="E448" s="4" t="s">
        <v>4835</v>
      </c>
      <c r="F448" s="3" t="s">
        <v>4836</v>
      </c>
    </row>
    <row r="449" spans="2:6" x14ac:dyDescent="0.35">
      <c r="B449" s="4"/>
      <c r="C449" s="3"/>
      <c r="E449" s="4" t="s">
        <v>4837</v>
      </c>
      <c r="F449" s="3" t="s">
        <v>4838</v>
      </c>
    </row>
    <row r="450" spans="2:6" x14ac:dyDescent="0.35">
      <c r="B450" s="4"/>
      <c r="C450" s="3"/>
      <c r="E450" s="4" t="s">
        <v>4839</v>
      </c>
      <c r="F450" s="3" t="s">
        <v>4840</v>
      </c>
    </row>
    <row r="451" spans="2:6" x14ac:dyDescent="0.35">
      <c r="B451" s="4"/>
      <c r="C451" s="3"/>
      <c r="E451" s="4" t="s">
        <v>4841</v>
      </c>
      <c r="F451" s="3" t="s">
        <v>4842</v>
      </c>
    </row>
    <row r="452" spans="2:6" x14ac:dyDescent="0.35">
      <c r="B452" s="4"/>
      <c r="C452" s="3"/>
      <c r="E452" s="4" t="s">
        <v>4843</v>
      </c>
      <c r="F452" s="3" t="s">
        <v>4844</v>
      </c>
    </row>
    <row r="453" spans="2:6" x14ac:dyDescent="0.35">
      <c r="B453" s="4"/>
      <c r="C453" s="3"/>
      <c r="E453" s="4" t="s">
        <v>4845</v>
      </c>
      <c r="F453" s="3" t="s">
        <v>4846</v>
      </c>
    </row>
    <row r="454" spans="2:6" x14ac:dyDescent="0.35">
      <c r="B454" s="4"/>
      <c r="C454" s="3"/>
      <c r="E454" s="4" t="s">
        <v>4847</v>
      </c>
      <c r="F454" s="3" t="s">
        <v>4848</v>
      </c>
    </row>
    <row r="455" spans="2:6" x14ac:dyDescent="0.35">
      <c r="B455" s="4"/>
      <c r="C455" s="3"/>
      <c r="E455" s="4" t="s">
        <v>4849</v>
      </c>
      <c r="F455" s="3" t="s">
        <v>4850</v>
      </c>
    </row>
    <row r="456" spans="2:6" x14ac:dyDescent="0.35">
      <c r="B456" s="4"/>
      <c r="C456" s="3"/>
      <c r="E456" s="4" t="s">
        <v>4851</v>
      </c>
      <c r="F456" s="3" t="s">
        <v>4852</v>
      </c>
    </row>
    <row r="457" spans="2:6" x14ac:dyDescent="0.35">
      <c r="B457" s="4"/>
      <c r="C457" s="3"/>
      <c r="E457" s="4" t="s">
        <v>4853</v>
      </c>
      <c r="F457" s="3" t="s">
        <v>4854</v>
      </c>
    </row>
    <row r="458" spans="2:6" x14ac:dyDescent="0.35">
      <c r="B458" s="4"/>
      <c r="C458" s="3"/>
      <c r="E458" s="4" t="s">
        <v>4855</v>
      </c>
      <c r="F458" s="3" t="s">
        <v>4856</v>
      </c>
    </row>
    <row r="459" spans="2:6" x14ac:dyDescent="0.35">
      <c r="B459" s="4"/>
      <c r="C459" s="3"/>
      <c r="E459" s="4" t="s">
        <v>4857</v>
      </c>
      <c r="F459" s="3" t="s">
        <v>4858</v>
      </c>
    </row>
    <row r="460" spans="2:6" x14ac:dyDescent="0.35">
      <c r="B460" s="4"/>
      <c r="C460" s="3"/>
      <c r="E460" s="4" t="s">
        <v>4859</v>
      </c>
      <c r="F460" s="3" t="s">
        <v>4860</v>
      </c>
    </row>
    <row r="461" spans="2:6" x14ac:dyDescent="0.35">
      <c r="B461" s="4"/>
      <c r="C461" s="3"/>
      <c r="E461" s="4" t="s">
        <v>4861</v>
      </c>
      <c r="F461" s="3" t="s">
        <v>4862</v>
      </c>
    </row>
    <row r="462" spans="2:6" x14ac:dyDescent="0.35">
      <c r="B462" s="4"/>
      <c r="C462" s="3"/>
      <c r="E462" s="4" t="s">
        <v>4863</v>
      </c>
      <c r="F462" s="3" t="s">
        <v>4864</v>
      </c>
    </row>
    <row r="463" spans="2:6" x14ac:dyDescent="0.35">
      <c r="B463" s="4"/>
      <c r="C463" s="3"/>
      <c r="E463" s="4" t="s">
        <v>4865</v>
      </c>
      <c r="F463" s="3" t="s">
        <v>4866</v>
      </c>
    </row>
    <row r="464" spans="2:6" x14ac:dyDescent="0.35">
      <c r="B464" s="4"/>
      <c r="C464" s="3"/>
      <c r="E464" s="4" t="s">
        <v>4867</v>
      </c>
      <c r="F464" s="3" t="s">
        <v>4868</v>
      </c>
    </row>
    <row r="465" spans="2:6" x14ac:dyDescent="0.35">
      <c r="B465" s="4"/>
      <c r="C465" s="3"/>
      <c r="E465" s="4" t="s">
        <v>4869</v>
      </c>
      <c r="F465" s="3" t="s">
        <v>4870</v>
      </c>
    </row>
    <row r="466" spans="2:6" x14ac:dyDescent="0.35">
      <c r="B466" s="4"/>
      <c r="C466" s="3"/>
      <c r="E466" s="4" t="s">
        <v>4871</v>
      </c>
      <c r="F466" s="3" t="s">
        <v>4872</v>
      </c>
    </row>
    <row r="467" spans="2:6" x14ac:dyDescent="0.35">
      <c r="B467" s="4"/>
      <c r="C467" s="3"/>
      <c r="E467" s="4" t="s">
        <v>4873</v>
      </c>
      <c r="F467" s="3" t="s">
        <v>4874</v>
      </c>
    </row>
    <row r="468" spans="2:6" x14ac:dyDescent="0.35">
      <c r="B468" s="4"/>
      <c r="C468" s="3"/>
      <c r="E468" s="4" t="s">
        <v>4875</v>
      </c>
      <c r="F468" s="3" t="s">
        <v>4876</v>
      </c>
    </row>
    <row r="469" spans="2:6" x14ac:dyDescent="0.35">
      <c r="B469" s="4"/>
      <c r="C469" s="3"/>
      <c r="E469" s="4" t="s">
        <v>4877</v>
      </c>
      <c r="F469" s="3" t="s">
        <v>4878</v>
      </c>
    </row>
    <row r="470" spans="2:6" x14ac:dyDescent="0.35">
      <c r="B470" s="4"/>
      <c r="C470" s="3"/>
      <c r="E470" s="4" t="s">
        <v>4879</v>
      </c>
      <c r="F470" s="3" t="s">
        <v>4880</v>
      </c>
    </row>
    <row r="471" spans="2:6" x14ac:dyDescent="0.35">
      <c r="B471" s="4"/>
      <c r="C471" s="3"/>
      <c r="E471" s="4" t="s">
        <v>4881</v>
      </c>
      <c r="F471" s="3" t="s">
        <v>4882</v>
      </c>
    </row>
    <row r="472" spans="2:6" x14ac:dyDescent="0.35">
      <c r="B472" s="4"/>
      <c r="C472" s="3"/>
      <c r="E472" s="4" t="s">
        <v>4883</v>
      </c>
      <c r="F472" s="3" t="s">
        <v>4884</v>
      </c>
    </row>
    <row r="473" spans="2:6" x14ac:dyDescent="0.35">
      <c r="B473" s="4"/>
      <c r="C473" s="3"/>
      <c r="E473" s="4" t="s">
        <v>4885</v>
      </c>
      <c r="F473" s="3" t="s">
        <v>4886</v>
      </c>
    </row>
    <row r="474" spans="2:6" x14ac:dyDescent="0.35">
      <c r="B474" s="4"/>
      <c r="C474" s="3"/>
      <c r="E474" s="4" t="s">
        <v>4887</v>
      </c>
      <c r="F474" s="3" t="s">
        <v>4888</v>
      </c>
    </row>
    <row r="475" spans="2:6" x14ac:dyDescent="0.35">
      <c r="B475" s="4"/>
      <c r="C475" s="3"/>
      <c r="E475" s="4" t="s">
        <v>4889</v>
      </c>
      <c r="F475" s="3" t="s">
        <v>4890</v>
      </c>
    </row>
    <row r="476" spans="2:6" x14ac:dyDescent="0.35">
      <c r="B476" s="4"/>
      <c r="C476" s="3"/>
      <c r="E476" s="4" t="s">
        <v>4891</v>
      </c>
      <c r="F476" s="3" t="s">
        <v>4892</v>
      </c>
    </row>
    <row r="477" spans="2:6" x14ac:dyDescent="0.35">
      <c r="B477" s="4"/>
      <c r="C477" s="3"/>
      <c r="E477" s="4" t="s">
        <v>4893</v>
      </c>
      <c r="F477" s="3" t="s">
        <v>4894</v>
      </c>
    </row>
    <row r="478" spans="2:6" x14ac:dyDescent="0.35">
      <c r="B478" s="4"/>
      <c r="C478" s="3"/>
      <c r="E478" s="4" t="s">
        <v>4895</v>
      </c>
      <c r="F478" s="3" t="s">
        <v>4896</v>
      </c>
    </row>
    <row r="479" spans="2:6" x14ac:dyDescent="0.35">
      <c r="B479" s="4"/>
      <c r="C479" s="3"/>
      <c r="E479" s="4" t="s">
        <v>4897</v>
      </c>
      <c r="F479" s="3" t="s">
        <v>4898</v>
      </c>
    </row>
    <row r="480" spans="2:6" x14ac:dyDescent="0.35">
      <c r="B480" s="4"/>
      <c r="C480" s="3"/>
      <c r="E480" s="4" t="s">
        <v>4899</v>
      </c>
      <c r="F480" s="3" t="s">
        <v>4900</v>
      </c>
    </row>
    <row r="481" spans="2:6" x14ac:dyDescent="0.35">
      <c r="B481" s="4"/>
      <c r="C481" s="3"/>
      <c r="E481" s="4" t="s">
        <v>4901</v>
      </c>
      <c r="F481" s="3" t="s">
        <v>4902</v>
      </c>
    </row>
    <row r="482" spans="2:6" x14ac:dyDescent="0.35">
      <c r="B482" s="4"/>
      <c r="C482" s="3"/>
      <c r="E482" s="4" t="s">
        <v>4903</v>
      </c>
      <c r="F482" s="3" t="s">
        <v>4904</v>
      </c>
    </row>
    <row r="483" spans="2:6" x14ac:dyDescent="0.35">
      <c r="B483" s="4"/>
      <c r="C483" s="3"/>
      <c r="E483" s="4" t="s">
        <v>4905</v>
      </c>
      <c r="F483" s="3" t="s">
        <v>4906</v>
      </c>
    </row>
    <row r="484" spans="2:6" x14ac:dyDescent="0.35">
      <c r="B484" s="4"/>
      <c r="C484" s="3"/>
      <c r="E484" s="4" t="s">
        <v>4907</v>
      </c>
      <c r="F484" s="3" t="s">
        <v>4908</v>
      </c>
    </row>
    <row r="485" spans="2:6" x14ac:dyDescent="0.35">
      <c r="B485" s="4"/>
      <c r="C485" s="3"/>
      <c r="E485" s="4" t="s">
        <v>4909</v>
      </c>
      <c r="F485" s="3" t="s">
        <v>4910</v>
      </c>
    </row>
    <row r="486" spans="2:6" x14ac:dyDescent="0.35">
      <c r="B486" s="4"/>
      <c r="C486" s="3"/>
      <c r="E486" s="4" t="s">
        <v>4911</v>
      </c>
      <c r="F486" s="3" t="s">
        <v>4912</v>
      </c>
    </row>
    <row r="487" spans="2:6" x14ac:dyDescent="0.35">
      <c r="B487" s="4"/>
      <c r="C487" s="3"/>
      <c r="E487" s="4" t="s">
        <v>4913</v>
      </c>
      <c r="F487" s="3" t="s">
        <v>4914</v>
      </c>
    </row>
    <row r="488" spans="2:6" x14ac:dyDescent="0.35">
      <c r="B488" s="4"/>
      <c r="C488" s="3"/>
      <c r="E488" s="4" t="s">
        <v>4915</v>
      </c>
      <c r="F488" s="3" t="s">
        <v>4916</v>
      </c>
    </row>
    <row r="489" spans="2:6" x14ac:dyDescent="0.35">
      <c r="B489" s="4"/>
      <c r="C489" s="3"/>
      <c r="E489" s="4" t="s">
        <v>4917</v>
      </c>
      <c r="F489" s="3" t="s">
        <v>4918</v>
      </c>
    </row>
    <row r="490" spans="2:6" x14ac:dyDescent="0.35">
      <c r="B490" s="4"/>
      <c r="C490" s="3"/>
      <c r="E490" s="4" t="s">
        <v>4919</v>
      </c>
      <c r="F490" s="3" t="s">
        <v>4920</v>
      </c>
    </row>
    <row r="491" spans="2:6" x14ac:dyDescent="0.35">
      <c r="B491" s="4"/>
      <c r="C491" s="3"/>
      <c r="E491" s="4" t="s">
        <v>4921</v>
      </c>
      <c r="F491" s="3" t="s">
        <v>4922</v>
      </c>
    </row>
    <row r="492" spans="2:6" x14ac:dyDescent="0.35">
      <c r="B492" s="4"/>
      <c r="C492" s="3"/>
      <c r="E492" s="4" t="s">
        <v>4923</v>
      </c>
      <c r="F492" s="3" t="s">
        <v>4924</v>
      </c>
    </row>
    <row r="493" spans="2:6" x14ac:dyDescent="0.35">
      <c r="B493" s="4"/>
      <c r="C493" s="3"/>
      <c r="E493" s="4" t="s">
        <v>4925</v>
      </c>
      <c r="F493" s="3" t="s">
        <v>4926</v>
      </c>
    </row>
    <row r="494" spans="2:6" x14ac:dyDescent="0.35">
      <c r="B494" s="4"/>
      <c r="C494" s="3"/>
      <c r="E494" s="4" t="s">
        <v>4927</v>
      </c>
      <c r="F494" s="3" t="s">
        <v>4928</v>
      </c>
    </row>
    <row r="495" spans="2:6" x14ac:dyDescent="0.35">
      <c r="B495" s="4"/>
      <c r="C495" s="3"/>
      <c r="E495" s="4" t="s">
        <v>4929</v>
      </c>
      <c r="F495" s="3" t="s">
        <v>4930</v>
      </c>
    </row>
    <row r="496" spans="2:6" x14ac:dyDescent="0.35">
      <c r="B496" s="4"/>
      <c r="C496" s="3"/>
      <c r="E496" s="4" t="s">
        <v>4931</v>
      </c>
      <c r="F496" s="3" t="s">
        <v>4932</v>
      </c>
    </row>
    <row r="497" spans="2:6" x14ac:dyDescent="0.35">
      <c r="B497" s="4"/>
      <c r="C497" s="3"/>
      <c r="E497" s="4" t="s">
        <v>4933</v>
      </c>
      <c r="F497" s="3" t="s">
        <v>4934</v>
      </c>
    </row>
    <row r="498" spans="2:6" x14ac:dyDescent="0.35">
      <c r="B498" s="4"/>
      <c r="C498" s="3"/>
      <c r="E498" s="4" t="s">
        <v>4935</v>
      </c>
      <c r="F498" s="3" t="s">
        <v>4936</v>
      </c>
    </row>
    <row r="499" spans="2:6" x14ac:dyDescent="0.35">
      <c r="B499" s="4"/>
      <c r="C499" s="3"/>
      <c r="E499" s="4" t="s">
        <v>4937</v>
      </c>
      <c r="F499" s="3" t="s">
        <v>4938</v>
      </c>
    </row>
    <row r="500" spans="2:6" x14ac:dyDescent="0.35">
      <c r="B500" s="4"/>
      <c r="C500" s="3"/>
      <c r="E500" s="4" t="s">
        <v>4939</v>
      </c>
      <c r="F500" s="3" t="s">
        <v>4940</v>
      </c>
    </row>
    <row r="501" spans="2:6" x14ac:dyDescent="0.35">
      <c r="B501" s="4"/>
      <c r="C501" s="3"/>
      <c r="E501" s="4" t="s">
        <v>4941</v>
      </c>
      <c r="F501" s="3" t="s">
        <v>4942</v>
      </c>
    </row>
    <row r="502" spans="2:6" x14ac:dyDescent="0.35">
      <c r="B502" s="4"/>
      <c r="C502" s="3"/>
      <c r="E502" s="4" t="s">
        <v>4943</v>
      </c>
      <c r="F502" s="3" t="s">
        <v>4944</v>
      </c>
    </row>
    <row r="503" spans="2:6" x14ac:dyDescent="0.35">
      <c r="B503" s="4"/>
      <c r="C503" s="3"/>
      <c r="E503" s="4" t="s">
        <v>4945</v>
      </c>
      <c r="F503" s="3" t="s">
        <v>4946</v>
      </c>
    </row>
    <row r="504" spans="2:6" x14ac:dyDescent="0.35">
      <c r="B504" s="4"/>
      <c r="C504" s="3"/>
      <c r="E504" s="4" t="s">
        <v>4947</v>
      </c>
      <c r="F504" s="3" t="s">
        <v>4948</v>
      </c>
    </row>
    <row r="505" spans="2:6" x14ac:dyDescent="0.35">
      <c r="B505" s="4"/>
      <c r="C505" s="3"/>
      <c r="E505" s="4" t="s">
        <v>4949</v>
      </c>
      <c r="F505" s="3" t="s">
        <v>4950</v>
      </c>
    </row>
    <row r="506" spans="2:6" x14ac:dyDescent="0.35">
      <c r="B506" s="4"/>
      <c r="C506" s="3"/>
      <c r="E506" s="4" t="s">
        <v>4951</v>
      </c>
      <c r="F506" s="3" t="s">
        <v>4952</v>
      </c>
    </row>
    <row r="507" spans="2:6" x14ac:dyDescent="0.35">
      <c r="B507" s="4"/>
      <c r="C507" s="3"/>
      <c r="E507" s="4" t="s">
        <v>4953</v>
      </c>
      <c r="F507" s="3" t="s">
        <v>4954</v>
      </c>
    </row>
    <row r="508" spans="2:6" x14ac:dyDescent="0.35">
      <c r="B508" s="4"/>
      <c r="C508" s="3"/>
      <c r="E508" s="4" t="s">
        <v>4955</v>
      </c>
      <c r="F508" s="3" t="s">
        <v>4956</v>
      </c>
    </row>
    <row r="509" spans="2:6" x14ac:dyDescent="0.35">
      <c r="B509" s="4"/>
      <c r="C509" s="3"/>
      <c r="E509" s="4" t="s">
        <v>4957</v>
      </c>
      <c r="F509" s="3" t="s">
        <v>4958</v>
      </c>
    </row>
    <row r="510" spans="2:6" x14ac:dyDescent="0.35">
      <c r="B510" s="4"/>
      <c r="C510" s="3"/>
      <c r="E510" s="4" t="s">
        <v>4959</v>
      </c>
      <c r="F510" s="3" t="s">
        <v>4960</v>
      </c>
    </row>
    <row r="511" spans="2:6" x14ac:dyDescent="0.35">
      <c r="B511" s="4"/>
      <c r="C511" s="3"/>
      <c r="E511" s="4" t="s">
        <v>4961</v>
      </c>
      <c r="F511" s="3" t="s">
        <v>4962</v>
      </c>
    </row>
    <row r="512" spans="2:6" x14ac:dyDescent="0.35">
      <c r="B512" s="4"/>
      <c r="C512" s="3"/>
      <c r="E512" s="4" t="s">
        <v>4963</v>
      </c>
      <c r="F512" s="3" t="s">
        <v>4964</v>
      </c>
    </row>
    <row r="513" spans="2:6" x14ac:dyDescent="0.35">
      <c r="B513" s="4"/>
      <c r="C513" s="3"/>
      <c r="E513" s="4" t="s">
        <v>4965</v>
      </c>
      <c r="F513" s="3" t="s">
        <v>4966</v>
      </c>
    </row>
    <row r="514" spans="2:6" x14ac:dyDescent="0.35">
      <c r="B514" s="4"/>
      <c r="C514" s="3"/>
      <c r="E514" s="4" t="s">
        <v>4967</v>
      </c>
      <c r="F514" s="3" t="s">
        <v>4968</v>
      </c>
    </row>
    <row r="515" spans="2:6" x14ac:dyDescent="0.35">
      <c r="B515" s="4"/>
      <c r="C515" s="3"/>
      <c r="E515" s="4" t="s">
        <v>4969</v>
      </c>
      <c r="F515" s="3" t="s">
        <v>4970</v>
      </c>
    </row>
    <row r="516" spans="2:6" x14ac:dyDescent="0.35">
      <c r="B516" s="4"/>
      <c r="C516" s="3"/>
      <c r="E516" s="4" t="s">
        <v>4971</v>
      </c>
      <c r="F516" s="3" t="s">
        <v>4972</v>
      </c>
    </row>
    <row r="517" spans="2:6" x14ac:dyDescent="0.35">
      <c r="B517" s="4"/>
      <c r="C517" s="3"/>
      <c r="E517" s="4" t="s">
        <v>4973</v>
      </c>
      <c r="F517" s="3" t="s">
        <v>4974</v>
      </c>
    </row>
    <row r="518" spans="2:6" x14ac:dyDescent="0.35">
      <c r="B518" s="4"/>
      <c r="C518" s="3"/>
      <c r="E518" s="4" t="s">
        <v>4975</v>
      </c>
      <c r="F518" s="3" t="s">
        <v>4976</v>
      </c>
    </row>
    <row r="519" spans="2:6" x14ac:dyDescent="0.35">
      <c r="B519" s="4"/>
      <c r="C519" s="3"/>
      <c r="E519" s="4" t="s">
        <v>4977</v>
      </c>
      <c r="F519" s="3" t="s">
        <v>4978</v>
      </c>
    </row>
    <row r="520" spans="2:6" x14ac:dyDescent="0.35">
      <c r="B520" s="4"/>
      <c r="C520" s="3"/>
      <c r="E520" s="4" t="s">
        <v>4979</v>
      </c>
      <c r="F520" s="3" t="s">
        <v>4980</v>
      </c>
    </row>
    <row r="521" spans="2:6" x14ac:dyDescent="0.35">
      <c r="B521" s="4"/>
      <c r="C521" s="3"/>
      <c r="E521" s="4" t="s">
        <v>4981</v>
      </c>
      <c r="F521" s="3" t="s">
        <v>4982</v>
      </c>
    </row>
    <row r="522" spans="2:6" x14ac:dyDescent="0.35">
      <c r="B522" s="4"/>
      <c r="C522" s="3"/>
      <c r="E522" s="4" t="s">
        <v>4983</v>
      </c>
      <c r="F522" s="3" t="s">
        <v>4984</v>
      </c>
    </row>
    <row r="523" spans="2:6" x14ac:dyDescent="0.35">
      <c r="B523" s="4"/>
      <c r="C523" s="3"/>
      <c r="E523" s="4" t="s">
        <v>4985</v>
      </c>
      <c r="F523" s="3" t="s">
        <v>4986</v>
      </c>
    </row>
    <row r="524" spans="2:6" x14ac:dyDescent="0.35">
      <c r="B524" s="4"/>
      <c r="C524" s="3"/>
      <c r="E524" s="4" t="s">
        <v>4987</v>
      </c>
      <c r="F524" s="3" t="s">
        <v>4988</v>
      </c>
    </row>
    <row r="525" spans="2:6" x14ac:dyDescent="0.35">
      <c r="B525" s="4"/>
      <c r="C525" s="3"/>
      <c r="E525" s="4" t="s">
        <v>4989</v>
      </c>
      <c r="F525" s="3" t="s">
        <v>4990</v>
      </c>
    </row>
    <row r="526" spans="2:6" x14ac:dyDescent="0.35">
      <c r="B526" s="4"/>
      <c r="C526" s="3"/>
      <c r="E526" s="4" t="s">
        <v>4991</v>
      </c>
      <c r="F526" s="3" t="s">
        <v>4992</v>
      </c>
    </row>
    <row r="527" spans="2:6" x14ac:dyDescent="0.35">
      <c r="B527" s="4"/>
      <c r="C527" s="3"/>
      <c r="E527" s="4" t="s">
        <v>4993</v>
      </c>
      <c r="F527" s="3" t="s">
        <v>4994</v>
      </c>
    </row>
    <row r="528" spans="2:6" x14ac:dyDescent="0.35">
      <c r="B528" s="4"/>
      <c r="C528" s="3"/>
      <c r="E528" s="4" t="s">
        <v>4995</v>
      </c>
      <c r="F528" s="3" t="s">
        <v>4996</v>
      </c>
    </row>
    <row r="529" spans="2:6" x14ac:dyDescent="0.35">
      <c r="B529" s="4"/>
      <c r="C529" s="3"/>
      <c r="E529" s="4" t="s">
        <v>4997</v>
      </c>
      <c r="F529" s="3" t="s">
        <v>4998</v>
      </c>
    </row>
    <row r="530" spans="2:6" x14ac:dyDescent="0.35">
      <c r="B530" s="4"/>
      <c r="C530" s="3"/>
      <c r="E530" s="4" t="s">
        <v>4999</v>
      </c>
      <c r="F530" s="3" t="s">
        <v>5000</v>
      </c>
    </row>
    <row r="531" spans="2:6" x14ac:dyDescent="0.35">
      <c r="B531" s="4"/>
      <c r="C531" s="3"/>
      <c r="E531" s="4" t="s">
        <v>5001</v>
      </c>
      <c r="F531" s="3" t="s">
        <v>5002</v>
      </c>
    </row>
    <row r="532" spans="2:6" x14ac:dyDescent="0.35">
      <c r="B532" s="4"/>
      <c r="C532" s="3"/>
      <c r="E532" s="4" t="s">
        <v>5003</v>
      </c>
      <c r="F532" s="3" t="s">
        <v>5004</v>
      </c>
    </row>
    <row r="533" spans="2:6" x14ac:dyDescent="0.35">
      <c r="B533" s="4"/>
      <c r="C533" s="3"/>
      <c r="E533" s="4" t="s">
        <v>5005</v>
      </c>
      <c r="F533" s="3" t="s">
        <v>5006</v>
      </c>
    </row>
    <row r="534" spans="2:6" x14ac:dyDescent="0.35">
      <c r="B534" s="4"/>
      <c r="C534" s="3"/>
      <c r="E534" s="4" t="s">
        <v>5007</v>
      </c>
      <c r="F534" s="3" t="s">
        <v>5008</v>
      </c>
    </row>
    <row r="535" spans="2:6" x14ac:dyDescent="0.35">
      <c r="B535" s="4"/>
      <c r="C535" s="3"/>
      <c r="E535" s="4" t="s">
        <v>5009</v>
      </c>
      <c r="F535" s="3" t="s">
        <v>5010</v>
      </c>
    </row>
    <row r="536" spans="2:6" x14ac:dyDescent="0.35">
      <c r="B536" s="4"/>
      <c r="C536" s="3"/>
      <c r="E536" s="4" t="s">
        <v>5011</v>
      </c>
      <c r="F536" s="3" t="s">
        <v>5012</v>
      </c>
    </row>
    <row r="537" spans="2:6" x14ac:dyDescent="0.35">
      <c r="B537" s="4"/>
      <c r="C537" s="3"/>
      <c r="E537" s="4" t="s">
        <v>5013</v>
      </c>
      <c r="F537" s="3" t="s">
        <v>5014</v>
      </c>
    </row>
    <row r="538" spans="2:6" x14ac:dyDescent="0.35">
      <c r="B538" s="4"/>
      <c r="C538" s="3"/>
      <c r="E538" s="4" t="s">
        <v>5015</v>
      </c>
      <c r="F538" s="3" t="s">
        <v>5016</v>
      </c>
    </row>
    <row r="539" spans="2:6" x14ac:dyDescent="0.35">
      <c r="B539" s="4"/>
      <c r="C539" s="3"/>
      <c r="E539" s="4" t="s">
        <v>5017</v>
      </c>
      <c r="F539" s="3" t="s">
        <v>5018</v>
      </c>
    </row>
    <row r="540" spans="2:6" x14ac:dyDescent="0.35">
      <c r="B540" s="4"/>
      <c r="C540" s="3"/>
      <c r="E540" s="4" t="s">
        <v>5019</v>
      </c>
      <c r="F540" s="3" t="s">
        <v>5020</v>
      </c>
    </row>
    <row r="541" spans="2:6" x14ac:dyDescent="0.35">
      <c r="B541" s="4"/>
      <c r="C541" s="3"/>
      <c r="E541" s="4" t="s">
        <v>5021</v>
      </c>
      <c r="F541" s="3" t="s">
        <v>5022</v>
      </c>
    </row>
    <row r="542" spans="2:6" x14ac:dyDescent="0.35">
      <c r="B542" s="4"/>
      <c r="C542" s="3"/>
      <c r="E542" s="4" t="s">
        <v>5023</v>
      </c>
      <c r="F542" s="3" t="s">
        <v>5024</v>
      </c>
    </row>
    <row r="543" spans="2:6" x14ac:dyDescent="0.35">
      <c r="B543" s="4"/>
      <c r="C543" s="3"/>
      <c r="E543" s="4" t="s">
        <v>5025</v>
      </c>
      <c r="F543" s="3" t="s">
        <v>5026</v>
      </c>
    </row>
    <row r="544" spans="2:6" x14ac:dyDescent="0.35">
      <c r="B544" s="4"/>
      <c r="C544" s="3"/>
      <c r="E544" s="4" t="s">
        <v>5027</v>
      </c>
      <c r="F544" s="3" t="s">
        <v>5028</v>
      </c>
    </row>
    <row r="545" spans="2:6" x14ac:dyDescent="0.35">
      <c r="B545" s="4"/>
      <c r="C545" s="3"/>
      <c r="E545" s="4" t="s">
        <v>5029</v>
      </c>
      <c r="F545" s="3" t="s">
        <v>5030</v>
      </c>
    </row>
    <row r="546" spans="2:6" x14ac:dyDescent="0.35">
      <c r="B546" s="4"/>
      <c r="C546" s="3"/>
      <c r="E546" s="4" t="s">
        <v>5031</v>
      </c>
      <c r="F546" s="3" t="s">
        <v>5032</v>
      </c>
    </row>
    <row r="547" spans="2:6" x14ac:dyDescent="0.35">
      <c r="B547" s="4"/>
      <c r="C547" s="3"/>
      <c r="E547" s="4" t="s">
        <v>5033</v>
      </c>
      <c r="F547" s="3" t="s">
        <v>5034</v>
      </c>
    </row>
    <row r="548" spans="2:6" x14ac:dyDescent="0.35">
      <c r="B548" s="4"/>
      <c r="C548" s="3"/>
      <c r="E548" s="4" t="s">
        <v>5035</v>
      </c>
      <c r="F548" s="3" t="s">
        <v>5036</v>
      </c>
    </row>
    <row r="549" spans="2:6" x14ac:dyDescent="0.35">
      <c r="B549" s="4"/>
      <c r="C549" s="3"/>
      <c r="E549" s="4" t="s">
        <v>5037</v>
      </c>
      <c r="F549" s="3" t="s">
        <v>5038</v>
      </c>
    </row>
    <row r="550" spans="2:6" x14ac:dyDescent="0.35">
      <c r="B550" s="4"/>
      <c r="C550" s="3"/>
      <c r="E550" s="4" t="s">
        <v>5039</v>
      </c>
      <c r="F550" s="3" t="s">
        <v>5040</v>
      </c>
    </row>
    <row r="551" spans="2:6" x14ac:dyDescent="0.35">
      <c r="B551" s="4"/>
      <c r="C551" s="3"/>
      <c r="E551" s="4" t="s">
        <v>5041</v>
      </c>
      <c r="F551" s="3" t="s">
        <v>5042</v>
      </c>
    </row>
    <row r="552" spans="2:6" x14ac:dyDescent="0.35">
      <c r="B552" s="4"/>
      <c r="C552" s="3"/>
      <c r="E552" s="4" t="s">
        <v>5043</v>
      </c>
      <c r="F552" s="3" t="s">
        <v>5044</v>
      </c>
    </row>
    <row r="553" spans="2:6" x14ac:dyDescent="0.35">
      <c r="B553" s="4"/>
      <c r="C553" s="3"/>
      <c r="E553" s="4" t="s">
        <v>5045</v>
      </c>
      <c r="F553" s="3" t="s">
        <v>5046</v>
      </c>
    </row>
    <row r="554" spans="2:6" x14ac:dyDescent="0.35">
      <c r="B554" s="4"/>
      <c r="C554" s="3"/>
      <c r="E554" s="4" t="s">
        <v>5047</v>
      </c>
      <c r="F554" s="3" t="s">
        <v>5048</v>
      </c>
    </row>
    <row r="555" spans="2:6" x14ac:dyDescent="0.35">
      <c r="B555" s="4"/>
      <c r="C555" s="3"/>
      <c r="E555" s="4" t="s">
        <v>5049</v>
      </c>
      <c r="F555" s="3" t="s">
        <v>5050</v>
      </c>
    </row>
    <row r="556" spans="2:6" x14ac:dyDescent="0.35">
      <c r="B556" s="4"/>
      <c r="C556" s="3"/>
      <c r="E556" s="4" t="s">
        <v>5051</v>
      </c>
      <c r="F556" s="3" t="s">
        <v>5052</v>
      </c>
    </row>
    <row r="557" spans="2:6" x14ac:dyDescent="0.35">
      <c r="B557" s="4"/>
      <c r="C557" s="3"/>
      <c r="E557" s="4" t="s">
        <v>5053</v>
      </c>
      <c r="F557" s="3" t="s">
        <v>5054</v>
      </c>
    </row>
    <row r="558" spans="2:6" x14ac:dyDescent="0.35">
      <c r="B558" s="4"/>
      <c r="C558" s="3"/>
      <c r="E558" s="4" t="s">
        <v>5055</v>
      </c>
      <c r="F558" s="3" t="s">
        <v>5056</v>
      </c>
    </row>
    <row r="559" spans="2:6" x14ac:dyDescent="0.35">
      <c r="B559" s="4"/>
      <c r="C559" s="3"/>
      <c r="E559" s="4" t="s">
        <v>5057</v>
      </c>
      <c r="F559" s="3" t="s">
        <v>5058</v>
      </c>
    </row>
    <row r="560" spans="2:6" x14ac:dyDescent="0.35">
      <c r="B560" s="4"/>
      <c r="C560" s="3"/>
      <c r="E560" s="4" t="s">
        <v>5059</v>
      </c>
      <c r="F560" s="3" t="s">
        <v>5060</v>
      </c>
    </row>
    <row r="561" spans="2:6" x14ac:dyDescent="0.35">
      <c r="B561" s="4"/>
      <c r="C561" s="3"/>
      <c r="E561" s="4" t="s">
        <v>5061</v>
      </c>
      <c r="F561" s="3" t="s">
        <v>5062</v>
      </c>
    </row>
    <row r="562" spans="2:6" x14ac:dyDescent="0.35">
      <c r="B562" s="4"/>
      <c r="C562" s="3"/>
      <c r="E562" s="4" t="s">
        <v>5063</v>
      </c>
      <c r="F562" s="3" t="s">
        <v>5064</v>
      </c>
    </row>
    <row r="563" spans="2:6" x14ac:dyDescent="0.35">
      <c r="B563" s="4"/>
      <c r="C563" s="3"/>
      <c r="E563" s="4" t="s">
        <v>5065</v>
      </c>
      <c r="F563" s="3" t="s">
        <v>5066</v>
      </c>
    </row>
    <row r="564" spans="2:6" x14ac:dyDescent="0.35">
      <c r="B564" s="4"/>
      <c r="C564" s="3"/>
      <c r="E564" s="4" t="s">
        <v>5067</v>
      </c>
      <c r="F564" s="3" t="s">
        <v>5068</v>
      </c>
    </row>
    <row r="565" spans="2:6" x14ac:dyDescent="0.35">
      <c r="B565" s="4"/>
      <c r="C565" s="3"/>
      <c r="E565" s="4" t="s">
        <v>5069</v>
      </c>
      <c r="F565" s="3" t="s">
        <v>5070</v>
      </c>
    </row>
    <row r="566" spans="2:6" x14ac:dyDescent="0.35">
      <c r="B566" s="4"/>
      <c r="C566" s="3"/>
      <c r="E566" s="4" t="s">
        <v>5071</v>
      </c>
      <c r="F566" s="3" t="s">
        <v>5072</v>
      </c>
    </row>
    <row r="567" spans="2:6" x14ac:dyDescent="0.35">
      <c r="B567" s="4"/>
      <c r="C567" s="3"/>
      <c r="E567" s="4" t="s">
        <v>5073</v>
      </c>
      <c r="F567" s="3" t="s">
        <v>5074</v>
      </c>
    </row>
    <row r="568" spans="2:6" x14ac:dyDescent="0.35">
      <c r="B568" s="4"/>
      <c r="C568" s="3"/>
      <c r="E568" s="4" t="s">
        <v>5075</v>
      </c>
      <c r="F568" s="3" t="s">
        <v>5076</v>
      </c>
    </row>
    <row r="569" spans="2:6" x14ac:dyDescent="0.35">
      <c r="B569" s="4"/>
      <c r="C569" s="3"/>
      <c r="E569" s="4" t="s">
        <v>5077</v>
      </c>
      <c r="F569" s="3" t="s">
        <v>5078</v>
      </c>
    </row>
    <row r="570" spans="2:6" x14ac:dyDescent="0.35">
      <c r="B570" s="4"/>
      <c r="C570" s="3"/>
      <c r="E570" s="4" t="s">
        <v>5079</v>
      </c>
      <c r="F570" s="3" t="s">
        <v>5080</v>
      </c>
    </row>
    <row r="571" spans="2:6" x14ac:dyDescent="0.35">
      <c r="B571" s="4"/>
      <c r="C571" s="3"/>
      <c r="E571" s="4" t="s">
        <v>5081</v>
      </c>
      <c r="F571" s="3" t="s">
        <v>5082</v>
      </c>
    </row>
    <row r="572" spans="2:6" x14ac:dyDescent="0.35">
      <c r="B572" s="4"/>
      <c r="C572" s="3"/>
      <c r="E572" s="4" t="s">
        <v>5083</v>
      </c>
      <c r="F572" s="3" t="s">
        <v>5084</v>
      </c>
    </row>
    <row r="573" spans="2:6" x14ac:dyDescent="0.35">
      <c r="B573" s="4"/>
      <c r="C573" s="3"/>
      <c r="E573" s="4" t="s">
        <v>5085</v>
      </c>
      <c r="F573" s="3" t="s">
        <v>5086</v>
      </c>
    </row>
    <row r="574" spans="2:6" x14ac:dyDescent="0.35">
      <c r="B574" s="4"/>
      <c r="C574" s="3"/>
      <c r="E574" s="4" t="s">
        <v>5087</v>
      </c>
      <c r="F574" s="3" t="s">
        <v>5088</v>
      </c>
    </row>
    <row r="575" spans="2:6" x14ac:dyDescent="0.35">
      <c r="B575" s="4"/>
      <c r="C575" s="3"/>
      <c r="E575" s="4" t="s">
        <v>5089</v>
      </c>
      <c r="F575" s="3" t="s">
        <v>5090</v>
      </c>
    </row>
    <row r="576" spans="2:6" x14ac:dyDescent="0.35">
      <c r="B576" s="4"/>
      <c r="C576" s="3"/>
      <c r="E576" s="4" t="s">
        <v>5091</v>
      </c>
      <c r="F576" s="3" t="s">
        <v>5092</v>
      </c>
    </row>
    <row r="577" spans="2:6" x14ac:dyDescent="0.35">
      <c r="B577" s="4"/>
      <c r="C577" s="3"/>
      <c r="E577" s="4" t="s">
        <v>5093</v>
      </c>
      <c r="F577" s="3" t="s">
        <v>5094</v>
      </c>
    </row>
    <row r="578" spans="2:6" x14ac:dyDescent="0.35">
      <c r="B578" s="4"/>
      <c r="C578" s="3"/>
      <c r="E578" s="4" t="s">
        <v>5095</v>
      </c>
      <c r="F578" s="3" t="s">
        <v>5096</v>
      </c>
    </row>
    <row r="579" spans="2:6" x14ac:dyDescent="0.35">
      <c r="B579" s="4"/>
      <c r="C579" s="3"/>
      <c r="E579" s="4" t="s">
        <v>5097</v>
      </c>
      <c r="F579" s="3" t="s">
        <v>5098</v>
      </c>
    </row>
    <row r="580" spans="2:6" x14ac:dyDescent="0.35">
      <c r="B580" s="4"/>
      <c r="C580" s="3"/>
      <c r="E580" s="4" t="s">
        <v>5099</v>
      </c>
      <c r="F580" s="3" t="s">
        <v>5100</v>
      </c>
    </row>
    <row r="581" spans="2:6" x14ac:dyDescent="0.35">
      <c r="B581" s="4"/>
      <c r="C581" s="3"/>
      <c r="E581" s="4" t="s">
        <v>5101</v>
      </c>
      <c r="F581" s="3" t="s">
        <v>5102</v>
      </c>
    </row>
    <row r="582" spans="2:6" x14ac:dyDescent="0.35">
      <c r="B582" s="4"/>
      <c r="C582" s="3"/>
      <c r="E582" s="4" t="s">
        <v>5103</v>
      </c>
      <c r="F582" s="3" t="s">
        <v>5104</v>
      </c>
    </row>
    <row r="583" spans="2:6" x14ac:dyDescent="0.35">
      <c r="B583" s="4"/>
      <c r="C583" s="3"/>
      <c r="E583" s="4" t="s">
        <v>5105</v>
      </c>
      <c r="F583" s="3" t="s">
        <v>5106</v>
      </c>
    </row>
    <row r="584" spans="2:6" x14ac:dyDescent="0.35">
      <c r="B584" s="4"/>
      <c r="C584" s="3"/>
      <c r="E584" s="4" t="s">
        <v>5107</v>
      </c>
      <c r="F584" s="3" t="s">
        <v>5108</v>
      </c>
    </row>
    <row r="585" spans="2:6" x14ac:dyDescent="0.35">
      <c r="B585" s="4"/>
      <c r="C585" s="3"/>
      <c r="E585" s="4" t="s">
        <v>5109</v>
      </c>
      <c r="F585" s="3" t="s">
        <v>5110</v>
      </c>
    </row>
    <row r="586" spans="2:6" x14ac:dyDescent="0.35">
      <c r="B586" s="4"/>
      <c r="C586" s="3"/>
      <c r="E586" s="4" t="s">
        <v>5111</v>
      </c>
      <c r="F586" s="3" t="s">
        <v>5112</v>
      </c>
    </row>
    <row r="587" spans="2:6" x14ac:dyDescent="0.35">
      <c r="B587" s="4"/>
      <c r="C587" s="3"/>
      <c r="E587" s="4" t="s">
        <v>5113</v>
      </c>
      <c r="F587" s="3" t="s">
        <v>5114</v>
      </c>
    </row>
    <row r="588" spans="2:6" x14ac:dyDescent="0.35">
      <c r="B588" s="4"/>
      <c r="C588" s="3"/>
      <c r="E588" s="4" t="s">
        <v>5115</v>
      </c>
      <c r="F588" s="3" t="s">
        <v>5116</v>
      </c>
    </row>
    <row r="589" spans="2:6" x14ac:dyDescent="0.35">
      <c r="B589" s="4"/>
      <c r="C589" s="3"/>
      <c r="E589" s="4" t="s">
        <v>5117</v>
      </c>
      <c r="F589" s="3" t="s">
        <v>5118</v>
      </c>
    </row>
    <row r="590" spans="2:6" x14ac:dyDescent="0.35">
      <c r="B590" s="4"/>
      <c r="C590" s="3"/>
      <c r="E590" s="4" t="s">
        <v>5119</v>
      </c>
      <c r="F590" s="3" t="s">
        <v>5120</v>
      </c>
    </row>
    <row r="591" spans="2:6" x14ac:dyDescent="0.35">
      <c r="B591" s="4"/>
      <c r="C591" s="3"/>
      <c r="E591" s="4" t="s">
        <v>5121</v>
      </c>
      <c r="F591" s="3" t="s">
        <v>5122</v>
      </c>
    </row>
    <row r="592" spans="2:6" x14ac:dyDescent="0.35">
      <c r="B592" s="4"/>
      <c r="C592" s="3"/>
      <c r="E592" s="4" t="s">
        <v>5123</v>
      </c>
      <c r="F592" s="3" t="s">
        <v>5124</v>
      </c>
    </row>
    <row r="593" spans="2:6" x14ac:dyDescent="0.35">
      <c r="B593" s="4"/>
      <c r="C593" s="3"/>
      <c r="E593" s="4" t="s">
        <v>5125</v>
      </c>
      <c r="F593" s="3" t="s">
        <v>5126</v>
      </c>
    </row>
    <row r="594" spans="2:6" x14ac:dyDescent="0.35">
      <c r="B594" s="4"/>
      <c r="C594" s="3"/>
      <c r="E594" s="4" t="s">
        <v>5127</v>
      </c>
      <c r="F594" s="3" t="s">
        <v>5128</v>
      </c>
    </row>
    <row r="595" spans="2:6" x14ac:dyDescent="0.35">
      <c r="B595" s="4"/>
      <c r="C595" s="3"/>
      <c r="E595" s="4" t="s">
        <v>5129</v>
      </c>
      <c r="F595" s="3" t="s">
        <v>5130</v>
      </c>
    </row>
    <row r="596" spans="2:6" x14ac:dyDescent="0.35">
      <c r="B596" s="4"/>
      <c r="C596" s="3"/>
      <c r="E596" s="4" t="s">
        <v>5131</v>
      </c>
      <c r="F596" s="3" t="s">
        <v>5132</v>
      </c>
    </row>
    <row r="597" spans="2:6" x14ac:dyDescent="0.35">
      <c r="B597" s="4"/>
      <c r="C597" s="3"/>
      <c r="E597" s="4" t="s">
        <v>5133</v>
      </c>
      <c r="F597" s="3" t="s">
        <v>5134</v>
      </c>
    </row>
    <row r="598" spans="2:6" x14ac:dyDescent="0.35">
      <c r="B598" s="4"/>
      <c r="C598" s="3"/>
      <c r="E598" s="4" t="s">
        <v>5135</v>
      </c>
      <c r="F598" s="3" t="s">
        <v>5136</v>
      </c>
    </row>
    <row r="599" spans="2:6" x14ac:dyDescent="0.35">
      <c r="B599" s="4"/>
      <c r="C599" s="3"/>
      <c r="E599" s="4" t="s">
        <v>5137</v>
      </c>
      <c r="F599" s="3" t="s">
        <v>5138</v>
      </c>
    </row>
    <row r="600" spans="2:6" x14ac:dyDescent="0.35">
      <c r="B600" s="4"/>
      <c r="C600" s="3"/>
      <c r="E600" s="4" t="s">
        <v>5139</v>
      </c>
      <c r="F600" s="3" t="s">
        <v>5140</v>
      </c>
    </row>
    <row r="601" spans="2:6" x14ac:dyDescent="0.35">
      <c r="B601" s="4"/>
      <c r="C601" s="3"/>
      <c r="E601" s="4" t="s">
        <v>5141</v>
      </c>
      <c r="F601" s="3" t="s">
        <v>5142</v>
      </c>
    </row>
    <row r="602" spans="2:6" x14ac:dyDescent="0.35">
      <c r="B602" s="4"/>
      <c r="C602" s="3"/>
      <c r="E602" s="4" t="s">
        <v>5143</v>
      </c>
      <c r="F602" s="3" t="s">
        <v>5144</v>
      </c>
    </row>
    <row r="603" spans="2:6" x14ac:dyDescent="0.35">
      <c r="B603" s="4"/>
      <c r="C603" s="3"/>
      <c r="E603" s="4" t="s">
        <v>5145</v>
      </c>
      <c r="F603" s="3" t="s">
        <v>5146</v>
      </c>
    </row>
    <row r="604" spans="2:6" x14ac:dyDescent="0.35">
      <c r="B604" s="4"/>
      <c r="C604" s="3"/>
      <c r="E604" s="4" t="s">
        <v>5147</v>
      </c>
      <c r="F604" s="3" t="s">
        <v>5148</v>
      </c>
    </row>
    <row r="605" spans="2:6" x14ac:dyDescent="0.35">
      <c r="B605" s="4"/>
      <c r="C605" s="3"/>
      <c r="E605" s="4" t="s">
        <v>5149</v>
      </c>
      <c r="F605" s="3" t="s">
        <v>5150</v>
      </c>
    </row>
    <row r="606" spans="2:6" x14ac:dyDescent="0.35">
      <c r="B606" s="4"/>
      <c r="C606" s="3"/>
      <c r="E606" s="4" t="s">
        <v>5151</v>
      </c>
      <c r="F606" s="3" t="s">
        <v>5152</v>
      </c>
    </row>
    <row r="607" spans="2:6" x14ac:dyDescent="0.35">
      <c r="B607" s="4"/>
      <c r="C607" s="3"/>
      <c r="E607" s="4" t="s">
        <v>5153</v>
      </c>
      <c r="F607" s="3" t="s">
        <v>5154</v>
      </c>
    </row>
    <row r="608" spans="2:6" x14ac:dyDescent="0.35">
      <c r="B608" s="4"/>
      <c r="C608" s="3"/>
      <c r="E608" s="4" t="s">
        <v>5155</v>
      </c>
      <c r="F608" s="3" t="s">
        <v>5156</v>
      </c>
    </row>
    <row r="609" spans="2:6" x14ac:dyDescent="0.35">
      <c r="B609" s="4"/>
      <c r="C609" s="3"/>
      <c r="E609" s="4" t="s">
        <v>5157</v>
      </c>
      <c r="F609" s="3" t="s">
        <v>5158</v>
      </c>
    </row>
    <row r="610" spans="2:6" x14ac:dyDescent="0.35">
      <c r="B610" s="4"/>
      <c r="C610" s="3"/>
      <c r="E610" s="4" t="s">
        <v>5159</v>
      </c>
      <c r="F610" s="3" t="s">
        <v>5160</v>
      </c>
    </row>
    <row r="611" spans="2:6" x14ac:dyDescent="0.35">
      <c r="B611" s="4"/>
      <c r="C611" s="3"/>
      <c r="E611" s="4" t="s">
        <v>5161</v>
      </c>
      <c r="F611" s="3" t="s">
        <v>5162</v>
      </c>
    </row>
    <row r="612" spans="2:6" x14ac:dyDescent="0.35">
      <c r="B612" s="4"/>
      <c r="C612" s="3"/>
      <c r="E612" s="4" t="s">
        <v>5163</v>
      </c>
      <c r="F612" s="3" t="s">
        <v>5164</v>
      </c>
    </row>
    <row r="613" spans="2:6" x14ac:dyDescent="0.35">
      <c r="B613" s="4"/>
      <c r="C613" s="3"/>
      <c r="E613" s="4" t="s">
        <v>5165</v>
      </c>
      <c r="F613" s="3" t="s">
        <v>5166</v>
      </c>
    </row>
    <row r="614" spans="2:6" x14ac:dyDescent="0.35">
      <c r="B614" s="4"/>
      <c r="C614" s="3"/>
      <c r="E614" s="4" t="s">
        <v>5167</v>
      </c>
      <c r="F614" s="3" t="s">
        <v>5168</v>
      </c>
    </row>
    <row r="615" spans="2:6" x14ac:dyDescent="0.35">
      <c r="B615" s="4"/>
      <c r="C615" s="3"/>
      <c r="E615" s="4" t="s">
        <v>5169</v>
      </c>
      <c r="F615" s="3" t="s">
        <v>5170</v>
      </c>
    </row>
    <row r="616" spans="2:6" x14ac:dyDescent="0.35">
      <c r="B616" s="4"/>
      <c r="C616" s="3"/>
      <c r="E616" s="4" t="s">
        <v>5171</v>
      </c>
      <c r="F616" s="3" t="s">
        <v>5172</v>
      </c>
    </row>
    <row r="617" spans="2:6" x14ac:dyDescent="0.35">
      <c r="B617" s="4"/>
      <c r="C617" s="3"/>
      <c r="E617" s="4" t="s">
        <v>5173</v>
      </c>
      <c r="F617" s="3" t="s">
        <v>5174</v>
      </c>
    </row>
    <row r="618" spans="2:6" x14ac:dyDescent="0.35">
      <c r="B618" s="4"/>
      <c r="C618" s="3"/>
      <c r="E618" s="4" t="s">
        <v>5175</v>
      </c>
      <c r="F618" s="3" t="s">
        <v>5176</v>
      </c>
    </row>
    <row r="619" spans="2:6" x14ac:dyDescent="0.35">
      <c r="B619" s="4"/>
      <c r="C619" s="3"/>
      <c r="E619" s="4" t="s">
        <v>5177</v>
      </c>
      <c r="F619" s="3" t="s">
        <v>5178</v>
      </c>
    </row>
    <row r="620" spans="2:6" x14ac:dyDescent="0.35">
      <c r="B620" s="4"/>
      <c r="C620" s="3"/>
      <c r="E620" s="4" t="s">
        <v>5179</v>
      </c>
      <c r="F620" s="3" t="s">
        <v>5180</v>
      </c>
    </row>
    <row r="621" spans="2:6" x14ac:dyDescent="0.35">
      <c r="B621" s="4"/>
      <c r="C621" s="3"/>
      <c r="E621" s="4" t="s">
        <v>5181</v>
      </c>
      <c r="F621" s="3" t="s">
        <v>5182</v>
      </c>
    </row>
    <row r="622" spans="2:6" x14ac:dyDescent="0.35">
      <c r="B622" s="4"/>
      <c r="C622" s="3"/>
      <c r="E622" s="4" t="s">
        <v>5183</v>
      </c>
      <c r="F622" s="3" t="s">
        <v>5184</v>
      </c>
    </row>
    <row r="623" spans="2:6" x14ac:dyDescent="0.35">
      <c r="B623" s="4"/>
      <c r="C623" s="3"/>
      <c r="E623" s="4" t="s">
        <v>5185</v>
      </c>
      <c r="F623" s="3" t="s">
        <v>5186</v>
      </c>
    </row>
    <row r="624" spans="2:6" x14ac:dyDescent="0.35">
      <c r="B624" s="4"/>
      <c r="C624" s="3"/>
      <c r="E624" s="4" t="s">
        <v>5187</v>
      </c>
      <c r="F624" s="3" t="s">
        <v>5188</v>
      </c>
    </row>
    <row r="625" spans="2:6" x14ac:dyDescent="0.35">
      <c r="B625" s="4"/>
      <c r="C625" s="3"/>
      <c r="E625" s="4" t="s">
        <v>5189</v>
      </c>
      <c r="F625" s="3" t="s">
        <v>5190</v>
      </c>
    </row>
    <row r="626" spans="2:6" x14ac:dyDescent="0.35">
      <c r="B626" s="4"/>
      <c r="C626" s="3"/>
      <c r="E626" s="4" t="s">
        <v>5191</v>
      </c>
      <c r="F626" s="3" t="s">
        <v>5192</v>
      </c>
    </row>
    <row r="627" spans="2:6" x14ac:dyDescent="0.35">
      <c r="B627" s="4"/>
      <c r="C627" s="3"/>
      <c r="E627" s="4" t="s">
        <v>5193</v>
      </c>
      <c r="F627" s="3" t="s">
        <v>5194</v>
      </c>
    </row>
    <row r="628" spans="2:6" x14ac:dyDescent="0.35">
      <c r="B628" s="4"/>
      <c r="C628" s="3"/>
      <c r="E628" s="4" t="s">
        <v>5195</v>
      </c>
      <c r="F628" s="3" t="s">
        <v>5196</v>
      </c>
    </row>
    <row r="629" spans="2:6" x14ac:dyDescent="0.35">
      <c r="B629" s="4"/>
      <c r="C629" s="3"/>
      <c r="E629" s="4" t="s">
        <v>5197</v>
      </c>
      <c r="F629" s="3" t="s">
        <v>5198</v>
      </c>
    </row>
    <row r="630" spans="2:6" x14ac:dyDescent="0.35">
      <c r="B630" s="4"/>
      <c r="C630" s="3"/>
      <c r="E630" s="4" t="s">
        <v>5199</v>
      </c>
      <c r="F630" s="3" t="s">
        <v>5200</v>
      </c>
    </row>
    <row r="631" spans="2:6" x14ac:dyDescent="0.35">
      <c r="B631" s="4"/>
      <c r="C631" s="3"/>
      <c r="E631" s="4" t="s">
        <v>5201</v>
      </c>
      <c r="F631" s="3" t="s">
        <v>5202</v>
      </c>
    </row>
    <row r="632" spans="2:6" x14ac:dyDescent="0.35">
      <c r="B632" s="4"/>
      <c r="C632" s="3"/>
      <c r="E632" s="4" t="s">
        <v>5203</v>
      </c>
      <c r="F632" s="3" t="s">
        <v>5204</v>
      </c>
    </row>
    <row r="633" spans="2:6" x14ac:dyDescent="0.35">
      <c r="B633" s="4"/>
      <c r="C633" s="3"/>
      <c r="E633" s="4" t="s">
        <v>5205</v>
      </c>
      <c r="F633" s="3" t="s">
        <v>5206</v>
      </c>
    </row>
    <row r="634" spans="2:6" x14ac:dyDescent="0.35">
      <c r="B634" s="4"/>
      <c r="C634" s="3"/>
      <c r="E634" s="4" t="s">
        <v>5207</v>
      </c>
      <c r="F634" s="3" t="s">
        <v>5208</v>
      </c>
    </row>
    <row r="635" spans="2:6" x14ac:dyDescent="0.35">
      <c r="B635" s="4"/>
      <c r="C635" s="3"/>
      <c r="E635" s="4" t="s">
        <v>5209</v>
      </c>
      <c r="F635" s="3" t="s">
        <v>5210</v>
      </c>
    </row>
    <row r="636" spans="2:6" x14ac:dyDescent="0.35">
      <c r="B636" s="4"/>
      <c r="C636" s="3"/>
      <c r="E636" s="4" t="s">
        <v>5211</v>
      </c>
      <c r="F636" s="3" t="s">
        <v>5212</v>
      </c>
    </row>
    <row r="637" spans="2:6" x14ac:dyDescent="0.35">
      <c r="B637" s="4"/>
      <c r="C637" s="3"/>
      <c r="E637" s="4" t="s">
        <v>5213</v>
      </c>
      <c r="F637" s="3" t="s">
        <v>5214</v>
      </c>
    </row>
    <row r="638" spans="2:6" x14ac:dyDescent="0.35">
      <c r="B638" s="4"/>
      <c r="C638" s="3"/>
      <c r="E638" s="4" t="s">
        <v>5215</v>
      </c>
      <c r="F638" s="3" t="s">
        <v>5216</v>
      </c>
    </row>
    <row r="639" spans="2:6" x14ac:dyDescent="0.35">
      <c r="B639" s="4"/>
      <c r="C639" s="3"/>
      <c r="E639" s="4" t="s">
        <v>5217</v>
      </c>
      <c r="F639" s="3" t="s">
        <v>5218</v>
      </c>
    </row>
    <row r="640" spans="2:6" x14ac:dyDescent="0.35">
      <c r="B640" s="4"/>
      <c r="C640" s="3"/>
      <c r="E640" s="4" t="s">
        <v>5219</v>
      </c>
      <c r="F640" s="3" t="s">
        <v>5220</v>
      </c>
    </row>
    <row r="641" spans="2:6" x14ac:dyDescent="0.35">
      <c r="B641" s="4"/>
      <c r="C641" s="3"/>
      <c r="E641" s="4" t="s">
        <v>5221</v>
      </c>
      <c r="F641" s="3" t="s">
        <v>5222</v>
      </c>
    </row>
    <row r="642" spans="2:6" x14ac:dyDescent="0.35">
      <c r="B642" s="4"/>
      <c r="C642" s="3"/>
      <c r="E642" s="4" t="s">
        <v>5223</v>
      </c>
      <c r="F642" s="3" t="s">
        <v>5224</v>
      </c>
    </row>
    <row r="643" spans="2:6" x14ac:dyDescent="0.35">
      <c r="B643" s="4"/>
      <c r="C643" s="3"/>
      <c r="E643" s="4" t="s">
        <v>5225</v>
      </c>
      <c r="F643" s="3" t="s">
        <v>5226</v>
      </c>
    </row>
    <row r="644" spans="2:6" x14ac:dyDescent="0.35">
      <c r="B644" s="4"/>
      <c r="C644" s="3"/>
      <c r="E644" s="4" t="s">
        <v>5227</v>
      </c>
      <c r="F644" s="3" t="s">
        <v>5228</v>
      </c>
    </row>
    <row r="645" spans="2:6" x14ac:dyDescent="0.35">
      <c r="B645" s="4"/>
      <c r="C645" s="3"/>
      <c r="E645" s="4" t="s">
        <v>5229</v>
      </c>
      <c r="F645" s="3" t="s">
        <v>5230</v>
      </c>
    </row>
    <row r="646" spans="2:6" x14ac:dyDescent="0.35">
      <c r="B646" s="4"/>
      <c r="C646" s="3"/>
      <c r="E646" s="4" t="s">
        <v>5231</v>
      </c>
      <c r="F646" s="3" t="s">
        <v>5232</v>
      </c>
    </row>
    <row r="647" spans="2:6" x14ac:dyDescent="0.35">
      <c r="B647" s="4"/>
      <c r="C647" s="3"/>
      <c r="E647" s="4" t="s">
        <v>5233</v>
      </c>
      <c r="F647" s="3" t="s">
        <v>5234</v>
      </c>
    </row>
    <row r="648" spans="2:6" x14ac:dyDescent="0.35">
      <c r="B648" s="4"/>
      <c r="C648" s="3"/>
      <c r="E648" s="4" t="s">
        <v>5235</v>
      </c>
      <c r="F648" s="3" t="s">
        <v>5236</v>
      </c>
    </row>
    <row r="649" spans="2:6" x14ac:dyDescent="0.35">
      <c r="B649" s="4"/>
      <c r="C649" s="3"/>
      <c r="E649" s="4" t="s">
        <v>5237</v>
      </c>
      <c r="F649" s="3" t="s">
        <v>5238</v>
      </c>
    </row>
    <row r="650" spans="2:6" x14ac:dyDescent="0.35">
      <c r="B650" s="4"/>
      <c r="C650" s="3"/>
      <c r="E650" s="4" t="s">
        <v>5239</v>
      </c>
      <c r="F650" s="3" t="s">
        <v>5240</v>
      </c>
    </row>
    <row r="651" spans="2:6" x14ac:dyDescent="0.35">
      <c r="B651" s="4"/>
      <c r="C651" s="3"/>
      <c r="E651" s="4" t="s">
        <v>5241</v>
      </c>
      <c r="F651" s="3" t="s">
        <v>5242</v>
      </c>
    </row>
    <row r="652" spans="2:6" x14ac:dyDescent="0.35">
      <c r="B652" s="4"/>
      <c r="C652" s="3"/>
      <c r="E652" s="4" t="s">
        <v>5243</v>
      </c>
      <c r="F652" s="3" t="s">
        <v>5244</v>
      </c>
    </row>
    <row r="653" spans="2:6" x14ac:dyDescent="0.35">
      <c r="B653" s="4"/>
      <c r="C653" s="3"/>
      <c r="E653" s="4" t="s">
        <v>5245</v>
      </c>
      <c r="F653" s="3" t="s">
        <v>5246</v>
      </c>
    </row>
    <row r="654" spans="2:6" x14ac:dyDescent="0.35">
      <c r="B654" s="4"/>
      <c r="C654" s="3"/>
      <c r="E654" s="4" t="s">
        <v>5247</v>
      </c>
      <c r="F654" s="3" t="s">
        <v>5248</v>
      </c>
    </row>
    <row r="655" spans="2:6" x14ac:dyDescent="0.35">
      <c r="B655" s="4"/>
      <c r="C655" s="3"/>
      <c r="E655" s="4" t="s">
        <v>5249</v>
      </c>
      <c r="F655" s="3" t="s">
        <v>5250</v>
      </c>
    </row>
    <row r="656" spans="2:6" x14ac:dyDescent="0.35">
      <c r="B656" s="4"/>
      <c r="C656" s="3"/>
      <c r="E656" s="4" t="s">
        <v>5251</v>
      </c>
      <c r="F656" s="3" t="s">
        <v>5252</v>
      </c>
    </row>
    <row r="657" spans="2:6" x14ac:dyDescent="0.35">
      <c r="B657" s="4"/>
      <c r="C657" s="3"/>
      <c r="E657" s="4" t="s">
        <v>5253</v>
      </c>
      <c r="F657" s="3" t="s">
        <v>5254</v>
      </c>
    </row>
    <row r="658" spans="2:6" x14ac:dyDescent="0.35">
      <c r="B658" s="4"/>
      <c r="C658" s="3"/>
      <c r="E658" s="4" t="s">
        <v>5255</v>
      </c>
      <c r="F658" s="3" t="s">
        <v>5256</v>
      </c>
    </row>
    <row r="659" spans="2:6" x14ac:dyDescent="0.35">
      <c r="B659" s="4"/>
      <c r="C659" s="3"/>
      <c r="E659" s="4" t="s">
        <v>5257</v>
      </c>
      <c r="F659" s="3" t="s">
        <v>5258</v>
      </c>
    </row>
    <row r="660" spans="2:6" x14ac:dyDescent="0.35">
      <c r="B660" s="4"/>
      <c r="C660" s="3"/>
      <c r="E660" s="4" t="s">
        <v>5259</v>
      </c>
      <c r="F660" s="3" t="s">
        <v>5260</v>
      </c>
    </row>
    <row r="661" spans="2:6" x14ac:dyDescent="0.35">
      <c r="B661" s="4"/>
      <c r="C661" s="3"/>
      <c r="E661" s="4" t="s">
        <v>5261</v>
      </c>
      <c r="F661" s="3" t="s">
        <v>5262</v>
      </c>
    </row>
    <row r="662" spans="2:6" x14ac:dyDescent="0.35">
      <c r="B662" s="4"/>
      <c r="C662" s="3"/>
      <c r="E662" s="4" t="s">
        <v>5263</v>
      </c>
      <c r="F662" s="3" t="s">
        <v>5264</v>
      </c>
    </row>
    <row r="663" spans="2:6" x14ac:dyDescent="0.35">
      <c r="B663" s="4"/>
      <c r="C663" s="3"/>
      <c r="E663" s="4" t="s">
        <v>5265</v>
      </c>
      <c r="F663" s="3" t="s">
        <v>5266</v>
      </c>
    </row>
    <row r="664" spans="2:6" x14ac:dyDescent="0.35">
      <c r="B664" s="4"/>
      <c r="C664" s="3"/>
      <c r="E664" s="4" t="s">
        <v>5267</v>
      </c>
      <c r="F664" s="3" t="s">
        <v>5268</v>
      </c>
    </row>
    <row r="665" spans="2:6" x14ac:dyDescent="0.35">
      <c r="B665" s="4"/>
      <c r="C665" s="3"/>
      <c r="E665" s="4" t="s">
        <v>5269</v>
      </c>
      <c r="F665" s="3" t="s">
        <v>5270</v>
      </c>
    </row>
    <row r="666" spans="2:6" x14ac:dyDescent="0.35">
      <c r="B666" s="4"/>
      <c r="C666" s="3"/>
      <c r="E666" s="4" t="s">
        <v>5271</v>
      </c>
      <c r="F666" s="3" t="s">
        <v>5272</v>
      </c>
    </row>
    <row r="667" spans="2:6" x14ac:dyDescent="0.35">
      <c r="B667" s="4"/>
      <c r="C667" s="3"/>
      <c r="E667" s="4" t="s">
        <v>5273</v>
      </c>
      <c r="F667" s="3" t="s">
        <v>5274</v>
      </c>
    </row>
    <row r="668" spans="2:6" x14ac:dyDescent="0.35">
      <c r="B668" s="4"/>
      <c r="C668" s="3"/>
      <c r="E668" s="4" t="s">
        <v>5275</v>
      </c>
      <c r="F668" s="3" t="s">
        <v>5276</v>
      </c>
    </row>
    <row r="669" spans="2:6" x14ac:dyDescent="0.35">
      <c r="B669" s="4"/>
      <c r="C669" s="3"/>
      <c r="E669" s="4" t="s">
        <v>5277</v>
      </c>
      <c r="F669" s="3" t="s">
        <v>5278</v>
      </c>
    </row>
    <row r="670" spans="2:6" x14ac:dyDescent="0.35">
      <c r="B670" s="4"/>
      <c r="C670" s="3"/>
      <c r="E670" s="4" t="s">
        <v>5279</v>
      </c>
      <c r="F670" s="3" t="s">
        <v>5280</v>
      </c>
    </row>
    <row r="671" spans="2:6" x14ac:dyDescent="0.35">
      <c r="B671" s="4"/>
      <c r="C671" s="3"/>
      <c r="E671" s="4" t="s">
        <v>5281</v>
      </c>
      <c r="F671" s="3" t="s">
        <v>5282</v>
      </c>
    </row>
    <row r="672" spans="2:6" x14ac:dyDescent="0.35">
      <c r="B672" s="4"/>
      <c r="C672" s="3"/>
      <c r="E672" s="4" t="s">
        <v>5283</v>
      </c>
      <c r="F672" s="3" t="s">
        <v>5284</v>
      </c>
    </row>
    <row r="673" spans="2:6" x14ac:dyDescent="0.35">
      <c r="B673" s="4"/>
      <c r="C673" s="3"/>
      <c r="E673" s="4" t="s">
        <v>5285</v>
      </c>
      <c r="F673" s="3" t="s">
        <v>5286</v>
      </c>
    </row>
    <row r="674" spans="2:6" x14ac:dyDescent="0.35">
      <c r="B674" s="4"/>
      <c r="C674" s="3"/>
      <c r="E674" s="4" t="s">
        <v>5287</v>
      </c>
      <c r="F674" s="3" t="s">
        <v>5288</v>
      </c>
    </row>
    <row r="675" spans="2:6" x14ac:dyDescent="0.35">
      <c r="B675" s="4"/>
      <c r="C675" s="3"/>
      <c r="E675" s="4" t="s">
        <v>5289</v>
      </c>
      <c r="F675" s="3" t="s">
        <v>5290</v>
      </c>
    </row>
    <row r="676" spans="2:6" x14ac:dyDescent="0.35">
      <c r="B676" s="4"/>
      <c r="C676" s="3"/>
      <c r="E676" s="4" t="s">
        <v>5291</v>
      </c>
      <c r="F676" s="3" t="s">
        <v>5292</v>
      </c>
    </row>
    <row r="677" spans="2:6" x14ac:dyDescent="0.35">
      <c r="B677" s="4"/>
      <c r="C677" s="3"/>
      <c r="E677" s="4" t="s">
        <v>5293</v>
      </c>
      <c r="F677" s="3" t="s">
        <v>5294</v>
      </c>
    </row>
    <row r="678" spans="2:6" x14ac:dyDescent="0.35">
      <c r="B678" s="4"/>
      <c r="C678" s="3"/>
      <c r="E678" s="4" t="s">
        <v>5295</v>
      </c>
      <c r="F678" s="3" t="s">
        <v>5296</v>
      </c>
    </row>
    <row r="679" spans="2:6" x14ac:dyDescent="0.35">
      <c r="B679" s="4"/>
      <c r="C679" s="3"/>
      <c r="E679" s="4" t="s">
        <v>5297</v>
      </c>
      <c r="F679" s="3" t="s">
        <v>5298</v>
      </c>
    </row>
    <row r="680" spans="2:6" x14ac:dyDescent="0.35">
      <c r="B680" s="4"/>
      <c r="C680" s="3"/>
      <c r="E680" s="4" t="s">
        <v>5299</v>
      </c>
      <c r="F680" s="3" t="s">
        <v>5300</v>
      </c>
    </row>
    <row r="681" spans="2:6" x14ac:dyDescent="0.35">
      <c r="B681" s="4"/>
      <c r="C681" s="3"/>
      <c r="E681" s="4" t="s">
        <v>5301</v>
      </c>
      <c r="F681" s="3" t="s">
        <v>5302</v>
      </c>
    </row>
    <row r="682" spans="2:6" x14ac:dyDescent="0.35">
      <c r="B682" s="4"/>
      <c r="C682" s="3"/>
      <c r="E682" s="4" t="s">
        <v>5303</v>
      </c>
      <c r="F682" s="3" t="s">
        <v>5304</v>
      </c>
    </row>
    <row r="683" spans="2:6" x14ac:dyDescent="0.35">
      <c r="B683" s="4"/>
      <c r="C683" s="3"/>
      <c r="E683" s="4" t="s">
        <v>5305</v>
      </c>
      <c r="F683" s="3" t="s">
        <v>5306</v>
      </c>
    </row>
    <row r="684" spans="2:6" x14ac:dyDescent="0.35">
      <c r="B684" s="4"/>
      <c r="C684" s="3"/>
      <c r="E684" s="4" t="s">
        <v>5307</v>
      </c>
      <c r="F684" s="3" t="s">
        <v>5308</v>
      </c>
    </row>
    <row r="685" spans="2:6" x14ac:dyDescent="0.35">
      <c r="B685" s="4"/>
      <c r="C685" s="3"/>
      <c r="E685" s="4" t="s">
        <v>5309</v>
      </c>
      <c r="F685" s="3" t="s">
        <v>5310</v>
      </c>
    </row>
    <row r="686" spans="2:6" x14ac:dyDescent="0.35">
      <c r="B686" s="4"/>
      <c r="C686" s="3"/>
      <c r="E686" s="4" t="s">
        <v>5311</v>
      </c>
      <c r="F686" s="3" t="s">
        <v>5312</v>
      </c>
    </row>
    <row r="687" spans="2:6" x14ac:dyDescent="0.35">
      <c r="B687" s="4"/>
      <c r="C687" s="3"/>
      <c r="E687" s="4" t="s">
        <v>5313</v>
      </c>
      <c r="F687" s="3" t="s">
        <v>5314</v>
      </c>
    </row>
    <row r="688" spans="2:6" x14ac:dyDescent="0.35">
      <c r="B688" s="4"/>
      <c r="C688" s="3"/>
      <c r="E688" s="4" t="s">
        <v>5315</v>
      </c>
      <c r="F688" s="3" t="s">
        <v>5316</v>
      </c>
    </row>
    <row r="689" spans="2:6" x14ac:dyDescent="0.35">
      <c r="B689" s="4"/>
      <c r="C689" s="3"/>
      <c r="E689" s="4" t="s">
        <v>5317</v>
      </c>
      <c r="F689" s="3" t="s">
        <v>5318</v>
      </c>
    </row>
    <row r="690" spans="2:6" x14ac:dyDescent="0.35">
      <c r="B690" s="4"/>
      <c r="C690" s="3"/>
      <c r="E690" s="4" t="s">
        <v>5319</v>
      </c>
      <c r="F690" s="3" t="s">
        <v>5320</v>
      </c>
    </row>
    <row r="691" spans="2:6" x14ac:dyDescent="0.35">
      <c r="B691" s="4"/>
      <c r="C691" s="3"/>
      <c r="E691" s="4" t="s">
        <v>5321</v>
      </c>
      <c r="F691" s="3" t="s">
        <v>5322</v>
      </c>
    </row>
    <row r="692" spans="2:6" x14ac:dyDescent="0.35">
      <c r="B692" s="4"/>
      <c r="C692" s="3"/>
      <c r="E692" s="4" t="s">
        <v>5323</v>
      </c>
      <c r="F692" s="3" t="s">
        <v>5324</v>
      </c>
    </row>
    <row r="693" spans="2:6" x14ac:dyDescent="0.35">
      <c r="B693" s="4"/>
      <c r="C693" s="3"/>
      <c r="E693" s="4" t="s">
        <v>5325</v>
      </c>
      <c r="F693" s="3" t="s">
        <v>5326</v>
      </c>
    </row>
    <row r="694" spans="2:6" x14ac:dyDescent="0.35">
      <c r="B694" s="4"/>
      <c r="C694" s="3"/>
      <c r="E694" s="4" t="s">
        <v>5327</v>
      </c>
      <c r="F694" s="3" t="s">
        <v>5328</v>
      </c>
    </row>
    <row r="695" spans="2:6" x14ac:dyDescent="0.35">
      <c r="B695" s="4"/>
      <c r="C695" s="3"/>
      <c r="E695" s="4" t="s">
        <v>5329</v>
      </c>
      <c r="F695" s="3" t="s">
        <v>5330</v>
      </c>
    </row>
    <row r="696" spans="2:6" x14ac:dyDescent="0.35">
      <c r="B696" s="4"/>
      <c r="C696" s="3"/>
      <c r="E696" s="4" t="s">
        <v>5331</v>
      </c>
      <c r="F696" s="3" t="s">
        <v>5332</v>
      </c>
    </row>
    <row r="697" spans="2:6" x14ac:dyDescent="0.35">
      <c r="B697" s="4"/>
      <c r="C697" s="3"/>
      <c r="E697" s="4" t="s">
        <v>5333</v>
      </c>
      <c r="F697" s="3" t="s">
        <v>5334</v>
      </c>
    </row>
    <row r="698" spans="2:6" x14ac:dyDescent="0.35">
      <c r="B698" s="4"/>
      <c r="C698" s="3"/>
      <c r="E698" s="4" t="s">
        <v>5335</v>
      </c>
      <c r="F698" s="3" t="s">
        <v>5336</v>
      </c>
    </row>
    <row r="699" spans="2:6" x14ac:dyDescent="0.35">
      <c r="B699" s="4"/>
      <c r="C699" s="3"/>
      <c r="E699" s="4" t="s">
        <v>5337</v>
      </c>
      <c r="F699" s="3" t="s">
        <v>5338</v>
      </c>
    </row>
    <row r="700" spans="2:6" x14ac:dyDescent="0.35">
      <c r="B700" s="4"/>
      <c r="C700" s="3"/>
      <c r="E700" s="4" t="s">
        <v>5339</v>
      </c>
      <c r="F700" s="3" t="s">
        <v>5340</v>
      </c>
    </row>
    <row r="701" spans="2:6" x14ac:dyDescent="0.35">
      <c r="B701" s="4"/>
      <c r="C701" s="3"/>
      <c r="E701" s="4" t="s">
        <v>5341</v>
      </c>
      <c r="F701" s="3" t="s">
        <v>5342</v>
      </c>
    </row>
    <row r="702" spans="2:6" x14ac:dyDescent="0.35">
      <c r="B702" s="4"/>
      <c r="C702" s="3"/>
      <c r="E702" s="4" t="s">
        <v>5343</v>
      </c>
      <c r="F702" s="3" t="s">
        <v>5344</v>
      </c>
    </row>
    <row r="703" spans="2:6" x14ac:dyDescent="0.35">
      <c r="B703" s="4"/>
      <c r="C703" s="3"/>
      <c r="E703" s="4" t="s">
        <v>5345</v>
      </c>
      <c r="F703" s="3" t="s">
        <v>5346</v>
      </c>
    </row>
    <row r="704" spans="2:6" x14ac:dyDescent="0.35">
      <c r="B704" s="4"/>
      <c r="C704" s="3"/>
      <c r="E704" s="4" t="s">
        <v>5347</v>
      </c>
      <c r="F704" s="3" t="s">
        <v>5348</v>
      </c>
    </row>
    <row r="705" spans="2:6" x14ac:dyDescent="0.35">
      <c r="B705" s="4"/>
      <c r="C705" s="3"/>
      <c r="E705" s="4" t="s">
        <v>5349</v>
      </c>
      <c r="F705" s="3" t="s">
        <v>5350</v>
      </c>
    </row>
    <row r="706" spans="2:6" x14ac:dyDescent="0.35">
      <c r="B706" s="4"/>
      <c r="C706" s="3"/>
      <c r="E706" s="4" t="s">
        <v>5351</v>
      </c>
      <c r="F706" s="3" t="s">
        <v>5352</v>
      </c>
    </row>
    <row r="707" spans="2:6" x14ac:dyDescent="0.35">
      <c r="B707" s="4"/>
      <c r="C707" s="3"/>
      <c r="E707" s="4" t="s">
        <v>5353</v>
      </c>
      <c r="F707" s="3" t="s">
        <v>5354</v>
      </c>
    </row>
    <row r="708" spans="2:6" x14ac:dyDescent="0.35">
      <c r="B708" s="4"/>
      <c r="C708" s="3"/>
      <c r="E708" s="4" t="s">
        <v>5355</v>
      </c>
      <c r="F708" s="3" t="s">
        <v>5356</v>
      </c>
    </row>
    <row r="709" spans="2:6" x14ac:dyDescent="0.35">
      <c r="B709" s="4"/>
      <c r="C709" s="3"/>
      <c r="E709" s="4" t="s">
        <v>5357</v>
      </c>
      <c r="F709" s="3" t="s">
        <v>5358</v>
      </c>
    </row>
    <row r="710" spans="2:6" x14ac:dyDescent="0.35">
      <c r="B710" s="4"/>
      <c r="C710" s="3"/>
      <c r="E710" s="4" t="s">
        <v>5359</v>
      </c>
      <c r="F710" s="3" t="s">
        <v>5360</v>
      </c>
    </row>
    <row r="711" spans="2:6" x14ac:dyDescent="0.35">
      <c r="B711" s="4"/>
      <c r="C711" s="3"/>
      <c r="E711" s="4" t="s">
        <v>5361</v>
      </c>
      <c r="F711" s="3" t="s">
        <v>5362</v>
      </c>
    </row>
    <row r="712" spans="2:6" x14ac:dyDescent="0.35">
      <c r="B712" s="4"/>
      <c r="C712" s="3"/>
      <c r="E712" s="4" t="s">
        <v>5363</v>
      </c>
      <c r="F712" s="3" t="s">
        <v>5364</v>
      </c>
    </row>
    <row r="713" spans="2:6" x14ac:dyDescent="0.35">
      <c r="B713" s="4"/>
      <c r="C713" s="3"/>
      <c r="E713" s="4" t="s">
        <v>5365</v>
      </c>
      <c r="F713" s="3" t="s">
        <v>5366</v>
      </c>
    </row>
    <row r="714" spans="2:6" x14ac:dyDescent="0.35">
      <c r="B714" s="4"/>
      <c r="C714" s="3"/>
      <c r="E714" s="4" t="s">
        <v>5367</v>
      </c>
      <c r="F714" s="3" t="s">
        <v>5368</v>
      </c>
    </row>
    <row r="715" spans="2:6" x14ac:dyDescent="0.35">
      <c r="B715" s="4"/>
      <c r="C715" s="3"/>
      <c r="E715" s="4" t="s">
        <v>5369</v>
      </c>
      <c r="F715" s="3" t="s">
        <v>5370</v>
      </c>
    </row>
    <row r="716" spans="2:6" x14ac:dyDescent="0.35">
      <c r="B716" s="4"/>
      <c r="C716" s="3"/>
      <c r="E716" s="4" t="s">
        <v>5371</v>
      </c>
      <c r="F716" s="3" t="s">
        <v>5372</v>
      </c>
    </row>
    <row r="717" spans="2:6" x14ac:dyDescent="0.35">
      <c r="B717" s="4"/>
      <c r="C717" s="3"/>
      <c r="E717" s="4" t="s">
        <v>5373</v>
      </c>
      <c r="F717" s="3" t="s">
        <v>5374</v>
      </c>
    </row>
    <row r="718" spans="2:6" x14ac:dyDescent="0.35">
      <c r="B718" s="4"/>
      <c r="C718" s="3"/>
      <c r="E718" s="4" t="s">
        <v>5375</v>
      </c>
      <c r="F718" s="3" t="s">
        <v>5376</v>
      </c>
    </row>
    <row r="719" spans="2:6" x14ac:dyDescent="0.35">
      <c r="B719" s="4"/>
      <c r="C719" s="3"/>
      <c r="E719" s="4" t="s">
        <v>5377</v>
      </c>
      <c r="F719" s="3" t="s">
        <v>5378</v>
      </c>
    </row>
    <row r="720" spans="2:6" x14ac:dyDescent="0.35">
      <c r="B720" s="4"/>
      <c r="C720" s="3"/>
      <c r="E720" s="4" t="s">
        <v>5379</v>
      </c>
      <c r="F720" s="3" t="s">
        <v>5380</v>
      </c>
    </row>
    <row r="721" spans="2:6" x14ac:dyDescent="0.35">
      <c r="B721" s="4"/>
      <c r="C721" s="3"/>
      <c r="E721" s="4" t="s">
        <v>5381</v>
      </c>
      <c r="F721" s="3" t="s">
        <v>5382</v>
      </c>
    </row>
    <row r="722" spans="2:6" x14ac:dyDescent="0.35">
      <c r="B722" s="4"/>
      <c r="C722" s="3"/>
      <c r="E722" s="4" t="s">
        <v>5383</v>
      </c>
      <c r="F722" s="3" t="s">
        <v>5384</v>
      </c>
    </row>
    <row r="723" spans="2:6" x14ac:dyDescent="0.35">
      <c r="B723" s="4"/>
      <c r="C723" s="3"/>
      <c r="E723" s="4" t="s">
        <v>5385</v>
      </c>
      <c r="F723" s="3" t="s">
        <v>5386</v>
      </c>
    </row>
    <row r="724" spans="2:6" x14ac:dyDescent="0.35">
      <c r="B724" s="4"/>
      <c r="C724" s="3"/>
      <c r="E724" s="4" t="s">
        <v>5387</v>
      </c>
      <c r="F724" s="3" t="s">
        <v>5388</v>
      </c>
    </row>
    <row r="725" spans="2:6" x14ac:dyDescent="0.35">
      <c r="B725" s="4"/>
      <c r="C725" s="3"/>
      <c r="E725" s="4" t="s">
        <v>5389</v>
      </c>
      <c r="F725" s="3" t="s">
        <v>5390</v>
      </c>
    </row>
    <row r="726" spans="2:6" x14ac:dyDescent="0.35">
      <c r="B726" s="4"/>
      <c r="C726" s="3"/>
      <c r="E726" s="4" t="s">
        <v>5391</v>
      </c>
      <c r="F726" s="3" t="s">
        <v>5392</v>
      </c>
    </row>
    <row r="727" spans="2:6" x14ac:dyDescent="0.35">
      <c r="B727" s="4"/>
      <c r="C727" s="3"/>
      <c r="E727" s="5" t="s">
        <v>5393</v>
      </c>
      <c r="F727" s="5" t="s">
        <v>5394</v>
      </c>
    </row>
    <row r="728" spans="2:6" x14ac:dyDescent="0.35">
      <c r="B728" s="4"/>
      <c r="C728" s="3"/>
      <c r="E728" s="4" t="s">
        <v>5395</v>
      </c>
      <c r="F728" s="3" t="s">
        <v>5396</v>
      </c>
    </row>
    <row r="729" spans="2:6" x14ac:dyDescent="0.35">
      <c r="B729" s="4"/>
      <c r="C729" s="3"/>
      <c r="E729" s="4" t="s">
        <v>5397</v>
      </c>
      <c r="F729" s="3" t="s">
        <v>5398</v>
      </c>
    </row>
    <row r="730" spans="2:6" x14ac:dyDescent="0.35">
      <c r="B730" s="4"/>
      <c r="C730" s="3"/>
      <c r="E730" s="4" t="s">
        <v>5399</v>
      </c>
      <c r="F730" s="3" t="s">
        <v>5400</v>
      </c>
    </row>
    <row r="731" spans="2:6" x14ac:dyDescent="0.35">
      <c r="B731" s="4"/>
      <c r="C731" s="3"/>
      <c r="E731" s="4" t="s">
        <v>5401</v>
      </c>
      <c r="F731" s="3" t="s">
        <v>5402</v>
      </c>
    </row>
    <row r="732" spans="2:6" x14ac:dyDescent="0.35">
      <c r="B732" s="4"/>
      <c r="C732" s="3"/>
      <c r="E732" s="4" t="s">
        <v>5403</v>
      </c>
      <c r="F732" s="3" t="s">
        <v>5404</v>
      </c>
    </row>
    <row r="733" spans="2:6" x14ac:dyDescent="0.35">
      <c r="B733" s="4"/>
      <c r="C733" s="3"/>
      <c r="E733" s="4" t="s">
        <v>5405</v>
      </c>
      <c r="F733" s="3" t="s">
        <v>5406</v>
      </c>
    </row>
    <row r="734" spans="2:6" x14ac:dyDescent="0.35">
      <c r="B734" s="4"/>
      <c r="C734" s="3"/>
      <c r="E734" s="4" t="s">
        <v>5407</v>
      </c>
      <c r="F734" s="3" t="s">
        <v>5408</v>
      </c>
    </row>
    <row r="735" spans="2:6" x14ac:dyDescent="0.35">
      <c r="B735" s="4"/>
      <c r="C735" s="3"/>
      <c r="E735" s="4" t="s">
        <v>5409</v>
      </c>
      <c r="F735" s="3" t="s">
        <v>5410</v>
      </c>
    </row>
    <row r="736" spans="2:6" x14ac:dyDescent="0.35">
      <c r="B736" s="4"/>
      <c r="C736" s="3"/>
      <c r="E736" s="4" t="s">
        <v>5411</v>
      </c>
      <c r="F736" s="3" t="s">
        <v>5412</v>
      </c>
    </row>
    <row r="737" spans="2:6" x14ac:dyDescent="0.35">
      <c r="B737" s="4"/>
      <c r="C737" s="3"/>
      <c r="E737" s="4" t="s">
        <v>5413</v>
      </c>
      <c r="F737" s="3" t="s">
        <v>5414</v>
      </c>
    </row>
    <row r="738" spans="2:6" x14ac:dyDescent="0.35">
      <c r="B738" s="4"/>
      <c r="C738" s="3"/>
      <c r="E738" s="4" t="s">
        <v>5415</v>
      </c>
      <c r="F738" s="3" t="s">
        <v>5416</v>
      </c>
    </row>
    <row r="739" spans="2:6" x14ac:dyDescent="0.35">
      <c r="B739" s="4"/>
      <c r="C739" s="3"/>
      <c r="E739" s="4" t="s">
        <v>5417</v>
      </c>
      <c r="F739" s="3" t="s">
        <v>5418</v>
      </c>
    </row>
    <row r="740" spans="2:6" x14ac:dyDescent="0.35">
      <c r="B740" s="4"/>
      <c r="C740" s="3"/>
      <c r="E740" s="4" t="s">
        <v>5419</v>
      </c>
      <c r="F740" s="3" t="s">
        <v>5420</v>
      </c>
    </row>
    <row r="741" spans="2:6" x14ac:dyDescent="0.35">
      <c r="B741" s="4"/>
      <c r="C741" s="3"/>
      <c r="E741" s="4" t="s">
        <v>5421</v>
      </c>
      <c r="F741" s="3" t="s">
        <v>5422</v>
      </c>
    </row>
    <row r="742" spans="2:6" x14ac:dyDescent="0.35">
      <c r="B742" s="4"/>
      <c r="C742" s="3"/>
      <c r="E742" s="4" t="s">
        <v>5423</v>
      </c>
      <c r="F742" s="3" t="s">
        <v>5424</v>
      </c>
    </row>
    <row r="743" spans="2:6" x14ac:dyDescent="0.35">
      <c r="B743" s="4"/>
      <c r="C743" s="3"/>
      <c r="E743" s="4" t="s">
        <v>5425</v>
      </c>
      <c r="F743" s="3" t="s">
        <v>5426</v>
      </c>
    </row>
    <row r="744" spans="2:6" x14ac:dyDescent="0.35">
      <c r="B744" s="4"/>
      <c r="C744" s="3"/>
      <c r="E744" s="4" t="s">
        <v>5427</v>
      </c>
      <c r="F744" s="3" t="s">
        <v>5428</v>
      </c>
    </row>
    <row r="745" spans="2:6" x14ac:dyDescent="0.35">
      <c r="B745" s="4"/>
      <c r="C745" s="3"/>
      <c r="E745" s="4" t="s">
        <v>5429</v>
      </c>
      <c r="F745" s="3" t="s">
        <v>5430</v>
      </c>
    </row>
    <row r="746" spans="2:6" x14ac:dyDescent="0.35">
      <c r="B746" s="4"/>
      <c r="C746" s="3"/>
      <c r="E746" s="4" t="s">
        <v>5431</v>
      </c>
      <c r="F746" s="3" t="s">
        <v>5432</v>
      </c>
    </row>
    <row r="747" spans="2:6" x14ac:dyDescent="0.35">
      <c r="B747" s="4"/>
      <c r="C747" s="3"/>
      <c r="E747" s="4" t="s">
        <v>5433</v>
      </c>
      <c r="F747" s="3" t="s">
        <v>5434</v>
      </c>
    </row>
    <row r="748" spans="2:6" x14ac:dyDescent="0.35">
      <c r="B748" s="4"/>
      <c r="C748" s="3"/>
      <c r="E748" s="4" t="s">
        <v>5435</v>
      </c>
      <c r="F748" s="3" t="s">
        <v>5436</v>
      </c>
    </row>
    <row r="749" spans="2:6" x14ac:dyDescent="0.35">
      <c r="B749" s="4"/>
      <c r="C749" s="3"/>
      <c r="E749" s="4" t="s">
        <v>5437</v>
      </c>
      <c r="F749" s="3" t="s">
        <v>5438</v>
      </c>
    </row>
    <row r="750" spans="2:6" x14ac:dyDescent="0.35">
      <c r="B750" s="4"/>
      <c r="C750" s="3"/>
      <c r="E750" s="4" t="s">
        <v>5439</v>
      </c>
      <c r="F750" s="3" t="s">
        <v>5440</v>
      </c>
    </row>
    <row r="751" spans="2:6" x14ac:dyDescent="0.35">
      <c r="B751" s="4"/>
      <c r="C751" s="3"/>
      <c r="E751" s="4" t="s">
        <v>5441</v>
      </c>
      <c r="F751" s="3" t="s">
        <v>5442</v>
      </c>
    </row>
    <row r="752" spans="2:6" x14ac:dyDescent="0.35">
      <c r="B752" s="4"/>
      <c r="C752" s="3"/>
      <c r="E752" s="4" t="s">
        <v>5443</v>
      </c>
      <c r="F752" s="3" t="s">
        <v>5444</v>
      </c>
    </row>
    <row r="753" spans="2:6" x14ac:dyDescent="0.35">
      <c r="B753" s="4"/>
      <c r="C753" s="3"/>
      <c r="E753" s="4" t="s">
        <v>5445</v>
      </c>
      <c r="F753" s="3" t="s">
        <v>5446</v>
      </c>
    </row>
    <row r="754" spans="2:6" x14ac:dyDescent="0.35">
      <c r="B754" s="4"/>
      <c r="C754" s="3"/>
      <c r="E754" s="4" t="s">
        <v>5447</v>
      </c>
      <c r="F754" s="3" t="s">
        <v>5448</v>
      </c>
    </row>
    <row r="755" spans="2:6" x14ac:dyDescent="0.35">
      <c r="B755" s="4"/>
      <c r="C755" s="3"/>
      <c r="E755" s="4" t="s">
        <v>5449</v>
      </c>
      <c r="F755" s="3" t="s">
        <v>5450</v>
      </c>
    </row>
    <row r="756" spans="2:6" x14ac:dyDescent="0.35">
      <c r="B756" s="4"/>
      <c r="C756" s="3"/>
      <c r="E756" s="4" t="s">
        <v>5451</v>
      </c>
      <c r="F756" s="3" t="s">
        <v>5452</v>
      </c>
    </row>
    <row r="757" spans="2:6" x14ac:dyDescent="0.35">
      <c r="B757" s="4"/>
      <c r="C757" s="3"/>
      <c r="E757" s="4" t="s">
        <v>5453</v>
      </c>
      <c r="F757" s="3" t="s">
        <v>5454</v>
      </c>
    </row>
    <row r="758" spans="2:6" x14ac:dyDescent="0.35">
      <c r="B758" s="4"/>
      <c r="C758" s="3"/>
      <c r="E758" s="4" t="s">
        <v>5455</v>
      </c>
      <c r="F758" s="3" t="s">
        <v>5456</v>
      </c>
    </row>
    <row r="759" spans="2:6" x14ac:dyDescent="0.35">
      <c r="B759" s="4"/>
      <c r="C759" s="3"/>
      <c r="E759" s="4" t="s">
        <v>5457</v>
      </c>
      <c r="F759" s="3" t="s">
        <v>5458</v>
      </c>
    </row>
    <row r="760" spans="2:6" x14ac:dyDescent="0.35">
      <c r="B760" s="4"/>
      <c r="C760" s="3"/>
      <c r="E760" s="4" t="s">
        <v>5459</v>
      </c>
      <c r="F760" s="3" t="s">
        <v>5460</v>
      </c>
    </row>
    <row r="761" spans="2:6" x14ac:dyDescent="0.35">
      <c r="B761" s="4"/>
      <c r="C761" s="3"/>
      <c r="E761" s="4" t="s">
        <v>5461</v>
      </c>
      <c r="F761" s="3" t="s">
        <v>5462</v>
      </c>
    </row>
    <row r="762" spans="2:6" x14ac:dyDescent="0.35">
      <c r="B762" s="4"/>
      <c r="C762" s="3"/>
      <c r="E762" s="4" t="s">
        <v>5463</v>
      </c>
      <c r="F762" s="3" t="s">
        <v>5464</v>
      </c>
    </row>
    <row r="763" spans="2:6" x14ac:dyDescent="0.35">
      <c r="B763" s="4"/>
      <c r="C763" s="3"/>
      <c r="E763" s="4" t="s">
        <v>5465</v>
      </c>
      <c r="F763" s="3" t="s">
        <v>5466</v>
      </c>
    </row>
    <row r="764" spans="2:6" x14ac:dyDescent="0.35">
      <c r="B764" s="4"/>
      <c r="C764" s="3"/>
      <c r="E764" s="4" t="s">
        <v>5467</v>
      </c>
      <c r="F764" s="3" t="s">
        <v>5468</v>
      </c>
    </row>
    <row r="765" spans="2:6" x14ac:dyDescent="0.35">
      <c r="B765" s="4"/>
      <c r="C765" s="3"/>
      <c r="E765" s="4" t="s">
        <v>5469</v>
      </c>
      <c r="F765" s="3" t="s">
        <v>5470</v>
      </c>
    </row>
    <row r="766" spans="2:6" x14ac:dyDescent="0.35">
      <c r="B766" s="4"/>
      <c r="C766" s="3"/>
      <c r="E766" s="4" t="s">
        <v>5471</v>
      </c>
      <c r="F766" s="3" t="s">
        <v>5472</v>
      </c>
    </row>
    <row r="767" spans="2:6" x14ac:dyDescent="0.35">
      <c r="B767" s="4"/>
      <c r="C767" s="3"/>
      <c r="E767" s="4" t="s">
        <v>5473</v>
      </c>
      <c r="F767" s="3" t="s">
        <v>5474</v>
      </c>
    </row>
    <row r="768" spans="2:6" x14ac:dyDescent="0.35">
      <c r="B768" s="4"/>
      <c r="C768" s="3"/>
      <c r="E768" s="4" t="s">
        <v>5475</v>
      </c>
      <c r="F768" s="3" t="s">
        <v>5476</v>
      </c>
    </row>
    <row r="769" spans="2:6" x14ac:dyDescent="0.35">
      <c r="B769" s="4"/>
      <c r="C769" s="3"/>
      <c r="E769" s="4" t="s">
        <v>5477</v>
      </c>
      <c r="F769" s="3" t="s">
        <v>5478</v>
      </c>
    </row>
    <row r="770" spans="2:6" x14ac:dyDescent="0.35">
      <c r="B770" s="4"/>
      <c r="C770" s="3"/>
      <c r="E770" s="4" t="s">
        <v>5479</v>
      </c>
      <c r="F770" s="3" t="s">
        <v>5480</v>
      </c>
    </row>
    <row r="771" spans="2:6" x14ac:dyDescent="0.35">
      <c r="B771" s="4"/>
      <c r="C771" s="3"/>
      <c r="E771" s="4" t="s">
        <v>5481</v>
      </c>
      <c r="F771" s="3" t="s">
        <v>5482</v>
      </c>
    </row>
    <row r="772" spans="2:6" x14ac:dyDescent="0.35">
      <c r="B772" s="4"/>
      <c r="C772" s="3"/>
      <c r="E772" s="4" t="s">
        <v>5483</v>
      </c>
      <c r="F772" s="3" t="s">
        <v>5484</v>
      </c>
    </row>
    <row r="773" spans="2:6" x14ac:dyDescent="0.35">
      <c r="B773" s="4"/>
      <c r="C773" s="3"/>
      <c r="E773" s="4" t="s">
        <v>5485</v>
      </c>
      <c r="F773" s="3" t="s">
        <v>5486</v>
      </c>
    </row>
    <row r="774" spans="2:6" x14ac:dyDescent="0.35">
      <c r="B774" s="4"/>
      <c r="C774" s="3"/>
      <c r="E774" s="4" t="s">
        <v>5487</v>
      </c>
      <c r="F774" s="3" t="s">
        <v>5488</v>
      </c>
    </row>
    <row r="775" spans="2:6" x14ac:dyDescent="0.35">
      <c r="B775" s="4"/>
      <c r="C775" s="3"/>
      <c r="E775" s="4" t="s">
        <v>5489</v>
      </c>
      <c r="F775" s="3" t="s">
        <v>5490</v>
      </c>
    </row>
    <row r="776" spans="2:6" x14ac:dyDescent="0.35">
      <c r="B776" s="4"/>
      <c r="C776" s="3"/>
      <c r="E776" s="4" t="s">
        <v>5491</v>
      </c>
      <c r="F776" s="3" t="s">
        <v>5492</v>
      </c>
    </row>
    <row r="777" spans="2:6" x14ac:dyDescent="0.35">
      <c r="B777" s="4"/>
      <c r="C777" s="3"/>
      <c r="E777" s="4" t="s">
        <v>5493</v>
      </c>
      <c r="F777" s="3" t="s">
        <v>5494</v>
      </c>
    </row>
    <row r="778" spans="2:6" x14ac:dyDescent="0.35">
      <c r="B778" s="4"/>
      <c r="C778" s="3"/>
      <c r="E778" s="4" t="s">
        <v>5495</v>
      </c>
      <c r="F778" s="3" t="s">
        <v>5496</v>
      </c>
    </row>
    <row r="779" spans="2:6" x14ac:dyDescent="0.35">
      <c r="B779" s="4"/>
      <c r="C779" s="3"/>
      <c r="E779" s="4" t="s">
        <v>5497</v>
      </c>
      <c r="F779" s="3" t="s">
        <v>5498</v>
      </c>
    </row>
    <row r="780" spans="2:6" x14ac:dyDescent="0.35">
      <c r="B780" s="4"/>
      <c r="C780" s="3"/>
      <c r="E780" s="4" t="s">
        <v>5499</v>
      </c>
      <c r="F780" s="3" t="s">
        <v>5500</v>
      </c>
    </row>
    <row r="781" spans="2:6" x14ac:dyDescent="0.35">
      <c r="B781" s="4"/>
      <c r="C781" s="3"/>
      <c r="E781" s="4" t="s">
        <v>5501</v>
      </c>
      <c r="F781" s="3" t="s">
        <v>5502</v>
      </c>
    </row>
    <row r="782" spans="2:6" x14ac:dyDescent="0.35">
      <c r="B782" s="4"/>
      <c r="C782" s="3"/>
      <c r="E782" s="4" t="s">
        <v>5503</v>
      </c>
      <c r="F782" s="3" t="s">
        <v>5504</v>
      </c>
    </row>
    <row r="783" spans="2:6" x14ac:dyDescent="0.35">
      <c r="B783" s="4"/>
      <c r="C783" s="3"/>
      <c r="E783" s="4" t="s">
        <v>5505</v>
      </c>
      <c r="F783" s="3" t="s">
        <v>5506</v>
      </c>
    </row>
    <row r="784" spans="2:6" x14ac:dyDescent="0.35">
      <c r="B784" s="4"/>
      <c r="C784" s="3"/>
      <c r="E784" s="4" t="s">
        <v>5507</v>
      </c>
      <c r="F784" s="3" t="s">
        <v>5508</v>
      </c>
    </row>
    <row r="785" spans="2:6" x14ac:dyDescent="0.35">
      <c r="B785" s="4"/>
      <c r="C785" s="3"/>
      <c r="E785" s="4" t="s">
        <v>5509</v>
      </c>
      <c r="F785" s="3" t="s">
        <v>5510</v>
      </c>
    </row>
    <row r="786" spans="2:6" x14ac:dyDescent="0.35">
      <c r="B786" s="4"/>
      <c r="C786" s="3"/>
      <c r="E786" s="4" t="s">
        <v>5511</v>
      </c>
      <c r="F786" s="3" t="s">
        <v>5512</v>
      </c>
    </row>
    <row r="787" spans="2:6" x14ac:dyDescent="0.35">
      <c r="B787" s="4"/>
      <c r="C787" s="3"/>
      <c r="E787" s="4" t="s">
        <v>5513</v>
      </c>
      <c r="F787" s="3" t="s">
        <v>5514</v>
      </c>
    </row>
    <row r="788" spans="2:6" x14ac:dyDescent="0.35">
      <c r="B788" s="4"/>
      <c r="C788" s="3"/>
      <c r="E788" s="4" t="s">
        <v>5515</v>
      </c>
      <c r="F788" s="3" t="s">
        <v>5516</v>
      </c>
    </row>
    <row r="789" spans="2:6" x14ac:dyDescent="0.35">
      <c r="B789" s="4"/>
      <c r="C789" s="3"/>
      <c r="E789" s="4" t="s">
        <v>5517</v>
      </c>
      <c r="F789" s="3" t="s">
        <v>5518</v>
      </c>
    </row>
    <row r="790" spans="2:6" x14ac:dyDescent="0.35">
      <c r="B790" s="4"/>
      <c r="C790" s="3"/>
      <c r="E790" s="4" t="s">
        <v>5519</v>
      </c>
      <c r="F790" s="3" t="s">
        <v>5520</v>
      </c>
    </row>
    <row r="791" spans="2:6" x14ac:dyDescent="0.35">
      <c r="B791" s="4"/>
      <c r="C791" s="3"/>
      <c r="E791" s="4" t="s">
        <v>5521</v>
      </c>
      <c r="F791" s="3" t="s">
        <v>5522</v>
      </c>
    </row>
    <row r="792" spans="2:6" x14ac:dyDescent="0.35">
      <c r="B792" s="4"/>
      <c r="C792" s="3"/>
      <c r="E792" s="4" t="s">
        <v>5523</v>
      </c>
      <c r="F792" s="3" t="s">
        <v>5524</v>
      </c>
    </row>
    <row r="793" spans="2:6" x14ac:dyDescent="0.35">
      <c r="B793" s="4"/>
      <c r="C793" s="3"/>
      <c r="E793" s="4" t="s">
        <v>5525</v>
      </c>
      <c r="F793" s="3" t="s">
        <v>5526</v>
      </c>
    </row>
    <row r="794" spans="2:6" x14ac:dyDescent="0.35">
      <c r="B794" s="4"/>
      <c r="C794" s="3"/>
      <c r="E794" s="4" t="s">
        <v>5527</v>
      </c>
      <c r="F794" s="3" t="s">
        <v>5528</v>
      </c>
    </row>
    <row r="795" spans="2:6" x14ac:dyDescent="0.35">
      <c r="B795" s="4"/>
      <c r="C795" s="3"/>
      <c r="E795" s="4" t="s">
        <v>5529</v>
      </c>
      <c r="F795" s="3" t="s">
        <v>5530</v>
      </c>
    </row>
    <row r="796" spans="2:6" x14ac:dyDescent="0.35">
      <c r="B796" s="4"/>
      <c r="C796" s="3"/>
      <c r="E796" s="4" t="s">
        <v>5531</v>
      </c>
      <c r="F796" s="3" t="s">
        <v>5532</v>
      </c>
    </row>
    <row r="797" spans="2:6" x14ac:dyDescent="0.35">
      <c r="B797" s="4"/>
      <c r="C797" s="3"/>
      <c r="E797" s="4" t="s">
        <v>5533</v>
      </c>
      <c r="F797" s="3" t="s">
        <v>5534</v>
      </c>
    </row>
    <row r="798" spans="2:6" x14ac:dyDescent="0.35">
      <c r="B798" s="4"/>
      <c r="C798" s="3"/>
      <c r="E798" s="4" t="s">
        <v>5535</v>
      </c>
      <c r="F798" s="3" t="s">
        <v>5536</v>
      </c>
    </row>
    <row r="799" spans="2:6" x14ac:dyDescent="0.35">
      <c r="B799" s="4"/>
      <c r="C799" s="3"/>
      <c r="E799" s="4" t="s">
        <v>5537</v>
      </c>
      <c r="F799" s="3" t="s">
        <v>5538</v>
      </c>
    </row>
    <row r="800" spans="2:6" x14ac:dyDescent="0.35">
      <c r="B800" s="4"/>
      <c r="C800" s="3"/>
      <c r="E800" s="4" t="s">
        <v>5539</v>
      </c>
      <c r="F800" s="3" t="s">
        <v>5540</v>
      </c>
    </row>
    <row r="801" spans="2:6" x14ac:dyDescent="0.35">
      <c r="B801" s="4"/>
      <c r="C801" s="3"/>
      <c r="E801" s="4" t="s">
        <v>5541</v>
      </c>
      <c r="F801" s="3" t="s">
        <v>5542</v>
      </c>
    </row>
    <row r="802" spans="2:6" x14ac:dyDescent="0.35">
      <c r="B802" s="4"/>
      <c r="C802" s="3"/>
      <c r="E802" s="4" t="s">
        <v>5543</v>
      </c>
      <c r="F802" s="3" t="s">
        <v>5544</v>
      </c>
    </row>
    <row r="803" spans="2:6" x14ac:dyDescent="0.35">
      <c r="B803" s="4"/>
      <c r="C803" s="3"/>
      <c r="E803" s="4" t="s">
        <v>5545</v>
      </c>
      <c r="F803" s="3" t="s">
        <v>5546</v>
      </c>
    </row>
    <row r="804" spans="2:6" x14ac:dyDescent="0.35">
      <c r="B804" s="4"/>
      <c r="C804" s="3"/>
      <c r="E804" s="4" t="s">
        <v>5547</v>
      </c>
      <c r="F804" s="3" t="s">
        <v>5548</v>
      </c>
    </row>
    <row r="805" spans="2:6" x14ac:dyDescent="0.35">
      <c r="B805" s="4"/>
      <c r="C805" s="3"/>
      <c r="E805" s="4" t="s">
        <v>5549</v>
      </c>
      <c r="F805" s="3" t="s">
        <v>5550</v>
      </c>
    </row>
    <row r="806" spans="2:6" x14ac:dyDescent="0.35">
      <c r="B806" s="4"/>
      <c r="C806" s="3"/>
      <c r="E806" s="4" t="s">
        <v>5551</v>
      </c>
      <c r="F806" s="3" t="s">
        <v>5552</v>
      </c>
    </row>
    <row r="807" spans="2:6" x14ac:dyDescent="0.35">
      <c r="B807" s="4"/>
      <c r="C807" s="3"/>
      <c r="E807" s="4" t="s">
        <v>5553</v>
      </c>
      <c r="F807" s="3" t="s">
        <v>5554</v>
      </c>
    </row>
    <row r="808" spans="2:6" x14ac:dyDescent="0.35">
      <c r="B808" s="4"/>
      <c r="C808" s="3"/>
      <c r="E808" s="4" t="s">
        <v>5555</v>
      </c>
      <c r="F808" s="3" t="s">
        <v>5556</v>
      </c>
    </row>
    <row r="809" spans="2:6" x14ac:dyDescent="0.35">
      <c r="B809" s="4"/>
      <c r="C809" s="3"/>
      <c r="E809" s="4" t="s">
        <v>5557</v>
      </c>
      <c r="F809" s="3" t="s">
        <v>5558</v>
      </c>
    </row>
    <row r="810" spans="2:6" x14ac:dyDescent="0.35">
      <c r="B810" s="4"/>
      <c r="C810" s="3"/>
      <c r="E810" s="4" t="s">
        <v>5559</v>
      </c>
      <c r="F810" s="3" t="s">
        <v>5560</v>
      </c>
    </row>
    <row r="811" spans="2:6" x14ac:dyDescent="0.35">
      <c r="B811" s="4"/>
      <c r="C811" s="3"/>
      <c r="E811" s="4" t="s">
        <v>5561</v>
      </c>
      <c r="F811" s="3" t="s">
        <v>5562</v>
      </c>
    </row>
    <row r="812" spans="2:6" x14ac:dyDescent="0.35">
      <c r="B812" s="4"/>
      <c r="C812" s="3"/>
      <c r="E812" s="4" t="s">
        <v>5563</v>
      </c>
      <c r="F812" s="3" t="s">
        <v>5564</v>
      </c>
    </row>
    <row r="813" spans="2:6" x14ac:dyDescent="0.35">
      <c r="B813" s="4"/>
      <c r="C813" s="3"/>
      <c r="E813" s="4" t="s">
        <v>5565</v>
      </c>
      <c r="F813" s="3" t="s">
        <v>5566</v>
      </c>
    </row>
    <row r="814" spans="2:6" x14ac:dyDescent="0.35">
      <c r="B814" s="4"/>
      <c r="C814" s="3"/>
      <c r="E814" s="4" t="s">
        <v>5567</v>
      </c>
      <c r="F814" s="3" t="s">
        <v>5568</v>
      </c>
    </row>
    <row r="815" spans="2:6" x14ac:dyDescent="0.35">
      <c r="B815" s="4"/>
      <c r="C815" s="3"/>
      <c r="E815" s="4" t="s">
        <v>5569</v>
      </c>
      <c r="F815" s="3" t="s">
        <v>5570</v>
      </c>
    </row>
    <row r="816" spans="2:6" x14ac:dyDescent="0.35">
      <c r="B816" s="4"/>
      <c r="C816" s="3"/>
      <c r="E816" s="4" t="s">
        <v>5571</v>
      </c>
      <c r="F816" s="3" t="s">
        <v>5572</v>
      </c>
    </row>
    <row r="817" spans="2:6" x14ac:dyDescent="0.35">
      <c r="B817" s="4"/>
      <c r="C817" s="3"/>
      <c r="E817" s="4" t="s">
        <v>5573</v>
      </c>
      <c r="F817" s="3" t="s">
        <v>5574</v>
      </c>
    </row>
    <row r="818" spans="2:6" x14ac:dyDescent="0.35">
      <c r="B818" s="4"/>
      <c r="C818" s="3"/>
      <c r="E818" s="4" t="s">
        <v>5575</v>
      </c>
      <c r="F818" s="3" t="s">
        <v>5576</v>
      </c>
    </row>
    <row r="819" spans="2:6" x14ac:dyDescent="0.35">
      <c r="B819" s="4"/>
      <c r="C819" s="3"/>
      <c r="E819" s="4" t="s">
        <v>5577</v>
      </c>
      <c r="F819" s="3" t="s">
        <v>5578</v>
      </c>
    </row>
    <row r="820" spans="2:6" x14ac:dyDescent="0.35">
      <c r="B820" s="4"/>
      <c r="C820" s="3"/>
      <c r="E820" s="4" t="s">
        <v>5579</v>
      </c>
      <c r="F820" s="3" t="s">
        <v>5580</v>
      </c>
    </row>
    <row r="821" spans="2:6" x14ac:dyDescent="0.35">
      <c r="B821" s="4"/>
      <c r="C821" s="3"/>
      <c r="E821" s="4" t="s">
        <v>5581</v>
      </c>
      <c r="F821" s="3" t="s">
        <v>5582</v>
      </c>
    </row>
    <row r="822" spans="2:6" x14ac:dyDescent="0.35">
      <c r="B822" s="4"/>
      <c r="C822" s="3"/>
      <c r="E822" s="4" t="s">
        <v>5583</v>
      </c>
      <c r="F822" s="3" t="s">
        <v>5584</v>
      </c>
    </row>
    <row r="823" spans="2:6" x14ac:dyDescent="0.35">
      <c r="B823" s="4"/>
      <c r="C823" s="3"/>
      <c r="E823" s="4" t="s">
        <v>5585</v>
      </c>
      <c r="F823" s="3" t="s">
        <v>5586</v>
      </c>
    </row>
    <row r="824" spans="2:6" x14ac:dyDescent="0.35">
      <c r="B824" s="4"/>
      <c r="C824" s="3"/>
      <c r="E824" s="4" t="s">
        <v>5587</v>
      </c>
      <c r="F824" s="3" t="s">
        <v>5588</v>
      </c>
    </row>
    <row r="825" spans="2:6" x14ac:dyDescent="0.35">
      <c r="B825" s="4"/>
      <c r="C825" s="3"/>
      <c r="E825" s="4" t="s">
        <v>5589</v>
      </c>
      <c r="F825" s="3" t="s">
        <v>5590</v>
      </c>
    </row>
    <row r="826" spans="2:6" x14ac:dyDescent="0.35">
      <c r="B826" s="4"/>
      <c r="C826" s="3"/>
      <c r="E826" s="4" t="s">
        <v>5591</v>
      </c>
      <c r="F826" s="3" t="s">
        <v>5592</v>
      </c>
    </row>
    <row r="827" spans="2:6" x14ac:dyDescent="0.35">
      <c r="B827" s="4"/>
      <c r="C827" s="3"/>
      <c r="E827" s="4" t="s">
        <v>5593</v>
      </c>
      <c r="F827" s="3" t="s">
        <v>5594</v>
      </c>
    </row>
    <row r="828" spans="2:6" x14ac:dyDescent="0.35">
      <c r="B828" s="4"/>
      <c r="C828" s="3"/>
      <c r="E828" s="4" t="s">
        <v>5595</v>
      </c>
      <c r="F828" s="3" t="s">
        <v>5596</v>
      </c>
    </row>
    <row r="829" spans="2:6" x14ac:dyDescent="0.35">
      <c r="B829" s="4"/>
      <c r="C829" s="3"/>
      <c r="E829" s="4" t="s">
        <v>5597</v>
      </c>
      <c r="F829" s="3" t="s">
        <v>5598</v>
      </c>
    </row>
    <row r="830" spans="2:6" x14ac:dyDescent="0.35">
      <c r="B830" s="4"/>
      <c r="C830" s="3"/>
      <c r="E830" s="4" t="s">
        <v>5599</v>
      </c>
      <c r="F830" s="3" t="s">
        <v>5600</v>
      </c>
    </row>
    <row r="831" spans="2:6" x14ac:dyDescent="0.35">
      <c r="B831" s="4"/>
      <c r="C831" s="3"/>
      <c r="E831" s="4" t="s">
        <v>5601</v>
      </c>
      <c r="F831" s="3" t="s">
        <v>5602</v>
      </c>
    </row>
    <row r="832" spans="2:6" x14ac:dyDescent="0.35">
      <c r="B832" s="4"/>
      <c r="C832" s="3"/>
      <c r="E832" s="4" t="s">
        <v>5603</v>
      </c>
      <c r="F832" s="3" t="s">
        <v>5604</v>
      </c>
    </row>
    <row r="833" spans="2:6" x14ac:dyDescent="0.35">
      <c r="B833" s="4"/>
      <c r="C833" s="3"/>
      <c r="E833" s="4" t="s">
        <v>5605</v>
      </c>
      <c r="F833" s="3" t="s">
        <v>5606</v>
      </c>
    </row>
    <row r="834" spans="2:6" x14ac:dyDescent="0.35">
      <c r="B834" s="4"/>
      <c r="C834" s="3"/>
      <c r="E834" s="4" t="s">
        <v>5607</v>
      </c>
      <c r="F834" s="3" t="s">
        <v>5608</v>
      </c>
    </row>
    <row r="835" spans="2:6" x14ac:dyDescent="0.35">
      <c r="B835" s="4"/>
      <c r="C835" s="3"/>
      <c r="E835" s="4" t="s">
        <v>5609</v>
      </c>
      <c r="F835" s="3" t="s">
        <v>5610</v>
      </c>
    </row>
    <row r="836" spans="2:6" x14ac:dyDescent="0.35">
      <c r="B836" s="4"/>
      <c r="C836" s="3"/>
      <c r="E836" s="4" t="s">
        <v>5611</v>
      </c>
      <c r="F836" s="3" t="s">
        <v>5612</v>
      </c>
    </row>
    <row r="837" spans="2:6" x14ac:dyDescent="0.35">
      <c r="B837" s="4"/>
      <c r="C837" s="3"/>
      <c r="E837" s="4" t="s">
        <v>5613</v>
      </c>
      <c r="F837" s="3" t="s">
        <v>5614</v>
      </c>
    </row>
    <row r="838" spans="2:6" x14ac:dyDescent="0.35">
      <c r="B838" s="4"/>
      <c r="C838" s="3"/>
      <c r="E838" s="4" t="s">
        <v>5615</v>
      </c>
      <c r="F838" s="3" t="s">
        <v>5616</v>
      </c>
    </row>
    <row r="839" spans="2:6" x14ac:dyDescent="0.35">
      <c r="B839" s="4"/>
      <c r="C839" s="3"/>
      <c r="E839" s="4" t="s">
        <v>5617</v>
      </c>
      <c r="F839" s="3" t="s">
        <v>5618</v>
      </c>
    </row>
    <row r="840" spans="2:6" x14ac:dyDescent="0.35">
      <c r="B840" s="4"/>
      <c r="C840" s="3"/>
      <c r="E840" s="4" t="s">
        <v>5619</v>
      </c>
      <c r="F840" s="3" t="s">
        <v>5620</v>
      </c>
    </row>
    <row r="841" spans="2:6" x14ac:dyDescent="0.35">
      <c r="B841" s="4"/>
      <c r="C841" s="3"/>
      <c r="E841" s="4" t="s">
        <v>5621</v>
      </c>
      <c r="F841" s="3" t="s">
        <v>5622</v>
      </c>
    </row>
    <row r="842" spans="2:6" x14ac:dyDescent="0.35">
      <c r="B842" s="4"/>
      <c r="C842" s="3"/>
      <c r="E842" s="4" t="s">
        <v>5623</v>
      </c>
      <c r="F842" s="3" t="s">
        <v>5624</v>
      </c>
    </row>
    <row r="843" spans="2:6" x14ac:dyDescent="0.35">
      <c r="B843" s="4"/>
      <c r="C843" s="3"/>
      <c r="E843" s="4" t="s">
        <v>5625</v>
      </c>
      <c r="F843" s="3" t="s">
        <v>5626</v>
      </c>
    </row>
    <row r="844" spans="2:6" x14ac:dyDescent="0.35">
      <c r="B844" s="4"/>
      <c r="C844" s="3"/>
      <c r="E844" s="4" t="s">
        <v>5627</v>
      </c>
      <c r="F844" s="3" t="s">
        <v>5628</v>
      </c>
    </row>
    <row r="845" spans="2:6" x14ac:dyDescent="0.35">
      <c r="B845" s="4"/>
      <c r="C845" s="3"/>
      <c r="E845" s="4" t="s">
        <v>5629</v>
      </c>
      <c r="F845" s="3" t="s">
        <v>5630</v>
      </c>
    </row>
    <row r="846" spans="2:6" x14ac:dyDescent="0.35">
      <c r="B846" s="4"/>
      <c r="C846" s="3"/>
      <c r="E846" s="4" t="s">
        <v>5631</v>
      </c>
      <c r="F846" s="3" t="s">
        <v>5632</v>
      </c>
    </row>
    <row r="847" spans="2:6" x14ac:dyDescent="0.35">
      <c r="B847" s="4"/>
      <c r="C847" s="3"/>
      <c r="E847" s="4" t="s">
        <v>5633</v>
      </c>
      <c r="F847" s="3" t="s">
        <v>5634</v>
      </c>
    </row>
    <row r="848" spans="2:6" x14ac:dyDescent="0.35">
      <c r="B848" s="4"/>
      <c r="C848" s="3"/>
      <c r="E848" s="4" t="s">
        <v>5635</v>
      </c>
      <c r="F848" s="3" t="s">
        <v>5636</v>
      </c>
    </row>
    <row r="849" spans="2:6" x14ac:dyDescent="0.35">
      <c r="B849" s="4"/>
      <c r="C849" s="3"/>
      <c r="E849" s="4" t="s">
        <v>5637</v>
      </c>
      <c r="F849" s="3" t="s">
        <v>5638</v>
      </c>
    </row>
    <row r="850" spans="2:6" x14ac:dyDescent="0.35">
      <c r="B850" s="4"/>
      <c r="C850" s="3"/>
      <c r="E850" s="4" t="s">
        <v>5639</v>
      </c>
      <c r="F850" s="3" t="s">
        <v>5640</v>
      </c>
    </row>
    <row r="851" spans="2:6" x14ac:dyDescent="0.35">
      <c r="B851" s="4"/>
      <c r="C851" s="3"/>
      <c r="E851" s="4" t="s">
        <v>5641</v>
      </c>
      <c r="F851" s="3" t="s">
        <v>5642</v>
      </c>
    </row>
    <row r="852" spans="2:6" x14ac:dyDescent="0.35">
      <c r="B852" s="4"/>
      <c r="C852" s="3"/>
      <c r="E852" s="4" t="s">
        <v>5643</v>
      </c>
      <c r="F852" s="3" t="s">
        <v>5644</v>
      </c>
    </row>
    <row r="853" spans="2:6" x14ac:dyDescent="0.35">
      <c r="B853" s="4"/>
      <c r="C853" s="3"/>
      <c r="E853" s="4" t="s">
        <v>5645</v>
      </c>
      <c r="F853" s="3" t="s">
        <v>5646</v>
      </c>
    </row>
    <row r="854" spans="2:6" x14ac:dyDescent="0.35">
      <c r="B854" s="4"/>
      <c r="C854" s="3"/>
      <c r="E854" s="4" t="s">
        <v>5647</v>
      </c>
      <c r="F854" s="3" t="s">
        <v>5648</v>
      </c>
    </row>
    <row r="855" spans="2:6" x14ac:dyDescent="0.35">
      <c r="B855" s="4"/>
      <c r="C855" s="3"/>
      <c r="E855" s="4" t="s">
        <v>5649</v>
      </c>
      <c r="F855" s="3" t="s">
        <v>5650</v>
      </c>
    </row>
    <row r="856" spans="2:6" x14ac:dyDescent="0.35">
      <c r="B856" s="4"/>
      <c r="C856" s="3"/>
      <c r="E856" s="4" t="s">
        <v>5651</v>
      </c>
      <c r="F856" s="3" t="s">
        <v>5652</v>
      </c>
    </row>
    <row r="857" spans="2:6" x14ac:dyDescent="0.35">
      <c r="B857" s="4"/>
      <c r="C857" s="3"/>
      <c r="E857" s="4" t="s">
        <v>5653</v>
      </c>
      <c r="F857" s="3" t="s">
        <v>5654</v>
      </c>
    </row>
    <row r="858" spans="2:6" x14ac:dyDescent="0.35">
      <c r="B858" s="4"/>
      <c r="C858" s="3"/>
      <c r="E858" s="4" t="s">
        <v>5655</v>
      </c>
      <c r="F858" s="3" t="s">
        <v>5656</v>
      </c>
    </row>
    <row r="859" spans="2:6" x14ac:dyDescent="0.35">
      <c r="B859" s="4"/>
      <c r="C859" s="3"/>
      <c r="E859" s="4" t="s">
        <v>5657</v>
      </c>
      <c r="F859" s="3" t="s">
        <v>5658</v>
      </c>
    </row>
    <row r="860" spans="2:6" x14ac:dyDescent="0.35">
      <c r="B860" s="4"/>
      <c r="C860" s="3"/>
      <c r="E860" s="4" t="s">
        <v>5659</v>
      </c>
      <c r="F860" s="3" t="s">
        <v>5660</v>
      </c>
    </row>
    <row r="861" spans="2:6" x14ac:dyDescent="0.35">
      <c r="B861" s="4"/>
      <c r="C861" s="3"/>
      <c r="E861" s="4" t="s">
        <v>5661</v>
      </c>
      <c r="F861" s="3" t="s">
        <v>5662</v>
      </c>
    </row>
    <row r="862" spans="2:6" x14ac:dyDescent="0.35">
      <c r="B862" s="4"/>
      <c r="C862" s="3"/>
      <c r="E862" s="4" t="s">
        <v>5663</v>
      </c>
      <c r="F862" s="3" t="s">
        <v>5664</v>
      </c>
    </row>
    <row r="863" spans="2:6" x14ac:dyDescent="0.35">
      <c r="B863" s="4"/>
      <c r="C863" s="3"/>
      <c r="E863" s="4" t="s">
        <v>5665</v>
      </c>
      <c r="F863" s="3" t="s">
        <v>5666</v>
      </c>
    </row>
    <row r="864" spans="2:6" x14ac:dyDescent="0.35">
      <c r="B864" s="4"/>
      <c r="C864" s="3"/>
      <c r="E864" s="4" t="s">
        <v>5667</v>
      </c>
      <c r="F864" s="3" t="s">
        <v>5668</v>
      </c>
    </row>
    <row r="865" spans="2:6" x14ac:dyDescent="0.35">
      <c r="B865" s="4"/>
      <c r="C865" s="3"/>
      <c r="E865" s="4" t="s">
        <v>5669</v>
      </c>
      <c r="F865" s="3" t="s">
        <v>5670</v>
      </c>
    </row>
    <row r="866" spans="2:6" x14ac:dyDescent="0.35">
      <c r="B866" s="4"/>
      <c r="C866" s="3"/>
      <c r="E866" s="4" t="s">
        <v>5671</v>
      </c>
      <c r="F866" s="3" t="s">
        <v>5672</v>
      </c>
    </row>
    <row r="867" spans="2:6" x14ac:dyDescent="0.35">
      <c r="B867" s="4"/>
      <c r="C867" s="3"/>
      <c r="E867" s="4" t="s">
        <v>5673</v>
      </c>
      <c r="F867" s="3" t="s">
        <v>5674</v>
      </c>
    </row>
    <row r="868" spans="2:6" x14ac:dyDescent="0.35">
      <c r="B868" s="4"/>
      <c r="C868" s="3"/>
      <c r="E868" s="4" t="s">
        <v>5675</v>
      </c>
      <c r="F868" s="3" t="s">
        <v>5676</v>
      </c>
    </row>
    <row r="869" spans="2:6" x14ac:dyDescent="0.35">
      <c r="B869" s="4"/>
      <c r="C869" s="3"/>
      <c r="E869" s="4" t="s">
        <v>5677</v>
      </c>
      <c r="F869" s="3" t="s">
        <v>5678</v>
      </c>
    </row>
    <row r="870" spans="2:6" x14ac:dyDescent="0.35">
      <c r="B870" s="4"/>
      <c r="C870" s="3"/>
      <c r="E870" s="4" t="s">
        <v>5679</v>
      </c>
      <c r="F870" s="3" t="s">
        <v>5680</v>
      </c>
    </row>
    <row r="871" spans="2:6" x14ac:dyDescent="0.35">
      <c r="B871" s="4"/>
      <c r="C871" s="3"/>
      <c r="E871" s="4" t="s">
        <v>5681</v>
      </c>
      <c r="F871" s="3" t="s">
        <v>5682</v>
      </c>
    </row>
    <row r="872" spans="2:6" x14ac:dyDescent="0.35">
      <c r="B872" s="4"/>
      <c r="C872" s="3"/>
      <c r="E872" s="4" t="s">
        <v>5683</v>
      </c>
      <c r="F872" s="3" t="s">
        <v>5684</v>
      </c>
    </row>
    <row r="873" spans="2:6" x14ac:dyDescent="0.35">
      <c r="B873" s="4"/>
      <c r="C873" s="3"/>
      <c r="E873" s="4" t="s">
        <v>5685</v>
      </c>
      <c r="F873" s="3" t="s">
        <v>5686</v>
      </c>
    </row>
    <row r="874" spans="2:6" x14ac:dyDescent="0.35">
      <c r="B874" s="4"/>
      <c r="C874" s="3"/>
      <c r="E874" s="4" t="s">
        <v>5687</v>
      </c>
      <c r="F874" s="3" t="s">
        <v>5688</v>
      </c>
    </row>
    <row r="875" spans="2:6" x14ac:dyDescent="0.35">
      <c r="B875" s="4"/>
      <c r="C875" s="3"/>
      <c r="E875" s="4" t="s">
        <v>5689</v>
      </c>
      <c r="F875" s="3" t="s">
        <v>5690</v>
      </c>
    </row>
    <row r="876" spans="2:6" x14ac:dyDescent="0.35">
      <c r="B876" s="4"/>
      <c r="C876" s="3"/>
      <c r="E876" s="4" t="s">
        <v>5691</v>
      </c>
      <c r="F876" s="3" t="s">
        <v>5692</v>
      </c>
    </row>
    <row r="877" spans="2:6" x14ac:dyDescent="0.35">
      <c r="B877" s="4"/>
      <c r="C877" s="3"/>
      <c r="E877" s="4" t="s">
        <v>5693</v>
      </c>
      <c r="F877" s="3" t="s">
        <v>5694</v>
      </c>
    </row>
    <row r="878" spans="2:6" x14ac:dyDescent="0.35">
      <c r="B878" s="4"/>
      <c r="C878" s="3"/>
      <c r="E878" s="4" t="s">
        <v>5695</v>
      </c>
      <c r="F878" s="3" t="s">
        <v>5696</v>
      </c>
    </row>
    <row r="879" spans="2:6" x14ac:dyDescent="0.35">
      <c r="B879" s="4"/>
      <c r="C879" s="3"/>
      <c r="E879" s="4" t="s">
        <v>5697</v>
      </c>
      <c r="F879" s="3" t="s">
        <v>5698</v>
      </c>
    </row>
    <row r="880" spans="2:6" x14ac:dyDescent="0.35">
      <c r="B880" s="4"/>
      <c r="C880" s="3"/>
      <c r="E880" s="4" t="s">
        <v>5699</v>
      </c>
      <c r="F880" s="3" t="s">
        <v>5700</v>
      </c>
    </row>
    <row r="881" spans="2:6" x14ac:dyDescent="0.35">
      <c r="B881" s="4"/>
      <c r="C881" s="3"/>
      <c r="E881" s="4" t="s">
        <v>5701</v>
      </c>
      <c r="F881" s="3" t="s">
        <v>5702</v>
      </c>
    </row>
    <row r="882" spans="2:6" x14ac:dyDescent="0.35">
      <c r="B882" s="4"/>
      <c r="C882" s="3"/>
      <c r="E882" s="4" t="s">
        <v>5703</v>
      </c>
      <c r="F882" s="3" t="s">
        <v>5704</v>
      </c>
    </row>
    <row r="883" spans="2:6" x14ac:dyDescent="0.35">
      <c r="B883" s="4"/>
      <c r="C883" s="3"/>
      <c r="E883" s="4" t="s">
        <v>5705</v>
      </c>
      <c r="F883" s="3" t="s">
        <v>5706</v>
      </c>
    </row>
    <row r="884" spans="2:6" x14ac:dyDescent="0.35">
      <c r="B884" s="4"/>
      <c r="C884" s="3"/>
      <c r="E884" s="4" t="s">
        <v>5707</v>
      </c>
      <c r="F884" s="3" t="s">
        <v>5708</v>
      </c>
    </row>
    <row r="885" spans="2:6" x14ac:dyDescent="0.35">
      <c r="B885" s="4"/>
      <c r="C885" s="3"/>
      <c r="E885" s="4" t="s">
        <v>5709</v>
      </c>
      <c r="F885" s="3" t="s">
        <v>5710</v>
      </c>
    </row>
    <row r="886" spans="2:6" x14ac:dyDescent="0.35">
      <c r="B886" s="4"/>
      <c r="C886" s="3"/>
      <c r="E886" s="4" t="s">
        <v>5711</v>
      </c>
      <c r="F886" s="3" t="s">
        <v>5712</v>
      </c>
    </row>
    <row r="887" spans="2:6" x14ac:dyDescent="0.35">
      <c r="B887" s="4"/>
      <c r="C887" s="3"/>
      <c r="E887" s="4" t="s">
        <v>5713</v>
      </c>
      <c r="F887" s="3" t="s">
        <v>5714</v>
      </c>
    </row>
    <row r="888" spans="2:6" x14ac:dyDescent="0.35">
      <c r="B888" s="4"/>
      <c r="C888" s="3"/>
      <c r="E888" s="4" t="s">
        <v>5715</v>
      </c>
      <c r="F888" s="3" t="s">
        <v>5716</v>
      </c>
    </row>
    <row r="889" spans="2:6" x14ac:dyDescent="0.35">
      <c r="B889" s="4"/>
      <c r="C889" s="3"/>
      <c r="E889" s="4" t="s">
        <v>5717</v>
      </c>
      <c r="F889" s="3" t="s">
        <v>5718</v>
      </c>
    </row>
    <row r="890" spans="2:6" x14ac:dyDescent="0.35">
      <c r="B890" s="4"/>
      <c r="C890" s="3"/>
      <c r="E890" s="4" t="s">
        <v>5719</v>
      </c>
      <c r="F890" s="3" t="s">
        <v>5720</v>
      </c>
    </row>
    <row r="891" spans="2:6" x14ac:dyDescent="0.35">
      <c r="B891" s="4"/>
      <c r="C891" s="3"/>
      <c r="E891" s="4" t="s">
        <v>5721</v>
      </c>
      <c r="F891" s="3" t="s">
        <v>5722</v>
      </c>
    </row>
    <row r="892" spans="2:6" x14ac:dyDescent="0.35">
      <c r="B892" s="4"/>
      <c r="C892" s="3"/>
      <c r="E892" s="4" t="s">
        <v>5723</v>
      </c>
      <c r="F892" s="3" t="s">
        <v>5724</v>
      </c>
    </row>
    <row r="893" spans="2:6" x14ac:dyDescent="0.35">
      <c r="B893" s="4"/>
      <c r="C893" s="3"/>
      <c r="E893" s="4" t="s">
        <v>5725</v>
      </c>
      <c r="F893" s="3" t="s">
        <v>5726</v>
      </c>
    </row>
    <row r="894" spans="2:6" x14ac:dyDescent="0.35">
      <c r="B894" s="4"/>
      <c r="C894" s="3"/>
      <c r="E894" s="4" t="s">
        <v>5727</v>
      </c>
      <c r="F894" s="3" t="s">
        <v>5728</v>
      </c>
    </row>
    <row r="895" spans="2:6" x14ac:dyDescent="0.35">
      <c r="B895" s="4"/>
      <c r="C895" s="3"/>
      <c r="E895" s="4" t="s">
        <v>5729</v>
      </c>
      <c r="F895" s="3" t="s">
        <v>5730</v>
      </c>
    </row>
    <row r="896" spans="2:6" x14ac:dyDescent="0.35">
      <c r="B896" s="4"/>
      <c r="C896" s="3"/>
      <c r="E896" s="4" t="s">
        <v>5731</v>
      </c>
      <c r="F896" s="3" t="s">
        <v>5732</v>
      </c>
    </row>
    <row r="897" spans="2:6" x14ac:dyDescent="0.35">
      <c r="B897" s="4"/>
      <c r="C897" s="3"/>
      <c r="E897" s="4" t="s">
        <v>5733</v>
      </c>
      <c r="F897" s="3" t="s">
        <v>5734</v>
      </c>
    </row>
    <row r="898" spans="2:6" x14ac:dyDescent="0.35">
      <c r="B898" s="4"/>
      <c r="C898" s="3"/>
      <c r="E898" s="4" t="s">
        <v>5735</v>
      </c>
      <c r="F898" s="3" t="s">
        <v>5736</v>
      </c>
    </row>
    <row r="899" spans="2:6" x14ac:dyDescent="0.35">
      <c r="B899" s="4"/>
      <c r="C899" s="3"/>
      <c r="E899" s="4" t="s">
        <v>5737</v>
      </c>
      <c r="F899" s="3" t="s">
        <v>5738</v>
      </c>
    </row>
    <row r="900" spans="2:6" x14ac:dyDescent="0.35">
      <c r="B900" s="4"/>
      <c r="C900" s="3"/>
      <c r="E900" s="4" t="s">
        <v>5739</v>
      </c>
      <c r="F900" s="3" t="s">
        <v>5740</v>
      </c>
    </row>
    <row r="901" spans="2:6" x14ac:dyDescent="0.35">
      <c r="B901" s="4"/>
      <c r="C901" s="3"/>
      <c r="E901" s="4" t="s">
        <v>5741</v>
      </c>
      <c r="F901" s="3" t="s">
        <v>5742</v>
      </c>
    </row>
    <row r="902" spans="2:6" x14ac:dyDescent="0.35">
      <c r="B902" s="4"/>
      <c r="C902" s="3"/>
      <c r="E902" s="4" t="s">
        <v>5743</v>
      </c>
      <c r="F902" s="3" t="s">
        <v>5744</v>
      </c>
    </row>
    <row r="903" spans="2:6" x14ac:dyDescent="0.35">
      <c r="B903" s="4"/>
      <c r="C903" s="3"/>
      <c r="E903" s="4" t="s">
        <v>5745</v>
      </c>
      <c r="F903" s="3" t="s">
        <v>5746</v>
      </c>
    </row>
    <row r="904" spans="2:6" x14ac:dyDescent="0.35">
      <c r="B904" s="4"/>
      <c r="C904" s="3"/>
      <c r="E904" s="4" t="s">
        <v>5747</v>
      </c>
      <c r="F904" s="3" t="s">
        <v>5748</v>
      </c>
    </row>
    <row r="905" spans="2:6" x14ac:dyDescent="0.35">
      <c r="B905" s="4"/>
      <c r="C905" s="3"/>
      <c r="E905" s="4" t="s">
        <v>5749</v>
      </c>
      <c r="F905" s="3" t="s">
        <v>5750</v>
      </c>
    </row>
    <row r="906" spans="2:6" x14ac:dyDescent="0.35">
      <c r="B906" s="4"/>
      <c r="C906" s="3"/>
      <c r="E906" s="4" t="s">
        <v>5751</v>
      </c>
      <c r="F906" s="3" t="s">
        <v>5752</v>
      </c>
    </row>
    <row r="907" spans="2:6" x14ac:dyDescent="0.35">
      <c r="B907" s="4"/>
      <c r="C907" s="3"/>
      <c r="E907" s="4" t="s">
        <v>5753</v>
      </c>
      <c r="F907" s="3" t="s">
        <v>5754</v>
      </c>
    </row>
    <row r="908" spans="2:6" x14ac:dyDescent="0.35">
      <c r="B908" s="4"/>
      <c r="C908" s="3"/>
      <c r="E908" s="4" t="s">
        <v>5755</v>
      </c>
      <c r="F908" s="3" t="s">
        <v>5756</v>
      </c>
    </row>
    <row r="909" spans="2:6" x14ac:dyDescent="0.35">
      <c r="B909" s="4"/>
      <c r="C909" s="3"/>
      <c r="E909" s="4" t="s">
        <v>5757</v>
      </c>
      <c r="F909" s="3" t="s">
        <v>5758</v>
      </c>
    </row>
    <row r="910" spans="2:6" x14ac:dyDescent="0.35">
      <c r="B910" s="4"/>
      <c r="C910" s="3"/>
      <c r="E910" s="4" t="s">
        <v>5759</v>
      </c>
      <c r="F910" s="3" t="s">
        <v>5760</v>
      </c>
    </row>
    <row r="911" spans="2:6" x14ac:dyDescent="0.35">
      <c r="B911" s="4"/>
      <c r="C911" s="3"/>
      <c r="E911" s="4" t="s">
        <v>5761</v>
      </c>
      <c r="F911" s="3" t="s">
        <v>5762</v>
      </c>
    </row>
    <row r="912" spans="2:6" x14ac:dyDescent="0.35">
      <c r="B912" s="4"/>
      <c r="C912" s="3"/>
      <c r="E912" s="4" t="s">
        <v>5763</v>
      </c>
      <c r="F912" s="3" t="s">
        <v>5764</v>
      </c>
    </row>
    <row r="913" spans="2:6" x14ac:dyDescent="0.35">
      <c r="B913" s="4"/>
      <c r="C913" s="3"/>
      <c r="E913" s="4" t="s">
        <v>5765</v>
      </c>
      <c r="F913" s="3" t="s">
        <v>5766</v>
      </c>
    </row>
    <row r="914" spans="2:6" x14ac:dyDescent="0.35">
      <c r="B914" s="4"/>
      <c r="C914" s="3"/>
      <c r="E914" s="4" t="s">
        <v>5767</v>
      </c>
      <c r="F914" s="3" t="s">
        <v>5768</v>
      </c>
    </row>
    <row r="915" spans="2:6" x14ac:dyDescent="0.35">
      <c r="B915" s="4"/>
      <c r="C915" s="3"/>
      <c r="E915" s="4" t="s">
        <v>5769</v>
      </c>
      <c r="F915" s="3" t="s">
        <v>5770</v>
      </c>
    </row>
    <row r="916" spans="2:6" x14ac:dyDescent="0.35">
      <c r="B916" s="4"/>
      <c r="C916" s="3"/>
      <c r="E916" s="4" t="s">
        <v>5771</v>
      </c>
      <c r="F916" s="3" t="s">
        <v>5772</v>
      </c>
    </row>
    <row r="917" spans="2:6" x14ac:dyDescent="0.35">
      <c r="B917" s="4"/>
      <c r="C917" s="3"/>
      <c r="E917" s="4" t="s">
        <v>5773</v>
      </c>
      <c r="F917" s="3" t="s">
        <v>5774</v>
      </c>
    </row>
    <row r="918" spans="2:6" x14ac:dyDescent="0.35">
      <c r="B918" s="4"/>
      <c r="C918" s="3"/>
      <c r="E918" s="4" t="s">
        <v>5775</v>
      </c>
      <c r="F918" s="3" t="s">
        <v>5776</v>
      </c>
    </row>
    <row r="919" spans="2:6" x14ac:dyDescent="0.35">
      <c r="B919" s="4"/>
      <c r="C919" s="3"/>
      <c r="E919" s="4" t="s">
        <v>5777</v>
      </c>
      <c r="F919" s="3" t="s">
        <v>5778</v>
      </c>
    </row>
    <row r="920" spans="2:6" x14ac:dyDescent="0.35">
      <c r="B920" s="4"/>
      <c r="C920" s="3"/>
      <c r="E920" s="4" t="s">
        <v>5779</v>
      </c>
      <c r="F920" s="3" t="s">
        <v>5780</v>
      </c>
    </row>
    <row r="921" spans="2:6" x14ac:dyDescent="0.35">
      <c r="B921" s="4"/>
      <c r="C921" s="3"/>
      <c r="E921" s="4" t="s">
        <v>5781</v>
      </c>
      <c r="F921" s="3" t="s">
        <v>5782</v>
      </c>
    </row>
    <row r="922" spans="2:6" x14ac:dyDescent="0.35">
      <c r="B922" s="4"/>
      <c r="C922" s="3"/>
      <c r="E922" s="4" t="s">
        <v>5783</v>
      </c>
      <c r="F922" s="3" t="s">
        <v>5784</v>
      </c>
    </row>
    <row r="923" spans="2:6" x14ac:dyDescent="0.35">
      <c r="B923" s="4"/>
      <c r="C923" s="3"/>
      <c r="E923" s="4" t="s">
        <v>5785</v>
      </c>
      <c r="F923" s="3" t="s">
        <v>5786</v>
      </c>
    </row>
    <row r="924" spans="2:6" x14ac:dyDescent="0.35">
      <c r="B924" s="4"/>
      <c r="C924" s="3"/>
      <c r="E924" s="4" t="s">
        <v>5787</v>
      </c>
      <c r="F924" s="3" t="s">
        <v>5788</v>
      </c>
    </row>
    <row r="925" spans="2:6" x14ac:dyDescent="0.35">
      <c r="B925" s="4"/>
      <c r="C925" s="3"/>
      <c r="E925" s="4" t="s">
        <v>5789</v>
      </c>
      <c r="F925" s="3" t="s">
        <v>5790</v>
      </c>
    </row>
    <row r="926" spans="2:6" x14ac:dyDescent="0.35">
      <c r="B926" s="4"/>
      <c r="C926" s="3"/>
      <c r="E926" s="4" t="s">
        <v>5791</v>
      </c>
      <c r="F926" s="3" t="s">
        <v>5792</v>
      </c>
    </row>
    <row r="927" spans="2:6" x14ac:dyDescent="0.35">
      <c r="B927" s="4"/>
      <c r="C927" s="3"/>
      <c r="E927" s="4" t="s">
        <v>5793</v>
      </c>
      <c r="F927" s="3" t="s">
        <v>5794</v>
      </c>
    </row>
    <row r="928" spans="2:6" x14ac:dyDescent="0.35">
      <c r="B928" s="4"/>
      <c r="C928" s="3"/>
      <c r="E928" s="4" t="s">
        <v>5795</v>
      </c>
      <c r="F928" s="3" t="s">
        <v>5796</v>
      </c>
    </row>
    <row r="929" spans="2:6" x14ac:dyDescent="0.35">
      <c r="B929" s="4"/>
      <c r="C929" s="3"/>
      <c r="E929" s="4" t="s">
        <v>5797</v>
      </c>
      <c r="F929" s="3" t="s">
        <v>5798</v>
      </c>
    </row>
    <row r="930" spans="2:6" x14ac:dyDescent="0.35">
      <c r="B930" s="4"/>
      <c r="C930" s="3"/>
      <c r="E930" s="4" t="s">
        <v>5799</v>
      </c>
      <c r="F930" s="3" t="s">
        <v>5800</v>
      </c>
    </row>
    <row r="931" spans="2:6" x14ac:dyDescent="0.35">
      <c r="B931" s="4"/>
      <c r="C931" s="3"/>
      <c r="E931" s="4" t="s">
        <v>5801</v>
      </c>
      <c r="F931" s="3" t="s">
        <v>5802</v>
      </c>
    </row>
    <row r="932" spans="2:6" x14ac:dyDescent="0.35">
      <c r="B932" s="4"/>
      <c r="C932" s="3"/>
      <c r="E932" s="4" t="s">
        <v>5803</v>
      </c>
      <c r="F932" s="3" t="s">
        <v>5804</v>
      </c>
    </row>
    <row r="933" spans="2:6" x14ac:dyDescent="0.35">
      <c r="B933" s="4"/>
      <c r="C933" s="3"/>
      <c r="E933" s="4" t="s">
        <v>5805</v>
      </c>
      <c r="F933" s="3" t="s">
        <v>5806</v>
      </c>
    </row>
    <row r="934" spans="2:6" x14ac:dyDescent="0.35">
      <c r="B934" s="4"/>
      <c r="C934" s="3"/>
      <c r="E934" s="4" t="s">
        <v>5807</v>
      </c>
      <c r="F934" s="3" t="s">
        <v>5808</v>
      </c>
    </row>
    <row r="935" spans="2:6" x14ac:dyDescent="0.35">
      <c r="B935" s="4"/>
      <c r="C935" s="3"/>
      <c r="E935" s="4" t="s">
        <v>5809</v>
      </c>
      <c r="F935" s="3" t="s">
        <v>5810</v>
      </c>
    </row>
    <row r="936" spans="2:6" x14ac:dyDescent="0.35">
      <c r="B936" s="4"/>
      <c r="C936" s="3"/>
      <c r="E936" s="4" t="s">
        <v>5811</v>
      </c>
      <c r="F936" s="3" t="s">
        <v>5812</v>
      </c>
    </row>
    <row r="937" spans="2:6" x14ac:dyDescent="0.35">
      <c r="B937" s="4"/>
      <c r="C937" s="3"/>
      <c r="E937" s="4" t="s">
        <v>5813</v>
      </c>
      <c r="F937" s="3" t="s">
        <v>5814</v>
      </c>
    </row>
    <row r="938" spans="2:6" x14ac:dyDescent="0.35">
      <c r="B938" s="4"/>
      <c r="C938" s="3"/>
      <c r="E938" s="4" t="s">
        <v>5815</v>
      </c>
      <c r="F938" s="3" t="s">
        <v>5816</v>
      </c>
    </row>
    <row r="939" spans="2:6" x14ac:dyDescent="0.35">
      <c r="B939" s="4"/>
      <c r="C939" s="3"/>
      <c r="E939" s="4" t="s">
        <v>5817</v>
      </c>
      <c r="F939" s="3" t="s">
        <v>5818</v>
      </c>
    </row>
    <row r="940" spans="2:6" x14ac:dyDescent="0.35">
      <c r="B940" s="4"/>
      <c r="C940" s="3"/>
      <c r="E940" s="4" t="s">
        <v>5819</v>
      </c>
      <c r="F940" s="3" t="s">
        <v>5820</v>
      </c>
    </row>
    <row r="941" spans="2:6" x14ac:dyDescent="0.35">
      <c r="B941" s="4"/>
      <c r="C941" s="3"/>
      <c r="E941" s="4" t="s">
        <v>5821</v>
      </c>
      <c r="F941" s="3" t="s">
        <v>5822</v>
      </c>
    </row>
    <row r="942" spans="2:6" x14ac:dyDescent="0.35">
      <c r="B942" s="4"/>
      <c r="C942" s="3"/>
      <c r="E942" s="4" t="s">
        <v>5823</v>
      </c>
      <c r="F942" s="3" t="s">
        <v>5824</v>
      </c>
    </row>
    <row r="943" spans="2:6" x14ac:dyDescent="0.35">
      <c r="B943" s="4"/>
      <c r="C943" s="3"/>
      <c r="E943" s="4" t="s">
        <v>5825</v>
      </c>
      <c r="F943" s="3" t="s">
        <v>5826</v>
      </c>
    </row>
    <row r="944" spans="2:6" x14ac:dyDescent="0.35">
      <c r="B944" s="4"/>
      <c r="C944" s="3"/>
      <c r="E944" s="4" t="s">
        <v>5827</v>
      </c>
      <c r="F944" s="3" t="s">
        <v>5828</v>
      </c>
    </row>
    <row r="945" spans="2:6" x14ac:dyDescent="0.35">
      <c r="B945" s="4"/>
      <c r="C945" s="3"/>
      <c r="E945" s="4" t="s">
        <v>5829</v>
      </c>
      <c r="F945" s="3" t="s">
        <v>5830</v>
      </c>
    </row>
    <row r="946" spans="2:6" x14ac:dyDescent="0.35">
      <c r="B946" s="4"/>
      <c r="C946" s="3"/>
      <c r="E946" s="4" t="s">
        <v>5831</v>
      </c>
      <c r="F946" s="3" t="s">
        <v>5832</v>
      </c>
    </row>
    <row r="947" spans="2:6" x14ac:dyDescent="0.35">
      <c r="B947" s="4"/>
      <c r="C947" s="3"/>
      <c r="E947" s="4" t="s">
        <v>5833</v>
      </c>
      <c r="F947" s="3" t="s">
        <v>5834</v>
      </c>
    </row>
    <row r="948" spans="2:6" x14ac:dyDescent="0.35">
      <c r="B948" s="4"/>
      <c r="C948" s="3"/>
      <c r="E948" s="4" t="s">
        <v>5835</v>
      </c>
      <c r="F948" s="3" t="s">
        <v>5836</v>
      </c>
    </row>
    <row r="949" spans="2:6" x14ac:dyDescent="0.35">
      <c r="B949" s="4"/>
      <c r="C949" s="3"/>
      <c r="E949" s="4" t="s">
        <v>5837</v>
      </c>
      <c r="F949" s="3" t="s">
        <v>5838</v>
      </c>
    </row>
    <row r="950" spans="2:6" x14ac:dyDescent="0.35">
      <c r="B950" s="4"/>
      <c r="C950" s="3"/>
      <c r="E950" s="4" t="s">
        <v>5839</v>
      </c>
      <c r="F950" s="3" t="s">
        <v>5840</v>
      </c>
    </row>
    <row r="951" spans="2:6" x14ac:dyDescent="0.35">
      <c r="B951" s="4"/>
      <c r="C951" s="3"/>
      <c r="E951" s="4" t="s">
        <v>5841</v>
      </c>
      <c r="F951" s="3" t="s">
        <v>5842</v>
      </c>
    </row>
    <row r="952" spans="2:6" x14ac:dyDescent="0.35">
      <c r="B952" s="4"/>
      <c r="C952" s="3"/>
      <c r="E952" s="4" t="s">
        <v>5843</v>
      </c>
      <c r="F952" s="3" t="s">
        <v>5844</v>
      </c>
    </row>
    <row r="953" spans="2:6" x14ac:dyDescent="0.35">
      <c r="B953" s="4"/>
      <c r="C953" s="3"/>
      <c r="E953" s="4" t="s">
        <v>5845</v>
      </c>
      <c r="F953" s="3" t="s">
        <v>5846</v>
      </c>
    </row>
    <row r="954" spans="2:6" x14ac:dyDescent="0.35">
      <c r="B954" s="4"/>
      <c r="C954" s="3"/>
      <c r="E954" s="4" t="s">
        <v>5847</v>
      </c>
      <c r="F954" s="3" t="s">
        <v>5848</v>
      </c>
    </row>
    <row r="955" spans="2:6" x14ac:dyDescent="0.35">
      <c r="B955" s="4"/>
      <c r="C955" s="3"/>
      <c r="E955" s="4" t="s">
        <v>5849</v>
      </c>
      <c r="F955" s="3" t="s">
        <v>5850</v>
      </c>
    </row>
    <row r="956" spans="2:6" x14ac:dyDescent="0.35">
      <c r="B956" s="4"/>
      <c r="C956" s="3"/>
      <c r="E956" s="4" t="s">
        <v>5851</v>
      </c>
      <c r="F956" s="3" t="s">
        <v>5852</v>
      </c>
    </row>
    <row r="957" spans="2:6" x14ac:dyDescent="0.35">
      <c r="B957" s="4"/>
      <c r="C957" s="3"/>
      <c r="E957" s="4" t="s">
        <v>5853</v>
      </c>
      <c r="F957" s="3" t="s">
        <v>5854</v>
      </c>
    </row>
    <row r="958" spans="2:6" x14ac:dyDescent="0.35">
      <c r="B958" s="4"/>
      <c r="C958" s="3"/>
      <c r="E958" s="4" t="s">
        <v>5855</v>
      </c>
      <c r="F958" s="3" t="s">
        <v>5856</v>
      </c>
    </row>
    <row r="959" spans="2:6" x14ac:dyDescent="0.35">
      <c r="B959" s="4"/>
      <c r="C959" s="3"/>
      <c r="E959" s="4" t="s">
        <v>5857</v>
      </c>
      <c r="F959" s="3" t="s">
        <v>5858</v>
      </c>
    </row>
    <row r="960" spans="2:6" x14ac:dyDescent="0.35">
      <c r="B960" s="4"/>
      <c r="C960" s="3"/>
      <c r="E960" s="4" t="s">
        <v>5859</v>
      </c>
      <c r="F960" s="3" t="s">
        <v>5860</v>
      </c>
    </row>
    <row r="961" spans="2:6" x14ac:dyDescent="0.35">
      <c r="B961" s="4"/>
      <c r="C961" s="3"/>
      <c r="E961" s="4" t="s">
        <v>5861</v>
      </c>
      <c r="F961" s="3" t="s">
        <v>5862</v>
      </c>
    </row>
    <row r="962" spans="2:6" x14ac:dyDescent="0.35">
      <c r="B962" s="4"/>
      <c r="C962" s="3"/>
      <c r="E962" s="4" t="s">
        <v>5863</v>
      </c>
      <c r="F962" s="3" t="s">
        <v>5864</v>
      </c>
    </row>
    <row r="963" spans="2:6" x14ac:dyDescent="0.35">
      <c r="B963" s="4"/>
      <c r="C963" s="3"/>
      <c r="E963" s="4" t="s">
        <v>5865</v>
      </c>
      <c r="F963" s="3" t="s">
        <v>5866</v>
      </c>
    </row>
    <row r="964" spans="2:6" x14ac:dyDescent="0.35">
      <c r="B964" s="4"/>
      <c r="C964" s="3"/>
      <c r="E964" s="4" t="s">
        <v>5867</v>
      </c>
      <c r="F964" s="3" t="s">
        <v>5868</v>
      </c>
    </row>
    <row r="965" spans="2:6" x14ac:dyDescent="0.35">
      <c r="B965" s="4"/>
      <c r="C965" s="3"/>
      <c r="E965" s="4" t="s">
        <v>5869</v>
      </c>
      <c r="F965" s="3" t="s">
        <v>5870</v>
      </c>
    </row>
    <row r="966" spans="2:6" x14ac:dyDescent="0.35">
      <c r="B966" s="4"/>
      <c r="C966" s="3"/>
      <c r="E966" s="4" t="s">
        <v>5871</v>
      </c>
      <c r="F966" s="3" t="s">
        <v>5872</v>
      </c>
    </row>
    <row r="967" spans="2:6" x14ac:dyDescent="0.35">
      <c r="B967" s="4"/>
      <c r="C967" s="3"/>
      <c r="E967" s="4" t="s">
        <v>5873</v>
      </c>
      <c r="F967" s="3" t="s">
        <v>5874</v>
      </c>
    </row>
    <row r="968" spans="2:6" x14ac:dyDescent="0.35">
      <c r="B968" s="4"/>
      <c r="C968" s="3"/>
      <c r="E968" s="4" t="s">
        <v>5875</v>
      </c>
      <c r="F968" s="3" t="s">
        <v>5876</v>
      </c>
    </row>
    <row r="969" spans="2:6" x14ac:dyDescent="0.35">
      <c r="B969" s="4"/>
      <c r="C969" s="3"/>
      <c r="E969" s="4" t="s">
        <v>5877</v>
      </c>
      <c r="F969" s="3" t="s">
        <v>5878</v>
      </c>
    </row>
    <row r="970" spans="2:6" x14ac:dyDescent="0.35">
      <c r="B970" s="4"/>
      <c r="C970" s="3"/>
      <c r="E970" s="4" t="s">
        <v>5879</v>
      </c>
      <c r="F970" s="3" t="s">
        <v>5880</v>
      </c>
    </row>
    <row r="971" spans="2:6" x14ac:dyDescent="0.35">
      <c r="B971" s="4"/>
      <c r="C971" s="3"/>
      <c r="E971" s="4" t="s">
        <v>5881</v>
      </c>
      <c r="F971" s="3" t="s">
        <v>5882</v>
      </c>
    </row>
    <row r="972" spans="2:6" x14ac:dyDescent="0.35">
      <c r="B972" s="4"/>
      <c r="C972" s="3"/>
      <c r="E972" s="4" t="s">
        <v>5883</v>
      </c>
      <c r="F972" s="3" t="s">
        <v>5884</v>
      </c>
    </row>
    <row r="973" spans="2:6" x14ac:dyDescent="0.35">
      <c r="B973" s="4"/>
      <c r="C973" s="3"/>
      <c r="E973" s="4" t="s">
        <v>5885</v>
      </c>
      <c r="F973" s="3" t="s">
        <v>5886</v>
      </c>
    </row>
    <row r="974" spans="2:6" x14ac:dyDescent="0.35">
      <c r="B974" s="4"/>
      <c r="C974" s="3"/>
      <c r="E974" s="4" t="s">
        <v>5887</v>
      </c>
      <c r="F974" s="3" t="s">
        <v>5888</v>
      </c>
    </row>
    <row r="975" spans="2:6" x14ac:dyDescent="0.35">
      <c r="B975" s="4"/>
      <c r="C975" s="3"/>
      <c r="E975" s="4" t="s">
        <v>5889</v>
      </c>
      <c r="F975" s="3" t="s">
        <v>5890</v>
      </c>
    </row>
    <row r="976" spans="2:6" x14ac:dyDescent="0.35">
      <c r="B976" s="4"/>
      <c r="C976" s="3"/>
      <c r="E976" s="4" t="s">
        <v>5891</v>
      </c>
      <c r="F976" s="3" t="s">
        <v>5892</v>
      </c>
    </row>
    <row r="977" spans="2:6" x14ac:dyDescent="0.35">
      <c r="B977" s="4"/>
      <c r="C977" s="3"/>
      <c r="E977" s="4" t="s">
        <v>5893</v>
      </c>
      <c r="F977" s="3" t="s">
        <v>5894</v>
      </c>
    </row>
    <row r="978" spans="2:6" x14ac:dyDescent="0.35">
      <c r="B978" s="4"/>
      <c r="C978" s="3"/>
      <c r="E978" s="4" t="s">
        <v>5895</v>
      </c>
      <c r="F978" s="3" t="s">
        <v>5896</v>
      </c>
    </row>
    <row r="979" spans="2:6" x14ac:dyDescent="0.35">
      <c r="B979" s="4"/>
      <c r="C979" s="3"/>
      <c r="E979" s="4" t="s">
        <v>5897</v>
      </c>
      <c r="F979" s="3" t="s">
        <v>5898</v>
      </c>
    </row>
    <row r="980" spans="2:6" x14ac:dyDescent="0.35">
      <c r="B980" s="4"/>
      <c r="C980" s="3"/>
      <c r="E980" s="4" t="s">
        <v>5899</v>
      </c>
      <c r="F980" s="3" t="s">
        <v>5900</v>
      </c>
    </row>
    <row r="981" spans="2:6" x14ac:dyDescent="0.35">
      <c r="B981" s="4"/>
      <c r="C981" s="3"/>
      <c r="E981" s="4" t="s">
        <v>5901</v>
      </c>
      <c r="F981" s="3" t="s">
        <v>5902</v>
      </c>
    </row>
    <row r="982" spans="2:6" x14ac:dyDescent="0.35">
      <c r="B982" s="4"/>
      <c r="C982" s="3"/>
      <c r="E982" s="4" t="s">
        <v>5903</v>
      </c>
      <c r="F982" s="3" t="s">
        <v>5904</v>
      </c>
    </row>
    <row r="983" spans="2:6" x14ac:dyDescent="0.35">
      <c r="B983" s="4"/>
      <c r="C983" s="3"/>
      <c r="E983" s="4" t="s">
        <v>5905</v>
      </c>
      <c r="F983" s="3" t="s">
        <v>5906</v>
      </c>
    </row>
    <row r="984" spans="2:6" x14ac:dyDescent="0.35">
      <c r="B984" s="4"/>
      <c r="C984" s="3"/>
      <c r="E984" s="4" t="s">
        <v>5907</v>
      </c>
      <c r="F984" s="3" t="s">
        <v>5908</v>
      </c>
    </row>
    <row r="985" spans="2:6" x14ac:dyDescent="0.35">
      <c r="B985" s="4"/>
      <c r="C985" s="3"/>
      <c r="E985" s="4" t="s">
        <v>5909</v>
      </c>
      <c r="F985" s="3" t="s">
        <v>5910</v>
      </c>
    </row>
    <row r="986" spans="2:6" x14ac:dyDescent="0.35">
      <c r="B986" s="4"/>
      <c r="C986" s="3"/>
      <c r="E986" s="4" t="s">
        <v>5911</v>
      </c>
      <c r="F986" s="3" t="s">
        <v>5912</v>
      </c>
    </row>
    <row r="987" spans="2:6" x14ac:dyDescent="0.35">
      <c r="B987" s="4"/>
      <c r="C987" s="3"/>
      <c r="E987" s="4" t="s">
        <v>5913</v>
      </c>
      <c r="F987" s="3" t="s">
        <v>5914</v>
      </c>
    </row>
    <row r="988" spans="2:6" x14ac:dyDescent="0.35">
      <c r="B988" s="4"/>
      <c r="C988" s="3"/>
      <c r="E988" s="4" t="s">
        <v>5915</v>
      </c>
      <c r="F988" s="3" t="s">
        <v>5916</v>
      </c>
    </row>
    <row r="989" spans="2:6" x14ac:dyDescent="0.35">
      <c r="B989" s="4"/>
      <c r="C989" s="3"/>
      <c r="E989" s="4" t="s">
        <v>5917</v>
      </c>
      <c r="F989" s="3" t="s">
        <v>5918</v>
      </c>
    </row>
    <row r="990" spans="2:6" x14ac:dyDescent="0.35">
      <c r="B990" s="4"/>
      <c r="C990" s="3"/>
      <c r="E990" s="4" t="s">
        <v>5919</v>
      </c>
      <c r="F990" s="3" t="s">
        <v>5920</v>
      </c>
    </row>
    <row r="991" spans="2:6" x14ac:dyDescent="0.35">
      <c r="B991" s="4"/>
      <c r="C991" s="3"/>
      <c r="E991" s="4" t="s">
        <v>5921</v>
      </c>
      <c r="F991" s="3" t="s">
        <v>5922</v>
      </c>
    </row>
    <row r="992" spans="2:6" x14ac:dyDescent="0.35">
      <c r="B992" s="4"/>
      <c r="C992" s="3"/>
      <c r="E992" s="4" t="s">
        <v>5923</v>
      </c>
      <c r="F992" s="3" t="s">
        <v>5924</v>
      </c>
    </row>
    <row r="993" spans="2:6" x14ac:dyDescent="0.35">
      <c r="B993" s="4"/>
      <c r="C993" s="3"/>
      <c r="E993" s="4" t="s">
        <v>5925</v>
      </c>
      <c r="F993" s="3" t="s">
        <v>5926</v>
      </c>
    </row>
    <row r="994" spans="2:6" x14ac:dyDescent="0.35">
      <c r="B994" s="4"/>
      <c r="C994" s="3"/>
      <c r="E994" s="4" t="s">
        <v>5927</v>
      </c>
      <c r="F994" s="3" t="s">
        <v>5928</v>
      </c>
    </row>
    <row r="995" spans="2:6" x14ac:dyDescent="0.35">
      <c r="B995" s="4"/>
      <c r="C995" s="3"/>
      <c r="E995" s="4" t="s">
        <v>5929</v>
      </c>
      <c r="F995" s="3" t="s">
        <v>5930</v>
      </c>
    </row>
    <row r="996" spans="2:6" x14ac:dyDescent="0.35">
      <c r="B996" s="4"/>
      <c r="C996" s="3"/>
      <c r="E996" s="4" t="s">
        <v>5931</v>
      </c>
      <c r="F996" s="3" t="s">
        <v>5932</v>
      </c>
    </row>
    <row r="997" spans="2:6" x14ac:dyDescent="0.35">
      <c r="B997" s="4"/>
      <c r="C997" s="3"/>
      <c r="E997" s="4" t="s">
        <v>5933</v>
      </c>
      <c r="F997" s="3" t="s">
        <v>5934</v>
      </c>
    </row>
    <row r="998" spans="2:6" x14ac:dyDescent="0.35">
      <c r="B998" s="4"/>
      <c r="C998" s="3"/>
      <c r="E998" s="4" t="s">
        <v>5935</v>
      </c>
      <c r="F998" s="3" t="s">
        <v>5936</v>
      </c>
    </row>
    <row r="999" spans="2:6" x14ac:dyDescent="0.35">
      <c r="B999" s="4"/>
      <c r="C999" s="3"/>
      <c r="E999" s="4"/>
      <c r="F999" s="3"/>
    </row>
    <row r="1000" spans="2:6" x14ac:dyDescent="0.35">
      <c r="B1000" s="4"/>
      <c r="C1000" s="3"/>
      <c r="E1000" s="4"/>
      <c r="F1000" s="3"/>
    </row>
    <row r="1001" spans="2:6" x14ac:dyDescent="0.35">
      <c r="B1001" s="4"/>
      <c r="C1001" s="3"/>
      <c r="E1001" s="4"/>
      <c r="F1001" s="3"/>
    </row>
    <row r="1002" spans="2:6" x14ac:dyDescent="0.35">
      <c r="B1002" s="4"/>
      <c r="C1002" s="3"/>
      <c r="E1002" s="4"/>
      <c r="F1002" s="3"/>
    </row>
    <row r="1003" spans="2:6" x14ac:dyDescent="0.35">
      <c r="B1003" s="4"/>
      <c r="C1003" s="3"/>
      <c r="E1003" s="4"/>
      <c r="F1003" s="3"/>
    </row>
    <row r="1004" spans="2:6" x14ac:dyDescent="0.35">
      <c r="B1004" s="4"/>
      <c r="C1004" s="3"/>
      <c r="E1004" s="4"/>
      <c r="F1004" s="3"/>
    </row>
    <row r="1005" spans="2:6" x14ac:dyDescent="0.35">
      <c r="B1005" s="4"/>
      <c r="C1005" s="3"/>
      <c r="E1005" s="4"/>
      <c r="F1005" s="3"/>
    </row>
    <row r="1006" spans="2:6" x14ac:dyDescent="0.35">
      <c r="B1006" s="4"/>
      <c r="C1006" s="3"/>
      <c r="E1006" s="4"/>
      <c r="F1006" s="3"/>
    </row>
    <row r="1007" spans="2:6" x14ac:dyDescent="0.35">
      <c r="B1007" s="4"/>
      <c r="C1007" s="3"/>
      <c r="E1007" s="4"/>
      <c r="F1007" s="3"/>
    </row>
    <row r="1008" spans="2:6" x14ac:dyDescent="0.35">
      <c r="B1008" s="4"/>
      <c r="C1008" s="3"/>
      <c r="E1008" s="4"/>
      <c r="F1008" s="3"/>
    </row>
    <row r="1009" spans="2:6" x14ac:dyDescent="0.35">
      <c r="B1009" s="4"/>
      <c r="C1009" s="3"/>
      <c r="E1009" s="4"/>
      <c r="F1009" s="3"/>
    </row>
    <row r="1010" spans="2:6" x14ac:dyDescent="0.35">
      <c r="B1010" s="4"/>
      <c r="C1010" s="3"/>
      <c r="E1010" s="4"/>
      <c r="F1010" s="3"/>
    </row>
    <row r="1011" spans="2:6" x14ac:dyDescent="0.35">
      <c r="B1011" s="4"/>
      <c r="C1011" s="3"/>
      <c r="E1011" s="4"/>
      <c r="F1011" s="3"/>
    </row>
    <row r="1012" spans="2:6" x14ac:dyDescent="0.35">
      <c r="B1012" s="4"/>
      <c r="C1012" s="3"/>
      <c r="E1012" s="4"/>
      <c r="F1012" s="3"/>
    </row>
    <row r="1013" spans="2:6" x14ac:dyDescent="0.35">
      <c r="B1013" s="4"/>
      <c r="C1013" s="3"/>
      <c r="E1013" s="4"/>
      <c r="F1013" s="3"/>
    </row>
    <row r="1014" spans="2:6" x14ac:dyDescent="0.35">
      <c r="B1014" s="4"/>
      <c r="C1014" s="3"/>
      <c r="E1014" s="4"/>
      <c r="F1014" s="3"/>
    </row>
    <row r="1015" spans="2:6" x14ac:dyDescent="0.35">
      <c r="B1015" s="4"/>
      <c r="C1015" s="3"/>
      <c r="E1015" s="4"/>
      <c r="F1015" s="3"/>
    </row>
    <row r="1016" spans="2:6" x14ac:dyDescent="0.35">
      <c r="B1016" s="4"/>
      <c r="C1016" s="3"/>
      <c r="E1016" s="4"/>
      <c r="F1016" s="3"/>
    </row>
    <row r="1017" spans="2:6" x14ac:dyDescent="0.35">
      <c r="B1017" s="4"/>
      <c r="C1017" s="3"/>
      <c r="E1017" s="4"/>
      <c r="F1017" s="3"/>
    </row>
    <row r="1018" spans="2:6" x14ac:dyDescent="0.35">
      <c r="B1018" s="4"/>
      <c r="C1018" s="3"/>
      <c r="E1018" s="4"/>
      <c r="F1018" s="3"/>
    </row>
    <row r="1019" spans="2:6" x14ac:dyDescent="0.35">
      <c r="B1019" s="4"/>
      <c r="C1019" s="3"/>
      <c r="E1019" s="4"/>
      <c r="F1019" s="3"/>
    </row>
    <row r="1020" spans="2:6" x14ac:dyDescent="0.35">
      <c r="E1020" s="4"/>
      <c r="F1020" s="3"/>
    </row>
    <row r="1021" spans="2:6" x14ac:dyDescent="0.35">
      <c r="E1021" s="4"/>
      <c r="F1021" s="3"/>
    </row>
    <row r="1022" spans="2:6" x14ac:dyDescent="0.35">
      <c r="E1022" s="4"/>
      <c r="F1022" s="3"/>
    </row>
    <row r="1023" spans="2:6" x14ac:dyDescent="0.35">
      <c r="E1023" s="4"/>
      <c r="F1023" s="3"/>
    </row>
    <row r="1024" spans="2:6" x14ac:dyDescent="0.35">
      <c r="E1024" s="4"/>
      <c r="F1024" s="3"/>
    </row>
    <row r="1025" spans="5:6" x14ac:dyDescent="0.35">
      <c r="E1025" s="4"/>
      <c r="F1025" s="3"/>
    </row>
    <row r="1026" spans="5:6" x14ac:dyDescent="0.35">
      <c r="E1026" s="4"/>
      <c r="F1026" s="3"/>
    </row>
    <row r="1027" spans="5:6" x14ac:dyDescent="0.35">
      <c r="E1027" s="4"/>
      <c r="F1027" s="3"/>
    </row>
    <row r="1028" spans="5:6" x14ac:dyDescent="0.35">
      <c r="E1028" s="4"/>
      <c r="F1028" s="3"/>
    </row>
    <row r="1029" spans="5:6" x14ac:dyDescent="0.35">
      <c r="E1029" s="4"/>
      <c r="F1029" s="3"/>
    </row>
    <row r="1030" spans="5:6" x14ac:dyDescent="0.35">
      <c r="E1030" s="4"/>
      <c r="F1030" s="3"/>
    </row>
    <row r="1031" spans="5:6" x14ac:dyDescent="0.35">
      <c r="E1031" s="4"/>
      <c r="F1031" s="3"/>
    </row>
    <row r="1032" spans="5:6" x14ac:dyDescent="0.35">
      <c r="E1032" s="4"/>
      <c r="F1032" s="3"/>
    </row>
    <row r="1033" spans="5:6" x14ac:dyDescent="0.35">
      <c r="E1033" s="4"/>
      <c r="F1033" s="3"/>
    </row>
    <row r="1034" spans="5:6" x14ac:dyDescent="0.35">
      <c r="E1034" s="4"/>
      <c r="F1034" s="3"/>
    </row>
    <row r="1035" spans="5:6" x14ac:dyDescent="0.35">
      <c r="E1035" s="4"/>
      <c r="F1035" s="3"/>
    </row>
    <row r="1036" spans="5:6" x14ac:dyDescent="0.35">
      <c r="E1036" s="4"/>
      <c r="F1036" s="3"/>
    </row>
    <row r="1037" spans="5:6" x14ac:dyDescent="0.35">
      <c r="E1037" s="4"/>
      <c r="F1037" s="3"/>
    </row>
    <row r="1038" spans="5:6" x14ac:dyDescent="0.35">
      <c r="E1038" s="4"/>
      <c r="F1038" s="3"/>
    </row>
    <row r="1039" spans="5:6" x14ac:dyDescent="0.35">
      <c r="E1039" s="4"/>
      <c r="F1039" s="3"/>
    </row>
    <row r="1040" spans="5:6" x14ac:dyDescent="0.35">
      <c r="E1040" s="4"/>
      <c r="F1040" s="3"/>
    </row>
    <row r="1041" spans="5:6" x14ac:dyDescent="0.35">
      <c r="E1041" s="4"/>
      <c r="F1041" s="3"/>
    </row>
    <row r="1042" spans="5:6" x14ac:dyDescent="0.35">
      <c r="E1042" s="4"/>
      <c r="F1042" s="3"/>
    </row>
    <row r="1043" spans="5:6" x14ac:dyDescent="0.35">
      <c r="E1043" s="4"/>
      <c r="F1043" s="3"/>
    </row>
    <row r="1044" spans="5:6" x14ac:dyDescent="0.35">
      <c r="E1044" s="4"/>
      <c r="F1044" s="3"/>
    </row>
    <row r="1045" spans="5:6" x14ac:dyDescent="0.35">
      <c r="E1045" s="4"/>
      <c r="F1045" s="3"/>
    </row>
    <row r="1046" spans="5:6" x14ac:dyDescent="0.35">
      <c r="E1046" s="4"/>
      <c r="F1046" s="3"/>
    </row>
    <row r="1047" spans="5:6" x14ac:dyDescent="0.35">
      <c r="E1047" s="4"/>
      <c r="F1047" s="3"/>
    </row>
    <row r="1048" spans="5:6" x14ac:dyDescent="0.35">
      <c r="E1048" s="4"/>
      <c r="F1048" s="3"/>
    </row>
    <row r="1049" spans="5:6" x14ac:dyDescent="0.35">
      <c r="E1049" s="4"/>
      <c r="F1049" s="3"/>
    </row>
    <row r="1050" spans="5:6" x14ac:dyDescent="0.35">
      <c r="E1050" s="4"/>
      <c r="F1050" s="3"/>
    </row>
    <row r="1051" spans="5:6" x14ac:dyDescent="0.35">
      <c r="E1051" s="4"/>
      <c r="F1051" s="3"/>
    </row>
    <row r="1052" spans="5:6" x14ac:dyDescent="0.35">
      <c r="E1052" s="4"/>
      <c r="F1052" s="3"/>
    </row>
    <row r="1053" spans="5:6" x14ac:dyDescent="0.35">
      <c r="E1053" s="4"/>
      <c r="F1053" s="3"/>
    </row>
    <row r="1054" spans="5:6" x14ac:dyDescent="0.35">
      <c r="E1054" s="4"/>
      <c r="F1054" s="3"/>
    </row>
    <row r="1055" spans="5:6" x14ac:dyDescent="0.35">
      <c r="E1055" s="4"/>
      <c r="F1055" s="3"/>
    </row>
    <row r="1056" spans="5:6" x14ac:dyDescent="0.35">
      <c r="E1056" s="4"/>
      <c r="F1056" s="3"/>
    </row>
    <row r="1057" spans="5:6" x14ac:dyDescent="0.35">
      <c r="E1057" s="4"/>
      <c r="F1057" s="3"/>
    </row>
    <row r="1058" spans="5:6" x14ac:dyDescent="0.35">
      <c r="E1058" s="4"/>
      <c r="F1058" s="3"/>
    </row>
    <row r="1059" spans="5:6" x14ac:dyDescent="0.35">
      <c r="E1059" s="4"/>
      <c r="F1059" s="3"/>
    </row>
    <row r="1060" spans="5:6" x14ac:dyDescent="0.35">
      <c r="E1060" s="4"/>
      <c r="F1060" s="3"/>
    </row>
    <row r="1061" spans="5:6" x14ac:dyDescent="0.35">
      <c r="E1061" s="4"/>
      <c r="F1061" s="3"/>
    </row>
    <row r="1062" spans="5:6" x14ac:dyDescent="0.35">
      <c r="E1062" s="4"/>
      <c r="F1062" s="3"/>
    </row>
    <row r="1063" spans="5:6" x14ac:dyDescent="0.35">
      <c r="E1063" s="4"/>
      <c r="F1063" s="3"/>
    </row>
    <row r="1064" spans="5:6" x14ac:dyDescent="0.35">
      <c r="E1064" s="4"/>
      <c r="F1064" s="3"/>
    </row>
    <row r="1065" spans="5:6" x14ac:dyDescent="0.35">
      <c r="E1065" s="4"/>
      <c r="F1065" s="3"/>
    </row>
    <row r="1066" spans="5:6" x14ac:dyDescent="0.35">
      <c r="E1066" s="4"/>
      <c r="F1066" s="3"/>
    </row>
    <row r="1067" spans="5:6" x14ac:dyDescent="0.35">
      <c r="E1067" s="4"/>
      <c r="F1067" s="3"/>
    </row>
    <row r="1068" spans="5:6" x14ac:dyDescent="0.35">
      <c r="E1068" s="4"/>
      <c r="F1068" s="3"/>
    </row>
    <row r="1069" spans="5:6" x14ac:dyDescent="0.35">
      <c r="E1069" s="4"/>
      <c r="F1069" s="3"/>
    </row>
    <row r="1070" spans="5:6" x14ac:dyDescent="0.35">
      <c r="E1070" s="4"/>
      <c r="F1070" s="3"/>
    </row>
    <row r="1071" spans="5:6" x14ac:dyDescent="0.35">
      <c r="E1071" s="4"/>
      <c r="F1071" s="3"/>
    </row>
    <row r="1072" spans="5:6" x14ac:dyDescent="0.35">
      <c r="E1072" s="4"/>
      <c r="F1072" s="3"/>
    </row>
    <row r="1073" spans="5:6" x14ac:dyDescent="0.35">
      <c r="E1073" s="4"/>
      <c r="F1073" s="3"/>
    </row>
    <row r="1074" spans="5:6" x14ac:dyDescent="0.35">
      <c r="E1074" s="4"/>
      <c r="F1074" s="3"/>
    </row>
    <row r="1075" spans="5:6" x14ac:dyDescent="0.35">
      <c r="E1075" s="4"/>
      <c r="F1075" s="3"/>
    </row>
    <row r="1076" spans="5:6" x14ac:dyDescent="0.35">
      <c r="E1076" s="4"/>
      <c r="F1076" s="3"/>
    </row>
    <row r="1077" spans="5:6" x14ac:dyDescent="0.35">
      <c r="E1077" s="4"/>
      <c r="F1077" s="3"/>
    </row>
    <row r="1078" spans="5:6" x14ac:dyDescent="0.35">
      <c r="E1078" s="4"/>
      <c r="F1078" s="3"/>
    </row>
    <row r="1079" spans="5:6" x14ac:dyDescent="0.35">
      <c r="E1079" s="4"/>
      <c r="F1079" s="3"/>
    </row>
    <row r="1080" spans="5:6" x14ac:dyDescent="0.35">
      <c r="E1080" s="4"/>
      <c r="F1080" s="3"/>
    </row>
    <row r="1081" spans="5:6" x14ac:dyDescent="0.35">
      <c r="E1081" s="4"/>
      <c r="F1081" s="3"/>
    </row>
    <row r="1082" spans="5:6" x14ac:dyDescent="0.35">
      <c r="E1082" s="4"/>
      <c r="F1082" s="3"/>
    </row>
    <row r="1083" spans="5:6" x14ac:dyDescent="0.35">
      <c r="E1083" s="4"/>
      <c r="F1083" s="3"/>
    </row>
    <row r="1084" spans="5:6" x14ac:dyDescent="0.35">
      <c r="E1084" s="4"/>
      <c r="F1084" s="3"/>
    </row>
    <row r="1085" spans="5:6" x14ac:dyDescent="0.35">
      <c r="E1085" s="4"/>
      <c r="F1085" s="3"/>
    </row>
    <row r="1086" spans="5:6" x14ac:dyDescent="0.35">
      <c r="E1086" s="4"/>
      <c r="F1086" s="3"/>
    </row>
    <row r="1087" spans="5:6" x14ac:dyDescent="0.35">
      <c r="E1087" s="4"/>
      <c r="F1087" s="3"/>
    </row>
    <row r="1088" spans="5:6" x14ac:dyDescent="0.35">
      <c r="E1088" s="4"/>
      <c r="F1088" s="3"/>
    </row>
    <row r="1089" spans="5:6" x14ac:dyDescent="0.35">
      <c r="E1089" s="4"/>
      <c r="F1089" s="3"/>
    </row>
    <row r="1090" spans="5:6" x14ac:dyDescent="0.35">
      <c r="E1090" s="4"/>
      <c r="F1090" s="3"/>
    </row>
    <row r="1091" spans="5:6" x14ac:dyDescent="0.35">
      <c r="E1091" s="4"/>
      <c r="F1091" s="3"/>
    </row>
    <row r="1092" spans="5:6" x14ac:dyDescent="0.35">
      <c r="E1092" s="4"/>
      <c r="F1092" s="3"/>
    </row>
    <row r="1093" spans="5:6" x14ac:dyDescent="0.35">
      <c r="E1093" s="4"/>
      <c r="F1093" s="3"/>
    </row>
    <row r="1094" spans="5:6" x14ac:dyDescent="0.35">
      <c r="E1094" s="4"/>
      <c r="F1094" s="3"/>
    </row>
    <row r="1095" spans="5:6" x14ac:dyDescent="0.35">
      <c r="E1095" s="4"/>
      <c r="F1095" s="3"/>
    </row>
    <row r="1096" spans="5:6" x14ac:dyDescent="0.35">
      <c r="E1096" s="4"/>
      <c r="F1096" s="3"/>
    </row>
    <row r="1097" spans="5:6" x14ac:dyDescent="0.35">
      <c r="E1097" s="4"/>
      <c r="F1097" s="3"/>
    </row>
    <row r="1098" spans="5:6" x14ac:dyDescent="0.35">
      <c r="E1098" s="4"/>
      <c r="F1098" s="3"/>
    </row>
    <row r="1099" spans="5:6" x14ac:dyDescent="0.35">
      <c r="E1099" s="4"/>
      <c r="F1099" s="3"/>
    </row>
    <row r="1100" spans="5:6" x14ac:dyDescent="0.35">
      <c r="E1100" s="4"/>
      <c r="F1100" s="3"/>
    </row>
    <row r="1101" spans="5:6" x14ac:dyDescent="0.35">
      <c r="E1101" s="4"/>
      <c r="F1101" s="3"/>
    </row>
    <row r="1102" spans="5:6" x14ac:dyDescent="0.35">
      <c r="E1102" s="4"/>
      <c r="F1102" s="3"/>
    </row>
    <row r="1103" spans="5:6" x14ac:dyDescent="0.35">
      <c r="E1103" s="4"/>
      <c r="F1103" s="3"/>
    </row>
    <row r="1104" spans="5:6" x14ac:dyDescent="0.35">
      <c r="E1104" s="4"/>
      <c r="F1104" s="3"/>
    </row>
    <row r="1105" spans="5:6" x14ac:dyDescent="0.35">
      <c r="E1105" s="4"/>
      <c r="F1105" s="3"/>
    </row>
    <row r="1106" spans="5:6" x14ac:dyDescent="0.35">
      <c r="E1106" s="4"/>
      <c r="F1106" s="3"/>
    </row>
    <row r="1107" spans="5:6" x14ac:dyDescent="0.35">
      <c r="E1107" s="4"/>
      <c r="F1107" s="3"/>
    </row>
    <row r="1108" spans="5:6" x14ac:dyDescent="0.35">
      <c r="E1108" s="4"/>
      <c r="F1108" s="3"/>
    </row>
    <row r="1109" spans="5:6" x14ac:dyDescent="0.35">
      <c r="E1109" s="4"/>
      <c r="F1109" s="3"/>
    </row>
    <row r="1110" spans="5:6" x14ac:dyDescent="0.35">
      <c r="E1110" s="4"/>
      <c r="F1110" s="3"/>
    </row>
    <row r="1111" spans="5:6" x14ac:dyDescent="0.35">
      <c r="E1111" s="4"/>
      <c r="F1111" s="3"/>
    </row>
    <row r="1112" spans="5:6" x14ac:dyDescent="0.35">
      <c r="E1112" s="4"/>
      <c r="F1112" s="3"/>
    </row>
    <row r="1113" spans="5:6" x14ac:dyDescent="0.35">
      <c r="E1113" s="4"/>
      <c r="F1113" s="3"/>
    </row>
    <row r="1114" spans="5:6" x14ac:dyDescent="0.35">
      <c r="E1114" s="4"/>
      <c r="F1114" s="3"/>
    </row>
    <row r="1115" spans="5:6" x14ac:dyDescent="0.35">
      <c r="E1115" s="4"/>
      <c r="F1115" s="3"/>
    </row>
    <row r="1116" spans="5:6" x14ac:dyDescent="0.35">
      <c r="E1116" s="4"/>
      <c r="F1116" s="3"/>
    </row>
    <row r="1117" spans="5:6" x14ac:dyDescent="0.35">
      <c r="E1117" s="4"/>
      <c r="F1117" s="3"/>
    </row>
    <row r="1118" spans="5:6" x14ac:dyDescent="0.35">
      <c r="E1118" s="4"/>
      <c r="F1118" s="3"/>
    </row>
    <row r="1119" spans="5:6" x14ac:dyDescent="0.35">
      <c r="E1119" s="4"/>
      <c r="F1119" s="3"/>
    </row>
    <row r="1120" spans="5:6" x14ac:dyDescent="0.35">
      <c r="E1120" s="4"/>
      <c r="F1120" s="3"/>
    </row>
    <row r="1121" spans="5:6" x14ac:dyDescent="0.35">
      <c r="E1121" s="4"/>
      <c r="F1121" s="3"/>
    </row>
    <row r="1122" spans="5:6" x14ac:dyDescent="0.35">
      <c r="E1122" s="4"/>
      <c r="F1122" s="3"/>
    </row>
    <row r="1123" spans="5:6" x14ac:dyDescent="0.35">
      <c r="E1123" s="4"/>
      <c r="F1123" s="3"/>
    </row>
    <row r="1124" spans="5:6" x14ac:dyDescent="0.35">
      <c r="E1124" s="4"/>
      <c r="F1124" s="3"/>
    </row>
    <row r="1125" spans="5:6" x14ac:dyDescent="0.35">
      <c r="E1125" s="4"/>
      <c r="F1125" s="3"/>
    </row>
    <row r="1126" spans="5:6" x14ac:dyDescent="0.35">
      <c r="E1126" s="4"/>
      <c r="F1126" s="3"/>
    </row>
    <row r="1127" spans="5:6" x14ac:dyDescent="0.35">
      <c r="E1127" s="4"/>
      <c r="F1127" s="3"/>
    </row>
    <row r="1128" spans="5:6" x14ac:dyDescent="0.35">
      <c r="E1128" s="4"/>
      <c r="F1128" s="3"/>
    </row>
    <row r="1129" spans="5:6" x14ac:dyDescent="0.35">
      <c r="E1129" s="4"/>
      <c r="F1129" s="3"/>
    </row>
    <row r="1130" spans="5:6" x14ac:dyDescent="0.35">
      <c r="E1130" s="4"/>
      <c r="F1130" s="3"/>
    </row>
    <row r="1131" spans="5:6" x14ac:dyDescent="0.35">
      <c r="E1131" s="4"/>
      <c r="F1131" s="3"/>
    </row>
    <row r="1132" spans="5:6" x14ac:dyDescent="0.35">
      <c r="E1132" s="4"/>
      <c r="F1132" s="3"/>
    </row>
    <row r="1133" spans="5:6" x14ac:dyDescent="0.35">
      <c r="E1133" s="4"/>
      <c r="F1133" s="3"/>
    </row>
    <row r="1134" spans="5:6" x14ac:dyDescent="0.35">
      <c r="E1134" s="4"/>
      <c r="F1134" s="3"/>
    </row>
    <row r="1135" spans="5:6" x14ac:dyDescent="0.35">
      <c r="E1135" s="4"/>
      <c r="F1135" s="3"/>
    </row>
    <row r="1136" spans="5:6" x14ac:dyDescent="0.35">
      <c r="E1136" s="4"/>
      <c r="F1136" s="3"/>
    </row>
    <row r="1137" spans="5:6" x14ac:dyDescent="0.35">
      <c r="E1137" s="4"/>
      <c r="F1137" s="3"/>
    </row>
    <row r="1138" spans="5:6" x14ac:dyDescent="0.35">
      <c r="E1138" s="4"/>
      <c r="F1138" s="3"/>
    </row>
    <row r="1139" spans="5:6" x14ac:dyDescent="0.35">
      <c r="E1139" s="4"/>
      <c r="F1139" s="3"/>
    </row>
    <row r="1140" spans="5:6" x14ac:dyDescent="0.35">
      <c r="E1140" s="4"/>
      <c r="F1140" s="3"/>
    </row>
    <row r="1141" spans="5:6" x14ac:dyDescent="0.35">
      <c r="E1141" s="4"/>
      <c r="F1141" s="3"/>
    </row>
    <row r="1142" spans="5:6" x14ac:dyDescent="0.35">
      <c r="E1142" s="4"/>
      <c r="F1142" s="3"/>
    </row>
    <row r="1143" spans="5:6" x14ac:dyDescent="0.35">
      <c r="E1143" s="4"/>
      <c r="F1143" s="3"/>
    </row>
    <row r="1144" spans="5:6" x14ac:dyDescent="0.35">
      <c r="E1144" s="4"/>
      <c r="F1144" s="3"/>
    </row>
    <row r="1145" spans="5:6" x14ac:dyDescent="0.35">
      <c r="E1145" s="4"/>
      <c r="F1145" s="3"/>
    </row>
    <row r="1146" spans="5:6" x14ac:dyDescent="0.35">
      <c r="E1146" s="4"/>
      <c r="F1146" s="3"/>
    </row>
    <row r="1147" spans="5:6" x14ac:dyDescent="0.35">
      <c r="E1147" s="4"/>
      <c r="F1147" s="3"/>
    </row>
    <row r="1148" spans="5:6" x14ac:dyDescent="0.35">
      <c r="E1148" s="4"/>
      <c r="F1148" s="3"/>
    </row>
    <row r="1149" spans="5:6" x14ac:dyDescent="0.35">
      <c r="E1149" s="4"/>
      <c r="F1149" s="3"/>
    </row>
    <row r="1150" spans="5:6" x14ac:dyDescent="0.35">
      <c r="E1150" s="4"/>
      <c r="F1150" s="3"/>
    </row>
    <row r="1151" spans="5:6" x14ac:dyDescent="0.35">
      <c r="E1151" s="4"/>
      <c r="F1151" s="3"/>
    </row>
    <row r="1152" spans="5:6" x14ac:dyDescent="0.35">
      <c r="E1152" s="4"/>
      <c r="F1152" s="3"/>
    </row>
    <row r="1153" spans="5:6" x14ac:dyDescent="0.35">
      <c r="E1153" s="4"/>
      <c r="F1153" s="3"/>
    </row>
    <row r="1154" spans="5:6" x14ac:dyDescent="0.35">
      <c r="E1154" s="4"/>
      <c r="F1154" s="3"/>
    </row>
    <row r="1155" spans="5:6" x14ac:dyDescent="0.35">
      <c r="E1155" s="4"/>
      <c r="F1155" s="3"/>
    </row>
    <row r="1156" spans="5:6" x14ac:dyDescent="0.35">
      <c r="E1156" s="4"/>
      <c r="F1156" s="3"/>
    </row>
    <row r="1157" spans="5:6" x14ac:dyDescent="0.35">
      <c r="E1157" s="4"/>
      <c r="F1157" s="3"/>
    </row>
    <row r="1158" spans="5:6" x14ac:dyDescent="0.35">
      <c r="E1158" s="4"/>
      <c r="F1158" s="3"/>
    </row>
    <row r="1159" spans="5:6" x14ac:dyDescent="0.35">
      <c r="E1159" s="4"/>
      <c r="F1159" s="3"/>
    </row>
    <row r="1160" spans="5:6" x14ac:dyDescent="0.35">
      <c r="E1160" s="4"/>
      <c r="F1160" s="3"/>
    </row>
    <row r="1161" spans="5:6" x14ac:dyDescent="0.35">
      <c r="E1161" s="4"/>
      <c r="F1161" s="3"/>
    </row>
    <row r="1162" spans="5:6" x14ac:dyDescent="0.35">
      <c r="E1162" s="4"/>
      <c r="F1162" s="3"/>
    </row>
    <row r="1163" spans="5:6" x14ac:dyDescent="0.35">
      <c r="E1163" s="4"/>
      <c r="F1163" s="3"/>
    </row>
    <row r="1164" spans="5:6" x14ac:dyDescent="0.35">
      <c r="E1164" s="4"/>
      <c r="F1164" s="3"/>
    </row>
    <row r="1165" spans="5:6" x14ac:dyDescent="0.35">
      <c r="E1165" s="4"/>
      <c r="F1165" s="3"/>
    </row>
    <row r="1166" spans="5:6" x14ac:dyDescent="0.35">
      <c r="E1166" s="4"/>
      <c r="F1166" s="3"/>
    </row>
    <row r="1167" spans="5:6" x14ac:dyDescent="0.35">
      <c r="E1167" s="4"/>
      <c r="F1167" s="3"/>
    </row>
    <row r="1168" spans="5:6" x14ac:dyDescent="0.35">
      <c r="E1168" s="4"/>
      <c r="F1168" s="3"/>
    </row>
    <row r="1169" spans="5:6" x14ac:dyDescent="0.35">
      <c r="E1169" s="4"/>
      <c r="F1169" s="3"/>
    </row>
    <row r="1170" spans="5:6" x14ac:dyDescent="0.35">
      <c r="E1170" s="4"/>
      <c r="F1170" s="3"/>
    </row>
    <row r="1171" spans="5:6" x14ac:dyDescent="0.35">
      <c r="E1171" s="4"/>
      <c r="F1171" s="3"/>
    </row>
    <row r="1172" spans="5:6" x14ac:dyDescent="0.35">
      <c r="E1172" s="4"/>
      <c r="F1172" s="3"/>
    </row>
    <row r="1173" spans="5:6" x14ac:dyDescent="0.35">
      <c r="E1173" s="4"/>
      <c r="F1173" s="3"/>
    </row>
    <row r="1174" spans="5:6" x14ac:dyDescent="0.35">
      <c r="E1174" s="4"/>
      <c r="F1174" s="3"/>
    </row>
    <row r="1175" spans="5:6" x14ac:dyDescent="0.35">
      <c r="E1175" s="4"/>
      <c r="F1175" s="3"/>
    </row>
    <row r="1176" spans="5:6" x14ac:dyDescent="0.35">
      <c r="E1176" s="4"/>
      <c r="F1176" s="3"/>
    </row>
    <row r="1177" spans="5:6" x14ac:dyDescent="0.35">
      <c r="E1177" s="4"/>
      <c r="F1177" s="3"/>
    </row>
    <row r="1178" spans="5:6" x14ac:dyDescent="0.35">
      <c r="E1178" s="4"/>
      <c r="F1178" s="3"/>
    </row>
    <row r="1179" spans="5:6" x14ac:dyDescent="0.35">
      <c r="E1179" s="4"/>
      <c r="F1179" s="3"/>
    </row>
    <row r="1180" spans="5:6" x14ac:dyDescent="0.35">
      <c r="E1180" s="4"/>
      <c r="F1180" s="3"/>
    </row>
    <row r="1181" spans="5:6" x14ac:dyDescent="0.35">
      <c r="E1181" s="4"/>
      <c r="F1181" s="3"/>
    </row>
    <row r="1182" spans="5:6" x14ac:dyDescent="0.35">
      <c r="E1182" s="4"/>
      <c r="F1182" s="3"/>
    </row>
    <row r="1183" spans="5:6" x14ac:dyDescent="0.35">
      <c r="E1183" s="4"/>
      <c r="F1183" s="3"/>
    </row>
    <row r="1184" spans="5:6" x14ac:dyDescent="0.35">
      <c r="E1184" s="4"/>
      <c r="F1184" s="3"/>
    </row>
    <row r="1185" spans="5:6" x14ac:dyDescent="0.35">
      <c r="E1185" s="4"/>
      <c r="F1185" s="3"/>
    </row>
    <row r="1186" spans="5:6" x14ac:dyDescent="0.35">
      <c r="E1186" s="4"/>
      <c r="F1186" s="3"/>
    </row>
    <row r="1187" spans="5:6" x14ac:dyDescent="0.35">
      <c r="E1187" s="4"/>
      <c r="F1187" s="3"/>
    </row>
    <row r="1188" spans="5:6" x14ac:dyDescent="0.35">
      <c r="E1188" s="4"/>
      <c r="F1188" s="3"/>
    </row>
    <row r="1189" spans="5:6" x14ac:dyDescent="0.35">
      <c r="E1189" s="4"/>
      <c r="F1189" s="3"/>
    </row>
    <row r="1190" spans="5:6" x14ac:dyDescent="0.35">
      <c r="E1190" s="4"/>
      <c r="F1190" s="3"/>
    </row>
    <row r="1191" spans="5:6" x14ac:dyDescent="0.35">
      <c r="E1191" s="4"/>
      <c r="F1191" s="3"/>
    </row>
    <row r="1192" spans="5:6" x14ac:dyDescent="0.35">
      <c r="E1192" s="4"/>
      <c r="F1192" s="3"/>
    </row>
    <row r="1193" spans="5:6" x14ac:dyDescent="0.35">
      <c r="E1193" s="4"/>
      <c r="F1193" s="3"/>
    </row>
    <row r="1194" spans="5:6" x14ac:dyDescent="0.35">
      <c r="E1194" s="4"/>
      <c r="F1194" s="3"/>
    </row>
    <row r="1195" spans="5:6" x14ac:dyDescent="0.35">
      <c r="E1195" s="4"/>
      <c r="F1195" s="3"/>
    </row>
    <row r="1196" spans="5:6" x14ac:dyDescent="0.35">
      <c r="E1196" s="4"/>
      <c r="F1196" s="3"/>
    </row>
    <row r="1197" spans="5:6" x14ac:dyDescent="0.35">
      <c r="E1197" s="4"/>
      <c r="F1197" s="3"/>
    </row>
    <row r="1198" spans="5:6" x14ac:dyDescent="0.35">
      <c r="E1198" s="4"/>
      <c r="F1198" s="3"/>
    </row>
    <row r="1199" spans="5:6" x14ac:dyDescent="0.35">
      <c r="E1199" s="4"/>
      <c r="F1199" s="3"/>
    </row>
    <row r="1200" spans="5:6" x14ac:dyDescent="0.35">
      <c r="E1200" s="4"/>
      <c r="F1200" s="3"/>
    </row>
    <row r="1201" spans="5:6" x14ac:dyDescent="0.35">
      <c r="E1201" s="4"/>
      <c r="F1201" s="3"/>
    </row>
    <row r="1202" spans="5:6" x14ac:dyDescent="0.35">
      <c r="E1202" s="4"/>
      <c r="F1202" s="3"/>
    </row>
    <row r="1203" spans="5:6" x14ac:dyDescent="0.35">
      <c r="E1203" s="4"/>
      <c r="F1203" s="3"/>
    </row>
    <row r="1204" spans="5:6" x14ac:dyDescent="0.35">
      <c r="E1204" s="4"/>
      <c r="F1204" s="3"/>
    </row>
    <row r="1205" spans="5:6" x14ac:dyDescent="0.35">
      <c r="E1205" s="4"/>
      <c r="F1205" s="3"/>
    </row>
    <row r="1206" spans="5:6" x14ac:dyDescent="0.35">
      <c r="E1206" s="4"/>
      <c r="F1206" s="3"/>
    </row>
    <row r="1207" spans="5:6" x14ac:dyDescent="0.35">
      <c r="E1207" s="4"/>
      <c r="F1207" s="3"/>
    </row>
    <row r="1208" spans="5:6" x14ac:dyDescent="0.35">
      <c r="E1208" s="4"/>
      <c r="F1208" s="3"/>
    </row>
    <row r="1209" spans="5:6" x14ac:dyDescent="0.35">
      <c r="E1209" s="4"/>
      <c r="F1209" s="3"/>
    </row>
    <row r="1210" spans="5:6" x14ac:dyDescent="0.35">
      <c r="E1210" s="4"/>
      <c r="F1210" s="3"/>
    </row>
    <row r="1211" spans="5:6" x14ac:dyDescent="0.35">
      <c r="E1211" s="4"/>
      <c r="F1211" s="3"/>
    </row>
    <row r="1212" spans="5:6" x14ac:dyDescent="0.35">
      <c r="E1212" s="4"/>
      <c r="F1212" s="3"/>
    </row>
    <row r="1213" spans="5:6" x14ac:dyDescent="0.35">
      <c r="E1213" s="4"/>
      <c r="F1213" s="3"/>
    </row>
    <row r="1214" spans="5:6" x14ac:dyDescent="0.35">
      <c r="E1214" s="4"/>
      <c r="F1214" s="3"/>
    </row>
    <row r="1215" spans="5:6" x14ac:dyDescent="0.35">
      <c r="E1215" s="4"/>
      <c r="F1215" s="3"/>
    </row>
    <row r="1216" spans="5:6" x14ac:dyDescent="0.35">
      <c r="E1216" s="4"/>
      <c r="F1216" s="3"/>
    </row>
    <row r="1217" spans="5:6" x14ac:dyDescent="0.35">
      <c r="E1217" s="4"/>
      <c r="F1217" s="3"/>
    </row>
    <row r="1218" spans="5:6" x14ac:dyDescent="0.35">
      <c r="E1218" s="4"/>
      <c r="F1218" s="3"/>
    </row>
    <row r="1219" spans="5:6" x14ac:dyDescent="0.35">
      <c r="E1219" s="4"/>
      <c r="F1219" s="3"/>
    </row>
    <row r="1220" spans="5:6" x14ac:dyDescent="0.35">
      <c r="E1220" s="4"/>
      <c r="F1220" s="3"/>
    </row>
    <row r="1221" spans="5:6" x14ac:dyDescent="0.35">
      <c r="E1221" s="4"/>
      <c r="F1221" s="3"/>
    </row>
    <row r="1222" spans="5:6" x14ac:dyDescent="0.35">
      <c r="E1222" s="4"/>
      <c r="F1222" s="3"/>
    </row>
    <row r="1223" spans="5:6" x14ac:dyDescent="0.35">
      <c r="E1223" s="4"/>
      <c r="F1223" s="3"/>
    </row>
    <row r="1224" spans="5:6" x14ac:dyDescent="0.35">
      <c r="E1224" s="4"/>
      <c r="F1224" s="3"/>
    </row>
    <row r="1225" spans="5:6" x14ac:dyDescent="0.35">
      <c r="E1225" s="4"/>
      <c r="F1225" s="3"/>
    </row>
    <row r="1226" spans="5:6" x14ac:dyDescent="0.35">
      <c r="E1226" s="4"/>
      <c r="F1226" s="3"/>
    </row>
    <row r="1227" spans="5:6" x14ac:dyDescent="0.35">
      <c r="E1227" s="4"/>
      <c r="F1227" s="3"/>
    </row>
    <row r="1228" spans="5:6" x14ac:dyDescent="0.35">
      <c r="E1228" s="4"/>
      <c r="F1228" s="3"/>
    </row>
    <row r="1229" spans="5:6" x14ac:dyDescent="0.35">
      <c r="E1229" s="4"/>
      <c r="F1229" s="3"/>
    </row>
    <row r="1230" spans="5:6" x14ac:dyDescent="0.35">
      <c r="E1230" s="4"/>
      <c r="F1230" s="3"/>
    </row>
    <row r="1231" spans="5:6" x14ac:dyDescent="0.35">
      <c r="E1231" s="4"/>
      <c r="F1231" s="3"/>
    </row>
    <row r="1232" spans="5:6" x14ac:dyDescent="0.35">
      <c r="E1232" s="4"/>
      <c r="F1232" s="3"/>
    </row>
    <row r="1233" spans="5:6" x14ac:dyDescent="0.35">
      <c r="E1233" s="4"/>
      <c r="F1233" s="3"/>
    </row>
    <row r="1234" spans="5:6" x14ac:dyDescent="0.35">
      <c r="E1234" s="4"/>
      <c r="F1234" s="3"/>
    </row>
    <row r="1235" spans="5:6" x14ac:dyDescent="0.35">
      <c r="E1235" s="4"/>
      <c r="F1235" s="3"/>
    </row>
    <row r="1236" spans="5:6" x14ac:dyDescent="0.35">
      <c r="E1236" s="4"/>
      <c r="F1236" s="3"/>
    </row>
    <row r="1237" spans="5:6" x14ac:dyDescent="0.35">
      <c r="E1237" s="4"/>
      <c r="F1237" s="3"/>
    </row>
    <row r="1238" spans="5:6" x14ac:dyDescent="0.35">
      <c r="E1238" s="4"/>
      <c r="F1238" s="3"/>
    </row>
    <row r="1239" spans="5:6" x14ac:dyDescent="0.35">
      <c r="E1239" s="4"/>
      <c r="F1239" s="3"/>
    </row>
    <row r="1240" spans="5:6" x14ac:dyDescent="0.35">
      <c r="E1240" s="4"/>
      <c r="F1240" s="3"/>
    </row>
    <row r="1241" spans="5:6" x14ac:dyDescent="0.35">
      <c r="E1241" s="4"/>
      <c r="F1241" s="3"/>
    </row>
    <row r="1242" spans="5:6" x14ac:dyDescent="0.35">
      <c r="E1242" s="4"/>
      <c r="F1242" s="3"/>
    </row>
    <row r="1243" spans="5:6" x14ac:dyDescent="0.35">
      <c r="E1243" s="4"/>
      <c r="F1243" s="3"/>
    </row>
    <row r="1244" spans="5:6" x14ac:dyDescent="0.35">
      <c r="E1244" s="4"/>
      <c r="F1244" s="3"/>
    </row>
    <row r="1245" spans="5:6" x14ac:dyDescent="0.35">
      <c r="E1245" s="4"/>
      <c r="F1245" s="3"/>
    </row>
    <row r="1246" spans="5:6" x14ac:dyDescent="0.35">
      <c r="E1246" s="4"/>
      <c r="F1246" s="3"/>
    </row>
    <row r="1247" spans="5:6" x14ac:dyDescent="0.35">
      <c r="E1247" s="4"/>
      <c r="F1247" s="3"/>
    </row>
    <row r="1248" spans="5:6" x14ac:dyDescent="0.35">
      <c r="E1248" s="4"/>
      <c r="F1248" s="3"/>
    </row>
    <row r="1249" spans="5:6" x14ac:dyDescent="0.35">
      <c r="E1249" s="4"/>
      <c r="F1249" s="3"/>
    </row>
    <row r="1250" spans="5:6" x14ac:dyDescent="0.35">
      <c r="E1250" s="4"/>
      <c r="F1250" s="3"/>
    </row>
    <row r="1251" spans="5:6" x14ac:dyDescent="0.35">
      <c r="E1251" s="4"/>
      <c r="F1251" s="3"/>
    </row>
    <row r="1252" spans="5:6" x14ac:dyDescent="0.35">
      <c r="E1252" s="4"/>
      <c r="F1252" s="3"/>
    </row>
    <row r="1253" spans="5:6" x14ac:dyDescent="0.35">
      <c r="E1253" s="4"/>
      <c r="F1253" s="3"/>
    </row>
    <row r="1254" spans="5:6" x14ac:dyDescent="0.35">
      <c r="E1254" s="4"/>
      <c r="F1254" s="3"/>
    </row>
    <row r="1255" spans="5:6" x14ac:dyDescent="0.35">
      <c r="E1255" s="4"/>
      <c r="F1255" s="3"/>
    </row>
    <row r="1256" spans="5:6" x14ac:dyDescent="0.35">
      <c r="E1256" s="4"/>
      <c r="F1256" s="3"/>
    </row>
    <row r="1257" spans="5:6" x14ac:dyDescent="0.35">
      <c r="E1257" s="4"/>
      <c r="F1257" s="3"/>
    </row>
    <row r="1258" spans="5:6" x14ac:dyDescent="0.35">
      <c r="E1258" s="4"/>
      <c r="F1258" s="3"/>
    </row>
    <row r="1259" spans="5:6" x14ac:dyDescent="0.35">
      <c r="E1259" s="4"/>
      <c r="F1259" s="3"/>
    </row>
    <row r="1260" spans="5:6" x14ac:dyDescent="0.35">
      <c r="E1260" s="4"/>
      <c r="F1260" s="3"/>
    </row>
    <row r="1261" spans="5:6" x14ac:dyDescent="0.35">
      <c r="E1261" s="4"/>
      <c r="F1261" s="3"/>
    </row>
    <row r="1262" spans="5:6" x14ac:dyDescent="0.35">
      <c r="E1262" s="4"/>
      <c r="F1262" s="3"/>
    </row>
    <row r="1263" spans="5:6" x14ac:dyDescent="0.35">
      <c r="E1263" s="4"/>
      <c r="F1263" s="3"/>
    </row>
    <row r="1264" spans="5:6" x14ac:dyDescent="0.35">
      <c r="E1264" s="4"/>
      <c r="F1264" s="3"/>
    </row>
    <row r="1265" spans="5:6" x14ac:dyDescent="0.35">
      <c r="E1265" s="4"/>
      <c r="F1265" s="3"/>
    </row>
    <row r="1266" spans="5:6" x14ac:dyDescent="0.35">
      <c r="E1266" s="4"/>
      <c r="F1266" s="3"/>
    </row>
    <row r="1267" spans="5:6" x14ac:dyDescent="0.35">
      <c r="E1267" s="4"/>
      <c r="F1267" s="3"/>
    </row>
    <row r="1268" spans="5:6" x14ac:dyDescent="0.35">
      <c r="E1268" s="4"/>
      <c r="F1268" s="3"/>
    </row>
    <row r="1269" spans="5:6" x14ac:dyDescent="0.35">
      <c r="E1269" s="4"/>
      <c r="F1269" s="3"/>
    </row>
    <row r="1270" spans="5:6" x14ac:dyDescent="0.35">
      <c r="E1270" s="4"/>
      <c r="F1270" s="3"/>
    </row>
    <row r="1271" spans="5:6" x14ac:dyDescent="0.35">
      <c r="E1271" s="4"/>
      <c r="F1271" s="3"/>
    </row>
    <row r="1272" spans="5:6" x14ac:dyDescent="0.35">
      <c r="E1272" s="4"/>
      <c r="F1272" s="3"/>
    </row>
    <row r="1273" spans="5:6" x14ac:dyDescent="0.35">
      <c r="E1273" s="4"/>
      <c r="F1273" s="3"/>
    </row>
    <row r="1274" spans="5:6" x14ac:dyDescent="0.35">
      <c r="E1274" s="4"/>
      <c r="F1274" s="3"/>
    </row>
    <row r="1275" spans="5:6" x14ac:dyDescent="0.35">
      <c r="E1275" s="4"/>
      <c r="F1275" s="3"/>
    </row>
    <row r="1276" spans="5:6" x14ac:dyDescent="0.35">
      <c r="E1276" s="4"/>
      <c r="F1276" s="3"/>
    </row>
    <row r="1277" spans="5:6" x14ac:dyDescent="0.35">
      <c r="E1277" s="4"/>
      <c r="F1277" s="3"/>
    </row>
    <row r="1278" spans="5:6" x14ac:dyDescent="0.35">
      <c r="E1278" s="4"/>
      <c r="F1278" s="3"/>
    </row>
    <row r="1279" spans="5:6" x14ac:dyDescent="0.35">
      <c r="E1279" s="4"/>
      <c r="F1279" s="3"/>
    </row>
    <row r="1280" spans="5:6" x14ac:dyDescent="0.35">
      <c r="E1280" s="4"/>
      <c r="F1280" s="3"/>
    </row>
    <row r="1281" spans="5:6" x14ac:dyDescent="0.35">
      <c r="E1281" s="4"/>
      <c r="F1281" s="3"/>
    </row>
    <row r="1282" spans="5:6" x14ac:dyDescent="0.35">
      <c r="E1282" s="4"/>
      <c r="F1282" s="3"/>
    </row>
    <row r="1283" spans="5:6" x14ac:dyDescent="0.35">
      <c r="E1283" s="4"/>
      <c r="F1283" s="3"/>
    </row>
    <row r="1284" spans="5:6" x14ac:dyDescent="0.35">
      <c r="E1284" s="4"/>
      <c r="F1284" s="3"/>
    </row>
    <row r="1285" spans="5:6" x14ac:dyDescent="0.35">
      <c r="E1285" s="4"/>
      <c r="F1285" s="3"/>
    </row>
    <row r="1286" spans="5:6" x14ac:dyDescent="0.35">
      <c r="E1286" s="4"/>
      <c r="F1286" s="3"/>
    </row>
    <row r="1287" spans="5:6" x14ac:dyDescent="0.35">
      <c r="E1287" s="4"/>
      <c r="F1287" s="3"/>
    </row>
    <row r="1288" spans="5:6" x14ac:dyDescent="0.35">
      <c r="E1288" s="4"/>
      <c r="F1288" s="3"/>
    </row>
    <row r="1289" spans="5:6" x14ac:dyDescent="0.35">
      <c r="E1289" s="4"/>
      <c r="F1289" s="3"/>
    </row>
    <row r="1290" spans="5:6" x14ac:dyDescent="0.35">
      <c r="E1290" s="4"/>
      <c r="F1290" s="3"/>
    </row>
    <row r="1291" spans="5:6" x14ac:dyDescent="0.35">
      <c r="E1291" s="4"/>
      <c r="F1291" s="3"/>
    </row>
    <row r="1292" spans="5:6" x14ac:dyDescent="0.35">
      <c r="E1292" s="4"/>
      <c r="F1292" s="3"/>
    </row>
    <row r="1293" spans="5:6" x14ac:dyDescent="0.35">
      <c r="E1293" s="4"/>
      <c r="F1293" s="3"/>
    </row>
    <row r="1294" spans="5:6" x14ac:dyDescent="0.35">
      <c r="E1294" s="4"/>
      <c r="F1294" s="3"/>
    </row>
    <row r="1295" spans="5:6" x14ac:dyDescent="0.35">
      <c r="E1295" s="4"/>
      <c r="F1295" s="3"/>
    </row>
    <row r="1296" spans="5:6" x14ac:dyDescent="0.35">
      <c r="E1296" s="4"/>
      <c r="F1296" s="3"/>
    </row>
    <row r="1297" spans="5:6" x14ac:dyDescent="0.35">
      <c r="E1297" s="4"/>
      <c r="F1297" s="3"/>
    </row>
    <row r="1298" spans="5:6" x14ac:dyDescent="0.35">
      <c r="E1298" s="4"/>
      <c r="F1298" s="3"/>
    </row>
    <row r="1299" spans="5:6" x14ac:dyDescent="0.35">
      <c r="E1299" s="4"/>
      <c r="F1299" s="3"/>
    </row>
    <row r="1300" spans="5:6" x14ac:dyDescent="0.35">
      <c r="E1300" s="4"/>
      <c r="F1300" s="3"/>
    </row>
    <row r="1301" spans="5:6" x14ac:dyDescent="0.35">
      <c r="E1301" s="4"/>
      <c r="F1301" s="3"/>
    </row>
    <row r="1302" spans="5:6" x14ac:dyDescent="0.35">
      <c r="E1302" s="4"/>
      <c r="F1302" s="3"/>
    </row>
    <row r="1303" spans="5:6" x14ac:dyDescent="0.35">
      <c r="E1303" s="4"/>
      <c r="F1303" s="3"/>
    </row>
    <row r="1304" spans="5:6" x14ac:dyDescent="0.35">
      <c r="E1304" s="4"/>
      <c r="F1304" s="3"/>
    </row>
    <row r="1305" spans="5:6" x14ac:dyDescent="0.35">
      <c r="E1305" s="4"/>
      <c r="F1305" s="3"/>
    </row>
    <row r="1306" spans="5:6" x14ac:dyDescent="0.35">
      <c r="E1306" s="4"/>
      <c r="F1306" s="3"/>
    </row>
    <row r="1307" spans="5:6" x14ac:dyDescent="0.35">
      <c r="E1307" s="4"/>
      <c r="F1307" s="3"/>
    </row>
    <row r="1308" spans="5:6" x14ac:dyDescent="0.35">
      <c r="E1308" s="4"/>
      <c r="F1308" s="3"/>
    </row>
    <row r="1309" spans="5:6" x14ac:dyDescent="0.35">
      <c r="E1309" s="4"/>
      <c r="F1309" s="3"/>
    </row>
    <row r="1310" spans="5:6" x14ac:dyDescent="0.35">
      <c r="E1310" s="4"/>
      <c r="F1310" s="3"/>
    </row>
    <row r="1311" spans="5:6" x14ac:dyDescent="0.35">
      <c r="E1311" s="4"/>
      <c r="F1311" s="3"/>
    </row>
    <row r="1312" spans="5:6" x14ac:dyDescent="0.35">
      <c r="E1312" s="4"/>
      <c r="F1312" s="3"/>
    </row>
    <row r="1313" spans="5:6" x14ac:dyDescent="0.35">
      <c r="E1313" s="4"/>
      <c r="F1313" s="3"/>
    </row>
    <row r="1314" spans="5:6" x14ac:dyDescent="0.35">
      <c r="E1314" s="4"/>
      <c r="F1314" s="3"/>
    </row>
    <row r="1315" spans="5:6" x14ac:dyDescent="0.35">
      <c r="E1315" s="4"/>
      <c r="F1315" s="3"/>
    </row>
    <row r="1316" spans="5:6" x14ac:dyDescent="0.35">
      <c r="E1316" s="4"/>
      <c r="F1316" s="3"/>
    </row>
    <row r="1317" spans="5:6" x14ac:dyDescent="0.35">
      <c r="E1317" s="4"/>
      <c r="F1317" s="3"/>
    </row>
    <row r="1318" spans="5:6" x14ac:dyDescent="0.35">
      <c r="E1318" s="4"/>
      <c r="F1318" s="3"/>
    </row>
    <row r="1319" spans="5:6" x14ac:dyDescent="0.35">
      <c r="E1319" s="4"/>
      <c r="F1319" s="3"/>
    </row>
    <row r="1320" spans="5:6" x14ac:dyDescent="0.35">
      <c r="E1320" s="4"/>
      <c r="F1320" s="3"/>
    </row>
    <row r="1321" spans="5:6" x14ac:dyDescent="0.35">
      <c r="E1321" s="4"/>
      <c r="F1321" s="3"/>
    </row>
    <row r="1322" spans="5:6" x14ac:dyDescent="0.35">
      <c r="E1322" s="4"/>
      <c r="F1322" s="3"/>
    </row>
    <row r="1323" spans="5:6" x14ac:dyDescent="0.35">
      <c r="E1323" s="4"/>
      <c r="F1323" s="3"/>
    </row>
    <row r="1324" spans="5:6" x14ac:dyDescent="0.35">
      <c r="E1324" s="4"/>
      <c r="F1324" s="3"/>
    </row>
    <row r="1325" spans="5:6" x14ac:dyDescent="0.35">
      <c r="E1325" s="4"/>
      <c r="F1325" s="3"/>
    </row>
    <row r="1326" spans="5:6" x14ac:dyDescent="0.35">
      <c r="E1326" s="4"/>
      <c r="F1326" s="3"/>
    </row>
    <row r="1327" spans="5:6" x14ac:dyDescent="0.35">
      <c r="E1327" s="4"/>
      <c r="F1327" s="3"/>
    </row>
    <row r="1328" spans="5:6" x14ac:dyDescent="0.35">
      <c r="E1328" s="4"/>
      <c r="F1328" s="3"/>
    </row>
    <row r="1329" spans="5:6" x14ac:dyDescent="0.35">
      <c r="E1329" s="4"/>
      <c r="F1329" s="3"/>
    </row>
    <row r="1330" spans="5:6" x14ac:dyDescent="0.35">
      <c r="E1330" s="4"/>
      <c r="F1330" s="3"/>
    </row>
    <row r="1331" spans="5:6" x14ac:dyDescent="0.35">
      <c r="E1331" s="4"/>
      <c r="F1331" s="3"/>
    </row>
    <row r="1332" spans="5:6" x14ac:dyDescent="0.35">
      <c r="E1332" s="4"/>
      <c r="F1332" s="3"/>
    </row>
    <row r="1333" spans="5:6" x14ac:dyDescent="0.35">
      <c r="E1333" s="4"/>
      <c r="F1333" s="3"/>
    </row>
    <row r="1334" spans="5:6" x14ac:dyDescent="0.35">
      <c r="E1334" s="4"/>
      <c r="F1334" s="3"/>
    </row>
    <row r="1335" spans="5:6" x14ac:dyDescent="0.35">
      <c r="E1335" s="4"/>
      <c r="F1335" s="3"/>
    </row>
    <row r="1336" spans="5:6" x14ac:dyDescent="0.35">
      <c r="E1336" s="4"/>
      <c r="F1336" s="3"/>
    </row>
    <row r="1337" spans="5:6" x14ac:dyDescent="0.35">
      <c r="E1337" s="4"/>
      <c r="F1337" s="3"/>
    </row>
    <row r="1338" spans="5:6" x14ac:dyDescent="0.35">
      <c r="E1338" s="4"/>
      <c r="F1338" s="3"/>
    </row>
    <row r="1339" spans="5:6" x14ac:dyDescent="0.35">
      <c r="E1339" s="4"/>
      <c r="F1339" s="3"/>
    </row>
    <row r="1340" spans="5:6" x14ac:dyDescent="0.35">
      <c r="E1340" s="4"/>
      <c r="F1340" s="3"/>
    </row>
    <row r="1341" spans="5:6" x14ac:dyDescent="0.35">
      <c r="E1341" s="4"/>
      <c r="F1341" s="3"/>
    </row>
    <row r="1342" spans="5:6" x14ac:dyDescent="0.35">
      <c r="E1342" s="4"/>
      <c r="F1342" s="3"/>
    </row>
    <row r="1343" spans="5:6" x14ac:dyDescent="0.35">
      <c r="E1343" s="4"/>
      <c r="F1343" s="3"/>
    </row>
    <row r="1344" spans="5:6" x14ac:dyDescent="0.35">
      <c r="E1344" s="4"/>
      <c r="F1344" s="3"/>
    </row>
    <row r="1345" spans="5:6" x14ac:dyDescent="0.35">
      <c r="E1345" s="4"/>
      <c r="F1345" s="3"/>
    </row>
    <row r="1346" spans="5:6" x14ac:dyDescent="0.35">
      <c r="E1346" s="4"/>
      <c r="F1346" s="3"/>
    </row>
    <row r="1347" spans="5:6" x14ac:dyDescent="0.35">
      <c r="E1347" s="4"/>
      <c r="F1347" s="3"/>
    </row>
    <row r="1348" spans="5:6" x14ac:dyDescent="0.35">
      <c r="E1348" s="4"/>
      <c r="F1348" s="3"/>
    </row>
    <row r="1349" spans="5:6" x14ac:dyDescent="0.35">
      <c r="E1349" s="4"/>
      <c r="F1349" s="3"/>
    </row>
    <row r="1350" spans="5:6" x14ac:dyDescent="0.35">
      <c r="E1350" s="4"/>
      <c r="F1350" s="3"/>
    </row>
    <row r="1351" spans="5:6" x14ac:dyDescent="0.35">
      <c r="E1351" s="4"/>
      <c r="F1351" s="3"/>
    </row>
    <row r="1352" spans="5:6" x14ac:dyDescent="0.35">
      <c r="E1352" s="4"/>
      <c r="F1352" s="3"/>
    </row>
    <row r="1353" spans="5:6" x14ac:dyDescent="0.35">
      <c r="E1353" s="4"/>
      <c r="F1353" s="3"/>
    </row>
    <row r="1354" spans="5:6" x14ac:dyDescent="0.35">
      <c r="E1354" s="4"/>
      <c r="F1354" s="3"/>
    </row>
    <row r="1355" spans="5:6" x14ac:dyDescent="0.35">
      <c r="E1355" s="4"/>
      <c r="F1355" s="3"/>
    </row>
    <row r="1356" spans="5:6" x14ac:dyDescent="0.35">
      <c r="E1356" s="4"/>
      <c r="F1356" s="3"/>
    </row>
    <row r="1357" spans="5:6" x14ac:dyDescent="0.35">
      <c r="E1357" s="4"/>
      <c r="F1357" s="3"/>
    </row>
    <row r="1358" spans="5:6" x14ac:dyDescent="0.35">
      <c r="E1358" s="4"/>
      <c r="F1358" s="3"/>
    </row>
    <row r="1359" spans="5:6" x14ac:dyDescent="0.35">
      <c r="E1359" s="4"/>
      <c r="F1359" s="3"/>
    </row>
    <row r="1360" spans="5:6" x14ac:dyDescent="0.35">
      <c r="E1360" s="4"/>
      <c r="F1360" s="3"/>
    </row>
    <row r="1361" spans="5:6" x14ac:dyDescent="0.35">
      <c r="E1361" s="4"/>
      <c r="F1361" s="3"/>
    </row>
    <row r="1362" spans="5:6" x14ac:dyDescent="0.35">
      <c r="E1362" s="4"/>
      <c r="F1362" s="3"/>
    </row>
    <row r="1363" spans="5:6" x14ac:dyDescent="0.35">
      <c r="E1363" s="4"/>
      <c r="F1363" s="3"/>
    </row>
    <row r="1364" spans="5:6" x14ac:dyDescent="0.35">
      <c r="E1364" s="4"/>
      <c r="F1364" s="3"/>
    </row>
    <row r="1365" spans="5:6" x14ac:dyDescent="0.35">
      <c r="E1365" s="4"/>
      <c r="F1365" s="3"/>
    </row>
    <row r="1366" spans="5:6" x14ac:dyDescent="0.35">
      <c r="E1366" s="4"/>
      <c r="F1366" s="3"/>
    </row>
    <row r="1367" spans="5:6" x14ac:dyDescent="0.35">
      <c r="E1367" s="4"/>
      <c r="F1367" s="3"/>
    </row>
    <row r="1368" spans="5:6" x14ac:dyDescent="0.35">
      <c r="E1368" s="4"/>
      <c r="F1368" s="3"/>
    </row>
    <row r="1369" spans="5:6" x14ac:dyDescent="0.35">
      <c r="E1369" s="4"/>
      <c r="F1369" s="3"/>
    </row>
    <row r="1370" spans="5:6" x14ac:dyDescent="0.35">
      <c r="E1370" s="4"/>
      <c r="F1370" s="3"/>
    </row>
    <row r="1371" spans="5:6" x14ac:dyDescent="0.35">
      <c r="E1371" s="4"/>
      <c r="F1371" s="3"/>
    </row>
    <row r="1372" spans="5:6" x14ac:dyDescent="0.35">
      <c r="E1372" s="4"/>
      <c r="F1372" s="3"/>
    </row>
    <row r="1373" spans="5:6" x14ac:dyDescent="0.35">
      <c r="E1373" s="4"/>
      <c r="F1373" s="3"/>
    </row>
    <row r="1374" spans="5:6" x14ac:dyDescent="0.35">
      <c r="E1374" s="4"/>
      <c r="F1374" s="3"/>
    </row>
    <row r="1375" spans="5:6" x14ac:dyDescent="0.35">
      <c r="E1375" s="4"/>
      <c r="F1375" s="3"/>
    </row>
    <row r="1376" spans="5:6" x14ac:dyDescent="0.35">
      <c r="E1376" s="4"/>
      <c r="F1376" s="3"/>
    </row>
    <row r="1377" spans="5:6" x14ac:dyDescent="0.35">
      <c r="E1377" s="4"/>
      <c r="F1377" s="3"/>
    </row>
    <row r="1378" spans="5:6" x14ac:dyDescent="0.35">
      <c r="E1378" s="4"/>
      <c r="F1378" s="3"/>
    </row>
    <row r="1379" spans="5:6" x14ac:dyDescent="0.35">
      <c r="E1379" s="4"/>
      <c r="F1379" s="3"/>
    </row>
    <row r="1380" spans="5:6" x14ac:dyDescent="0.35">
      <c r="E1380" s="4"/>
      <c r="F1380" s="3"/>
    </row>
    <row r="1381" spans="5:6" x14ac:dyDescent="0.35">
      <c r="E1381" s="4"/>
      <c r="F1381" s="3"/>
    </row>
    <row r="1382" spans="5:6" x14ac:dyDescent="0.35">
      <c r="E1382" s="4"/>
      <c r="F1382" s="3"/>
    </row>
    <row r="1383" spans="5:6" x14ac:dyDescent="0.35">
      <c r="E1383" s="4"/>
      <c r="F1383" s="3"/>
    </row>
    <row r="1384" spans="5:6" x14ac:dyDescent="0.35">
      <c r="E1384" s="4"/>
      <c r="F1384" s="3"/>
    </row>
    <row r="1385" spans="5:6" x14ac:dyDescent="0.35">
      <c r="E1385" s="4"/>
      <c r="F1385" s="3"/>
    </row>
    <row r="1386" spans="5:6" x14ac:dyDescent="0.35">
      <c r="E1386" s="4"/>
      <c r="F1386" s="3"/>
    </row>
    <row r="1387" spans="5:6" x14ac:dyDescent="0.35">
      <c r="E1387" s="4"/>
      <c r="F1387" s="3"/>
    </row>
    <row r="1388" spans="5:6" x14ac:dyDescent="0.35">
      <c r="E1388" s="4"/>
      <c r="F1388" s="3"/>
    </row>
    <row r="1389" spans="5:6" x14ac:dyDescent="0.35">
      <c r="E1389" s="4"/>
      <c r="F1389" s="3"/>
    </row>
    <row r="1390" spans="5:6" x14ac:dyDescent="0.35">
      <c r="E1390" s="4"/>
      <c r="F1390" s="3"/>
    </row>
    <row r="1391" spans="5:6" x14ac:dyDescent="0.35">
      <c r="E1391" s="4"/>
      <c r="F1391" s="3"/>
    </row>
    <row r="1392" spans="5:6" x14ac:dyDescent="0.35">
      <c r="E1392" s="4"/>
      <c r="F1392" s="3"/>
    </row>
    <row r="1393" spans="5:6" x14ac:dyDescent="0.35">
      <c r="E1393" s="4"/>
      <c r="F1393" s="3"/>
    </row>
    <row r="1394" spans="5:6" x14ac:dyDescent="0.35">
      <c r="E1394" s="4"/>
      <c r="F1394" s="3"/>
    </row>
    <row r="1395" spans="5:6" x14ac:dyDescent="0.35">
      <c r="E1395" s="4"/>
      <c r="F1395" s="3"/>
    </row>
    <row r="1396" spans="5:6" x14ac:dyDescent="0.35">
      <c r="E1396" s="4"/>
      <c r="F1396" s="3"/>
    </row>
    <row r="1397" spans="5:6" x14ac:dyDescent="0.35">
      <c r="E1397" s="4"/>
      <c r="F1397" s="3"/>
    </row>
    <row r="1398" spans="5:6" x14ac:dyDescent="0.35">
      <c r="E1398" s="4"/>
      <c r="F1398" s="3"/>
    </row>
    <row r="1399" spans="5:6" x14ac:dyDescent="0.35">
      <c r="E1399" s="4"/>
      <c r="F1399" s="3"/>
    </row>
    <row r="1400" spans="5:6" x14ac:dyDescent="0.35">
      <c r="E1400" s="4"/>
      <c r="F1400" s="3"/>
    </row>
    <row r="1401" spans="5:6" x14ac:dyDescent="0.35">
      <c r="E1401" s="4"/>
      <c r="F1401" s="3"/>
    </row>
    <row r="1402" spans="5:6" x14ac:dyDescent="0.35">
      <c r="E1402" s="4"/>
      <c r="F1402" s="3"/>
    </row>
    <row r="1403" spans="5:6" x14ac:dyDescent="0.35">
      <c r="E1403" s="4"/>
      <c r="F1403" s="3"/>
    </row>
    <row r="1404" spans="5:6" x14ac:dyDescent="0.35">
      <c r="E1404" s="4"/>
      <c r="F1404" s="3"/>
    </row>
    <row r="1405" spans="5:6" x14ac:dyDescent="0.35">
      <c r="E1405" s="4"/>
      <c r="F1405" s="3"/>
    </row>
    <row r="1406" spans="5:6" x14ac:dyDescent="0.35">
      <c r="E1406" s="4"/>
      <c r="F1406" s="3"/>
    </row>
    <row r="1407" spans="5:6" x14ac:dyDescent="0.35">
      <c r="E1407" s="4"/>
      <c r="F1407" s="3"/>
    </row>
    <row r="1408" spans="5:6" x14ac:dyDescent="0.35">
      <c r="E1408" s="4"/>
      <c r="F1408" s="3"/>
    </row>
    <row r="1409" spans="5:6" x14ac:dyDescent="0.35">
      <c r="E1409" s="4"/>
      <c r="F1409" s="3"/>
    </row>
    <row r="1410" spans="5:6" x14ac:dyDescent="0.35">
      <c r="E1410" s="4"/>
      <c r="F1410" s="3"/>
    </row>
    <row r="1411" spans="5:6" x14ac:dyDescent="0.35">
      <c r="E1411" s="4"/>
      <c r="F1411" s="3"/>
    </row>
    <row r="1412" spans="5:6" x14ac:dyDescent="0.35">
      <c r="E1412" s="4"/>
      <c r="F1412" s="3"/>
    </row>
    <row r="1413" spans="5:6" x14ac:dyDescent="0.35">
      <c r="E1413" s="4"/>
      <c r="F1413" s="3"/>
    </row>
    <row r="1414" spans="5:6" x14ac:dyDescent="0.35">
      <c r="E1414" s="4"/>
      <c r="F1414" s="3"/>
    </row>
    <row r="1415" spans="5:6" x14ac:dyDescent="0.35">
      <c r="E1415" s="4"/>
      <c r="F1415" s="3"/>
    </row>
    <row r="1416" spans="5:6" x14ac:dyDescent="0.35">
      <c r="E1416" s="4"/>
      <c r="F1416" s="3"/>
    </row>
    <row r="1417" spans="5:6" x14ac:dyDescent="0.35">
      <c r="E1417" s="4"/>
      <c r="F1417" s="3"/>
    </row>
    <row r="1418" spans="5:6" x14ac:dyDescent="0.35">
      <c r="E1418" s="4"/>
      <c r="F1418" s="3"/>
    </row>
    <row r="1419" spans="5:6" x14ac:dyDescent="0.35">
      <c r="E1419" s="4"/>
      <c r="F1419" s="3"/>
    </row>
    <row r="1420" spans="5:6" x14ac:dyDescent="0.35">
      <c r="E1420" s="4"/>
      <c r="F1420" s="3"/>
    </row>
    <row r="1421" spans="5:6" x14ac:dyDescent="0.35">
      <c r="E1421" s="4"/>
      <c r="F1421" s="3"/>
    </row>
    <row r="1422" spans="5:6" x14ac:dyDescent="0.35">
      <c r="E1422" s="4"/>
      <c r="F1422" s="3"/>
    </row>
    <row r="1423" spans="5:6" x14ac:dyDescent="0.35">
      <c r="E1423" s="4"/>
      <c r="F1423" s="3"/>
    </row>
    <row r="1424" spans="5:6" x14ac:dyDescent="0.35">
      <c r="E1424" s="4"/>
      <c r="F1424" s="3"/>
    </row>
    <row r="1425" spans="5:6" x14ac:dyDescent="0.35">
      <c r="E1425" s="4"/>
      <c r="F1425" s="3"/>
    </row>
    <row r="1426" spans="5:6" x14ac:dyDescent="0.35">
      <c r="E1426" s="4"/>
      <c r="F1426" s="3"/>
    </row>
    <row r="1427" spans="5:6" x14ac:dyDescent="0.35">
      <c r="E1427" s="4"/>
      <c r="F1427" s="3"/>
    </row>
    <row r="1428" spans="5:6" x14ac:dyDescent="0.35">
      <c r="E1428" s="4"/>
      <c r="F1428" s="3"/>
    </row>
    <row r="1429" spans="5:6" x14ac:dyDescent="0.35">
      <c r="E1429" s="4"/>
      <c r="F1429" s="3"/>
    </row>
    <row r="1430" spans="5:6" x14ac:dyDescent="0.35">
      <c r="E1430" s="4"/>
      <c r="F1430" s="3"/>
    </row>
    <row r="1431" spans="5:6" x14ac:dyDescent="0.35">
      <c r="E1431" s="4"/>
      <c r="F1431" s="3"/>
    </row>
    <row r="1432" spans="5:6" x14ac:dyDescent="0.35">
      <c r="E1432" s="4"/>
      <c r="F1432" s="3"/>
    </row>
    <row r="1433" spans="5:6" x14ac:dyDescent="0.35">
      <c r="E1433" s="4"/>
      <c r="F1433" s="3"/>
    </row>
    <row r="1434" spans="5:6" x14ac:dyDescent="0.35">
      <c r="E1434" s="4"/>
      <c r="F1434" s="3"/>
    </row>
    <row r="1435" spans="5:6" x14ac:dyDescent="0.35">
      <c r="E1435" s="4"/>
      <c r="F1435" s="3"/>
    </row>
    <row r="1436" spans="5:6" x14ac:dyDescent="0.35">
      <c r="E1436" s="4"/>
      <c r="F1436" s="3"/>
    </row>
    <row r="1437" spans="5:6" x14ac:dyDescent="0.35">
      <c r="E1437" s="4"/>
      <c r="F1437" s="3"/>
    </row>
    <row r="1438" spans="5:6" x14ac:dyDescent="0.35">
      <c r="E1438" s="4"/>
      <c r="F1438" s="3"/>
    </row>
    <row r="1439" spans="5:6" x14ac:dyDescent="0.35">
      <c r="E1439" s="4"/>
      <c r="F1439" s="3"/>
    </row>
    <row r="1440" spans="5:6" x14ac:dyDescent="0.35">
      <c r="E1440" s="4"/>
      <c r="F1440" s="3"/>
    </row>
    <row r="1441" spans="5:6" x14ac:dyDescent="0.35">
      <c r="E1441" s="4"/>
      <c r="F1441" s="3"/>
    </row>
    <row r="1442" spans="5:6" x14ac:dyDescent="0.35">
      <c r="E1442" s="4"/>
      <c r="F1442" s="3"/>
    </row>
    <row r="1443" spans="5:6" x14ac:dyDescent="0.35">
      <c r="E1443" s="4"/>
      <c r="F1443" s="3"/>
    </row>
    <row r="1444" spans="5:6" x14ac:dyDescent="0.35">
      <c r="E1444" s="4"/>
      <c r="F1444" s="3"/>
    </row>
    <row r="1445" spans="5:6" x14ac:dyDescent="0.35">
      <c r="E1445" s="4"/>
      <c r="F1445" s="3"/>
    </row>
    <row r="1446" spans="5:6" x14ac:dyDescent="0.35">
      <c r="E1446" s="4"/>
      <c r="F1446" s="3"/>
    </row>
    <row r="1447" spans="5:6" x14ac:dyDescent="0.35">
      <c r="E1447" s="4"/>
      <c r="F1447" s="3"/>
    </row>
    <row r="1448" spans="5:6" x14ac:dyDescent="0.35">
      <c r="E1448" s="4"/>
      <c r="F1448" s="3"/>
    </row>
    <row r="1449" spans="5:6" x14ac:dyDescent="0.35">
      <c r="E1449" s="4"/>
      <c r="F1449" s="3"/>
    </row>
    <row r="1450" spans="5:6" x14ac:dyDescent="0.35">
      <c r="E1450" s="4"/>
      <c r="F1450" s="3"/>
    </row>
    <row r="1451" spans="5:6" x14ac:dyDescent="0.35">
      <c r="E1451" s="4"/>
      <c r="F1451" s="3"/>
    </row>
    <row r="1452" spans="5:6" x14ac:dyDescent="0.35">
      <c r="E1452" s="4"/>
      <c r="F1452" s="3"/>
    </row>
    <row r="1453" spans="5:6" x14ac:dyDescent="0.35">
      <c r="E1453" s="4"/>
      <c r="F1453" s="3"/>
    </row>
    <row r="1454" spans="5:6" x14ac:dyDescent="0.35">
      <c r="E1454" s="4"/>
      <c r="F1454" s="3"/>
    </row>
    <row r="1455" spans="5:6" x14ac:dyDescent="0.35">
      <c r="E1455" s="4"/>
      <c r="F1455" s="3"/>
    </row>
    <row r="1456" spans="5:6" x14ac:dyDescent="0.35">
      <c r="E1456" s="4"/>
      <c r="F1456" s="3"/>
    </row>
    <row r="1457" spans="5:6" x14ac:dyDescent="0.35">
      <c r="E1457" s="4"/>
      <c r="F1457" s="3"/>
    </row>
    <row r="1458" spans="5:6" x14ac:dyDescent="0.35">
      <c r="E1458" s="4"/>
      <c r="F1458" s="3"/>
    </row>
    <row r="1459" spans="5:6" x14ac:dyDescent="0.35">
      <c r="E1459" s="4"/>
      <c r="F1459" s="3"/>
    </row>
    <row r="1460" spans="5:6" x14ac:dyDescent="0.35">
      <c r="E1460" s="4"/>
      <c r="F1460" s="3"/>
    </row>
    <row r="1461" spans="5:6" x14ac:dyDescent="0.35">
      <c r="E1461" s="4"/>
      <c r="F1461" s="3"/>
    </row>
    <row r="1462" spans="5:6" x14ac:dyDescent="0.35">
      <c r="E1462" s="4"/>
      <c r="F1462" s="3"/>
    </row>
    <row r="1463" spans="5:6" x14ac:dyDescent="0.35">
      <c r="E1463" s="4"/>
      <c r="F1463" s="3"/>
    </row>
    <row r="1464" spans="5:6" x14ac:dyDescent="0.35">
      <c r="E1464" s="4"/>
      <c r="F1464" s="3"/>
    </row>
    <row r="1465" spans="5:6" x14ac:dyDescent="0.35">
      <c r="E1465" s="4"/>
      <c r="F1465" s="3"/>
    </row>
    <row r="1466" spans="5:6" x14ac:dyDescent="0.35">
      <c r="E1466" s="4"/>
      <c r="F1466" s="3"/>
    </row>
    <row r="1467" spans="5:6" x14ac:dyDescent="0.35">
      <c r="E1467" s="4"/>
      <c r="F1467" s="3"/>
    </row>
    <row r="1468" spans="5:6" x14ac:dyDescent="0.35">
      <c r="E1468" s="4"/>
      <c r="F1468" s="3"/>
    </row>
    <row r="1469" spans="5:6" x14ac:dyDescent="0.35">
      <c r="E1469" s="4"/>
      <c r="F1469" s="3"/>
    </row>
    <row r="1470" spans="5:6" x14ac:dyDescent="0.35">
      <c r="E1470" s="4"/>
      <c r="F1470" s="3"/>
    </row>
    <row r="1471" spans="5:6" x14ac:dyDescent="0.35">
      <c r="E1471" s="4"/>
      <c r="F1471" s="3"/>
    </row>
    <row r="1472" spans="5:6" x14ac:dyDescent="0.35">
      <c r="E1472" s="4"/>
      <c r="F1472" s="3"/>
    </row>
    <row r="1473" spans="5:6" x14ac:dyDescent="0.35">
      <c r="E1473" s="4"/>
      <c r="F1473" s="3"/>
    </row>
    <row r="1474" spans="5:6" x14ac:dyDescent="0.35">
      <c r="E1474" s="4"/>
      <c r="F1474" s="3"/>
    </row>
    <row r="1475" spans="5:6" x14ac:dyDescent="0.35">
      <c r="E1475" s="4"/>
      <c r="F1475" s="3"/>
    </row>
    <row r="1476" spans="5:6" x14ac:dyDescent="0.35">
      <c r="E1476" s="4"/>
      <c r="F1476" s="3"/>
    </row>
    <row r="1477" spans="5:6" x14ac:dyDescent="0.35">
      <c r="E1477" s="4"/>
      <c r="F1477" s="3"/>
    </row>
    <row r="1478" spans="5:6" x14ac:dyDescent="0.35">
      <c r="E1478" s="4"/>
      <c r="F1478" s="3"/>
    </row>
    <row r="1479" spans="5:6" x14ac:dyDescent="0.35">
      <c r="E1479" s="4"/>
      <c r="F1479" s="3"/>
    </row>
    <row r="1480" spans="5:6" x14ac:dyDescent="0.35">
      <c r="E1480" s="4"/>
      <c r="F1480" s="3"/>
    </row>
    <row r="1481" spans="5:6" x14ac:dyDescent="0.35">
      <c r="E1481" s="4"/>
      <c r="F1481" s="3"/>
    </row>
    <row r="1482" spans="5:6" x14ac:dyDescent="0.35">
      <c r="E1482" s="4"/>
      <c r="F1482" s="3"/>
    </row>
    <row r="1483" spans="5:6" x14ac:dyDescent="0.35">
      <c r="E1483" s="4"/>
      <c r="F1483" s="3"/>
    </row>
    <row r="1484" spans="5:6" x14ac:dyDescent="0.35">
      <c r="E1484" s="4"/>
      <c r="F1484" s="3"/>
    </row>
    <row r="1485" spans="5:6" x14ac:dyDescent="0.35">
      <c r="E1485" s="4"/>
      <c r="F1485" s="3"/>
    </row>
    <row r="1486" spans="5:6" x14ac:dyDescent="0.35">
      <c r="E1486" s="4"/>
      <c r="F1486" s="3"/>
    </row>
    <row r="1487" spans="5:6" x14ac:dyDescent="0.35">
      <c r="E1487" s="4"/>
      <c r="F1487" s="3"/>
    </row>
    <row r="1488" spans="5:6" x14ac:dyDescent="0.35">
      <c r="E1488" s="4"/>
      <c r="F1488" s="3"/>
    </row>
    <row r="1489" spans="5:6" x14ac:dyDescent="0.35">
      <c r="E1489" s="4"/>
      <c r="F1489" s="3"/>
    </row>
    <row r="1490" spans="5:6" x14ac:dyDescent="0.35">
      <c r="E1490" s="4"/>
      <c r="F1490" s="3"/>
    </row>
    <row r="1491" spans="5:6" x14ac:dyDescent="0.35">
      <c r="E1491" s="4"/>
      <c r="F1491" s="3"/>
    </row>
    <row r="1492" spans="5:6" x14ac:dyDescent="0.35">
      <c r="E1492" s="4"/>
      <c r="F1492" s="3"/>
    </row>
    <row r="1493" spans="5:6" x14ac:dyDescent="0.35">
      <c r="E1493" s="4"/>
      <c r="F1493" s="3"/>
    </row>
    <row r="1494" spans="5:6" x14ac:dyDescent="0.35">
      <c r="E1494" s="4"/>
      <c r="F1494" s="3"/>
    </row>
    <row r="1495" spans="5:6" x14ac:dyDescent="0.35">
      <c r="E1495" s="4"/>
      <c r="F1495" s="3"/>
    </row>
    <row r="1496" spans="5:6" x14ac:dyDescent="0.35">
      <c r="E1496" s="4"/>
      <c r="F1496" s="3"/>
    </row>
    <row r="1497" spans="5:6" x14ac:dyDescent="0.35">
      <c r="E1497" s="4"/>
      <c r="F1497" s="3"/>
    </row>
    <row r="1498" spans="5:6" x14ac:dyDescent="0.35">
      <c r="E1498" s="4"/>
      <c r="F1498" s="3"/>
    </row>
    <row r="1499" spans="5:6" x14ac:dyDescent="0.35">
      <c r="E1499" s="4"/>
      <c r="F1499" s="3"/>
    </row>
    <row r="1500" spans="5:6" x14ac:dyDescent="0.35">
      <c r="E1500" s="4"/>
      <c r="F1500" s="3"/>
    </row>
    <row r="1501" spans="5:6" x14ac:dyDescent="0.35">
      <c r="E1501" s="4"/>
      <c r="F1501" s="3"/>
    </row>
    <row r="1502" spans="5:6" x14ac:dyDescent="0.35">
      <c r="E1502" s="4"/>
      <c r="F1502" s="3"/>
    </row>
    <row r="1503" spans="5:6" x14ac:dyDescent="0.35">
      <c r="E1503" s="4"/>
      <c r="F1503" s="3"/>
    </row>
    <row r="1504" spans="5:6" x14ac:dyDescent="0.35">
      <c r="E1504" s="4"/>
      <c r="F1504" s="3"/>
    </row>
    <row r="1505" spans="5:6" x14ac:dyDescent="0.35">
      <c r="E1505" s="4"/>
      <c r="F1505" s="3"/>
    </row>
    <row r="1506" spans="5:6" x14ac:dyDescent="0.35">
      <c r="E1506" s="4"/>
      <c r="F1506" s="3"/>
    </row>
    <row r="1507" spans="5:6" x14ac:dyDescent="0.35">
      <c r="E1507" s="4"/>
      <c r="F1507" s="3"/>
    </row>
    <row r="1508" spans="5:6" x14ac:dyDescent="0.35">
      <c r="E1508" s="4"/>
      <c r="F1508" s="3"/>
    </row>
    <row r="1509" spans="5:6" x14ac:dyDescent="0.35">
      <c r="E1509" s="4"/>
      <c r="F1509" s="3"/>
    </row>
    <row r="1510" spans="5:6" x14ac:dyDescent="0.35">
      <c r="E1510" s="4"/>
      <c r="F1510" s="3"/>
    </row>
    <row r="1511" spans="5:6" x14ac:dyDescent="0.35">
      <c r="E1511" s="4"/>
      <c r="F1511" s="3"/>
    </row>
    <row r="1512" spans="5:6" x14ac:dyDescent="0.35">
      <c r="E1512" s="4"/>
      <c r="F1512" s="3"/>
    </row>
    <row r="1513" spans="5:6" x14ac:dyDescent="0.35">
      <c r="E1513" s="4"/>
      <c r="F1513" s="3"/>
    </row>
    <row r="1514" spans="5:6" x14ac:dyDescent="0.35">
      <c r="E1514" s="4"/>
      <c r="F1514" s="3"/>
    </row>
    <row r="1515" spans="5:6" x14ac:dyDescent="0.35">
      <c r="E1515" s="4"/>
      <c r="F1515" s="3"/>
    </row>
    <row r="1516" spans="5:6" x14ac:dyDescent="0.35">
      <c r="E1516" s="4"/>
      <c r="F1516" s="3"/>
    </row>
    <row r="1517" spans="5:6" x14ac:dyDescent="0.35">
      <c r="E1517" s="4"/>
      <c r="F1517" s="3"/>
    </row>
    <row r="1518" spans="5:6" x14ac:dyDescent="0.35">
      <c r="E1518" s="4"/>
      <c r="F1518" s="3"/>
    </row>
    <row r="1519" spans="5:6" x14ac:dyDescent="0.35">
      <c r="E1519" s="4"/>
      <c r="F1519" s="3"/>
    </row>
    <row r="1520" spans="5:6" x14ac:dyDescent="0.35">
      <c r="E1520" s="4"/>
      <c r="F1520" s="3"/>
    </row>
    <row r="1521" spans="5:6" x14ac:dyDescent="0.35">
      <c r="E1521" s="4"/>
      <c r="F1521" s="3"/>
    </row>
    <row r="1522" spans="5:6" x14ac:dyDescent="0.35">
      <c r="E1522" s="4"/>
      <c r="F1522" s="3"/>
    </row>
    <row r="1523" spans="5:6" x14ac:dyDescent="0.35">
      <c r="E1523" s="4"/>
      <c r="F1523" s="3"/>
    </row>
    <row r="1524" spans="5:6" x14ac:dyDescent="0.35">
      <c r="E1524" s="4"/>
      <c r="F1524" s="3"/>
    </row>
    <row r="1525" spans="5:6" x14ac:dyDescent="0.35">
      <c r="E1525" s="4"/>
      <c r="F1525" s="3"/>
    </row>
    <row r="1526" spans="5:6" x14ac:dyDescent="0.35">
      <c r="E1526" s="4"/>
      <c r="F1526" s="3"/>
    </row>
    <row r="1527" spans="5:6" x14ac:dyDescent="0.35">
      <c r="E1527" s="4"/>
      <c r="F1527" s="3"/>
    </row>
    <row r="1528" spans="5:6" x14ac:dyDescent="0.35">
      <c r="E1528" s="4"/>
      <c r="F1528" s="3"/>
    </row>
    <row r="1529" spans="5:6" x14ac:dyDescent="0.35">
      <c r="E1529" s="4"/>
      <c r="F1529" s="3"/>
    </row>
    <row r="1530" spans="5:6" x14ac:dyDescent="0.35">
      <c r="E1530" s="4"/>
      <c r="F1530" s="3"/>
    </row>
    <row r="1531" spans="5:6" x14ac:dyDescent="0.35">
      <c r="E1531" s="4"/>
      <c r="F1531" s="3"/>
    </row>
    <row r="1532" spans="5:6" x14ac:dyDescent="0.35">
      <c r="E1532" s="4"/>
      <c r="F1532" s="3"/>
    </row>
    <row r="1533" spans="5:6" x14ac:dyDescent="0.35">
      <c r="E1533" s="4"/>
      <c r="F1533" s="3"/>
    </row>
    <row r="1534" spans="5:6" x14ac:dyDescent="0.35">
      <c r="E1534" s="4"/>
      <c r="F1534" s="3"/>
    </row>
    <row r="1535" spans="5:6" x14ac:dyDescent="0.35">
      <c r="E1535" s="4"/>
      <c r="F1535" s="3"/>
    </row>
    <row r="1536" spans="5:6" x14ac:dyDescent="0.35">
      <c r="E1536" s="4"/>
      <c r="F1536" s="3"/>
    </row>
    <row r="1537" spans="5:6" x14ac:dyDescent="0.35">
      <c r="E1537" s="4"/>
      <c r="F1537" s="3"/>
    </row>
    <row r="1538" spans="5:6" x14ac:dyDescent="0.35">
      <c r="E1538" s="4"/>
      <c r="F1538" s="3"/>
    </row>
    <row r="1539" spans="5:6" x14ac:dyDescent="0.35">
      <c r="E1539" s="4"/>
      <c r="F1539" s="3"/>
    </row>
    <row r="1540" spans="5:6" x14ac:dyDescent="0.35">
      <c r="E1540" s="4"/>
      <c r="F1540" s="3"/>
    </row>
    <row r="1541" spans="5:6" x14ac:dyDescent="0.35">
      <c r="E1541" s="4"/>
      <c r="F1541" s="3"/>
    </row>
    <row r="1542" spans="5:6" x14ac:dyDescent="0.35">
      <c r="E1542" s="4"/>
      <c r="F1542" s="3"/>
    </row>
    <row r="1543" spans="5:6" x14ac:dyDescent="0.35">
      <c r="E1543" s="4"/>
      <c r="F1543" s="3"/>
    </row>
    <row r="1544" spans="5:6" x14ac:dyDescent="0.35">
      <c r="E1544" s="4"/>
      <c r="F1544" s="3"/>
    </row>
    <row r="1545" spans="5:6" x14ac:dyDescent="0.35">
      <c r="E1545" s="4"/>
      <c r="F1545" s="3"/>
    </row>
    <row r="1546" spans="5:6" x14ac:dyDescent="0.35">
      <c r="E1546" s="4"/>
      <c r="F1546" s="3"/>
    </row>
    <row r="1547" spans="5:6" x14ac:dyDescent="0.35">
      <c r="E1547" s="4"/>
      <c r="F1547" s="3"/>
    </row>
    <row r="1548" spans="5:6" x14ac:dyDescent="0.35">
      <c r="E1548" s="4"/>
      <c r="F1548" s="3"/>
    </row>
    <row r="1549" spans="5:6" x14ac:dyDescent="0.35">
      <c r="E1549" s="4"/>
      <c r="F1549" s="3"/>
    </row>
    <row r="1550" spans="5:6" x14ac:dyDescent="0.35">
      <c r="E1550" s="4"/>
      <c r="F1550" s="3"/>
    </row>
    <row r="1551" spans="5:6" x14ac:dyDescent="0.35">
      <c r="E1551" s="4"/>
      <c r="F1551" s="3"/>
    </row>
    <row r="1552" spans="5:6" x14ac:dyDescent="0.35">
      <c r="E1552" s="4"/>
      <c r="F1552" s="3"/>
    </row>
    <row r="1553" spans="5:6" x14ac:dyDescent="0.35">
      <c r="E1553" s="4"/>
      <c r="F1553" s="3"/>
    </row>
    <row r="1554" spans="5:6" x14ac:dyDescent="0.35">
      <c r="E1554" s="4"/>
      <c r="F1554" s="3"/>
    </row>
    <row r="1555" spans="5:6" x14ac:dyDescent="0.35">
      <c r="E1555" s="4"/>
      <c r="F1555" s="3"/>
    </row>
    <row r="1556" spans="5:6" x14ac:dyDescent="0.35">
      <c r="E1556" s="4"/>
      <c r="F1556" s="3"/>
    </row>
    <row r="1557" spans="5:6" x14ac:dyDescent="0.35">
      <c r="E1557" s="4"/>
      <c r="F1557" s="3"/>
    </row>
    <row r="1558" spans="5:6" x14ac:dyDescent="0.35">
      <c r="E1558" s="4"/>
      <c r="F1558" s="3"/>
    </row>
    <row r="1559" spans="5:6" x14ac:dyDescent="0.35">
      <c r="E1559" s="4"/>
      <c r="F1559" s="3"/>
    </row>
    <row r="1560" spans="5:6" x14ac:dyDescent="0.35">
      <c r="E1560" s="4"/>
      <c r="F1560" s="3"/>
    </row>
    <row r="1561" spans="5:6" x14ac:dyDescent="0.35">
      <c r="E1561" s="4"/>
      <c r="F1561" s="3"/>
    </row>
    <row r="1562" spans="5:6" x14ac:dyDescent="0.35">
      <c r="E1562" s="4"/>
      <c r="F1562" s="3"/>
    </row>
    <row r="1563" spans="5:6" x14ac:dyDescent="0.35">
      <c r="E1563" s="4"/>
      <c r="F1563" s="3"/>
    </row>
    <row r="1564" spans="5:6" x14ac:dyDescent="0.35">
      <c r="E1564" s="4"/>
      <c r="F1564" s="3"/>
    </row>
    <row r="1565" spans="5:6" x14ac:dyDescent="0.35">
      <c r="E1565" s="4"/>
      <c r="F1565" s="3"/>
    </row>
    <row r="1566" spans="5:6" x14ac:dyDescent="0.35">
      <c r="E1566" s="4"/>
      <c r="F1566" s="3"/>
    </row>
    <row r="1567" spans="5:6" x14ac:dyDescent="0.35">
      <c r="E1567" s="4"/>
      <c r="F1567" s="3"/>
    </row>
    <row r="1568" spans="5:6" x14ac:dyDescent="0.35">
      <c r="E1568" s="4"/>
      <c r="F1568" s="3"/>
    </row>
    <row r="1569" spans="5:6" x14ac:dyDescent="0.35">
      <c r="E1569" s="4"/>
      <c r="F1569" s="3"/>
    </row>
    <row r="1570" spans="5:6" x14ac:dyDescent="0.35">
      <c r="E1570" s="4"/>
      <c r="F1570" s="3"/>
    </row>
    <row r="1571" spans="5:6" x14ac:dyDescent="0.35">
      <c r="E1571" s="4"/>
      <c r="F1571" s="3"/>
    </row>
    <row r="1572" spans="5:6" x14ac:dyDescent="0.35">
      <c r="E1572" s="4"/>
      <c r="F1572" s="3"/>
    </row>
    <row r="1573" spans="5:6" x14ac:dyDescent="0.35">
      <c r="E1573" s="4"/>
      <c r="F1573" s="3"/>
    </row>
    <row r="1574" spans="5:6" x14ac:dyDescent="0.35">
      <c r="E1574" s="4"/>
      <c r="F1574" s="3"/>
    </row>
    <row r="1575" spans="5:6" x14ac:dyDescent="0.35">
      <c r="E1575" s="4"/>
      <c r="F1575" s="3"/>
    </row>
    <row r="1576" spans="5:6" x14ac:dyDescent="0.35">
      <c r="E1576" s="4"/>
      <c r="F1576" s="3"/>
    </row>
    <row r="1577" spans="5:6" x14ac:dyDescent="0.35">
      <c r="E1577" s="4"/>
      <c r="F1577" s="3"/>
    </row>
    <row r="1578" spans="5:6" x14ac:dyDescent="0.35">
      <c r="E1578" s="4"/>
      <c r="F1578" s="3"/>
    </row>
    <row r="1579" spans="5:6" x14ac:dyDescent="0.35">
      <c r="E1579" s="4"/>
      <c r="F1579" s="3"/>
    </row>
    <row r="1580" spans="5:6" x14ac:dyDescent="0.35">
      <c r="E1580" s="4"/>
      <c r="F1580" s="3"/>
    </row>
    <row r="1581" spans="5:6" x14ac:dyDescent="0.35">
      <c r="E1581" s="4"/>
      <c r="F1581" s="3"/>
    </row>
    <row r="1582" spans="5:6" x14ac:dyDescent="0.35">
      <c r="E1582" s="4"/>
      <c r="F1582" s="3"/>
    </row>
    <row r="1583" spans="5:6" x14ac:dyDescent="0.35">
      <c r="E1583" s="4"/>
      <c r="F1583" s="3"/>
    </row>
    <row r="1584" spans="5:6" x14ac:dyDescent="0.35">
      <c r="E1584" s="4"/>
      <c r="F1584" s="3"/>
    </row>
    <row r="1585" spans="5:6" x14ac:dyDescent="0.35">
      <c r="E1585" s="4"/>
      <c r="F1585" s="3"/>
    </row>
    <row r="1586" spans="5:6" x14ac:dyDescent="0.35">
      <c r="E1586" s="4"/>
      <c r="F1586" s="3"/>
    </row>
    <row r="1587" spans="5:6" x14ac:dyDescent="0.35">
      <c r="E1587" s="4"/>
      <c r="F1587" s="3"/>
    </row>
    <row r="1588" spans="5:6" x14ac:dyDescent="0.35">
      <c r="E1588" s="4"/>
      <c r="F1588" s="3"/>
    </row>
    <row r="1589" spans="5:6" x14ac:dyDescent="0.35">
      <c r="E1589" s="4"/>
      <c r="F1589" s="3"/>
    </row>
    <row r="1590" spans="5:6" x14ac:dyDescent="0.35">
      <c r="E1590" s="4"/>
      <c r="F1590" s="3"/>
    </row>
    <row r="1591" spans="5:6" x14ac:dyDescent="0.35">
      <c r="E1591" s="4"/>
      <c r="F1591" s="3"/>
    </row>
    <row r="1592" spans="5:6" x14ac:dyDescent="0.35">
      <c r="E1592" s="4"/>
      <c r="F1592" s="3"/>
    </row>
    <row r="1593" spans="5:6" x14ac:dyDescent="0.35">
      <c r="E1593" s="4"/>
      <c r="F1593" s="3"/>
    </row>
    <row r="1594" spans="5:6" x14ac:dyDescent="0.35">
      <c r="E1594" s="4"/>
      <c r="F1594" s="3"/>
    </row>
    <row r="1595" spans="5:6" x14ac:dyDescent="0.35">
      <c r="E1595" s="4"/>
      <c r="F1595" s="3"/>
    </row>
    <row r="1596" spans="5:6" x14ac:dyDescent="0.35">
      <c r="E1596" s="4"/>
      <c r="F1596" s="3"/>
    </row>
    <row r="1597" spans="5:6" x14ac:dyDescent="0.35">
      <c r="E1597" s="4"/>
      <c r="F1597" s="3"/>
    </row>
    <row r="1598" spans="5:6" x14ac:dyDescent="0.35">
      <c r="E1598" s="4"/>
      <c r="F1598" s="3"/>
    </row>
    <row r="1599" spans="5:6" x14ac:dyDescent="0.35">
      <c r="E1599" s="4"/>
      <c r="F1599" s="3"/>
    </row>
    <row r="1600" spans="5:6" x14ac:dyDescent="0.35">
      <c r="E1600" s="4"/>
      <c r="F1600" s="3"/>
    </row>
    <row r="1601" spans="5:6" x14ac:dyDescent="0.35">
      <c r="E1601" s="4"/>
      <c r="F1601" s="3"/>
    </row>
    <row r="1602" spans="5:6" x14ac:dyDescent="0.35">
      <c r="E1602" s="4"/>
      <c r="F1602" s="3"/>
    </row>
    <row r="1603" spans="5:6" x14ac:dyDescent="0.35">
      <c r="E1603" s="4"/>
      <c r="F1603" s="3"/>
    </row>
    <row r="1604" spans="5:6" x14ac:dyDescent="0.35">
      <c r="E1604" s="4"/>
      <c r="F1604" s="3"/>
    </row>
    <row r="1605" spans="5:6" x14ac:dyDescent="0.35">
      <c r="E1605" s="4"/>
      <c r="F1605" s="3"/>
    </row>
    <row r="1606" spans="5:6" x14ac:dyDescent="0.35">
      <c r="E1606" s="4"/>
      <c r="F1606" s="3"/>
    </row>
    <row r="1607" spans="5:6" x14ac:dyDescent="0.35">
      <c r="E1607" s="4"/>
      <c r="F1607" s="3"/>
    </row>
    <row r="1608" spans="5:6" x14ac:dyDescent="0.35">
      <c r="E1608" s="4"/>
      <c r="F1608" s="3"/>
    </row>
    <row r="1609" spans="5:6" x14ac:dyDescent="0.35">
      <c r="E1609" s="4"/>
      <c r="F1609" s="3"/>
    </row>
    <row r="1610" spans="5:6" x14ac:dyDescent="0.35">
      <c r="E1610" s="4"/>
      <c r="F1610" s="3"/>
    </row>
    <row r="1611" spans="5:6" x14ac:dyDescent="0.35">
      <c r="E1611" s="4"/>
      <c r="F1611" s="3"/>
    </row>
    <row r="1612" spans="5:6" x14ac:dyDescent="0.35">
      <c r="E1612" s="4"/>
      <c r="F1612" s="3"/>
    </row>
    <row r="1613" spans="5:6" x14ac:dyDescent="0.35">
      <c r="E1613" s="4"/>
      <c r="F1613" s="3"/>
    </row>
    <row r="1614" spans="5:6" x14ac:dyDescent="0.35">
      <c r="E1614" s="4"/>
      <c r="F1614" s="3"/>
    </row>
    <row r="1615" spans="5:6" x14ac:dyDescent="0.35">
      <c r="E1615" s="4"/>
      <c r="F1615" s="3"/>
    </row>
    <row r="1616" spans="5:6" x14ac:dyDescent="0.35">
      <c r="E1616" s="4"/>
      <c r="F1616" s="3"/>
    </row>
    <row r="1617" spans="5:6" x14ac:dyDescent="0.35">
      <c r="E1617" s="4"/>
      <c r="F1617" s="3"/>
    </row>
    <row r="1618" spans="5:6" x14ac:dyDescent="0.35">
      <c r="E1618" s="4"/>
      <c r="F1618" s="3"/>
    </row>
    <row r="1619" spans="5:6" x14ac:dyDescent="0.35">
      <c r="E1619" s="4"/>
      <c r="F1619" s="3"/>
    </row>
    <row r="1620" spans="5:6" x14ac:dyDescent="0.35">
      <c r="E1620" s="4"/>
      <c r="F1620" s="3"/>
    </row>
    <row r="1621" spans="5:6" x14ac:dyDescent="0.35">
      <c r="E1621" s="4"/>
      <c r="F1621" s="3"/>
    </row>
    <row r="1622" spans="5:6" x14ac:dyDescent="0.35">
      <c r="E1622" s="4"/>
      <c r="F1622" s="3"/>
    </row>
    <row r="1623" spans="5:6" x14ac:dyDescent="0.35">
      <c r="E1623" s="4"/>
      <c r="F1623" s="3"/>
    </row>
    <row r="1624" spans="5:6" x14ac:dyDescent="0.35">
      <c r="E1624" s="4"/>
      <c r="F1624" s="3"/>
    </row>
    <row r="1625" spans="5:6" x14ac:dyDescent="0.35">
      <c r="E1625" s="4"/>
      <c r="F1625" s="3"/>
    </row>
    <row r="1626" spans="5:6" x14ac:dyDescent="0.35">
      <c r="E1626" s="4"/>
      <c r="F1626" s="3"/>
    </row>
    <row r="1627" spans="5:6" x14ac:dyDescent="0.35">
      <c r="E1627" s="4"/>
      <c r="F1627" s="3"/>
    </row>
    <row r="1628" spans="5:6" x14ac:dyDescent="0.35">
      <c r="E1628" s="4"/>
      <c r="F1628" s="3"/>
    </row>
    <row r="1629" spans="5:6" x14ac:dyDescent="0.35">
      <c r="E1629" s="4"/>
      <c r="F1629" s="3"/>
    </row>
    <row r="1630" spans="5:6" x14ac:dyDescent="0.35">
      <c r="E1630" s="4"/>
      <c r="F1630" s="3"/>
    </row>
    <row r="1631" spans="5:6" x14ac:dyDescent="0.35">
      <c r="E1631" s="4"/>
      <c r="F1631" s="3"/>
    </row>
    <row r="1632" spans="5:6" x14ac:dyDescent="0.35">
      <c r="E1632" s="4"/>
      <c r="F1632" s="3"/>
    </row>
    <row r="1633" spans="5:6" x14ac:dyDescent="0.35">
      <c r="E1633" s="4"/>
      <c r="F1633" s="3"/>
    </row>
    <row r="1634" spans="5:6" x14ac:dyDescent="0.35">
      <c r="E1634" s="4"/>
      <c r="F1634" s="3"/>
    </row>
    <row r="1635" spans="5:6" x14ac:dyDescent="0.35">
      <c r="E1635" s="4"/>
      <c r="F1635" s="3"/>
    </row>
    <row r="1636" spans="5:6" x14ac:dyDescent="0.35">
      <c r="E1636" s="4"/>
      <c r="F1636" s="3"/>
    </row>
    <row r="1637" spans="5:6" x14ac:dyDescent="0.35">
      <c r="E1637" s="4"/>
      <c r="F1637" s="3"/>
    </row>
    <row r="1638" spans="5:6" x14ac:dyDescent="0.35">
      <c r="E1638" s="4"/>
      <c r="F1638" s="3"/>
    </row>
    <row r="1639" spans="5:6" x14ac:dyDescent="0.35">
      <c r="E1639" s="4"/>
      <c r="F1639" s="3"/>
    </row>
    <row r="1640" spans="5:6" x14ac:dyDescent="0.35">
      <c r="E1640" s="4"/>
      <c r="F1640" s="3"/>
    </row>
    <row r="1641" spans="5:6" x14ac:dyDescent="0.35">
      <c r="E1641" s="4"/>
      <c r="F1641" s="3"/>
    </row>
    <row r="1642" spans="5:6" x14ac:dyDescent="0.35">
      <c r="E1642" s="4"/>
      <c r="F1642" s="3"/>
    </row>
    <row r="1643" spans="5:6" x14ac:dyDescent="0.35">
      <c r="E1643" s="4"/>
      <c r="F1643" s="3"/>
    </row>
    <row r="1644" spans="5:6" x14ac:dyDescent="0.35">
      <c r="E1644" s="4"/>
      <c r="F1644" s="3"/>
    </row>
    <row r="1645" spans="5:6" x14ac:dyDescent="0.35">
      <c r="E1645" s="4"/>
      <c r="F1645" s="3"/>
    </row>
    <row r="1646" spans="5:6" x14ac:dyDescent="0.35">
      <c r="E1646" s="4"/>
      <c r="F1646" s="3"/>
    </row>
    <row r="1647" spans="5:6" x14ac:dyDescent="0.35">
      <c r="E1647" s="4"/>
      <c r="F1647" s="3"/>
    </row>
    <row r="1648" spans="5:6" x14ac:dyDescent="0.35">
      <c r="E1648" s="4"/>
      <c r="F1648" s="3"/>
    </row>
    <row r="1649" spans="5:6" x14ac:dyDescent="0.35">
      <c r="E1649" s="4"/>
      <c r="F1649" s="3"/>
    </row>
    <row r="1650" spans="5:6" x14ac:dyDescent="0.35">
      <c r="E1650" s="4"/>
      <c r="F1650" s="3"/>
    </row>
    <row r="1651" spans="5:6" x14ac:dyDescent="0.35">
      <c r="E1651" s="4"/>
      <c r="F1651" s="3"/>
    </row>
    <row r="1652" spans="5:6" x14ac:dyDescent="0.35">
      <c r="E1652" s="4"/>
      <c r="F1652" s="3"/>
    </row>
    <row r="1653" spans="5:6" x14ac:dyDescent="0.35">
      <c r="E1653" s="4"/>
      <c r="F1653" s="3"/>
    </row>
    <row r="1654" spans="5:6" x14ac:dyDescent="0.35">
      <c r="E1654" s="4"/>
      <c r="F1654" s="3"/>
    </row>
    <row r="1655" spans="5:6" x14ac:dyDescent="0.35">
      <c r="E1655" s="4"/>
      <c r="F1655" s="3"/>
    </row>
    <row r="1656" spans="5:6" x14ac:dyDescent="0.35">
      <c r="E1656" s="4"/>
      <c r="F1656" s="3"/>
    </row>
    <row r="1657" spans="5:6" x14ac:dyDescent="0.35">
      <c r="E1657" s="4"/>
      <c r="F1657" s="3"/>
    </row>
    <row r="1658" spans="5:6" x14ac:dyDescent="0.35">
      <c r="E1658" s="4"/>
      <c r="F1658" s="3"/>
    </row>
    <row r="1659" spans="5:6" x14ac:dyDescent="0.35">
      <c r="E1659" s="4"/>
      <c r="F1659" s="3"/>
    </row>
    <row r="1660" spans="5:6" x14ac:dyDescent="0.35">
      <c r="E1660" s="4"/>
      <c r="F1660" s="3"/>
    </row>
    <row r="1661" spans="5:6" x14ac:dyDescent="0.35">
      <c r="E1661" s="4"/>
      <c r="F1661" s="3"/>
    </row>
    <row r="1662" spans="5:6" x14ac:dyDescent="0.35">
      <c r="E1662" s="4"/>
      <c r="F1662" s="3"/>
    </row>
    <row r="1663" spans="5:6" x14ac:dyDescent="0.35">
      <c r="E1663" s="4"/>
      <c r="F1663" s="3"/>
    </row>
    <row r="1664" spans="5:6" x14ac:dyDescent="0.35">
      <c r="E1664" s="4"/>
      <c r="F1664" s="3"/>
    </row>
    <row r="1665" spans="5:6" x14ac:dyDescent="0.35">
      <c r="E1665" s="4"/>
      <c r="F1665" s="3"/>
    </row>
    <row r="1666" spans="5:6" x14ac:dyDescent="0.35">
      <c r="E1666" s="4"/>
      <c r="F1666" s="3"/>
    </row>
    <row r="1667" spans="5:6" x14ac:dyDescent="0.35">
      <c r="E1667" s="4"/>
      <c r="F1667" s="3"/>
    </row>
    <row r="1668" spans="5:6" x14ac:dyDescent="0.35">
      <c r="E1668" s="4"/>
      <c r="F1668" s="3"/>
    </row>
    <row r="1669" spans="5:6" x14ac:dyDescent="0.35">
      <c r="E1669" s="4"/>
      <c r="F1669" s="3"/>
    </row>
    <row r="1670" spans="5:6" x14ac:dyDescent="0.35">
      <c r="E1670" s="4"/>
      <c r="F1670" s="3"/>
    </row>
    <row r="1671" spans="5:6" x14ac:dyDescent="0.35">
      <c r="E1671" s="4"/>
      <c r="F1671" s="3"/>
    </row>
    <row r="1672" spans="5:6" x14ac:dyDescent="0.35">
      <c r="E1672" s="4"/>
      <c r="F1672" s="3"/>
    </row>
    <row r="1673" spans="5:6" x14ac:dyDescent="0.35">
      <c r="E1673" s="4"/>
      <c r="F1673" s="3"/>
    </row>
    <row r="1674" spans="5:6" x14ac:dyDescent="0.35">
      <c r="E1674" s="4"/>
      <c r="F1674" s="3"/>
    </row>
    <row r="1675" spans="5:6" x14ac:dyDescent="0.35">
      <c r="E1675" s="4"/>
      <c r="F1675" s="3"/>
    </row>
    <row r="1676" spans="5:6" x14ac:dyDescent="0.35">
      <c r="E1676" s="4"/>
      <c r="F1676" s="3"/>
    </row>
    <row r="1677" spans="5:6" x14ac:dyDescent="0.35">
      <c r="E1677" s="4"/>
      <c r="F1677" s="3"/>
    </row>
    <row r="1678" spans="5:6" x14ac:dyDescent="0.35">
      <c r="E1678" s="4"/>
      <c r="F1678" s="3"/>
    </row>
    <row r="1679" spans="5:6" x14ac:dyDescent="0.35">
      <c r="E1679" s="4"/>
      <c r="F1679" s="3"/>
    </row>
    <row r="1680" spans="5:6" x14ac:dyDescent="0.35">
      <c r="E1680" s="4"/>
      <c r="F1680" s="3"/>
    </row>
    <row r="1681" spans="5:6" x14ac:dyDescent="0.35">
      <c r="E1681" s="4"/>
      <c r="F1681" s="3"/>
    </row>
    <row r="1682" spans="5:6" x14ac:dyDescent="0.35">
      <c r="E1682" s="4"/>
      <c r="F1682" s="3"/>
    </row>
    <row r="1683" spans="5:6" x14ac:dyDescent="0.35">
      <c r="E1683" s="4"/>
      <c r="F1683" s="3"/>
    </row>
    <row r="1684" spans="5:6" x14ac:dyDescent="0.35">
      <c r="E1684" s="4"/>
      <c r="F1684" s="3"/>
    </row>
    <row r="1685" spans="5:6" x14ac:dyDescent="0.35">
      <c r="E1685" s="4"/>
      <c r="F1685" s="3"/>
    </row>
    <row r="1686" spans="5:6" x14ac:dyDescent="0.35">
      <c r="E1686" s="4"/>
      <c r="F1686" s="3"/>
    </row>
    <row r="1687" spans="5:6" x14ac:dyDescent="0.35">
      <c r="E1687" s="4"/>
      <c r="F1687" s="3"/>
    </row>
    <row r="1688" spans="5:6" x14ac:dyDescent="0.35">
      <c r="E1688" s="4"/>
      <c r="F1688" s="3"/>
    </row>
    <row r="1689" spans="5:6" x14ac:dyDescent="0.35">
      <c r="E1689" s="4"/>
      <c r="F1689" s="3"/>
    </row>
    <row r="1690" spans="5:6" x14ac:dyDescent="0.35">
      <c r="E1690" s="4"/>
      <c r="F1690" s="3"/>
    </row>
    <row r="1691" spans="5:6" x14ac:dyDescent="0.35">
      <c r="E1691" s="4"/>
      <c r="F1691" s="3"/>
    </row>
    <row r="1692" spans="5:6" x14ac:dyDescent="0.35">
      <c r="E1692" s="4"/>
      <c r="F1692" s="3"/>
    </row>
    <row r="1693" spans="5:6" x14ac:dyDescent="0.35">
      <c r="E1693" s="4"/>
      <c r="F1693" s="3"/>
    </row>
    <row r="1694" spans="5:6" x14ac:dyDescent="0.35">
      <c r="E1694" s="4"/>
      <c r="F1694" s="3"/>
    </row>
    <row r="1695" spans="5:6" x14ac:dyDescent="0.35">
      <c r="E1695" s="4"/>
      <c r="F1695" s="3"/>
    </row>
    <row r="1696" spans="5:6" x14ac:dyDescent="0.35">
      <c r="E1696" s="4"/>
      <c r="F1696" s="3"/>
    </row>
    <row r="1697" spans="5:6" x14ac:dyDescent="0.35">
      <c r="E1697" s="4"/>
      <c r="F1697" s="3"/>
    </row>
    <row r="1698" spans="5:6" x14ac:dyDescent="0.35">
      <c r="E1698" s="4"/>
      <c r="F1698" s="3"/>
    </row>
    <row r="1699" spans="5:6" x14ac:dyDescent="0.35">
      <c r="E1699" s="4"/>
      <c r="F1699" s="3"/>
    </row>
    <row r="1700" spans="5:6" x14ac:dyDescent="0.35">
      <c r="E1700" s="4"/>
      <c r="F1700" s="3"/>
    </row>
    <row r="1701" spans="5:6" x14ac:dyDescent="0.35">
      <c r="E1701" s="4"/>
      <c r="F1701" s="3"/>
    </row>
    <row r="1702" spans="5:6" x14ac:dyDescent="0.35">
      <c r="E1702" s="4"/>
      <c r="F1702" s="3"/>
    </row>
    <row r="1703" spans="5:6" x14ac:dyDescent="0.35">
      <c r="E1703" s="4"/>
      <c r="F1703" s="3"/>
    </row>
    <row r="1704" spans="5:6" x14ac:dyDescent="0.35">
      <c r="E1704" s="4"/>
      <c r="F1704" s="3"/>
    </row>
    <row r="1705" spans="5:6" x14ac:dyDescent="0.35">
      <c r="E1705" s="4"/>
      <c r="F1705" s="3"/>
    </row>
    <row r="1706" spans="5:6" x14ac:dyDescent="0.35">
      <c r="E1706" s="4"/>
      <c r="F1706" s="3"/>
    </row>
    <row r="1707" spans="5:6" x14ac:dyDescent="0.35">
      <c r="E1707" s="4"/>
      <c r="F1707" s="3"/>
    </row>
    <row r="1708" spans="5:6" x14ac:dyDescent="0.35">
      <c r="E1708" s="4"/>
      <c r="F1708" s="3"/>
    </row>
    <row r="1709" spans="5:6" x14ac:dyDescent="0.35">
      <c r="E1709" s="4"/>
      <c r="F1709" s="3"/>
    </row>
    <row r="1710" spans="5:6" x14ac:dyDescent="0.35">
      <c r="E1710" s="4"/>
      <c r="F1710" s="3"/>
    </row>
    <row r="1711" spans="5:6" x14ac:dyDescent="0.35">
      <c r="E1711" s="4"/>
      <c r="F1711" s="3"/>
    </row>
    <row r="1712" spans="5:6" x14ac:dyDescent="0.35">
      <c r="E1712" s="4"/>
      <c r="F1712" s="3"/>
    </row>
    <row r="1713" spans="5:6" x14ac:dyDescent="0.35">
      <c r="E1713" s="4"/>
      <c r="F1713" s="3"/>
    </row>
    <row r="1714" spans="5:6" x14ac:dyDescent="0.35">
      <c r="E1714" s="4"/>
      <c r="F1714" s="3"/>
    </row>
    <row r="1715" spans="5:6" x14ac:dyDescent="0.35">
      <c r="E1715" s="4"/>
      <c r="F1715" s="3"/>
    </row>
    <row r="1716" spans="5:6" x14ac:dyDescent="0.35">
      <c r="E1716" s="4"/>
      <c r="F1716" s="3"/>
    </row>
    <row r="1717" spans="5:6" x14ac:dyDescent="0.35">
      <c r="E1717" s="4"/>
      <c r="F1717" s="3"/>
    </row>
    <row r="1718" spans="5:6" x14ac:dyDescent="0.35">
      <c r="E1718" s="4"/>
      <c r="F1718" s="3"/>
    </row>
    <row r="1719" spans="5:6" x14ac:dyDescent="0.35">
      <c r="E1719" s="4"/>
      <c r="F1719" s="3"/>
    </row>
    <row r="1720" spans="5:6" x14ac:dyDescent="0.35">
      <c r="E1720" s="4"/>
      <c r="F1720" s="3"/>
    </row>
    <row r="1721" spans="5:6" x14ac:dyDescent="0.35">
      <c r="E1721" s="4"/>
      <c r="F1721" s="3"/>
    </row>
    <row r="1722" spans="5:6" x14ac:dyDescent="0.35">
      <c r="E1722" s="4"/>
      <c r="F1722" s="3"/>
    </row>
    <row r="1723" spans="5:6" x14ac:dyDescent="0.35">
      <c r="E1723" s="4"/>
      <c r="F1723" s="3"/>
    </row>
    <row r="1724" spans="5:6" x14ac:dyDescent="0.35">
      <c r="E1724" s="4"/>
      <c r="F1724" s="3"/>
    </row>
    <row r="1725" spans="5:6" x14ac:dyDescent="0.35">
      <c r="E1725" s="4"/>
      <c r="F1725" s="3"/>
    </row>
    <row r="1726" spans="5:6" x14ac:dyDescent="0.35">
      <c r="E1726" s="4"/>
      <c r="F1726" s="3"/>
    </row>
    <row r="1727" spans="5:6" x14ac:dyDescent="0.35">
      <c r="E1727" s="4"/>
      <c r="F1727" s="3"/>
    </row>
    <row r="1728" spans="5:6" x14ac:dyDescent="0.35">
      <c r="E1728" s="4"/>
      <c r="F1728" s="3"/>
    </row>
    <row r="1729" spans="5:6" x14ac:dyDescent="0.35">
      <c r="E1729" s="4"/>
      <c r="F1729" s="3"/>
    </row>
    <row r="1730" spans="5:6" x14ac:dyDescent="0.35">
      <c r="E1730" s="4"/>
      <c r="F1730" s="3"/>
    </row>
    <row r="1731" spans="5:6" x14ac:dyDescent="0.35">
      <c r="E1731" s="4"/>
      <c r="F1731" s="3"/>
    </row>
    <row r="1732" spans="5:6" x14ac:dyDescent="0.35">
      <c r="E1732" s="4"/>
      <c r="F1732" s="3"/>
    </row>
    <row r="1733" spans="5:6" x14ac:dyDescent="0.35">
      <c r="E1733" s="4"/>
      <c r="F1733" s="3"/>
    </row>
    <row r="1734" spans="5:6" x14ac:dyDescent="0.35">
      <c r="E1734" s="4"/>
      <c r="F1734" s="3"/>
    </row>
    <row r="1735" spans="5:6" x14ac:dyDescent="0.35">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265625" defaultRowHeight="14.5" x14ac:dyDescent="0.35"/>
  <cols>
    <col min="2" max="2" width="11.54296875" customWidth="1"/>
    <col min="3" max="3" width="40.26953125" bestFit="1" customWidth="1"/>
    <col min="4" max="4" width="10.453125" customWidth="1"/>
  </cols>
  <sheetData>
    <row r="2" spans="2:4" ht="15" thickBot="1" x14ac:dyDescent="0.4">
      <c r="B2" s="55" t="s">
        <v>3309</v>
      </c>
      <c r="C2" s="56" t="s">
        <v>188</v>
      </c>
      <c r="D2" s="55" t="s">
        <v>3301</v>
      </c>
    </row>
    <row r="3" spans="2:4" ht="15" thickTop="1" x14ac:dyDescent="0.35">
      <c r="B3" s="57" t="s">
        <v>3321</v>
      </c>
      <c r="C3" s="54" t="s">
        <v>3322</v>
      </c>
      <c r="D3" s="57" t="s">
        <v>3323</v>
      </c>
    </row>
    <row r="4" spans="2:4" x14ac:dyDescent="0.35">
      <c r="B4" s="58" t="s">
        <v>3330</v>
      </c>
      <c r="C4" s="53" t="s">
        <v>3331</v>
      </c>
      <c r="D4" s="58" t="s">
        <v>3323</v>
      </c>
    </row>
    <row r="5" spans="2:4" x14ac:dyDescent="0.35">
      <c r="B5" s="57" t="s">
        <v>3339</v>
      </c>
      <c r="C5" s="54" t="s">
        <v>3340</v>
      </c>
      <c r="D5" s="57" t="s">
        <v>3323</v>
      </c>
    </row>
    <row r="6" spans="2:4" x14ac:dyDescent="0.35">
      <c r="B6" s="58" t="s">
        <v>3348</v>
      </c>
      <c r="C6" s="53" t="s">
        <v>3349</v>
      </c>
      <c r="D6" s="58" t="s">
        <v>3323</v>
      </c>
    </row>
    <row r="7" spans="2:4" x14ac:dyDescent="0.35">
      <c r="B7" s="57" t="s">
        <v>3356</v>
      </c>
      <c r="C7" s="54" t="s">
        <v>3357</v>
      </c>
      <c r="D7" s="57" t="s">
        <v>3323</v>
      </c>
    </row>
    <row r="8" spans="2:4" x14ac:dyDescent="0.35">
      <c r="B8" s="58" t="s">
        <v>3364</v>
      </c>
      <c r="C8" s="53" t="s">
        <v>3365</v>
      </c>
      <c r="D8" s="58" t="s">
        <v>3323</v>
      </c>
    </row>
    <row r="9" spans="2:4" x14ac:dyDescent="0.35">
      <c r="B9" s="58" t="s">
        <v>3372</v>
      </c>
      <c r="C9" s="53" t="s">
        <v>3373</v>
      </c>
      <c r="D9" s="58" t="s">
        <v>3323</v>
      </c>
    </row>
    <row r="10" spans="2:4" x14ac:dyDescent="0.35">
      <c r="B10" s="57" t="s">
        <v>3380</v>
      </c>
      <c r="C10" s="54" t="s">
        <v>3381</v>
      </c>
      <c r="D10" s="57" t="s">
        <v>3323</v>
      </c>
    </row>
    <row r="11" spans="2:4" x14ac:dyDescent="0.35">
      <c r="B11" s="57" t="s">
        <v>3388</v>
      </c>
      <c r="C11" s="54" t="s">
        <v>3389</v>
      </c>
      <c r="D11" s="57" t="s">
        <v>3323</v>
      </c>
    </row>
    <row r="12" spans="2:4" x14ac:dyDescent="0.35">
      <c r="B12" s="57" t="s">
        <v>3397</v>
      </c>
      <c r="C12" s="54" t="s">
        <v>3398</v>
      </c>
      <c r="D12" s="57" t="s">
        <v>3323</v>
      </c>
    </row>
    <row r="13" spans="2:4" x14ac:dyDescent="0.35">
      <c r="B13" s="58" t="s">
        <v>3406</v>
      </c>
      <c r="C13" s="53" t="s">
        <v>3407</v>
      </c>
      <c r="D13" s="58" t="s">
        <v>3323</v>
      </c>
    </row>
    <row r="14" spans="2:4" x14ac:dyDescent="0.35">
      <c r="B14" s="57" t="s">
        <v>3415</v>
      </c>
      <c r="C14" s="54" t="s">
        <v>3416</v>
      </c>
      <c r="D14" s="57" t="s">
        <v>3323</v>
      </c>
    </row>
    <row r="15" spans="2:4" x14ac:dyDescent="0.35">
      <c r="B15" s="57" t="s">
        <v>3422</v>
      </c>
      <c r="C15" s="54" t="s">
        <v>3423</v>
      </c>
      <c r="D15" s="57" t="s">
        <v>3323</v>
      </c>
    </row>
    <row r="16" spans="2:4" x14ac:dyDescent="0.35">
      <c r="B16" s="58" t="s">
        <v>3430</v>
      </c>
      <c r="C16" s="53" t="s">
        <v>3431</v>
      </c>
      <c r="D16" s="58" t="s">
        <v>3323</v>
      </c>
    </row>
    <row r="17" spans="2:4" x14ac:dyDescent="0.35">
      <c r="B17" s="58" t="s">
        <v>3438</v>
      </c>
      <c r="C17" s="53" t="s">
        <v>3439</v>
      </c>
      <c r="D17" s="58" t="s">
        <v>3323</v>
      </c>
    </row>
    <row r="18" spans="2:4" x14ac:dyDescent="0.35">
      <c r="B18" s="57" t="s">
        <v>3445</v>
      </c>
      <c r="C18" s="54" t="s">
        <v>3446</v>
      </c>
      <c r="D18" s="57" t="s">
        <v>3323</v>
      </c>
    </row>
    <row r="19" spans="2:4" x14ac:dyDescent="0.35">
      <c r="B19" s="58" t="s">
        <v>3452</v>
      </c>
      <c r="C19" s="53" t="s">
        <v>3453</v>
      </c>
      <c r="D19" s="58" t="s">
        <v>3323</v>
      </c>
    </row>
    <row r="20" spans="2:4" x14ac:dyDescent="0.35">
      <c r="B20" s="58" t="s">
        <v>3460</v>
      </c>
      <c r="C20" s="53" t="s">
        <v>3461</v>
      </c>
      <c r="D20" s="58" t="s">
        <v>3323</v>
      </c>
    </row>
    <row r="21" spans="2:4" x14ac:dyDescent="0.35">
      <c r="B21" s="57" t="s">
        <v>3468</v>
      </c>
      <c r="C21" s="54" t="s">
        <v>3469</v>
      </c>
      <c r="D21" s="57" t="s">
        <v>3323</v>
      </c>
    </row>
    <row r="22" spans="2:4" x14ac:dyDescent="0.35">
      <c r="B22" s="57" t="s">
        <v>3476</v>
      </c>
      <c r="C22" s="54" t="s">
        <v>3477</v>
      </c>
      <c r="D22" s="57" t="s">
        <v>3323</v>
      </c>
    </row>
    <row r="23" spans="2:4" x14ac:dyDescent="0.35">
      <c r="B23" s="58" t="s">
        <v>3484</v>
      </c>
      <c r="C23" s="53" t="s">
        <v>3485</v>
      </c>
      <c r="D23" s="58" t="s">
        <v>3323</v>
      </c>
    </row>
    <row r="24" spans="2:4" x14ac:dyDescent="0.35">
      <c r="B24" s="57" t="s">
        <v>3492</v>
      </c>
      <c r="C24" s="54" t="s">
        <v>3493</v>
      </c>
      <c r="D24" s="57" t="s">
        <v>3494</v>
      </c>
    </row>
    <row r="25" spans="2:4" x14ac:dyDescent="0.35">
      <c r="B25" s="58" t="s">
        <v>3502</v>
      </c>
      <c r="C25" s="53" t="s">
        <v>3503</v>
      </c>
      <c r="D25" s="58" t="s">
        <v>3494</v>
      </c>
    </row>
    <row r="26" spans="2:4" x14ac:dyDescent="0.35">
      <c r="B26" s="57" t="s">
        <v>3510</v>
      </c>
      <c r="C26" s="54" t="s">
        <v>3511</v>
      </c>
      <c r="D26" s="57" t="s">
        <v>3494</v>
      </c>
    </row>
    <row r="27" spans="2:4" x14ac:dyDescent="0.35">
      <c r="B27" s="57" t="s">
        <v>3518</v>
      </c>
      <c r="C27" s="54" t="s">
        <v>3519</v>
      </c>
      <c r="D27" s="57" t="s">
        <v>3494</v>
      </c>
    </row>
    <row r="28" spans="2:4" x14ac:dyDescent="0.35">
      <c r="B28" s="58" t="s">
        <v>3526</v>
      </c>
      <c r="C28" s="53" t="s">
        <v>3527</v>
      </c>
      <c r="D28" s="58" t="s">
        <v>3494</v>
      </c>
    </row>
    <row r="29" spans="2:4" x14ac:dyDescent="0.35">
      <c r="B29" s="57" t="s">
        <v>3534</v>
      </c>
      <c r="C29" s="54" t="s">
        <v>3535</v>
      </c>
      <c r="D29" s="57" t="s">
        <v>3494</v>
      </c>
    </row>
    <row r="30" spans="2:4" x14ac:dyDescent="0.35">
      <c r="B30" s="58" t="s">
        <v>3542</v>
      </c>
      <c r="C30" s="53" t="s">
        <v>3543</v>
      </c>
      <c r="D30" s="58" t="s">
        <v>3494</v>
      </c>
    </row>
    <row r="31" spans="2:4" x14ac:dyDescent="0.35">
      <c r="B31" s="57" t="s">
        <v>3550</v>
      </c>
      <c r="C31" s="54" t="s">
        <v>3551</v>
      </c>
      <c r="D31" s="57" t="s">
        <v>3494</v>
      </c>
    </row>
    <row r="32" spans="2:4" x14ac:dyDescent="0.35">
      <c r="B32" s="57" t="s">
        <v>3558</v>
      </c>
      <c r="C32" s="54" t="s">
        <v>3559</v>
      </c>
      <c r="D32" s="57" t="s">
        <v>3494</v>
      </c>
    </row>
    <row r="33" spans="2:4" x14ac:dyDescent="0.35">
      <c r="B33" s="57" t="s">
        <v>3565</v>
      </c>
      <c r="C33" s="54" t="s">
        <v>3566</v>
      </c>
      <c r="D33" s="57" t="s">
        <v>3494</v>
      </c>
    </row>
    <row r="34" spans="2:4" x14ac:dyDescent="0.35">
      <c r="B34" s="57" t="s">
        <v>3573</v>
      </c>
      <c r="C34" s="54" t="s">
        <v>3574</v>
      </c>
      <c r="D34" s="57" t="s">
        <v>3494</v>
      </c>
    </row>
    <row r="35" spans="2:4" x14ac:dyDescent="0.35">
      <c r="B35" s="58" t="s">
        <v>3581</v>
      </c>
      <c r="C35" s="53" t="s">
        <v>3582</v>
      </c>
      <c r="D35" s="58" t="s">
        <v>3494</v>
      </c>
    </row>
    <row r="36" spans="2:4" x14ac:dyDescent="0.35">
      <c r="B36" s="58" t="s">
        <v>3589</v>
      </c>
      <c r="C36" s="53" t="s">
        <v>3590</v>
      </c>
      <c r="D36" s="58" t="s">
        <v>3494</v>
      </c>
    </row>
    <row r="37" spans="2:4" x14ac:dyDescent="0.35">
      <c r="B37" s="58" t="s">
        <v>3597</v>
      </c>
      <c r="C37" s="53" t="s">
        <v>3598</v>
      </c>
      <c r="D37" s="58" t="s">
        <v>3494</v>
      </c>
    </row>
    <row r="38" spans="2:4" x14ac:dyDescent="0.35">
      <c r="B38" s="58" t="s">
        <v>3604</v>
      </c>
      <c r="C38" s="53" t="s">
        <v>3605</v>
      </c>
      <c r="D38" s="58" t="s">
        <v>3494</v>
      </c>
    </row>
    <row r="39" spans="2:4" x14ac:dyDescent="0.35">
      <c r="B39" s="57" t="s">
        <v>3611</v>
      </c>
      <c r="C39" s="54" t="s">
        <v>3612</v>
      </c>
      <c r="D39" s="57" t="s">
        <v>3494</v>
      </c>
    </row>
    <row r="40" spans="2:4" x14ac:dyDescent="0.35">
      <c r="B40" s="58" t="s">
        <v>3617</v>
      </c>
      <c r="C40" s="53" t="s">
        <v>3618</v>
      </c>
      <c r="D40" s="58" t="s">
        <v>3494</v>
      </c>
    </row>
    <row r="41" spans="2:4" x14ac:dyDescent="0.35">
      <c r="B41" s="58" t="s">
        <v>3624</v>
      </c>
      <c r="C41" s="53" t="s">
        <v>3625</v>
      </c>
      <c r="D41" s="58" t="s">
        <v>3494</v>
      </c>
    </row>
    <row r="42" spans="2:4" x14ac:dyDescent="0.35">
      <c r="B42" s="58" t="s">
        <v>3630</v>
      </c>
      <c r="C42" s="53" t="s">
        <v>3631</v>
      </c>
      <c r="D42" s="58" t="s">
        <v>3494</v>
      </c>
    </row>
    <row r="43" spans="2:4" x14ac:dyDescent="0.35">
      <c r="B43" s="58" t="s">
        <v>15</v>
      </c>
      <c r="C43" s="53" t="s">
        <v>17</v>
      </c>
      <c r="D43" s="58" t="s">
        <v>3494</v>
      </c>
    </row>
    <row r="44" spans="2:4" x14ac:dyDescent="0.35">
      <c r="B44" s="57" t="s">
        <v>3640</v>
      </c>
      <c r="C44" s="54" t="s">
        <v>3641</v>
      </c>
      <c r="D44" s="57" t="s">
        <v>3494</v>
      </c>
    </row>
    <row r="45" spans="2:4" x14ac:dyDescent="0.35">
      <c r="B45" s="58" t="s">
        <v>3646</v>
      </c>
      <c r="C45" s="53" t="s">
        <v>3647</v>
      </c>
      <c r="D45" s="58" t="s">
        <v>3494</v>
      </c>
    </row>
    <row r="46" spans="2:4" x14ac:dyDescent="0.35">
      <c r="B46" s="57" t="s">
        <v>3652</v>
      </c>
      <c r="C46" s="54" t="s">
        <v>3653</v>
      </c>
      <c r="D46" s="57" t="s">
        <v>3494</v>
      </c>
    </row>
    <row r="47" spans="2:4" x14ac:dyDescent="0.35">
      <c r="B47" s="58" t="s">
        <v>3658</v>
      </c>
      <c r="C47" s="53" t="s">
        <v>3659</v>
      </c>
      <c r="D47" s="58" t="s">
        <v>3494</v>
      </c>
    </row>
    <row r="48" spans="2:4" x14ac:dyDescent="0.35">
      <c r="B48" s="58" t="s">
        <v>3664</v>
      </c>
      <c r="C48" s="53" t="s">
        <v>3665</v>
      </c>
      <c r="D48" s="58" t="s">
        <v>3494</v>
      </c>
    </row>
    <row r="49" spans="2:4" x14ac:dyDescent="0.35">
      <c r="B49" s="57" t="s">
        <v>3670</v>
      </c>
      <c r="C49" s="54" t="s">
        <v>3671</v>
      </c>
      <c r="D49" s="57" t="s">
        <v>3494</v>
      </c>
    </row>
    <row r="50" spans="2:4" x14ac:dyDescent="0.35">
      <c r="B50" s="58" t="s">
        <v>3676</v>
      </c>
      <c r="C50" s="53" t="s">
        <v>3677</v>
      </c>
      <c r="D50" s="58" t="s">
        <v>3494</v>
      </c>
    </row>
    <row r="51" spans="2:4" x14ac:dyDescent="0.35">
      <c r="B51" s="57" t="s">
        <v>3682</v>
      </c>
      <c r="C51" s="54" t="s">
        <v>3683</v>
      </c>
      <c r="D51" s="57" t="s">
        <v>3494</v>
      </c>
    </row>
    <row r="52" spans="2:4" x14ac:dyDescent="0.35">
      <c r="B52" s="58" t="s">
        <v>3688</v>
      </c>
      <c r="C52" s="53" t="s">
        <v>3689</v>
      </c>
      <c r="D52" s="58" t="s">
        <v>3494</v>
      </c>
    </row>
    <row r="53" spans="2:4" x14ac:dyDescent="0.35">
      <c r="B53" s="57" t="s">
        <v>3694</v>
      </c>
      <c r="C53" s="54" t="s">
        <v>3695</v>
      </c>
      <c r="D53" s="57" t="s">
        <v>3494</v>
      </c>
    </row>
    <row r="54" spans="2:4" x14ac:dyDescent="0.35">
      <c r="B54" s="57" t="s">
        <v>3700</v>
      </c>
      <c r="C54" s="54" t="s">
        <v>3701</v>
      </c>
      <c r="D54" s="57" t="s">
        <v>3494</v>
      </c>
    </row>
    <row r="55" spans="2:4" x14ac:dyDescent="0.35">
      <c r="B55" s="58" t="s">
        <v>3706</v>
      </c>
      <c r="C55" s="53" t="s">
        <v>3707</v>
      </c>
      <c r="D55" s="58" t="s">
        <v>3708</v>
      </c>
    </row>
    <row r="56" spans="2:4" x14ac:dyDescent="0.35">
      <c r="B56" s="58" t="s">
        <v>3713</v>
      </c>
      <c r="C56" s="53" t="s">
        <v>3714</v>
      </c>
      <c r="D56" s="58" t="s">
        <v>3708</v>
      </c>
    </row>
    <row r="57" spans="2:4" x14ac:dyDescent="0.35">
      <c r="B57" s="57" t="s">
        <v>3719</v>
      </c>
      <c r="C57" s="54" t="s">
        <v>3720</v>
      </c>
      <c r="D57" s="57" t="s">
        <v>3708</v>
      </c>
    </row>
    <row r="58" spans="2:4" x14ac:dyDescent="0.35">
      <c r="B58" s="57" t="s">
        <v>3725</v>
      </c>
      <c r="C58" s="54" t="s">
        <v>3726</v>
      </c>
      <c r="D58" s="57" t="s">
        <v>3708</v>
      </c>
    </row>
    <row r="59" spans="2:4" x14ac:dyDescent="0.35">
      <c r="B59" s="57" t="s">
        <v>3731</v>
      </c>
      <c r="C59" s="54" t="s">
        <v>3732</v>
      </c>
      <c r="D59" s="57" t="s">
        <v>3708</v>
      </c>
    </row>
    <row r="60" spans="2:4" x14ac:dyDescent="0.35">
      <c r="B60" s="57" t="s">
        <v>3737</v>
      </c>
      <c r="C60" s="54" t="s">
        <v>3738</v>
      </c>
      <c r="D60" s="57" t="s">
        <v>3708</v>
      </c>
    </row>
    <row r="61" spans="2:4" x14ac:dyDescent="0.35">
      <c r="B61" s="57" t="s">
        <v>161</v>
      </c>
      <c r="C61" s="54" t="s">
        <v>3743</v>
      </c>
      <c r="D61" s="57" t="s">
        <v>3708</v>
      </c>
    </row>
    <row r="62" spans="2:4" x14ac:dyDescent="0.35">
      <c r="B62" s="58" t="s">
        <v>3748</v>
      </c>
      <c r="C62" s="53" t="s">
        <v>3749</v>
      </c>
      <c r="D62" s="58" t="s">
        <v>3708</v>
      </c>
    </row>
    <row r="63" spans="2:4" x14ac:dyDescent="0.35">
      <c r="B63" s="58" t="s">
        <v>3754</v>
      </c>
      <c r="C63" s="53" t="s">
        <v>3754</v>
      </c>
      <c r="D63" s="58" t="s">
        <v>3755</v>
      </c>
    </row>
    <row r="64" spans="2:4" x14ac:dyDescent="0.35">
      <c r="B64" s="57" t="s">
        <v>3760</v>
      </c>
      <c r="C64" s="54" t="s">
        <v>3761</v>
      </c>
      <c r="D64" s="57" t="s">
        <v>3755</v>
      </c>
    </row>
    <row r="65" spans="2:4" x14ac:dyDescent="0.35">
      <c r="B65" s="58" t="s">
        <v>3766</v>
      </c>
      <c r="C65" s="53" t="s">
        <v>3767</v>
      </c>
      <c r="D65" s="58" t="s">
        <v>3755</v>
      </c>
    </row>
    <row r="66" spans="2:4" x14ac:dyDescent="0.35">
      <c r="B66" s="58" t="s">
        <v>3772</v>
      </c>
      <c r="C66" s="53" t="s">
        <v>3773</v>
      </c>
      <c r="D66" s="58" t="s">
        <v>3755</v>
      </c>
    </row>
    <row r="67" spans="2:4" x14ac:dyDescent="0.35">
      <c r="B67" s="57" t="s">
        <v>3778</v>
      </c>
      <c r="C67" s="54" t="s">
        <v>3779</v>
      </c>
      <c r="D67" s="57" t="s">
        <v>3755</v>
      </c>
    </row>
    <row r="68" spans="2:4" x14ac:dyDescent="0.35">
      <c r="B68" s="57" t="s">
        <v>3784</v>
      </c>
      <c r="C68" s="54" t="s">
        <v>3785</v>
      </c>
      <c r="D68" s="57" t="s">
        <v>3755</v>
      </c>
    </row>
    <row r="69" spans="2:4" x14ac:dyDescent="0.35">
      <c r="B69" s="57" t="s">
        <v>3790</v>
      </c>
      <c r="C69" s="54" t="s">
        <v>3791</v>
      </c>
      <c r="D69" s="57" t="s">
        <v>3755</v>
      </c>
    </row>
    <row r="70" spans="2:4" x14ac:dyDescent="0.35">
      <c r="B70" s="58" t="s">
        <v>3796</v>
      </c>
      <c r="C70" s="53" t="s">
        <v>3797</v>
      </c>
      <c r="D70" s="58" t="s">
        <v>3755</v>
      </c>
    </row>
    <row r="71" spans="2:4" x14ac:dyDescent="0.35">
      <c r="B71" s="58" t="s">
        <v>3802</v>
      </c>
      <c r="C71" s="53" t="s">
        <v>3803</v>
      </c>
      <c r="D71" s="58" t="s">
        <v>3755</v>
      </c>
    </row>
    <row r="72" spans="2:4" x14ac:dyDescent="0.35">
      <c r="B72" s="57" t="s">
        <v>3808</v>
      </c>
      <c r="C72" s="54" t="s">
        <v>3809</v>
      </c>
      <c r="D72" s="57" t="s">
        <v>3755</v>
      </c>
    </row>
    <row r="73" spans="2:4" x14ac:dyDescent="0.35">
      <c r="B73" s="58" t="s">
        <v>3814</v>
      </c>
      <c r="C73" s="53" t="s">
        <v>3815</v>
      </c>
      <c r="D73" s="58" t="s">
        <v>3755</v>
      </c>
    </row>
    <row r="74" spans="2:4" x14ac:dyDescent="0.35">
      <c r="B74" s="58" t="s">
        <v>3820</v>
      </c>
      <c r="C74" s="53" t="s">
        <v>3821</v>
      </c>
      <c r="D74" s="58" t="s">
        <v>3755</v>
      </c>
    </row>
    <row r="75" spans="2:4" x14ac:dyDescent="0.35">
      <c r="B75" s="57" t="s">
        <v>3826</v>
      </c>
      <c r="C75" s="54" t="s">
        <v>3827</v>
      </c>
      <c r="D75" s="57" t="s">
        <v>3755</v>
      </c>
    </row>
    <row r="76" spans="2:4" x14ac:dyDescent="0.35">
      <c r="B76" s="57" t="s">
        <v>3832</v>
      </c>
      <c r="C76" s="54" t="s">
        <v>3833</v>
      </c>
      <c r="D76" s="57" t="s">
        <v>3755</v>
      </c>
    </row>
    <row r="77" spans="2:4" x14ac:dyDescent="0.35">
      <c r="B77" s="58" t="s">
        <v>3838</v>
      </c>
      <c r="C77" s="53" t="s">
        <v>3839</v>
      </c>
      <c r="D77" s="58" t="s">
        <v>3755</v>
      </c>
    </row>
    <row r="78" spans="2:4" x14ac:dyDescent="0.35">
      <c r="B78" s="57" t="s">
        <v>3844</v>
      </c>
      <c r="C78" s="54" t="s">
        <v>3845</v>
      </c>
      <c r="D78" s="57" t="s">
        <v>3755</v>
      </c>
    </row>
    <row r="79" spans="2:4" x14ac:dyDescent="0.35">
      <c r="B79" s="57" t="s">
        <v>3850</v>
      </c>
      <c r="C79" s="54" t="s">
        <v>3851</v>
      </c>
      <c r="D79" s="57" t="s">
        <v>3755</v>
      </c>
    </row>
    <row r="80" spans="2:4" x14ac:dyDescent="0.35">
      <c r="B80" s="57" t="s">
        <v>3856</v>
      </c>
      <c r="C80" s="54" t="s">
        <v>3857</v>
      </c>
      <c r="D80" s="57" t="s">
        <v>3755</v>
      </c>
    </row>
    <row r="81" spans="2:4" x14ac:dyDescent="0.35">
      <c r="B81" s="58" t="s">
        <v>3862</v>
      </c>
      <c r="C81" s="53" t="s">
        <v>3863</v>
      </c>
      <c r="D81" s="58" t="s">
        <v>3755</v>
      </c>
    </row>
    <row r="82" spans="2:4" x14ac:dyDescent="0.35">
      <c r="B82" s="57" t="s">
        <v>3868</v>
      </c>
      <c r="C82" s="54" t="s">
        <v>3773</v>
      </c>
      <c r="D82" s="57" t="s">
        <v>3755</v>
      </c>
    </row>
    <row r="83" spans="2:4" x14ac:dyDescent="0.35">
      <c r="B83" s="57" t="s">
        <v>3873</v>
      </c>
      <c r="C83" s="54" t="s">
        <v>3874</v>
      </c>
      <c r="D83" s="57" t="s">
        <v>3755</v>
      </c>
    </row>
    <row r="84" spans="2:4" x14ac:dyDescent="0.35">
      <c r="B84" s="57" t="s">
        <v>3879</v>
      </c>
      <c r="C84" s="54" t="s">
        <v>3880</v>
      </c>
      <c r="D84" s="57" t="s">
        <v>3755</v>
      </c>
    </row>
    <row r="85" spans="2:4" x14ac:dyDescent="0.35">
      <c r="B85" s="58" t="s">
        <v>3885</v>
      </c>
      <c r="C85" s="53" t="s">
        <v>3886</v>
      </c>
      <c r="D85" s="58" t="s">
        <v>3755</v>
      </c>
    </row>
    <row r="86" spans="2:4" x14ac:dyDescent="0.35">
      <c r="B86" s="58" t="s">
        <v>3891</v>
      </c>
      <c r="C86" s="53" t="s">
        <v>3892</v>
      </c>
      <c r="D86" s="58" t="s">
        <v>3755</v>
      </c>
    </row>
    <row r="87" spans="2:4" x14ac:dyDescent="0.35">
      <c r="B87" s="57" t="s">
        <v>3897</v>
      </c>
      <c r="C87" s="54" t="s">
        <v>3898</v>
      </c>
      <c r="D87" s="57" t="s">
        <v>3755</v>
      </c>
    </row>
    <row r="88" spans="2:4" x14ac:dyDescent="0.35">
      <c r="B88" s="58" t="s">
        <v>3903</v>
      </c>
      <c r="C88" s="53" t="s">
        <v>3904</v>
      </c>
      <c r="D88" s="58" t="s">
        <v>3755</v>
      </c>
    </row>
    <row r="89" spans="2:4" x14ac:dyDescent="0.35">
      <c r="B89" s="57" t="s">
        <v>3909</v>
      </c>
      <c r="C89" s="54" t="s">
        <v>3910</v>
      </c>
      <c r="D89" s="57" t="s">
        <v>3755</v>
      </c>
    </row>
    <row r="90" spans="2:4" x14ac:dyDescent="0.35">
      <c r="B90" s="58" t="s">
        <v>3915</v>
      </c>
      <c r="C90" s="53" t="s">
        <v>3916</v>
      </c>
      <c r="D90" s="58" t="s">
        <v>3755</v>
      </c>
    </row>
    <row r="91" spans="2:4" x14ac:dyDescent="0.35">
      <c r="B91" s="58" t="s">
        <v>3921</v>
      </c>
      <c r="C91" s="53" t="s">
        <v>3922</v>
      </c>
      <c r="D91" s="58" t="s">
        <v>3755</v>
      </c>
    </row>
    <row r="92" spans="2:4" x14ac:dyDescent="0.35">
      <c r="B92" s="58" t="s">
        <v>3927</v>
      </c>
      <c r="C92" s="53" t="s">
        <v>3928</v>
      </c>
      <c r="D92" s="58" t="s">
        <v>3755</v>
      </c>
    </row>
    <row r="93" spans="2:4" x14ac:dyDescent="0.35">
      <c r="B93" s="58" t="s">
        <v>3933</v>
      </c>
      <c r="C93" s="53" t="s">
        <v>3934</v>
      </c>
      <c r="D93" s="58" t="s">
        <v>3755</v>
      </c>
    </row>
    <row r="94" spans="2:4" x14ac:dyDescent="0.35">
      <c r="B94" s="57" t="s">
        <v>3939</v>
      </c>
      <c r="C94" s="54" t="s">
        <v>3940</v>
      </c>
      <c r="D94" s="57" t="s">
        <v>3755</v>
      </c>
    </row>
    <row r="95" spans="2:4" x14ac:dyDescent="0.35">
      <c r="B95" s="57" t="s">
        <v>3945</v>
      </c>
      <c r="C95" s="54" t="s">
        <v>3946</v>
      </c>
      <c r="D95" s="57" t="s">
        <v>3755</v>
      </c>
    </row>
    <row r="96" spans="2:4" x14ac:dyDescent="0.35">
      <c r="B96" s="58" t="s">
        <v>3951</v>
      </c>
      <c r="C96" s="53" t="s">
        <v>3952</v>
      </c>
      <c r="D96" s="58" t="s">
        <v>3755</v>
      </c>
    </row>
    <row r="97" spans="2:4" x14ac:dyDescent="0.35">
      <c r="B97" s="58" t="s">
        <v>3957</v>
      </c>
      <c r="C97" s="53" t="s">
        <v>3958</v>
      </c>
      <c r="D97" s="58" t="s">
        <v>3755</v>
      </c>
    </row>
    <row r="98" spans="2:4" x14ac:dyDescent="0.35">
      <c r="B98" s="57" t="s">
        <v>3963</v>
      </c>
      <c r="C98" s="54" t="s">
        <v>3964</v>
      </c>
      <c r="D98" s="57" t="s">
        <v>3755</v>
      </c>
    </row>
    <row r="99" spans="2:4" x14ac:dyDescent="0.35">
      <c r="B99" s="58" t="s">
        <v>3969</v>
      </c>
      <c r="C99" s="53" t="s">
        <v>3970</v>
      </c>
      <c r="D99" s="58" t="s">
        <v>3755</v>
      </c>
    </row>
    <row r="100" spans="2:4" x14ac:dyDescent="0.35">
      <c r="B100" s="58" t="s">
        <v>3975</v>
      </c>
      <c r="C100" s="53" t="s">
        <v>3976</v>
      </c>
      <c r="D100" s="58" t="s">
        <v>3755</v>
      </c>
    </row>
    <row r="101" spans="2:4" x14ac:dyDescent="0.35">
      <c r="B101" s="57" t="s">
        <v>3981</v>
      </c>
      <c r="C101" s="54" t="s">
        <v>3982</v>
      </c>
      <c r="D101" s="57" t="s">
        <v>3755</v>
      </c>
    </row>
    <row r="102" spans="2:4" x14ac:dyDescent="0.35">
      <c r="B102" s="58" t="s">
        <v>3987</v>
      </c>
      <c r="C102" s="53" t="s">
        <v>3988</v>
      </c>
      <c r="D102" s="58" t="s">
        <v>3755</v>
      </c>
    </row>
    <row r="103" spans="2:4" x14ac:dyDescent="0.35">
      <c r="B103" s="57" t="s">
        <v>3993</v>
      </c>
      <c r="C103" s="54" t="s">
        <v>3994</v>
      </c>
      <c r="D103" s="57" t="s">
        <v>3755</v>
      </c>
    </row>
    <row r="104" spans="2:4" x14ac:dyDescent="0.35">
      <c r="B104" s="57" t="s">
        <v>3999</v>
      </c>
      <c r="C104" s="54" t="s">
        <v>4000</v>
      </c>
      <c r="D104" s="57" t="s">
        <v>3755</v>
      </c>
    </row>
    <row r="105" spans="2:4" x14ac:dyDescent="0.35">
      <c r="B105" s="58" t="s">
        <v>4005</v>
      </c>
      <c r="C105" s="53" t="s">
        <v>4006</v>
      </c>
      <c r="D105" s="58" t="s">
        <v>3755</v>
      </c>
    </row>
    <row r="106" spans="2:4" x14ac:dyDescent="0.35">
      <c r="B106" s="58" t="s">
        <v>4010</v>
      </c>
      <c r="C106" s="53" t="s">
        <v>4011</v>
      </c>
      <c r="D106" s="58" t="s">
        <v>3755</v>
      </c>
    </row>
    <row r="107" spans="2:4" x14ac:dyDescent="0.35">
      <c r="B107" s="57" t="s">
        <v>4016</v>
      </c>
      <c r="C107" s="54" t="s">
        <v>4017</v>
      </c>
      <c r="D107" s="57" t="s">
        <v>3755</v>
      </c>
    </row>
    <row r="108" spans="2:4" x14ac:dyDescent="0.35">
      <c r="B108" s="57" t="s">
        <v>4022</v>
      </c>
      <c r="C108" s="54" t="s">
        <v>4023</v>
      </c>
      <c r="D108" s="57" t="s">
        <v>3755</v>
      </c>
    </row>
    <row r="109" spans="2:4" x14ac:dyDescent="0.35">
      <c r="B109" s="57" t="s">
        <v>4028</v>
      </c>
      <c r="C109" s="54" t="s">
        <v>4029</v>
      </c>
      <c r="D109" s="57" t="s">
        <v>3755</v>
      </c>
    </row>
    <row r="110" spans="2:4" x14ac:dyDescent="0.35">
      <c r="B110" s="58" t="s">
        <v>4034</v>
      </c>
      <c r="C110" s="53" t="s">
        <v>4035</v>
      </c>
      <c r="D110" s="58" t="s">
        <v>3755</v>
      </c>
    </row>
    <row r="111" spans="2:4" x14ac:dyDescent="0.35">
      <c r="B111" s="57" t="s">
        <v>4040</v>
      </c>
      <c r="C111" s="54" t="s">
        <v>4041</v>
      </c>
      <c r="D111" s="57" t="s">
        <v>4042</v>
      </c>
    </row>
    <row r="112" spans="2:4" x14ac:dyDescent="0.35">
      <c r="B112" s="57" t="s">
        <v>4047</v>
      </c>
      <c r="C112" s="54" t="s">
        <v>4048</v>
      </c>
      <c r="D112" s="57" t="s">
        <v>4042</v>
      </c>
    </row>
    <row r="113" spans="2:4" x14ac:dyDescent="0.35">
      <c r="B113" s="57" t="s">
        <v>4053</v>
      </c>
      <c r="C113" s="54" t="s">
        <v>4054</v>
      </c>
      <c r="D113" s="57" t="s">
        <v>4042</v>
      </c>
    </row>
    <row r="114" spans="2:4" x14ac:dyDescent="0.35">
      <c r="B114" s="58" t="s">
        <v>4059</v>
      </c>
      <c r="C114" s="53" t="s">
        <v>4060</v>
      </c>
      <c r="D114" s="58" t="s">
        <v>4042</v>
      </c>
    </row>
    <row r="115" spans="2:4" x14ac:dyDescent="0.35">
      <c r="B115" s="58" t="s">
        <v>4065</v>
      </c>
      <c r="C115" s="53" t="s">
        <v>4066</v>
      </c>
      <c r="D115" s="58" t="s">
        <v>4042</v>
      </c>
    </row>
    <row r="116" spans="2:4" x14ac:dyDescent="0.35">
      <c r="B116" s="58" t="s">
        <v>4071</v>
      </c>
      <c r="C116" s="53" t="s">
        <v>4072</v>
      </c>
      <c r="D116" s="58" t="s">
        <v>4042</v>
      </c>
    </row>
    <row r="117" spans="2:4" x14ac:dyDescent="0.35">
      <c r="B117" s="58" t="s">
        <v>4077</v>
      </c>
      <c r="C117" s="53" t="s">
        <v>4078</v>
      </c>
      <c r="D117" s="58" t="s">
        <v>4042</v>
      </c>
    </row>
    <row r="118" spans="2:4" x14ac:dyDescent="0.35">
      <c r="B118" s="57" t="s">
        <v>4083</v>
      </c>
      <c r="C118" s="54" t="s">
        <v>4084</v>
      </c>
      <c r="D118" s="57" t="s">
        <v>4042</v>
      </c>
    </row>
    <row r="119" spans="2:4" x14ac:dyDescent="0.35">
      <c r="B119" s="57" t="s">
        <v>4089</v>
      </c>
      <c r="C119" s="54" t="s">
        <v>4090</v>
      </c>
      <c r="D119" s="57" t="s">
        <v>4042</v>
      </c>
    </row>
    <row r="120" spans="2:4" x14ac:dyDescent="0.35">
      <c r="B120" s="58" t="s">
        <v>4095</v>
      </c>
      <c r="C120" s="53" t="s">
        <v>4096</v>
      </c>
      <c r="D120" s="58" t="s">
        <v>4042</v>
      </c>
    </row>
    <row r="121" spans="2:4" x14ac:dyDescent="0.35">
      <c r="B121" s="58" t="s">
        <v>4101</v>
      </c>
      <c r="C121" s="53" t="s">
        <v>4102</v>
      </c>
      <c r="D121" s="58" t="s">
        <v>4042</v>
      </c>
    </row>
    <row r="122" spans="2:4" x14ac:dyDescent="0.35">
      <c r="B122" s="57" t="s">
        <v>4107</v>
      </c>
      <c r="C122" s="54" t="s">
        <v>4108</v>
      </c>
      <c r="D122" s="57" t="s">
        <v>4042</v>
      </c>
    </row>
    <row r="123" spans="2:4" x14ac:dyDescent="0.35">
      <c r="B123" s="57" t="s">
        <v>4113</v>
      </c>
      <c r="C123" s="54" t="s">
        <v>4114</v>
      </c>
      <c r="D123" s="57" t="s">
        <v>4042</v>
      </c>
    </row>
    <row r="124" spans="2:4" x14ac:dyDescent="0.35">
      <c r="B124" s="57" t="s">
        <v>4119</v>
      </c>
      <c r="C124" s="54" t="s">
        <v>4120</v>
      </c>
      <c r="D124" s="57" t="s">
        <v>4042</v>
      </c>
    </row>
    <row r="125" spans="2:4" x14ac:dyDescent="0.35">
      <c r="B125" s="58" t="s">
        <v>4125</v>
      </c>
      <c r="C125" s="53" t="s">
        <v>4126</v>
      </c>
      <c r="D125" s="58" t="s">
        <v>4042</v>
      </c>
    </row>
    <row r="126" spans="2:4" x14ac:dyDescent="0.35">
      <c r="B126" s="58" t="s">
        <v>4131</v>
      </c>
      <c r="C126" s="53" t="s">
        <v>4132</v>
      </c>
      <c r="D126" s="58" t="s">
        <v>4042</v>
      </c>
    </row>
    <row r="127" spans="2:4" x14ac:dyDescent="0.35">
      <c r="B127" s="58" t="s">
        <v>4137</v>
      </c>
      <c r="C127" s="53" t="s">
        <v>4138</v>
      </c>
      <c r="D127" s="58" t="s">
        <v>4042</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265625" defaultRowHeight="14.5" x14ac:dyDescent="0.35"/>
  <cols>
    <col min="1" max="1" width="14.54296875" bestFit="1" customWidth="1"/>
    <col min="2" max="2" width="11.453125" bestFit="1" customWidth="1"/>
    <col min="3" max="3" width="14.7265625" customWidth="1"/>
    <col min="4" max="4" width="13.26953125" bestFit="1" customWidth="1"/>
    <col min="5" max="5" width="47.54296875" customWidth="1"/>
    <col min="6" max="6" width="16.26953125" bestFit="1" customWidth="1"/>
    <col min="7" max="7" width="8.54296875" bestFit="1" customWidth="1"/>
    <col min="8" max="8" width="9.453125" bestFit="1" customWidth="1"/>
    <col min="9" max="9" width="16.453125" customWidth="1"/>
    <col min="10" max="10" width="13.453125" customWidth="1"/>
    <col min="11" max="11" width="26.26953125" customWidth="1"/>
    <col min="12" max="12" width="20.26953125" bestFit="1" customWidth="1"/>
    <col min="13" max="13" width="21" bestFit="1" customWidth="1"/>
    <col min="14" max="14" width="40.453125" customWidth="1"/>
    <col min="15" max="15" width="16" bestFit="1" customWidth="1"/>
    <col min="16" max="16" width="6.7265625" bestFit="1" customWidth="1"/>
    <col min="17" max="17" width="28.54296875" customWidth="1"/>
    <col min="18" max="18" width="20.453125" customWidth="1"/>
    <col min="19" max="19" width="18.453125" bestFit="1" customWidth="1"/>
    <col min="20" max="20" width="16.54296875" bestFit="1" customWidth="1"/>
    <col min="21" max="21" width="20.54296875" bestFit="1" customWidth="1"/>
    <col min="22" max="22" width="16.26953125" bestFit="1" customWidth="1"/>
    <col min="23" max="23" width="21.54296875" bestFit="1" customWidth="1"/>
    <col min="24" max="24" width="19.453125" bestFit="1" customWidth="1"/>
    <col min="25" max="25" width="10.7265625" bestFit="1" customWidth="1"/>
    <col min="26" max="26" width="5.26953125" bestFit="1" customWidth="1"/>
  </cols>
  <sheetData>
    <row r="1" spans="1:22" x14ac:dyDescent="0.35">
      <c r="A1" t="s">
        <v>5937</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x14ac:dyDescent="0.35">
      <c r="B2" t="s">
        <v>5938</v>
      </c>
      <c r="C2" s="79">
        <v>44742</v>
      </c>
      <c r="E2" t="s">
        <v>5939</v>
      </c>
      <c r="F2" t="s">
        <v>5939</v>
      </c>
      <c r="G2" t="s">
        <v>5940</v>
      </c>
      <c r="H2" t="s">
        <v>5941</v>
      </c>
      <c r="I2" t="s">
        <v>3051</v>
      </c>
      <c r="J2" t="s">
        <v>5942</v>
      </c>
      <c r="K2" t="s">
        <v>5943</v>
      </c>
      <c r="L2" t="s">
        <v>163</v>
      </c>
      <c r="M2" t="s">
        <v>5944</v>
      </c>
      <c r="N2" t="s">
        <v>5945</v>
      </c>
      <c r="O2">
        <v>10000000</v>
      </c>
      <c r="P2" t="s">
        <v>163</v>
      </c>
      <c r="Q2" s="80" t="s">
        <v>5946</v>
      </c>
      <c r="R2" s="79"/>
      <c r="T2">
        <v>3933.42</v>
      </c>
      <c r="U2" t="e">
        <v>#N/A</v>
      </c>
      <c r="V2" t="s">
        <v>163</v>
      </c>
    </row>
    <row r="3" spans="1:22" x14ac:dyDescent="0.35">
      <c r="B3" t="s">
        <v>5938</v>
      </c>
      <c r="C3" s="79">
        <v>44742</v>
      </c>
      <c r="E3" t="s">
        <v>5939</v>
      </c>
      <c r="F3" t="s">
        <v>5939</v>
      </c>
      <c r="G3" t="s">
        <v>5947</v>
      </c>
      <c r="H3" t="s">
        <v>5948</v>
      </c>
      <c r="I3" t="s">
        <v>3051</v>
      </c>
      <c r="J3" t="s">
        <v>5942</v>
      </c>
      <c r="K3" t="s">
        <v>5943</v>
      </c>
      <c r="L3" t="s">
        <v>163</v>
      </c>
      <c r="M3" t="s">
        <v>5944</v>
      </c>
      <c r="N3" t="s">
        <v>5949</v>
      </c>
      <c r="O3" t="s">
        <v>163</v>
      </c>
      <c r="P3">
        <v>1000000</v>
      </c>
      <c r="Q3" s="80" t="s">
        <v>5946</v>
      </c>
      <c r="R3" s="79"/>
      <c r="T3">
        <v>3933.42</v>
      </c>
      <c r="U3" t="e">
        <v>#N/A</v>
      </c>
      <c r="V3" t="s">
        <v>163</v>
      </c>
    </row>
    <row r="4" spans="1:22" x14ac:dyDescent="0.35">
      <c r="B4" t="s">
        <v>5938</v>
      </c>
      <c r="C4" s="79">
        <v>44742</v>
      </c>
      <c r="E4" t="s">
        <v>5939</v>
      </c>
      <c r="F4" t="s">
        <v>5939</v>
      </c>
      <c r="G4" t="s">
        <v>5950</v>
      </c>
      <c r="H4" t="s">
        <v>5951</v>
      </c>
      <c r="I4" t="s">
        <v>3051</v>
      </c>
      <c r="J4" t="s">
        <v>5942</v>
      </c>
      <c r="K4" t="s">
        <v>5943</v>
      </c>
      <c r="L4" t="s">
        <v>163</v>
      </c>
      <c r="M4" t="s">
        <v>5944</v>
      </c>
      <c r="N4" t="s">
        <v>5952</v>
      </c>
      <c r="O4">
        <v>2000000</v>
      </c>
      <c r="P4" t="s">
        <v>163</v>
      </c>
      <c r="Q4" s="80" t="s">
        <v>5946</v>
      </c>
      <c r="R4" s="79"/>
      <c r="T4">
        <v>3933.42</v>
      </c>
      <c r="U4" t="e">
        <v>#N/A</v>
      </c>
      <c r="V4" t="s">
        <v>163</v>
      </c>
    </row>
    <row r="5" spans="1:22" x14ac:dyDescent="0.35">
      <c r="B5" t="s">
        <v>5938</v>
      </c>
      <c r="C5" s="79">
        <v>44742</v>
      </c>
      <c r="E5" t="s">
        <v>5939</v>
      </c>
      <c r="F5" t="s">
        <v>5939</v>
      </c>
      <c r="G5" t="s">
        <v>5953</v>
      </c>
      <c r="H5" t="s">
        <v>5954</v>
      </c>
      <c r="I5" t="s">
        <v>3051</v>
      </c>
      <c r="J5" t="s">
        <v>5944</v>
      </c>
      <c r="K5" t="s">
        <v>5944</v>
      </c>
      <c r="L5" t="s">
        <v>163</v>
      </c>
      <c r="M5" t="s">
        <v>5944</v>
      </c>
      <c r="N5" t="s">
        <v>5955</v>
      </c>
      <c r="O5" t="s">
        <v>163</v>
      </c>
      <c r="P5">
        <v>11000000</v>
      </c>
      <c r="Q5" s="80" t="s">
        <v>5946</v>
      </c>
      <c r="R5" s="79"/>
      <c r="T5">
        <v>3933.42</v>
      </c>
      <c r="U5" t="e">
        <v>#N/A</v>
      </c>
      <c r="V5" t="s">
        <v>163</v>
      </c>
    </row>
    <row r="6" spans="1:22" x14ac:dyDescent="0.35">
      <c r="B6" t="s">
        <v>163</v>
      </c>
      <c r="C6" s="79" t="s">
        <v>163</v>
      </c>
      <c r="E6" t="s">
        <v>163</v>
      </c>
      <c r="F6" t="s">
        <v>163</v>
      </c>
      <c r="G6" t="s">
        <v>163</v>
      </c>
      <c r="H6" t="s">
        <v>163</v>
      </c>
      <c r="I6" t="s">
        <v>163</v>
      </c>
      <c r="J6" t="s">
        <v>163</v>
      </c>
      <c r="K6" t="s">
        <v>163</v>
      </c>
      <c r="L6" t="s">
        <v>163</v>
      </c>
      <c r="M6" t="s">
        <v>163</v>
      </c>
      <c r="N6" t="s">
        <v>163</v>
      </c>
      <c r="O6" t="s">
        <v>163</v>
      </c>
      <c r="P6" t="s">
        <v>163</v>
      </c>
      <c r="Q6" s="80" t="s">
        <v>163</v>
      </c>
      <c r="R6" s="79"/>
      <c r="T6" t="s">
        <v>163</v>
      </c>
      <c r="U6" t="s">
        <v>163</v>
      </c>
      <c r="V6" t="s">
        <v>163</v>
      </c>
    </row>
    <row r="7" spans="1:22" x14ac:dyDescent="0.35">
      <c r="B7" t="s">
        <v>163</v>
      </c>
      <c r="C7" s="79" t="s">
        <v>163</v>
      </c>
      <c r="E7" t="s">
        <v>163</v>
      </c>
      <c r="F7" t="s">
        <v>163</v>
      </c>
      <c r="G7" t="s">
        <v>163</v>
      </c>
      <c r="H7" t="s">
        <v>163</v>
      </c>
      <c r="I7" t="s">
        <v>163</v>
      </c>
      <c r="J7" t="s">
        <v>163</v>
      </c>
      <c r="K7" t="s">
        <v>163</v>
      </c>
      <c r="L7" t="s">
        <v>163</v>
      </c>
      <c r="M7" t="s">
        <v>163</v>
      </c>
      <c r="N7" t="s">
        <v>163</v>
      </c>
      <c r="O7" t="s">
        <v>163</v>
      </c>
      <c r="P7" t="s">
        <v>163</v>
      </c>
      <c r="Q7" s="80" t="s">
        <v>163</v>
      </c>
      <c r="R7" s="79"/>
      <c r="T7" t="s">
        <v>163</v>
      </c>
      <c r="U7" t="s">
        <v>163</v>
      </c>
      <c r="V7" t="s">
        <v>163</v>
      </c>
    </row>
    <row r="8" spans="1:22" x14ac:dyDescent="0.35">
      <c r="B8" t="s">
        <v>163</v>
      </c>
      <c r="C8" s="79" t="s">
        <v>163</v>
      </c>
      <c r="E8" t="s">
        <v>163</v>
      </c>
      <c r="F8" t="s">
        <v>163</v>
      </c>
      <c r="G8" t="s">
        <v>163</v>
      </c>
      <c r="H8" t="s">
        <v>163</v>
      </c>
      <c r="I8" t="s">
        <v>163</v>
      </c>
      <c r="J8" t="s">
        <v>163</v>
      </c>
      <c r="K8" t="s">
        <v>163</v>
      </c>
      <c r="L8" t="s">
        <v>163</v>
      </c>
      <c r="M8" t="s">
        <v>163</v>
      </c>
      <c r="N8" t="s">
        <v>163</v>
      </c>
      <c r="O8" t="s">
        <v>163</v>
      </c>
      <c r="P8" t="s">
        <v>163</v>
      </c>
      <c r="Q8" s="80" t="s">
        <v>163</v>
      </c>
      <c r="R8" s="79"/>
      <c r="T8" t="s">
        <v>163</v>
      </c>
      <c r="U8" t="s">
        <v>163</v>
      </c>
      <c r="V8" t="s">
        <v>163</v>
      </c>
    </row>
    <row r="9" spans="1:22" x14ac:dyDescent="0.35">
      <c r="B9" t="s">
        <v>163</v>
      </c>
      <c r="C9" s="79" t="s">
        <v>163</v>
      </c>
      <c r="E9" t="s">
        <v>163</v>
      </c>
      <c r="F9" t="s">
        <v>163</v>
      </c>
      <c r="G9" t="s">
        <v>163</v>
      </c>
      <c r="H9" t="s">
        <v>163</v>
      </c>
      <c r="I9" t="s">
        <v>163</v>
      </c>
      <c r="J9" t="s">
        <v>163</v>
      </c>
      <c r="K9" t="s">
        <v>163</v>
      </c>
      <c r="L9" t="s">
        <v>163</v>
      </c>
      <c r="M9" t="s">
        <v>163</v>
      </c>
      <c r="N9" t="s">
        <v>163</v>
      </c>
      <c r="O9" t="s">
        <v>163</v>
      </c>
      <c r="P9" t="s">
        <v>163</v>
      </c>
      <c r="Q9" s="80" t="s">
        <v>163</v>
      </c>
      <c r="R9" s="79"/>
      <c r="T9" t="s">
        <v>163</v>
      </c>
      <c r="U9" t="s">
        <v>163</v>
      </c>
      <c r="V9" t="s">
        <v>163</v>
      </c>
    </row>
    <row r="10" spans="1:22" x14ac:dyDescent="0.35">
      <c r="B10" t="s">
        <v>163</v>
      </c>
      <c r="C10" s="79" t="s">
        <v>163</v>
      </c>
      <c r="E10" t="s">
        <v>163</v>
      </c>
      <c r="F10" t="s">
        <v>163</v>
      </c>
      <c r="G10" t="s">
        <v>163</v>
      </c>
      <c r="H10" t="s">
        <v>163</v>
      </c>
      <c r="I10" t="s">
        <v>163</v>
      </c>
      <c r="J10" t="s">
        <v>163</v>
      </c>
      <c r="K10" t="s">
        <v>163</v>
      </c>
      <c r="L10" t="s">
        <v>163</v>
      </c>
      <c r="M10" t="s">
        <v>163</v>
      </c>
      <c r="N10" t="s">
        <v>163</v>
      </c>
      <c r="O10" t="s">
        <v>163</v>
      </c>
      <c r="P10" t="s">
        <v>163</v>
      </c>
      <c r="Q10" s="80" t="s">
        <v>163</v>
      </c>
      <c r="R10" s="79"/>
      <c r="T10" t="s">
        <v>163</v>
      </c>
      <c r="U10" t="s">
        <v>163</v>
      </c>
      <c r="V10" t="s">
        <v>163</v>
      </c>
    </row>
    <row r="11" spans="1:22" x14ac:dyDescent="0.35">
      <c r="B11" t="s">
        <v>163</v>
      </c>
      <c r="C11" s="79" t="s">
        <v>163</v>
      </c>
      <c r="E11" t="s">
        <v>163</v>
      </c>
      <c r="F11" t="s">
        <v>163</v>
      </c>
      <c r="G11" t="s">
        <v>163</v>
      </c>
      <c r="H11" t="s">
        <v>163</v>
      </c>
      <c r="I11" t="s">
        <v>163</v>
      </c>
      <c r="J11" t="s">
        <v>163</v>
      </c>
      <c r="K11" t="s">
        <v>163</v>
      </c>
      <c r="L11" t="s">
        <v>163</v>
      </c>
      <c r="M11" t="s">
        <v>163</v>
      </c>
      <c r="N11" t="s">
        <v>163</v>
      </c>
      <c r="O11" t="s">
        <v>163</v>
      </c>
      <c r="P11" t="s">
        <v>163</v>
      </c>
      <c r="Q11" s="80" t="s">
        <v>163</v>
      </c>
      <c r="R11" s="79"/>
      <c r="T11" t="s">
        <v>163</v>
      </c>
      <c r="U11" t="s">
        <v>163</v>
      </c>
      <c r="V11" t="s">
        <v>163</v>
      </c>
    </row>
    <row r="12" spans="1:22" x14ac:dyDescent="0.35">
      <c r="B12" t="s">
        <v>163</v>
      </c>
      <c r="C12" s="79" t="s">
        <v>163</v>
      </c>
      <c r="E12" t="s">
        <v>163</v>
      </c>
      <c r="F12" t="s">
        <v>163</v>
      </c>
      <c r="G12" t="s">
        <v>163</v>
      </c>
      <c r="H12" t="s">
        <v>163</v>
      </c>
      <c r="I12" t="s">
        <v>163</v>
      </c>
      <c r="J12" t="s">
        <v>163</v>
      </c>
      <c r="K12" t="s">
        <v>163</v>
      </c>
      <c r="L12" t="s">
        <v>163</v>
      </c>
      <c r="M12" t="s">
        <v>163</v>
      </c>
      <c r="N12" t="s">
        <v>163</v>
      </c>
      <c r="O12" t="s">
        <v>163</v>
      </c>
      <c r="P12" t="s">
        <v>163</v>
      </c>
      <c r="Q12" s="80" t="s">
        <v>163</v>
      </c>
      <c r="R12" s="79"/>
      <c r="T12" t="s">
        <v>163</v>
      </c>
      <c r="U12" t="s">
        <v>163</v>
      </c>
      <c r="V12" t="s">
        <v>163</v>
      </c>
    </row>
    <row r="13" spans="1:22" x14ac:dyDescent="0.35">
      <c r="B13" t="s">
        <v>163</v>
      </c>
      <c r="C13" s="79" t="s">
        <v>163</v>
      </c>
      <c r="E13" t="s">
        <v>163</v>
      </c>
      <c r="F13" t="s">
        <v>163</v>
      </c>
      <c r="G13" t="s">
        <v>163</v>
      </c>
      <c r="H13" t="s">
        <v>163</v>
      </c>
      <c r="I13" t="s">
        <v>163</v>
      </c>
      <c r="J13" t="s">
        <v>163</v>
      </c>
      <c r="K13" t="s">
        <v>163</v>
      </c>
      <c r="L13" t="s">
        <v>163</v>
      </c>
      <c r="M13" t="s">
        <v>163</v>
      </c>
      <c r="N13" t="s">
        <v>163</v>
      </c>
      <c r="O13" t="s">
        <v>163</v>
      </c>
      <c r="P13" t="s">
        <v>163</v>
      </c>
      <c r="Q13" s="80" t="s">
        <v>163</v>
      </c>
      <c r="R13" s="79"/>
      <c r="T13" t="s">
        <v>163</v>
      </c>
      <c r="U13" t="s">
        <v>163</v>
      </c>
      <c r="V13" t="s">
        <v>163</v>
      </c>
    </row>
    <row r="14" spans="1:22" x14ac:dyDescent="0.35">
      <c r="B14" t="s">
        <v>163</v>
      </c>
      <c r="C14" s="79" t="s">
        <v>163</v>
      </c>
      <c r="E14" t="s">
        <v>163</v>
      </c>
      <c r="F14" t="s">
        <v>163</v>
      </c>
      <c r="G14" t="s">
        <v>163</v>
      </c>
      <c r="H14" t="s">
        <v>163</v>
      </c>
      <c r="I14" t="s">
        <v>163</v>
      </c>
      <c r="J14" t="s">
        <v>163</v>
      </c>
      <c r="K14" t="s">
        <v>163</v>
      </c>
      <c r="L14" t="s">
        <v>163</v>
      </c>
      <c r="M14" t="s">
        <v>163</v>
      </c>
      <c r="N14" t="s">
        <v>163</v>
      </c>
      <c r="O14" t="s">
        <v>163</v>
      </c>
      <c r="P14" t="s">
        <v>163</v>
      </c>
      <c r="Q14" s="80" t="s">
        <v>163</v>
      </c>
      <c r="R14" s="79"/>
      <c r="T14" t="s">
        <v>163</v>
      </c>
      <c r="U14" t="s">
        <v>163</v>
      </c>
      <c r="V14" t="s">
        <v>163</v>
      </c>
    </row>
    <row r="15" spans="1:22" x14ac:dyDescent="0.35">
      <c r="B15" t="s">
        <v>163</v>
      </c>
      <c r="C15" s="79" t="s">
        <v>163</v>
      </c>
      <c r="E15" t="s">
        <v>163</v>
      </c>
      <c r="F15" t="s">
        <v>163</v>
      </c>
      <c r="G15" t="s">
        <v>163</v>
      </c>
      <c r="H15" t="s">
        <v>163</v>
      </c>
      <c r="I15" t="s">
        <v>163</v>
      </c>
      <c r="J15" t="s">
        <v>163</v>
      </c>
      <c r="K15" t="s">
        <v>163</v>
      </c>
      <c r="L15" t="s">
        <v>163</v>
      </c>
      <c r="M15" t="s">
        <v>163</v>
      </c>
      <c r="N15" t="s">
        <v>163</v>
      </c>
      <c r="O15" t="s">
        <v>163</v>
      </c>
      <c r="P15" t="s">
        <v>163</v>
      </c>
      <c r="Q15" s="80" t="s">
        <v>163</v>
      </c>
      <c r="R15" s="79"/>
      <c r="T15" t="s">
        <v>163</v>
      </c>
      <c r="U15" t="s">
        <v>163</v>
      </c>
      <c r="V15" t="s">
        <v>163</v>
      </c>
    </row>
    <row r="16" spans="1:22" x14ac:dyDescent="0.35">
      <c r="B16" t="s">
        <v>163</v>
      </c>
      <c r="C16" s="79" t="s">
        <v>163</v>
      </c>
      <c r="E16" t="s">
        <v>163</v>
      </c>
      <c r="F16" t="s">
        <v>163</v>
      </c>
      <c r="G16" t="s">
        <v>163</v>
      </c>
      <c r="H16" t="s">
        <v>163</v>
      </c>
      <c r="I16" t="s">
        <v>163</v>
      </c>
      <c r="J16" t="s">
        <v>163</v>
      </c>
      <c r="K16" t="s">
        <v>163</v>
      </c>
      <c r="L16" t="s">
        <v>163</v>
      </c>
      <c r="M16" t="s">
        <v>163</v>
      </c>
      <c r="N16" t="s">
        <v>163</v>
      </c>
      <c r="O16" t="s">
        <v>163</v>
      </c>
      <c r="P16" t="s">
        <v>163</v>
      </c>
      <c r="Q16" s="80" t="s">
        <v>163</v>
      </c>
      <c r="R16" s="79"/>
      <c r="T16" t="s">
        <v>163</v>
      </c>
      <c r="U16" t="s">
        <v>163</v>
      </c>
      <c r="V16" t="s">
        <v>163</v>
      </c>
    </row>
    <row r="17" spans="2:22" x14ac:dyDescent="0.35">
      <c r="B17" t="s">
        <v>163</v>
      </c>
      <c r="C17" s="79" t="s">
        <v>163</v>
      </c>
      <c r="E17" t="s">
        <v>163</v>
      </c>
      <c r="F17" t="s">
        <v>163</v>
      </c>
      <c r="G17" t="s">
        <v>163</v>
      </c>
      <c r="H17" t="s">
        <v>163</v>
      </c>
      <c r="I17" t="s">
        <v>163</v>
      </c>
      <c r="J17" t="s">
        <v>163</v>
      </c>
      <c r="K17" t="s">
        <v>163</v>
      </c>
      <c r="L17" t="s">
        <v>163</v>
      </c>
      <c r="M17" t="s">
        <v>163</v>
      </c>
      <c r="N17" t="s">
        <v>163</v>
      </c>
      <c r="O17" t="s">
        <v>163</v>
      </c>
      <c r="P17" t="s">
        <v>163</v>
      </c>
      <c r="Q17" s="80" t="s">
        <v>163</v>
      </c>
      <c r="R17" s="79"/>
      <c r="T17" t="s">
        <v>163</v>
      </c>
      <c r="U17" t="s">
        <v>163</v>
      </c>
      <c r="V17" t="s">
        <v>163</v>
      </c>
    </row>
    <row r="18" spans="2:22" x14ac:dyDescent="0.35">
      <c r="B18" t="s">
        <v>163</v>
      </c>
      <c r="C18" s="79" t="s">
        <v>163</v>
      </c>
      <c r="E18" t="s">
        <v>163</v>
      </c>
      <c r="F18" t="s">
        <v>163</v>
      </c>
      <c r="G18" t="s">
        <v>163</v>
      </c>
      <c r="H18" t="s">
        <v>163</v>
      </c>
      <c r="I18" t="s">
        <v>163</v>
      </c>
      <c r="J18" t="s">
        <v>163</v>
      </c>
      <c r="K18" t="s">
        <v>163</v>
      </c>
      <c r="L18" t="s">
        <v>163</v>
      </c>
      <c r="M18" t="s">
        <v>163</v>
      </c>
      <c r="N18" t="s">
        <v>163</v>
      </c>
      <c r="O18" t="s">
        <v>163</v>
      </c>
      <c r="P18" t="s">
        <v>163</v>
      </c>
      <c r="Q18" s="80" t="s">
        <v>163</v>
      </c>
      <c r="R18" s="79"/>
      <c r="T18" t="s">
        <v>163</v>
      </c>
      <c r="U18" t="s">
        <v>163</v>
      </c>
      <c r="V18" t="s">
        <v>163</v>
      </c>
    </row>
    <row r="19" spans="2:22" x14ac:dyDescent="0.35">
      <c r="B19" t="s">
        <v>163</v>
      </c>
      <c r="C19" s="79" t="s">
        <v>163</v>
      </c>
      <c r="E19" t="s">
        <v>163</v>
      </c>
      <c r="F19" t="s">
        <v>163</v>
      </c>
      <c r="G19" t="s">
        <v>163</v>
      </c>
      <c r="H19" t="s">
        <v>163</v>
      </c>
      <c r="I19" t="s">
        <v>163</v>
      </c>
      <c r="J19" t="s">
        <v>163</v>
      </c>
      <c r="K19" t="s">
        <v>163</v>
      </c>
      <c r="L19" t="s">
        <v>163</v>
      </c>
      <c r="M19" t="s">
        <v>163</v>
      </c>
      <c r="N19" t="s">
        <v>163</v>
      </c>
      <c r="O19" t="s">
        <v>163</v>
      </c>
      <c r="P19" t="s">
        <v>163</v>
      </c>
      <c r="Q19" s="80" t="s">
        <v>163</v>
      </c>
      <c r="R19" s="79"/>
      <c r="T19" t="s">
        <v>163</v>
      </c>
      <c r="U19" t="s">
        <v>163</v>
      </c>
      <c r="V19" t="s">
        <v>163</v>
      </c>
    </row>
    <row r="20" spans="2:22" x14ac:dyDescent="0.35">
      <c r="B20" t="s">
        <v>163</v>
      </c>
      <c r="C20" s="79" t="s">
        <v>163</v>
      </c>
      <c r="E20" t="s">
        <v>163</v>
      </c>
      <c r="F20" t="s">
        <v>163</v>
      </c>
      <c r="G20" t="s">
        <v>163</v>
      </c>
      <c r="H20" t="s">
        <v>163</v>
      </c>
      <c r="I20" t="s">
        <v>163</v>
      </c>
      <c r="J20" t="s">
        <v>163</v>
      </c>
      <c r="K20" t="s">
        <v>163</v>
      </c>
      <c r="L20" t="s">
        <v>163</v>
      </c>
      <c r="M20" t="s">
        <v>163</v>
      </c>
      <c r="N20" t="s">
        <v>163</v>
      </c>
      <c r="O20" t="s">
        <v>163</v>
      </c>
      <c r="P20" t="s">
        <v>163</v>
      </c>
      <c r="Q20" s="80" t="s">
        <v>163</v>
      </c>
      <c r="R20" s="79"/>
      <c r="T20" t="s">
        <v>163</v>
      </c>
      <c r="U20" t="s">
        <v>163</v>
      </c>
      <c r="V20" t="s">
        <v>163</v>
      </c>
    </row>
    <row r="21" spans="2:22" x14ac:dyDescent="0.35">
      <c r="B21" t="s">
        <v>163</v>
      </c>
      <c r="C21" s="79" t="s">
        <v>163</v>
      </c>
      <c r="E21" t="s">
        <v>163</v>
      </c>
      <c r="F21" t="s">
        <v>163</v>
      </c>
      <c r="G21" t="s">
        <v>163</v>
      </c>
      <c r="H21" t="s">
        <v>163</v>
      </c>
      <c r="I21" t="s">
        <v>163</v>
      </c>
      <c r="J21" t="s">
        <v>163</v>
      </c>
      <c r="K21" t="s">
        <v>163</v>
      </c>
      <c r="L21" t="s">
        <v>163</v>
      </c>
      <c r="M21" t="s">
        <v>163</v>
      </c>
      <c r="N21" t="s">
        <v>163</v>
      </c>
      <c r="O21" t="s">
        <v>163</v>
      </c>
      <c r="P21" t="s">
        <v>163</v>
      </c>
      <c r="Q21" s="80" t="s">
        <v>163</v>
      </c>
      <c r="R21" s="79"/>
      <c r="T21" t="s">
        <v>163</v>
      </c>
      <c r="U21" t="s">
        <v>163</v>
      </c>
      <c r="V21" t="s">
        <v>163</v>
      </c>
    </row>
    <row r="22" spans="2:22" x14ac:dyDescent="0.35">
      <c r="B22" t="s">
        <v>163</v>
      </c>
      <c r="C22" s="79" t="s">
        <v>163</v>
      </c>
      <c r="E22" t="s">
        <v>163</v>
      </c>
      <c r="F22" t="s">
        <v>163</v>
      </c>
      <c r="G22" t="s">
        <v>163</v>
      </c>
      <c r="H22" t="s">
        <v>163</v>
      </c>
      <c r="I22" t="s">
        <v>163</v>
      </c>
      <c r="J22" t="s">
        <v>163</v>
      </c>
      <c r="K22" t="s">
        <v>163</v>
      </c>
      <c r="L22" t="s">
        <v>163</v>
      </c>
      <c r="M22" t="s">
        <v>163</v>
      </c>
      <c r="N22" t="s">
        <v>163</v>
      </c>
      <c r="O22" t="s">
        <v>163</v>
      </c>
      <c r="P22" t="s">
        <v>163</v>
      </c>
      <c r="Q22" s="80" t="s">
        <v>163</v>
      </c>
      <c r="R22" s="79"/>
      <c r="T22" t="s">
        <v>163</v>
      </c>
      <c r="U22" t="s">
        <v>163</v>
      </c>
      <c r="V22" t="s">
        <v>163</v>
      </c>
    </row>
    <row r="23" spans="2:22" x14ac:dyDescent="0.35">
      <c r="B23" t="s">
        <v>163</v>
      </c>
      <c r="C23" s="79" t="s">
        <v>163</v>
      </c>
      <c r="E23" t="s">
        <v>163</v>
      </c>
      <c r="F23" t="s">
        <v>163</v>
      </c>
      <c r="G23" t="s">
        <v>163</v>
      </c>
      <c r="H23" t="s">
        <v>163</v>
      </c>
      <c r="I23" t="s">
        <v>163</v>
      </c>
      <c r="J23" t="s">
        <v>163</v>
      </c>
      <c r="K23" t="s">
        <v>163</v>
      </c>
      <c r="L23" t="s">
        <v>163</v>
      </c>
      <c r="M23" t="s">
        <v>163</v>
      </c>
      <c r="N23" t="s">
        <v>163</v>
      </c>
      <c r="O23" t="s">
        <v>163</v>
      </c>
      <c r="P23" t="s">
        <v>163</v>
      </c>
      <c r="Q23" s="80" t="s">
        <v>163</v>
      </c>
      <c r="R23" s="79"/>
      <c r="T23" t="s">
        <v>163</v>
      </c>
      <c r="U23" t="s">
        <v>163</v>
      </c>
      <c r="V23" t="s">
        <v>163</v>
      </c>
    </row>
    <row r="24" spans="2:22" x14ac:dyDescent="0.35">
      <c r="B24" t="s">
        <v>163</v>
      </c>
      <c r="C24" s="79" t="s">
        <v>163</v>
      </c>
      <c r="E24" t="s">
        <v>163</v>
      </c>
      <c r="F24" t="s">
        <v>163</v>
      </c>
      <c r="G24" t="s">
        <v>163</v>
      </c>
      <c r="H24" t="s">
        <v>163</v>
      </c>
      <c r="I24" t="s">
        <v>163</v>
      </c>
      <c r="J24" t="s">
        <v>163</v>
      </c>
      <c r="K24" t="s">
        <v>163</v>
      </c>
      <c r="L24" t="s">
        <v>163</v>
      </c>
      <c r="M24" t="s">
        <v>163</v>
      </c>
      <c r="N24" t="s">
        <v>163</v>
      </c>
      <c r="O24" t="s">
        <v>163</v>
      </c>
      <c r="P24" t="s">
        <v>163</v>
      </c>
      <c r="Q24" s="80" t="s">
        <v>163</v>
      </c>
      <c r="R24" s="79"/>
      <c r="T24" t="s">
        <v>163</v>
      </c>
      <c r="U24" t="s">
        <v>163</v>
      </c>
      <c r="V24" t="s">
        <v>163</v>
      </c>
    </row>
    <row r="25" spans="2:22" x14ac:dyDescent="0.35">
      <c r="B25" t="s">
        <v>163</v>
      </c>
      <c r="C25" s="79" t="s">
        <v>163</v>
      </c>
      <c r="E25" t="s">
        <v>163</v>
      </c>
      <c r="F25" t="s">
        <v>163</v>
      </c>
      <c r="G25" t="s">
        <v>163</v>
      </c>
      <c r="H25" t="s">
        <v>163</v>
      </c>
      <c r="I25" t="s">
        <v>163</v>
      </c>
      <c r="J25" t="s">
        <v>163</v>
      </c>
      <c r="K25" t="s">
        <v>163</v>
      </c>
      <c r="L25" t="s">
        <v>163</v>
      </c>
      <c r="M25" t="s">
        <v>163</v>
      </c>
      <c r="N25" t="s">
        <v>163</v>
      </c>
      <c r="O25" t="s">
        <v>163</v>
      </c>
      <c r="P25" t="s">
        <v>163</v>
      </c>
      <c r="Q25" s="80" t="s">
        <v>163</v>
      </c>
      <c r="R25" s="79"/>
      <c r="T25" t="s">
        <v>163</v>
      </c>
      <c r="U25" t="s">
        <v>163</v>
      </c>
      <c r="V25" t="s">
        <v>163</v>
      </c>
    </row>
    <row r="26" spans="2:22" x14ac:dyDescent="0.35">
      <c r="B26" t="s">
        <v>163</v>
      </c>
      <c r="C26" s="79" t="s">
        <v>163</v>
      </c>
      <c r="E26" t="s">
        <v>163</v>
      </c>
      <c r="F26" t="s">
        <v>163</v>
      </c>
      <c r="G26" t="s">
        <v>163</v>
      </c>
      <c r="H26" t="s">
        <v>163</v>
      </c>
      <c r="I26" t="s">
        <v>163</v>
      </c>
      <c r="J26" t="s">
        <v>163</v>
      </c>
      <c r="K26" t="s">
        <v>163</v>
      </c>
      <c r="L26" t="s">
        <v>163</v>
      </c>
      <c r="M26" t="s">
        <v>163</v>
      </c>
      <c r="N26" t="s">
        <v>163</v>
      </c>
      <c r="O26" t="s">
        <v>163</v>
      </c>
      <c r="P26" t="s">
        <v>163</v>
      </c>
      <c r="Q26" s="80" t="s">
        <v>163</v>
      </c>
      <c r="R26" s="79"/>
      <c r="T26" t="s">
        <v>163</v>
      </c>
      <c r="U26" t="s">
        <v>163</v>
      </c>
      <c r="V26" t="s">
        <v>163</v>
      </c>
    </row>
    <row r="27" spans="2:22" x14ac:dyDescent="0.35">
      <c r="B27" t="s">
        <v>163</v>
      </c>
      <c r="C27" s="79" t="s">
        <v>163</v>
      </c>
      <c r="E27" t="s">
        <v>163</v>
      </c>
      <c r="F27" t="s">
        <v>163</v>
      </c>
      <c r="G27" t="s">
        <v>163</v>
      </c>
      <c r="H27" t="s">
        <v>163</v>
      </c>
      <c r="I27" t="s">
        <v>163</v>
      </c>
      <c r="J27" t="s">
        <v>163</v>
      </c>
      <c r="K27" t="s">
        <v>163</v>
      </c>
      <c r="L27" t="s">
        <v>163</v>
      </c>
      <c r="M27" t="s">
        <v>163</v>
      </c>
      <c r="N27" t="s">
        <v>163</v>
      </c>
      <c r="O27" t="s">
        <v>163</v>
      </c>
      <c r="P27" t="s">
        <v>163</v>
      </c>
      <c r="Q27" s="80" t="s">
        <v>163</v>
      </c>
      <c r="R27" s="79"/>
      <c r="T27" t="s">
        <v>163</v>
      </c>
      <c r="U27" t="s">
        <v>163</v>
      </c>
      <c r="V27" t="s">
        <v>163</v>
      </c>
    </row>
    <row r="28" spans="2:22" x14ac:dyDescent="0.35">
      <c r="B28" t="s">
        <v>163</v>
      </c>
      <c r="C28" s="79" t="s">
        <v>163</v>
      </c>
      <c r="E28" t="s">
        <v>163</v>
      </c>
      <c r="F28" t="s">
        <v>163</v>
      </c>
      <c r="G28" t="s">
        <v>163</v>
      </c>
      <c r="H28" t="s">
        <v>163</v>
      </c>
      <c r="I28" t="s">
        <v>163</v>
      </c>
      <c r="J28" t="s">
        <v>163</v>
      </c>
      <c r="K28" t="s">
        <v>163</v>
      </c>
      <c r="L28" t="s">
        <v>163</v>
      </c>
      <c r="M28" t="s">
        <v>163</v>
      </c>
      <c r="N28" t="s">
        <v>163</v>
      </c>
      <c r="O28" t="s">
        <v>163</v>
      </c>
      <c r="P28" t="s">
        <v>163</v>
      </c>
      <c r="Q28" s="80" t="s">
        <v>163</v>
      </c>
      <c r="R28" s="79"/>
      <c r="T28" t="s">
        <v>163</v>
      </c>
      <c r="U28" t="s">
        <v>163</v>
      </c>
      <c r="V28" t="s">
        <v>163</v>
      </c>
    </row>
    <row r="29" spans="2:22" x14ac:dyDescent="0.35">
      <c r="B29" t="s">
        <v>163</v>
      </c>
      <c r="C29" s="79" t="s">
        <v>163</v>
      </c>
      <c r="E29" t="s">
        <v>163</v>
      </c>
      <c r="F29" t="s">
        <v>163</v>
      </c>
      <c r="G29" t="s">
        <v>163</v>
      </c>
      <c r="H29" t="s">
        <v>163</v>
      </c>
      <c r="I29" t="s">
        <v>163</v>
      </c>
      <c r="J29" t="s">
        <v>163</v>
      </c>
      <c r="K29" t="s">
        <v>163</v>
      </c>
      <c r="L29" t="s">
        <v>163</v>
      </c>
      <c r="M29" t="s">
        <v>163</v>
      </c>
      <c r="N29" t="s">
        <v>163</v>
      </c>
      <c r="O29" t="s">
        <v>163</v>
      </c>
      <c r="P29" t="s">
        <v>163</v>
      </c>
      <c r="Q29" s="80" t="s">
        <v>163</v>
      </c>
      <c r="R29" s="79"/>
      <c r="T29" t="s">
        <v>163</v>
      </c>
      <c r="U29" t="s">
        <v>163</v>
      </c>
      <c r="V29" t="s">
        <v>163</v>
      </c>
    </row>
    <row r="30" spans="2:22" x14ac:dyDescent="0.35">
      <c r="B30" t="s">
        <v>163</v>
      </c>
      <c r="C30" s="79" t="s">
        <v>163</v>
      </c>
      <c r="E30" t="s">
        <v>163</v>
      </c>
      <c r="F30" t="s">
        <v>163</v>
      </c>
      <c r="G30" t="s">
        <v>163</v>
      </c>
      <c r="H30" t="s">
        <v>163</v>
      </c>
      <c r="I30" t="s">
        <v>163</v>
      </c>
      <c r="J30" t="s">
        <v>163</v>
      </c>
      <c r="K30" t="s">
        <v>163</v>
      </c>
      <c r="L30" t="s">
        <v>163</v>
      </c>
      <c r="M30" t="s">
        <v>163</v>
      </c>
      <c r="N30" t="s">
        <v>163</v>
      </c>
      <c r="O30" t="s">
        <v>163</v>
      </c>
      <c r="P30" t="s">
        <v>163</v>
      </c>
      <c r="Q30" s="80" t="s">
        <v>163</v>
      </c>
      <c r="R30" s="79"/>
      <c r="T30" t="s">
        <v>163</v>
      </c>
      <c r="U30" t="s">
        <v>163</v>
      </c>
      <c r="V30" t="s">
        <v>163</v>
      </c>
    </row>
    <row r="31" spans="2:22" x14ac:dyDescent="0.35">
      <c r="B31" t="s">
        <v>163</v>
      </c>
      <c r="C31" s="79" t="s">
        <v>163</v>
      </c>
      <c r="E31" t="s">
        <v>163</v>
      </c>
      <c r="F31" t="s">
        <v>163</v>
      </c>
      <c r="G31" t="s">
        <v>163</v>
      </c>
      <c r="H31" t="s">
        <v>163</v>
      </c>
      <c r="I31" t="s">
        <v>163</v>
      </c>
      <c r="J31" t="s">
        <v>163</v>
      </c>
      <c r="K31" t="s">
        <v>163</v>
      </c>
      <c r="L31" t="s">
        <v>163</v>
      </c>
      <c r="M31" t="s">
        <v>163</v>
      </c>
      <c r="N31" t="s">
        <v>163</v>
      </c>
      <c r="O31" t="s">
        <v>163</v>
      </c>
      <c r="P31" t="s">
        <v>163</v>
      </c>
      <c r="Q31" s="80" t="s">
        <v>163</v>
      </c>
      <c r="R31" s="79"/>
      <c r="T31" t="s">
        <v>163</v>
      </c>
      <c r="U31" t="s">
        <v>163</v>
      </c>
      <c r="V31" t="s">
        <v>163</v>
      </c>
    </row>
    <row r="32" spans="2:22" x14ac:dyDescent="0.35">
      <c r="B32" t="s">
        <v>163</v>
      </c>
      <c r="C32" s="79" t="s">
        <v>163</v>
      </c>
      <c r="E32" t="s">
        <v>163</v>
      </c>
      <c r="F32" t="s">
        <v>163</v>
      </c>
      <c r="G32" t="s">
        <v>163</v>
      </c>
      <c r="H32" t="s">
        <v>163</v>
      </c>
      <c r="I32" t="s">
        <v>163</v>
      </c>
      <c r="J32" t="s">
        <v>163</v>
      </c>
      <c r="K32" t="s">
        <v>163</v>
      </c>
      <c r="L32" t="s">
        <v>163</v>
      </c>
      <c r="M32" t="s">
        <v>163</v>
      </c>
      <c r="N32" t="s">
        <v>163</v>
      </c>
      <c r="O32" t="s">
        <v>163</v>
      </c>
      <c r="P32" t="s">
        <v>163</v>
      </c>
      <c r="Q32" s="80" t="s">
        <v>163</v>
      </c>
      <c r="R32" s="79"/>
      <c r="T32" t="s">
        <v>163</v>
      </c>
      <c r="U32" t="s">
        <v>163</v>
      </c>
      <c r="V32" t="s">
        <v>163</v>
      </c>
    </row>
    <row r="33" spans="2:22" x14ac:dyDescent="0.35">
      <c r="B33" t="s">
        <v>163</v>
      </c>
      <c r="C33" s="79" t="s">
        <v>163</v>
      </c>
      <c r="E33" t="s">
        <v>163</v>
      </c>
      <c r="F33" t="s">
        <v>163</v>
      </c>
      <c r="G33" t="s">
        <v>163</v>
      </c>
      <c r="H33" t="s">
        <v>163</v>
      </c>
      <c r="I33" t="s">
        <v>163</v>
      </c>
      <c r="J33" t="s">
        <v>163</v>
      </c>
      <c r="K33" t="s">
        <v>163</v>
      </c>
      <c r="L33" t="s">
        <v>163</v>
      </c>
      <c r="M33" t="s">
        <v>163</v>
      </c>
      <c r="N33" t="s">
        <v>163</v>
      </c>
      <c r="O33" t="s">
        <v>163</v>
      </c>
      <c r="P33" t="s">
        <v>163</v>
      </c>
      <c r="Q33" s="80" t="s">
        <v>163</v>
      </c>
      <c r="R33" s="79"/>
      <c r="T33" t="s">
        <v>163</v>
      </c>
      <c r="U33" t="s">
        <v>163</v>
      </c>
      <c r="V33" t="s">
        <v>163</v>
      </c>
    </row>
    <row r="34" spans="2:22" x14ac:dyDescent="0.35">
      <c r="B34" t="s">
        <v>163</v>
      </c>
      <c r="C34" s="79" t="s">
        <v>163</v>
      </c>
      <c r="E34" t="s">
        <v>163</v>
      </c>
      <c r="F34" t="s">
        <v>163</v>
      </c>
      <c r="G34" t="s">
        <v>163</v>
      </c>
      <c r="H34" t="s">
        <v>163</v>
      </c>
      <c r="I34" t="s">
        <v>163</v>
      </c>
      <c r="J34" t="s">
        <v>163</v>
      </c>
      <c r="K34" t="s">
        <v>163</v>
      </c>
      <c r="L34" t="s">
        <v>163</v>
      </c>
      <c r="M34" t="s">
        <v>163</v>
      </c>
      <c r="N34" t="s">
        <v>163</v>
      </c>
      <c r="O34" t="s">
        <v>163</v>
      </c>
      <c r="P34" t="s">
        <v>163</v>
      </c>
      <c r="Q34" s="80" t="s">
        <v>163</v>
      </c>
      <c r="R34" s="79"/>
      <c r="T34" t="s">
        <v>163</v>
      </c>
      <c r="U34" t="s">
        <v>163</v>
      </c>
      <c r="V34" t="s">
        <v>163</v>
      </c>
    </row>
    <row r="35" spans="2:22" x14ac:dyDescent="0.35">
      <c r="B35" t="s">
        <v>163</v>
      </c>
      <c r="C35" s="79" t="s">
        <v>163</v>
      </c>
      <c r="E35" t="s">
        <v>163</v>
      </c>
      <c r="F35" t="s">
        <v>163</v>
      </c>
      <c r="G35" t="s">
        <v>163</v>
      </c>
      <c r="H35" t="s">
        <v>163</v>
      </c>
      <c r="I35" t="s">
        <v>163</v>
      </c>
      <c r="J35" t="s">
        <v>163</v>
      </c>
      <c r="K35" t="s">
        <v>163</v>
      </c>
      <c r="L35" t="s">
        <v>163</v>
      </c>
      <c r="M35" t="s">
        <v>163</v>
      </c>
      <c r="N35" t="s">
        <v>163</v>
      </c>
      <c r="O35" t="s">
        <v>163</v>
      </c>
      <c r="P35" t="s">
        <v>163</v>
      </c>
      <c r="Q35" s="80" t="s">
        <v>163</v>
      </c>
      <c r="R35" s="79"/>
      <c r="T35" t="s">
        <v>163</v>
      </c>
      <c r="U35" t="s">
        <v>163</v>
      </c>
      <c r="V35" t="s">
        <v>163</v>
      </c>
    </row>
    <row r="36" spans="2:22" x14ac:dyDescent="0.35">
      <c r="B36" t="s">
        <v>163</v>
      </c>
      <c r="C36" s="79" t="s">
        <v>163</v>
      </c>
      <c r="E36" t="s">
        <v>163</v>
      </c>
      <c r="F36" t="s">
        <v>163</v>
      </c>
      <c r="G36" t="s">
        <v>163</v>
      </c>
      <c r="H36" t="s">
        <v>163</v>
      </c>
      <c r="I36" t="s">
        <v>163</v>
      </c>
      <c r="J36" t="s">
        <v>163</v>
      </c>
      <c r="K36" t="s">
        <v>163</v>
      </c>
      <c r="L36" t="s">
        <v>163</v>
      </c>
      <c r="M36" t="s">
        <v>163</v>
      </c>
      <c r="N36" t="s">
        <v>163</v>
      </c>
      <c r="O36" t="s">
        <v>163</v>
      </c>
      <c r="P36" t="s">
        <v>163</v>
      </c>
      <c r="Q36" s="80" t="s">
        <v>163</v>
      </c>
      <c r="R36" s="79"/>
      <c r="T36" t="s">
        <v>163</v>
      </c>
      <c r="U36" t="s">
        <v>163</v>
      </c>
      <c r="V36" t="s">
        <v>163</v>
      </c>
    </row>
    <row r="37" spans="2:22" x14ac:dyDescent="0.35">
      <c r="B37" t="s">
        <v>163</v>
      </c>
      <c r="C37" s="79" t="s">
        <v>163</v>
      </c>
      <c r="E37" t="s">
        <v>163</v>
      </c>
      <c r="F37" t="s">
        <v>163</v>
      </c>
      <c r="G37" t="s">
        <v>163</v>
      </c>
      <c r="H37" t="s">
        <v>163</v>
      </c>
      <c r="I37" t="s">
        <v>163</v>
      </c>
      <c r="J37" t="s">
        <v>163</v>
      </c>
      <c r="K37" t="s">
        <v>163</v>
      </c>
      <c r="L37" t="s">
        <v>163</v>
      </c>
      <c r="M37" t="s">
        <v>163</v>
      </c>
      <c r="N37" t="s">
        <v>163</v>
      </c>
      <c r="O37" t="s">
        <v>163</v>
      </c>
      <c r="P37" t="s">
        <v>163</v>
      </c>
      <c r="Q37" s="80" t="s">
        <v>163</v>
      </c>
      <c r="R37" s="79"/>
      <c r="T37" t="s">
        <v>163</v>
      </c>
      <c r="U37" t="s">
        <v>163</v>
      </c>
      <c r="V37" t="s">
        <v>163</v>
      </c>
    </row>
    <row r="38" spans="2:22" x14ac:dyDescent="0.35">
      <c r="B38" t="s">
        <v>163</v>
      </c>
      <c r="C38" s="79" t="s">
        <v>163</v>
      </c>
      <c r="E38" t="s">
        <v>163</v>
      </c>
      <c r="F38" t="s">
        <v>163</v>
      </c>
      <c r="G38" t="s">
        <v>163</v>
      </c>
      <c r="H38" t="s">
        <v>163</v>
      </c>
      <c r="I38" t="s">
        <v>163</v>
      </c>
      <c r="J38" t="s">
        <v>163</v>
      </c>
      <c r="K38" t="s">
        <v>163</v>
      </c>
      <c r="L38" t="s">
        <v>163</v>
      </c>
      <c r="M38" t="s">
        <v>163</v>
      </c>
      <c r="N38" t="s">
        <v>163</v>
      </c>
      <c r="O38" t="s">
        <v>163</v>
      </c>
      <c r="P38" t="s">
        <v>163</v>
      </c>
      <c r="Q38" s="80" t="s">
        <v>163</v>
      </c>
      <c r="R38" s="79"/>
      <c r="T38" t="s">
        <v>163</v>
      </c>
      <c r="U38" t="s">
        <v>163</v>
      </c>
      <c r="V38" t="s">
        <v>163</v>
      </c>
    </row>
    <row r="39" spans="2:22" x14ac:dyDescent="0.35">
      <c r="B39" t="s">
        <v>163</v>
      </c>
      <c r="C39" s="79" t="s">
        <v>163</v>
      </c>
      <c r="E39" t="s">
        <v>163</v>
      </c>
      <c r="F39" t="s">
        <v>163</v>
      </c>
      <c r="G39" t="s">
        <v>163</v>
      </c>
      <c r="H39" t="s">
        <v>163</v>
      </c>
      <c r="I39" t="s">
        <v>163</v>
      </c>
      <c r="J39" t="s">
        <v>163</v>
      </c>
      <c r="K39" t="s">
        <v>163</v>
      </c>
      <c r="L39" t="s">
        <v>163</v>
      </c>
      <c r="M39" t="s">
        <v>163</v>
      </c>
      <c r="N39" t="s">
        <v>163</v>
      </c>
      <c r="O39" t="s">
        <v>163</v>
      </c>
      <c r="P39" t="s">
        <v>163</v>
      </c>
      <c r="Q39" s="80" t="s">
        <v>163</v>
      </c>
      <c r="R39" s="79"/>
      <c r="T39" t="s">
        <v>163</v>
      </c>
      <c r="U39" t="s">
        <v>163</v>
      </c>
      <c r="V39" t="s">
        <v>163</v>
      </c>
    </row>
    <row r="40" spans="2:22" x14ac:dyDescent="0.35">
      <c r="B40" t="s">
        <v>163</v>
      </c>
      <c r="C40" s="79" t="s">
        <v>163</v>
      </c>
      <c r="E40" t="s">
        <v>163</v>
      </c>
      <c r="F40" t="s">
        <v>163</v>
      </c>
      <c r="G40" t="s">
        <v>163</v>
      </c>
      <c r="H40" t="s">
        <v>163</v>
      </c>
      <c r="I40" t="s">
        <v>163</v>
      </c>
      <c r="J40" t="s">
        <v>163</v>
      </c>
      <c r="K40" t="s">
        <v>163</v>
      </c>
      <c r="L40" t="s">
        <v>163</v>
      </c>
      <c r="M40" t="s">
        <v>163</v>
      </c>
      <c r="N40" t="s">
        <v>163</v>
      </c>
      <c r="O40" t="s">
        <v>163</v>
      </c>
      <c r="P40" t="s">
        <v>163</v>
      </c>
      <c r="Q40" s="80" t="s">
        <v>163</v>
      </c>
      <c r="R40" s="79"/>
      <c r="T40" t="s">
        <v>163</v>
      </c>
      <c r="U40" t="s">
        <v>163</v>
      </c>
      <c r="V40" t="s">
        <v>163</v>
      </c>
    </row>
    <row r="41" spans="2:22" x14ac:dyDescent="0.35">
      <c r="B41" t="s">
        <v>163</v>
      </c>
      <c r="C41" s="79" t="s">
        <v>163</v>
      </c>
      <c r="E41" t="s">
        <v>163</v>
      </c>
      <c r="F41" t="s">
        <v>163</v>
      </c>
      <c r="G41" t="s">
        <v>163</v>
      </c>
      <c r="H41" t="s">
        <v>163</v>
      </c>
      <c r="I41" t="s">
        <v>163</v>
      </c>
      <c r="J41" t="s">
        <v>163</v>
      </c>
      <c r="K41" t="s">
        <v>163</v>
      </c>
      <c r="L41" t="s">
        <v>163</v>
      </c>
      <c r="M41" t="s">
        <v>163</v>
      </c>
      <c r="N41" t="s">
        <v>163</v>
      </c>
      <c r="O41" t="s">
        <v>163</v>
      </c>
      <c r="P41" t="s">
        <v>163</v>
      </c>
      <c r="Q41" s="80" t="s">
        <v>163</v>
      </c>
      <c r="R41" s="79"/>
      <c r="T41" t="s">
        <v>163</v>
      </c>
      <c r="U41" t="s">
        <v>163</v>
      </c>
      <c r="V41" t="s">
        <v>163</v>
      </c>
    </row>
    <row r="42" spans="2:22" x14ac:dyDescent="0.35">
      <c r="B42" t="s">
        <v>163</v>
      </c>
      <c r="C42" s="79" t="s">
        <v>163</v>
      </c>
      <c r="E42" t="s">
        <v>163</v>
      </c>
      <c r="F42" t="s">
        <v>163</v>
      </c>
      <c r="G42" t="s">
        <v>163</v>
      </c>
      <c r="H42" t="s">
        <v>163</v>
      </c>
      <c r="I42" t="s">
        <v>163</v>
      </c>
      <c r="J42" t="s">
        <v>163</v>
      </c>
      <c r="K42" t="s">
        <v>163</v>
      </c>
      <c r="L42" t="s">
        <v>163</v>
      </c>
      <c r="M42" t="s">
        <v>163</v>
      </c>
      <c r="N42" t="s">
        <v>163</v>
      </c>
      <c r="O42" t="s">
        <v>163</v>
      </c>
      <c r="P42" t="s">
        <v>163</v>
      </c>
      <c r="Q42" s="80" t="s">
        <v>163</v>
      </c>
      <c r="R42" s="79"/>
      <c r="T42" t="s">
        <v>163</v>
      </c>
      <c r="U42" t="s">
        <v>163</v>
      </c>
      <c r="V42" t="s">
        <v>163</v>
      </c>
    </row>
    <row r="43" spans="2:22" x14ac:dyDescent="0.35">
      <c r="B43" t="s">
        <v>163</v>
      </c>
      <c r="C43" s="79" t="s">
        <v>163</v>
      </c>
      <c r="E43" t="s">
        <v>163</v>
      </c>
      <c r="F43" t="s">
        <v>163</v>
      </c>
      <c r="G43" t="s">
        <v>163</v>
      </c>
      <c r="H43" t="s">
        <v>163</v>
      </c>
      <c r="I43" t="s">
        <v>163</v>
      </c>
      <c r="J43" t="s">
        <v>163</v>
      </c>
      <c r="K43" t="s">
        <v>163</v>
      </c>
      <c r="L43" t="s">
        <v>163</v>
      </c>
      <c r="M43" t="s">
        <v>163</v>
      </c>
      <c r="N43" t="s">
        <v>163</v>
      </c>
      <c r="O43" t="s">
        <v>163</v>
      </c>
      <c r="P43" t="s">
        <v>163</v>
      </c>
      <c r="Q43" s="80" t="s">
        <v>163</v>
      </c>
      <c r="R43" s="79"/>
      <c r="T43" t="s">
        <v>163</v>
      </c>
      <c r="U43" t="s">
        <v>163</v>
      </c>
      <c r="V43" t="s">
        <v>163</v>
      </c>
    </row>
    <row r="44" spans="2:22" x14ac:dyDescent="0.35">
      <c r="B44" t="s">
        <v>163</v>
      </c>
      <c r="C44" s="79" t="s">
        <v>163</v>
      </c>
      <c r="E44" t="s">
        <v>163</v>
      </c>
      <c r="F44" t="s">
        <v>163</v>
      </c>
      <c r="G44" t="s">
        <v>163</v>
      </c>
      <c r="H44" t="s">
        <v>163</v>
      </c>
      <c r="I44" t="s">
        <v>163</v>
      </c>
      <c r="J44" t="s">
        <v>163</v>
      </c>
      <c r="K44" t="s">
        <v>163</v>
      </c>
      <c r="L44" t="s">
        <v>163</v>
      </c>
      <c r="M44" t="s">
        <v>163</v>
      </c>
      <c r="N44" t="s">
        <v>163</v>
      </c>
      <c r="O44" t="s">
        <v>163</v>
      </c>
      <c r="P44" t="s">
        <v>163</v>
      </c>
      <c r="Q44" s="80" t="s">
        <v>163</v>
      </c>
      <c r="R44" s="79"/>
      <c r="T44" t="s">
        <v>163</v>
      </c>
      <c r="U44" t="s">
        <v>163</v>
      </c>
      <c r="V44" t="s">
        <v>163</v>
      </c>
    </row>
    <row r="45" spans="2:22" x14ac:dyDescent="0.35">
      <c r="B45" t="s">
        <v>163</v>
      </c>
      <c r="C45" s="79" t="s">
        <v>163</v>
      </c>
      <c r="E45" t="s">
        <v>163</v>
      </c>
      <c r="F45" t="s">
        <v>163</v>
      </c>
      <c r="G45" t="s">
        <v>163</v>
      </c>
      <c r="H45" t="s">
        <v>163</v>
      </c>
      <c r="I45" t="s">
        <v>163</v>
      </c>
      <c r="J45" t="s">
        <v>163</v>
      </c>
      <c r="K45" t="s">
        <v>163</v>
      </c>
      <c r="L45" t="s">
        <v>163</v>
      </c>
      <c r="M45" t="s">
        <v>163</v>
      </c>
      <c r="N45" t="s">
        <v>163</v>
      </c>
      <c r="O45" t="s">
        <v>163</v>
      </c>
      <c r="P45" t="s">
        <v>163</v>
      </c>
      <c r="Q45" s="80" t="s">
        <v>163</v>
      </c>
      <c r="R45" s="79"/>
      <c r="T45" t="s">
        <v>163</v>
      </c>
      <c r="U45" t="s">
        <v>163</v>
      </c>
      <c r="V45" t="s">
        <v>163</v>
      </c>
    </row>
    <row r="46" spans="2:22" x14ac:dyDescent="0.35">
      <c r="B46" t="s">
        <v>163</v>
      </c>
      <c r="C46" s="79" t="s">
        <v>163</v>
      </c>
      <c r="E46" t="s">
        <v>163</v>
      </c>
      <c r="F46" t="s">
        <v>163</v>
      </c>
      <c r="G46" t="s">
        <v>163</v>
      </c>
      <c r="H46" t="s">
        <v>163</v>
      </c>
      <c r="I46" t="s">
        <v>163</v>
      </c>
      <c r="J46" t="s">
        <v>163</v>
      </c>
      <c r="K46" t="s">
        <v>163</v>
      </c>
      <c r="L46" t="s">
        <v>163</v>
      </c>
      <c r="M46" t="s">
        <v>163</v>
      </c>
      <c r="N46" t="s">
        <v>163</v>
      </c>
      <c r="O46" t="s">
        <v>163</v>
      </c>
      <c r="P46" t="s">
        <v>163</v>
      </c>
      <c r="Q46" s="80" t="s">
        <v>163</v>
      </c>
      <c r="R46" s="79"/>
      <c r="T46" t="s">
        <v>163</v>
      </c>
      <c r="U46" t="s">
        <v>163</v>
      </c>
      <c r="V46" t="s">
        <v>163</v>
      </c>
    </row>
    <row r="47" spans="2:22" x14ac:dyDescent="0.35">
      <c r="B47" t="s">
        <v>163</v>
      </c>
      <c r="C47" s="79" t="s">
        <v>163</v>
      </c>
      <c r="E47" t="s">
        <v>163</v>
      </c>
      <c r="F47" t="s">
        <v>163</v>
      </c>
      <c r="G47" t="s">
        <v>163</v>
      </c>
      <c r="H47" t="s">
        <v>163</v>
      </c>
      <c r="I47" t="s">
        <v>163</v>
      </c>
      <c r="J47" t="s">
        <v>163</v>
      </c>
      <c r="K47" t="s">
        <v>163</v>
      </c>
      <c r="L47" t="s">
        <v>163</v>
      </c>
      <c r="M47" t="s">
        <v>163</v>
      </c>
      <c r="N47" t="s">
        <v>163</v>
      </c>
      <c r="O47" t="s">
        <v>163</v>
      </c>
      <c r="P47" t="s">
        <v>163</v>
      </c>
      <c r="Q47" s="80" t="s">
        <v>163</v>
      </c>
      <c r="R47" s="79"/>
      <c r="T47" t="s">
        <v>163</v>
      </c>
      <c r="U47" t="s">
        <v>163</v>
      </c>
      <c r="V47" t="s">
        <v>163</v>
      </c>
    </row>
    <row r="48" spans="2:22" x14ac:dyDescent="0.35">
      <c r="B48" t="s">
        <v>163</v>
      </c>
      <c r="C48" s="79" t="s">
        <v>163</v>
      </c>
      <c r="E48" t="s">
        <v>163</v>
      </c>
      <c r="F48" t="s">
        <v>163</v>
      </c>
      <c r="G48" t="s">
        <v>163</v>
      </c>
      <c r="H48" t="s">
        <v>163</v>
      </c>
      <c r="I48" t="s">
        <v>163</v>
      </c>
      <c r="J48" t="s">
        <v>163</v>
      </c>
      <c r="K48" t="s">
        <v>163</v>
      </c>
      <c r="L48" t="s">
        <v>163</v>
      </c>
      <c r="M48" t="s">
        <v>163</v>
      </c>
      <c r="N48" t="s">
        <v>163</v>
      </c>
      <c r="O48" t="s">
        <v>163</v>
      </c>
      <c r="P48" t="s">
        <v>163</v>
      </c>
      <c r="Q48" s="80" t="s">
        <v>163</v>
      </c>
      <c r="R48" s="79"/>
      <c r="T48" t="s">
        <v>163</v>
      </c>
      <c r="U48" t="s">
        <v>163</v>
      </c>
      <c r="V48" t="s">
        <v>163</v>
      </c>
    </row>
    <row r="49" spans="2:22" x14ac:dyDescent="0.35">
      <c r="B49" t="s">
        <v>163</v>
      </c>
      <c r="C49" s="79" t="s">
        <v>163</v>
      </c>
      <c r="E49" t="s">
        <v>163</v>
      </c>
      <c r="F49" t="s">
        <v>163</v>
      </c>
      <c r="G49" t="s">
        <v>163</v>
      </c>
      <c r="H49" t="s">
        <v>163</v>
      </c>
      <c r="I49" t="s">
        <v>163</v>
      </c>
      <c r="J49" t="s">
        <v>163</v>
      </c>
      <c r="K49" t="s">
        <v>163</v>
      </c>
      <c r="L49" t="s">
        <v>163</v>
      </c>
      <c r="M49" t="s">
        <v>163</v>
      </c>
      <c r="N49" t="s">
        <v>163</v>
      </c>
      <c r="O49" t="s">
        <v>163</v>
      </c>
      <c r="P49" t="s">
        <v>163</v>
      </c>
      <c r="Q49" s="80" t="s">
        <v>163</v>
      </c>
      <c r="R49" s="79"/>
      <c r="T49" t="s">
        <v>163</v>
      </c>
      <c r="U49" t="s">
        <v>163</v>
      </c>
      <c r="V49" t="s">
        <v>163</v>
      </c>
    </row>
    <row r="50" spans="2:22" x14ac:dyDescent="0.35">
      <c r="B50" t="s">
        <v>163</v>
      </c>
      <c r="C50" s="79" t="s">
        <v>163</v>
      </c>
      <c r="E50" t="s">
        <v>163</v>
      </c>
      <c r="F50" t="s">
        <v>163</v>
      </c>
      <c r="G50" t="s">
        <v>163</v>
      </c>
      <c r="H50" t="s">
        <v>163</v>
      </c>
      <c r="I50" t="s">
        <v>163</v>
      </c>
      <c r="J50" t="s">
        <v>163</v>
      </c>
      <c r="K50" t="s">
        <v>163</v>
      </c>
      <c r="L50" t="s">
        <v>163</v>
      </c>
      <c r="M50" t="s">
        <v>163</v>
      </c>
      <c r="N50" t="s">
        <v>163</v>
      </c>
      <c r="O50" t="s">
        <v>163</v>
      </c>
      <c r="P50" t="s">
        <v>163</v>
      </c>
      <c r="Q50" s="80" t="s">
        <v>163</v>
      </c>
      <c r="R50" s="79"/>
      <c r="T50" t="s">
        <v>163</v>
      </c>
      <c r="U50" t="s">
        <v>163</v>
      </c>
      <c r="V50" t="s">
        <v>163</v>
      </c>
    </row>
    <row r="51" spans="2:22" x14ac:dyDescent="0.35">
      <c r="B51" t="s">
        <v>163</v>
      </c>
      <c r="C51" s="79" t="s">
        <v>163</v>
      </c>
      <c r="E51" t="s">
        <v>163</v>
      </c>
      <c r="F51" t="s">
        <v>163</v>
      </c>
      <c r="G51" t="s">
        <v>163</v>
      </c>
      <c r="H51" t="s">
        <v>163</v>
      </c>
      <c r="I51" t="s">
        <v>163</v>
      </c>
      <c r="J51" t="s">
        <v>163</v>
      </c>
      <c r="K51" t="s">
        <v>163</v>
      </c>
      <c r="L51" t="s">
        <v>163</v>
      </c>
      <c r="M51" t="s">
        <v>163</v>
      </c>
      <c r="N51" t="s">
        <v>163</v>
      </c>
      <c r="O51" t="s">
        <v>163</v>
      </c>
      <c r="P51" t="s">
        <v>163</v>
      </c>
      <c r="Q51" s="80" t="s">
        <v>163</v>
      </c>
      <c r="R51" s="79"/>
      <c r="T51" t="s">
        <v>163</v>
      </c>
      <c r="U51" t="s">
        <v>163</v>
      </c>
      <c r="V51" t="s">
        <v>163</v>
      </c>
    </row>
    <row r="52" spans="2:22" x14ac:dyDescent="0.35">
      <c r="B52" t="s">
        <v>163</v>
      </c>
      <c r="C52" s="79" t="s">
        <v>163</v>
      </c>
      <c r="E52" t="s">
        <v>163</v>
      </c>
      <c r="F52" t="s">
        <v>163</v>
      </c>
      <c r="G52" t="s">
        <v>163</v>
      </c>
      <c r="H52" t="s">
        <v>163</v>
      </c>
      <c r="I52" t="s">
        <v>163</v>
      </c>
      <c r="J52" t="s">
        <v>163</v>
      </c>
      <c r="K52" t="s">
        <v>163</v>
      </c>
      <c r="L52" t="s">
        <v>163</v>
      </c>
      <c r="M52" t="s">
        <v>163</v>
      </c>
      <c r="N52" t="s">
        <v>163</v>
      </c>
      <c r="O52" t="s">
        <v>163</v>
      </c>
      <c r="P52" t="s">
        <v>163</v>
      </c>
      <c r="Q52" s="80" t="s">
        <v>163</v>
      </c>
      <c r="R52" s="79"/>
      <c r="T52" t="s">
        <v>163</v>
      </c>
      <c r="U52" t="s">
        <v>163</v>
      </c>
      <c r="V52" t="s">
        <v>163</v>
      </c>
    </row>
    <row r="53" spans="2:22" x14ac:dyDescent="0.35">
      <c r="B53" t="s">
        <v>163</v>
      </c>
      <c r="C53" s="79" t="s">
        <v>163</v>
      </c>
      <c r="E53" t="s">
        <v>163</v>
      </c>
      <c r="F53" t="s">
        <v>163</v>
      </c>
      <c r="G53" t="s">
        <v>163</v>
      </c>
      <c r="H53" t="s">
        <v>163</v>
      </c>
      <c r="I53" t="s">
        <v>163</v>
      </c>
      <c r="J53" t="s">
        <v>163</v>
      </c>
      <c r="K53" t="s">
        <v>163</v>
      </c>
      <c r="L53" t="s">
        <v>163</v>
      </c>
      <c r="M53" t="s">
        <v>163</v>
      </c>
      <c r="N53" t="s">
        <v>163</v>
      </c>
      <c r="O53" t="s">
        <v>163</v>
      </c>
      <c r="P53" t="s">
        <v>163</v>
      </c>
      <c r="Q53" s="80" t="s">
        <v>163</v>
      </c>
      <c r="R53" s="79"/>
      <c r="T53" t="s">
        <v>163</v>
      </c>
      <c r="U53" t="s">
        <v>163</v>
      </c>
      <c r="V53" t="s">
        <v>163</v>
      </c>
    </row>
    <row r="54" spans="2:22" x14ac:dyDescent="0.35">
      <c r="B54" t="s">
        <v>163</v>
      </c>
      <c r="C54" s="79" t="s">
        <v>163</v>
      </c>
      <c r="E54" t="s">
        <v>163</v>
      </c>
      <c r="F54" t="s">
        <v>163</v>
      </c>
      <c r="G54" t="s">
        <v>163</v>
      </c>
      <c r="H54" t="s">
        <v>163</v>
      </c>
      <c r="I54" t="s">
        <v>163</v>
      </c>
      <c r="J54" t="s">
        <v>163</v>
      </c>
      <c r="K54" t="s">
        <v>163</v>
      </c>
      <c r="L54" t="s">
        <v>163</v>
      </c>
      <c r="M54" t="s">
        <v>163</v>
      </c>
      <c r="N54" t="s">
        <v>163</v>
      </c>
      <c r="O54" t="s">
        <v>163</v>
      </c>
      <c r="P54" t="s">
        <v>163</v>
      </c>
      <c r="Q54" s="80" t="s">
        <v>163</v>
      </c>
      <c r="R54" s="79"/>
      <c r="T54" t="s">
        <v>163</v>
      </c>
      <c r="U54" t="s">
        <v>163</v>
      </c>
      <c r="V54" t="s">
        <v>163</v>
      </c>
    </row>
    <row r="55" spans="2:22" x14ac:dyDescent="0.35">
      <c r="B55" t="s">
        <v>163</v>
      </c>
      <c r="C55" s="79" t="s">
        <v>163</v>
      </c>
      <c r="E55" t="s">
        <v>163</v>
      </c>
      <c r="F55" t="s">
        <v>163</v>
      </c>
      <c r="G55" t="s">
        <v>163</v>
      </c>
      <c r="H55" t="s">
        <v>163</v>
      </c>
      <c r="I55" t="s">
        <v>163</v>
      </c>
      <c r="J55" t="s">
        <v>163</v>
      </c>
      <c r="K55" t="s">
        <v>163</v>
      </c>
      <c r="L55" t="s">
        <v>163</v>
      </c>
      <c r="M55" t="s">
        <v>163</v>
      </c>
      <c r="N55" t="s">
        <v>163</v>
      </c>
      <c r="O55" t="s">
        <v>163</v>
      </c>
      <c r="P55" t="s">
        <v>163</v>
      </c>
      <c r="Q55" s="80" t="s">
        <v>163</v>
      </c>
      <c r="R55" s="79"/>
      <c r="T55" t="s">
        <v>163</v>
      </c>
      <c r="U55" t="s">
        <v>163</v>
      </c>
      <c r="V55" t="s">
        <v>163</v>
      </c>
    </row>
    <row r="56" spans="2:22" x14ac:dyDescent="0.35">
      <c r="B56" t="s">
        <v>163</v>
      </c>
      <c r="C56" s="79" t="s">
        <v>163</v>
      </c>
      <c r="E56" t="s">
        <v>163</v>
      </c>
      <c r="F56" t="s">
        <v>163</v>
      </c>
      <c r="G56" t="s">
        <v>163</v>
      </c>
      <c r="H56" t="s">
        <v>163</v>
      </c>
      <c r="I56" t="s">
        <v>163</v>
      </c>
      <c r="J56" t="s">
        <v>163</v>
      </c>
      <c r="K56" t="s">
        <v>163</v>
      </c>
      <c r="L56" t="s">
        <v>163</v>
      </c>
      <c r="M56" t="s">
        <v>163</v>
      </c>
      <c r="N56" t="s">
        <v>163</v>
      </c>
      <c r="O56" t="s">
        <v>163</v>
      </c>
      <c r="P56" t="s">
        <v>163</v>
      </c>
      <c r="Q56" s="80" t="s">
        <v>163</v>
      </c>
      <c r="R56" s="79"/>
      <c r="T56" t="s">
        <v>163</v>
      </c>
      <c r="U56" t="s">
        <v>163</v>
      </c>
      <c r="V56" t="s">
        <v>163</v>
      </c>
    </row>
    <row r="57" spans="2:22" x14ac:dyDescent="0.35">
      <c r="B57" t="s">
        <v>163</v>
      </c>
      <c r="C57" s="79" t="s">
        <v>163</v>
      </c>
      <c r="E57" t="s">
        <v>163</v>
      </c>
      <c r="F57" t="s">
        <v>163</v>
      </c>
      <c r="G57" t="s">
        <v>163</v>
      </c>
      <c r="H57" t="s">
        <v>163</v>
      </c>
      <c r="I57" t="s">
        <v>163</v>
      </c>
      <c r="J57" t="s">
        <v>163</v>
      </c>
      <c r="K57" t="s">
        <v>163</v>
      </c>
      <c r="L57" t="s">
        <v>163</v>
      </c>
      <c r="M57" t="s">
        <v>163</v>
      </c>
      <c r="N57" t="s">
        <v>163</v>
      </c>
      <c r="O57" t="s">
        <v>163</v>
      </c>
      <c r="P57" t="s">
        <v>163</v>
      </c>
      <c r="Q57" s="80" t="s">
        <v>163</v>
      </c>
      <c r="R57" s="79"/>
      <c r="T57" t="s">
        <v>163</v>
      </c>
      <c r="U57" t="s">
        <v>163</v>
      </c>
      <c r="V57" t="s">
        <v>163</v>
      </c>
    </row>
    <row r="58" spans="2:22" x14ac:dyDescent="0.35">
      <c r="B58" t="s">
        <v>163</v>
      </c>
      <c r="C58" s="79" t="s">
        <v>163</v>
      </c>
      <c r="E58" t="s">
        <v>163</v>
      </c>
      <c r="F58" t="s">
        <v>163</v>
      </c>
      <c r="G58" t="s">
        <v>163</v>
      </c>
      <c r="H58" t="s">
        <v>163</v>
      </c>
      <c r="I58" t="s">
        <v>163</v>
      </c>
      <c r="J58" t="s">
        <v>163</v>
      </c>
      <c r="K58" t="s">
        <v>163</v>
      </c>
      <c r="L58" t="s">
        <v>163</v>
      </c>
      <c r="M58" t="s">
        <v>163</v>
      </c>
      <c r="N58" t="s">
        <v>163</v>
      </c>
      <c r="O58" t="s">
        <v>163</v>
      </c>
      <c r="P58" t="s">
        <v>163</v>
      </c>
      <c r="Q58" s="80" t="s">
        <v>163</v>
      </c>
      <c r="R58" s="79"/>
      <c r="T58" t="s">
        <v>163</v>
      </c>
      <c r="U58" t="s">
        <v>163</v>
      </c>
      <c r="V58" t="s">
        <v>163</v>
      </c>
    </row>
    <row r="59" spans="2:22" x14ac:dyDescent="0.35">
      <c r="B59" t="s">
        <v>163</v>
      </c>
      <c r="C59" s="79" t="s">
        <v>163</v>
      </c>
      <c r="E59" t="s">
        <v>163</v>
      </c>
      <c r="F59" t="s">
        <v>163</v>
      </c>
      <c r="G59" t="s">
        <v>163</v>
      </c>
      <c r="H59" t="s">
        <v>163</v>
      </c>
      <c r="I59" t="s">
        <v>163</v>
      </c>
      <c r="J59" t="s">
        <v>163</v>
      </c>
      <c r="K59" t="s">
        <v>163</v>
      </c>
      <c r="L59" t="s">
        <v>163</v>
      </c>
      <c r="M59" t="s">
        <v>163</v>
      </c>
      <c r="N59" t="s">
        <v>163</v>
      </c>
      <c r="O59" t="s">
        <v>163</v>
      </c>
      <c r="P59" t="s">
        <v>163</v>
      </c>
      <c r="Q59" s="80" t="s">
        <v>163</v>
      </c>
      <c r="R59" s="79"/>
      <c r="T59" t="s">
        <v>163</v>
      </c>
      <c r="U59" t="s">
        <v>163</v>
      </c>
      <c r="V59" t="s">
        <v>163</v>
      </c>
    </row>
    <row r="60" spans="2:22" x14ac:dyDescent="0.35">
      <c r="B60" t="s">
        <v>163</v>
      </c>
      <c r="C60" s="79" t="s">
        <v>163</v>
      </c>
      <c r="E60" t="s">
        <v>163</v>
      </c>
      <c r="F60" t="s">
        <v>163</v>
      </c>
      <c r="G60" t="s">
        <v>163</v>
      </c>
      <c r="H60" t="s">
        <v>163</v>
      </c>
      <c r="I60" t="s">
        <v>163</v>
      </c>
      <c r="J60" t="s">
        <v>163</v>
      </c>
      <c r="K60" t="s">
        <v>163</v>
      </c>
      <c r="L60" t="s">
        <v>163</v>
      </c>
      <c r="M60" t="s">
        <v>163</v>
      </c>
      <c r="N60" t="s">
        <v>163</v>
      </c>
      <c r="O60" t="s">
        <v>163</v>
      </c>
      <c r="P60" t="s">
        <v>163</v>
      </c>
      <c r="Q60" s="80" t="s">
        <v>163</v>
      </c>
      <c r="R60" s="79"/>
      <c r="T60" t="s">
        <v>163</v>
      </c>
      <c r="U60" t="s">
        <v>163</v>
      </c>
      <c r="V60" t="s">
        <v>163</v>
      </c>
    </row>
    <row r="61" spans="2:22" x14ac:dyDescent="0.35">
      <c r="B61" t="s">
        <v>163</v>
      </c>
      <c r="C61" s="79" t="s">
        <v>163</v>
      </c>
      <c r="E61" t="s">
        <v>163</v>
      </c>
      <c r="F61" t="s">
        <v>163</v>
      </c>
      <c r="G61" t="s">
        <v>163</v>
      </c>
      <c r="H61" t="s">
        <v>163</v>
      </c>
      <c r="I61" t="s">
        <v>163</v>
      </c>
      <c r="J61" t="s">
        <v>163</v>
      </c>
      <c r="K61" t="s">
        <v>163</v>
      </c>
      <c r="L61" t="s">
        <v>163</v>
      </c>
      <c r="M61" t="s">
        <v>163</v>
      </c>
      <c r="N61" t="s">
        <v>163</v>
      </c>
      <c r="O61" t="s">
        <v>163</v>
      </c>
      <c r="P61" t="s">
        <v>163</v>
      </c>
      <c r="Q61" s="80" t="s">
        <v>163</v>
      </c>
      <c r="R61" s="79"/>
      <c r="T61" t="s">
        <v>163</v>
      </c>
      <c r="U61" t="s">
        <v>163</v>
      </c>
      <c r="V61" t="s">
        <v>163</v>
      </c>
    </row>
    <row r="62" spans="2:22" x14ac:dyDescent="0.35">
      <c r="B62" t="s">
        <v>163</v>
      </c>
      <c r="C62" s="79" t="s">
        <v>163</v>
      </c>
      <c r="E62" t="s">
        <v>163</v>
      </c>
      <c r="F62" t="s">
        <v>163</v>
      </c>
      <c r="G62" t="s">
        <v>163</v>
      </c>
      <c r="H62" t="s">
        <v>163</v>
      </c>
      <c r="I62" t="s">
        <v>163</v>
      </c>
      <c r="J62" t="s">
        <v>163</v>
      </c>
      <c r="K62" t="s">
        <v>163</v>
      </c>
      <c r="L62" t="s">
        <v>163</v>
      </c>
      <c r="M62" t="s">
        <v>163</v>
      </c>
      <c r="N62" t="s">
        <v>163</v>
      </c>
      <c r="O62" t="s">
        <v>163</v>
      </c>
      <c r="P62" t="s">
        <v>163</v>
      </c>
      <c r="Q62" s="80" t="s">
        <v>163</v>
      </c>
      <c r="R62" s="79"/>
      <c r="T62" t="s">
        <v>163</v>
      </c>
      <c r="U62" t="s">
        <v>163</v>
      </c>
      <c r="V62" t="s">
        <v>163</v>
      </c>
    </row>
    <row r="63" spans="2:22" x14ac:dyDescent="0.35">
      <c r="B63" t="s">
        <v>163</v>
      </c>
      <c r="C63" s="79" t="s">
        <v>163</v>
      </c>
      <c r="E63" t="s">
        <v>163</v>
      </c>
      <c r="F63" t="s">
        <v>163</v>
      </c>
      <c r="G63" t="s">
        <v>163</v>
      </c>
      <c r="H63" t="s">
        <v>163</v>
      </c>
      <c r="I63" t="s">
        <v>163</v>
      </c>
      <c r="J63" t="s">
        <v>163</v>
      </c>
      <c r="K63" t="s">
        <v>163</v>
      </c>
      <c r="L63" t="s">
        <v>163</v>
      </c>
      <c r="M63" t="s">
        <v>163</v>
      </c>
      <c r="N63" t="s">
        <v>163</v>
      </c>
      <c r="O63" t="s">
        <v>163</v>
      </c>
      <c r="P63" t="s">
        <v>163</v>
      </c>
      <c r="Q63" s="80" t="s">
        <v>163</v>
      </c>
      <c r="R63" s="79"/>
      <c r="T63" t="s">
        <v>163</v>
      </c>
      <c r="U63" t="s">
        <v>163</v>
      </c>
      <c r="V63" t="s">
        <v>163</v>
      </c>
    </row>
    <row r="64" spans="2:22" x14ac:dyDescent="0.35">
      <c r="B64" t="s">
        <v>163</v>
      </c>
      <c r="C64" s="79" t="s">
        <v>163</v>
      </c>
      <c r="E64" t="s">
        <v>163</v>
      </c>
      <c r="F64" t="s">
        <v>163</v>
      </c>
      <c r="G64" t="s">
        <v>163</v>
      </c>
      <c r="H64" t="s">
        <v>163</v>
      </c>
      <c r="I64" t="s">
        <v>163</v>
      </c>
      <c r="J64" t="s">
        <v>163</v>
      </c>
      <c r="K64" t="s">
        <v>163</v>
      </c>
      <c r="L64" t="s">
        <v>163</v>
      </c>
      <c r="M64" t="s">
        <v>163</v>
      </c>
      <c r="N64" t="s">
        <v>163</v>
      </c>
      <c r="O64" t="s">
        <v>163</v>
      </c>
      <c r="P64" t="s">
        <v>163</v>
      </c>
      <c r="Q64" s="80" t="s">
        <v>163</v>
      </c>
      <c r="R64" s="79"/>
      <c r="T64" t="s">
        <v>163</v>
      </c>
      <c r="U64" t="s">
        <v>163</v>
      </c>
      <c r="V64" t="s">
        <v>163</v>
      </c>
    </row>
    <row r="65" spans="2:22" x14ac:dyDescent="0.35">
      <c r="B65" t="s">
        <v>163</v>
      </c>
      <c r="C65" s="79" t="s">
        <v>163</v>
      </c>
      <c r="E65" t="s">
        <v>163</v>
      </c>
      <c r="F65" t="s">
        <v>163</v>
      </c>
      <c r="G65" t="s">
        <v>163</v>
      </c>
      <c r="H65" t="s">
        <v>163</v>
      </c>
      <c r="I65" t="s">
        <v>163</v>
      </c>
      <c r="J65" t="s">
        <v>163</v>
      </c>
      <c r="K65" t="s">
        <v>163</v>
      </c>
      <c r="L65" t="s">
        <v>163</v>
      </c>
      <c r="M65" t="s">
        <v>163</v>
      </c>
      <c r="N65" t="s">
        <v>163</v>
      </c>
      <c r="O65" t="s">
        <v>163</v>
      </c>
      <c r="P65" t="s">
        <v>163</v>
      </c>
      <c r="Q65" s="80" t="s">
        <v>163</v>
      </c>
      <c r="R65" s="79"/>
      <c r="T65" t="s">
        <v>163</v>
      </c>
      <c r="U65" t="s">
        <v>163</v>
      </c>
      <c r="V65" t="s">
        <v>163</v>
      </c>
    </row>
    <row r="66" spans="2:22" x14ac:dyDescent="0.35">
      <c r="B66" t="s">
        <v>163</v>
      </c>
      <c r="C66" s="79" t="s">
        <v>163</v>
      </c>
      <c r="E66" t="s">
        <v>163</v>
      </c>
      <c r="F66" t="s">
        <v>163</v>
      </c>
      <c r="G66" t="s">
        <v>163</v>
      </c>
      <c r="H66" t="s">
        <v>163</v>
      </c>
      <c r="I66" t="s">
        <v>163</v>
      </c>
      <c r="J66" t="s">
        <v>163</v>
      </c>
      <c r="K66" t="s">
        <v>163</v>
      </c>
      <c r="L66" t="s">
        <v>163</v>
      </c>
      <c r="M66" t="s">
        <v>163</v>
      </c>
      <c r="N66" t="s">
        <v>163</v>
      </c>
      <c r="O66" t="s">
        <v>163</v>
      </c>
      <c r="P66" t="s">
        <v>163</v>
      </c>
      <c r="Q66" s="80" t="s">
        <v>163</v>
      </c>
      <c r="R66" s="79"/>
      <c r="T66" t="s">
        <v>163</v>
      </c>
      <c r="U66" t="s">
        <v>163</v>
      </c>
      <c r="V66" t="s">
        <v>163</v>
      </c>
    </row>
    <row r="67" spans="2:22" x14ac:dyDescent="0.35">
      <c r="B67" t="s">
        <v>163</v>
      </c>
      <c r="C67" s="79" t="s">
        <v>163</v>
      </c>
      <c r="E67" t="s">
        <v>163</v>
      </c>
      <c r="F67" t="s">
        <v>163</v>
      </c>
      <c r="G67" t="s">
        <v>163</v>
      </c>
      <c r="H67" t="s">
        <v>163</v>
      </c>
      <c r="I67" t="s">
        <v>163</v>
      </c>
      <c r="J67" t="s">
        <v>163</v>
      </c>
      <c r="K67" t="s">
        <v>163</v>
      </c>
      <c r="L67" t="s">
        <v>163</v>
      </c>
      <c r="M67" t="s">
        <v>163</v>
      </c>
      <c r="N67" t="s">
        <v>163</v>
      </c>
      <c r="O67" t="s">
        <v>163</v>
      </c>
      <c r="P67" t="s">
        <v>163</v>
      </c>
      <c r="Q67" s="80" t="s">
        <v>163</v>
      </c>
      <c r="R67" s="79"/>
      <c r="T67" t="s">
        <v>163</v>
      </c>
      <c r="U67" t="s">
        <v>163</v>
      </c>
      <c r="V67" t="s">
        <v>163</v>
      </c>
    </row>
    <row r="68" spans="2:22" x14ac:dyDescent="0.35">
      <c r="B68" t="s">
        <v>163</v>
      </c>
      <c r="C68" s="79" t="s">
        <v>163</v>
      </c>
      <c r="E68" t="s">
        <v>163</v>
      </c>
      <c r="F68" t="s">
        <v>163</v>
      </c>
      <c r="G68" t="s">
        <v>163</v>
      </c>
      <c r="H68" t="s">
        <v>163</v>
      </c>
      <c r="I68" t="s">
        <v>163</v>
      </c>
      <c r="J68" t="s">
        <v>163</v>
      </c>
      <c r="K68" t="s">
        <v>163</v>
      </c>
      <c r="L68" t="s">
        <v>163</v>
      </c>
      <c r="M68" t="s">
        <v>163</v>
      </c>
      <c r="N68" t="s">
        <v>163</v>
      </c>
      <c r="O68" t="s">
        <v>163</v>
      </c>
      <c r="P68" t="s">
        <v>163</v>
      </c>
      <c r="Q68" s="80" t="s">
        <v>163</v>
      </c>
      <c r="R68" s="79"/>
      <c r="T68" t="s">
        <v>163</v>
      </c>
      <c r="U68" t="s">
        <v>163</v>
      </c>
      <c r="V68" t="s">
        <v>163</v>
      </c>
    </row>
    <row r="69" spans="2:22" x14ac:dyDescent="0.35">
      <c r="B69" t="s">
        <v>163</v>
      </c>
      <c r="C69" s="79" t="s">
        <v>163</v>
      </c>
      <c r="E69" t="s">
        <v>163</v>
      </c>
      <c r="F69" t="s">
        <v>163</v>
      </c>
      <c r="G69" t="s">
        <v>163</v>
      </c>
      <c r="H69" t="s">
        <v>163</v>
      </c>
      <c r="I69" t="s">
        <v>163</v>
      </c>
      <c r="J69" t="s">
        <v>163</v>
      </c>
      <c r="K69" t="s">
        <v>163</v>
      </c>
      <c r="L69" t="s">
        <v>163</v>
      </c>
      <c r="M69" t="s">
        <v>163</v>
      </c>
      <c r="N69" t="s">
        <v>163</v>
      </c>
      <c r="O69" t="s">
        <v>163</v>
      </c>
      <c r="P69" t="s">
        <v>163</v>
      </c>
      <c r="Q69" s="80" t="s">
        <v>163</v>
      </c>
      <c r="R69" s="79"/>
      <c r="T69" t="s">
        <v>163</v>
      </c>
      <c r="U69" t="s">
        <v>163</v>
      </c>
      <c r="V69" t="s">
        <v>163</v>
      </c>
    </row>
    <row r="70" spans="2:22" x14ac:dyDescent="0.35">
      <c r="B70" t="s">
        <v>163</v>
      </c>
      <c r="C70" s="79" t="s">
        <v>163</v>
      </c>
      <c r="E70" t="s">
        <v>163</v>
      </c>
      <c r="F70" t="s">
        <v>163</v>
      </c>
      <c r="G70" t="s">
        <v>163</v>
      </c>
      <c r="H70" t="s">
        <v>163</v>
      </c>
      <c r="I70" t="s">
        <v>163</v>
      </c>
      <c r="J70" t="s">
        <v>163</v>
      </c>
      <c r="K70" t="s">
        <v>163</v>
      </c>
      <c r="L70" t="s">
        <v>163</v>
      </c>
      <c r="M70" t="s">
        <v>163</v>
      </c>
      <c r="N70" t="s">
        <v>163</v>
      </c>
      <c r="O70" t="s">
        <v>163</v>
      </c>
      <c r="P70" t="s">
        <v>163</v>
      </c>
      <c r="Q70" s="80" t="s">
        <v>163</v>
      </c>
      <c r="R70" s="79"/>
      <c r="T70" t="s">
        <v>163</v>
      </c>
      <c r="U70" t="s">
        <v>163</v>
      </c>
      <c r="V70" t="s">
        <v>163</v>
      </c>
    </row>
    <row r="71" spans="2:22" x14ac:dyDescent="0.35">
      <c r="B71" t="s">
        <v>163</v>
      </c>
      <c r="C71" s="79" t="s">
        <v>163</v>
      </c>
      <c r="E71" t="s">
        <v>163</v>
      </c>
      <c r="F71" t="s">
        <v>163</v>
      </c>
      <c r="G71" t="s">
        <v>163</v>
      </c>
      <c r="H71" t="s">
        <v>163</v>
      </c>
      <c r="I71" t="s">
        <v>163</v>
      </c>
      <c r="J71" t="s">
        <v>163</v>
      </c>
      <c r="K71" t="s">
        <v>163</v>
      </c>
      <c r="L71" t="s">
        <v>163</v>
      </c>
      <c r="M71" t="s">
        <v>163</v>
      </c>
      <c r="N71" t="s">
        <v>163</v>
      </c>
      <c r="O71" t="s">
        <v>163</v>
      </c>
      <c r="P71" t="s">
        <v>163</v>
      </c>
      <c r="Q71" s="80" t="s">
        <v>163</v>
      </c>
      <c r="R71" s="79"/>
      <c r="T71" t="s">
        <v>163</v>
      </c>
      <c r="U71" t="s">
        <v>163</v>
      </c>
      <c r="V71" t="s">
        <v>163</v>
      </c>
    </row>
    <row r="72" spans="2:22" x14ac:dyDescent="0.35">
      <c r="B72" t="s">
        <v>163</v>
      </c>
      <c r="C72" s="79" t="s">
        <v>163</v>
      </c>
      <c r="E72" t="s">
        <v>163</v>
      </c>
      <c r="F72" t="s">
        <v>163</v>
      </c>
      <c r="G72" t="s">
        <v>163</v>
      </c>
      <c r="H72" t="s">
        <v>163</v>
      </c>
      <c r="I72" t="s">
        <v>163</v>
      </c>
      <c r="J72" t="s">
        <v>163</v>
      </c>
      <c r="K72" t="s">
        <v>163</v>
      </c>
      <c r="L72" t="s">
        <v>163</v>
      </c>
      <c r="M72" t="s">
        <v>163</v>
      </c>
      <c r="N72" t="s">
        <v>163</v>
      </c>
      <c r="O72" t="s">
        <v>163</v>
      </c>
      <c r="P72" t="s">
        <v>163</v>
      </c>
      <c r="Q72" s="80" t="s">
        <v>163</v>
      </c>
      <c r="R72" s="79"/>
      <c r="T72" t="s">
        <v>163</v>
      </c>
      <c r="U72" t="s">
        <v>163</v>
      </c>
      <c r="V72" t="s">
        <v>163</v>
      </c>
    </row>
    <row r="73" spans="2:22" x14ac:dyDescent="0.35">
      <c r="B73" t="s">
        <v>163</v>
      </c>
      <c r="C73" s="79" t="s">
        <v>163</v>
      </c>
      <c r="E73" t="s">
        <v>163</v>
      </c>
      <c r="F73" t="s">
        <v>163</v>
      </c>
      <c r="G73" t="s">
        <v>163</v>
      </c>
      <c r="H73" t="s">
        <v>163</v>
      </c>
      <c r="I73" t="s">
        <v>163</v>
      </c>
      <c r="J73" t="s">
        <v>163</v>
      </c>
      <c r="K73" t="s">
        <v>163</v>
      </c>
      <c r="L73" t="s">
        <v>163</v>
      </c>
      <c r="M73" t="s">
        <v>163</v>
      </c>
      <c r="N73" t="s">
        <v>163</v>
      </c>
      <c r="O73" t="s">
        <v>163</v>
      </c>
      <c r="P73" t="s">
        <v>163</v>
      </c>
      <c r="Q73" s="80" t="s">
        <v>163</v>
      </c>
      <c r="R73" s="79"/>
      <c r="T73" t="s">
        <v>163</v>
      </c>
      <c r="U73" t="s">
        <v>163</v>
      </c>
      <c r="V73" t="s">
        <v>163</v>
      </c>
    </row>
    <row r="74" spans="2:22" x14ac:dyDescent="0.35">
      <c r="B74" t="s">
        <v>163</v>
      </c>
      <c r="C74" s="79" t="s">
        <v>163</v>
      </c>
      <c r="E74" t="s">
        <v>163</v>
      </c>
      <c r="F74" t="s">
        <v>163</v>
      </c>
      <c r="G74" t="s">
        <v>163</v>
      </c>
      <c r="H74" t="s">
        <v>163</v>
      </c>
      <c r="I74" t="s">
        <v>163</v>
      </c>
      <c r="J74" t="s">
        <v>163</v>
      </c>
      <c r="K74" t="s">
        <v>163</v>
      </c>
      <c r="L74" t="s">
        <v>163</v>
      </c>
      <c r="M74" t="s">
        <v>163</v>
      </c>
      <c r="N74" t="s">
        <v>163</v>
      </c>
      <c r="O74" t="s">
        <v>163</v>
      </c>
      <c r="P74" t="s">
        <v>163</v>
      </c>
      <c r="Q74" s="80" t="s">
        <v>163</v>
      </c>
      <c r="R74" s="79"/>
      <c r="T74" t="s">
        <v>163</v>
      </c>
      <c r="U74" t="s">
        <v>163</v>
      </c>
      <c r="V74" t="s">
        <v>163</v>
      </c>
    </row>
    <row r="75" spans="2:22" x14ac:dyDescent="0.35">
      <c r="B75" t="s">
        <v>163</v>
      </c>
      <c r="C75" s="79" t="s">
        <v>163</v>
      </c>
      <c r="E75" t="s">
        <v>163</v>
      </c>
      <c r="F75" t="s">
        <v>163</v>
      </c>
      <c r="G75" t="s">
        <v>163</v>
      </c>
      <c r="H75" t="s">
        <v>163</v>
      </c>
      <c r="I75" t="s">
        <v>163</v>
      </c>
      <c r="J75" t="s">
        <v>163</v>
      </c>
      <c r="K75" t="s">
        <v>163</v>
      </c>
      <c r="L75" t="s">
        <v>163</v>
      </c>
      <c r="M75" t="s">
        <v>163</v>
      </c>
      <c r="N75" t="s">
        <v>163</v>
      </c>
      <c r="O75" t="s">
        <v>163</v>
      </c>
      <c r="P75" t="s">
        <v>163</v>
      </c>
      <c r="Q75" s="80" t="s">
        <v>163</v>
      </c>
      <c r="R75" s="79"/>
      <c r="T75" t="s">
        <v>163</v>
      </c>
      <c r="U75" t="s">
        <v>163</v>
      </c>
      <c r="V75" t="s">
        <v>163</v>
      </c>
    </row>
    <row r="76" spans="2:22" x14ac:dyDescent="0.35">
      <c r="B76" t="s">
        <v>163</v>
      </c>
      <c r="C76" s="79" t="s">
        <v>163</v>
      </c>
      <c r="E76" t="s">
        <v>163</v>
      </c>
      <c r="F76" t="s">
        <v>163</v>
      </c>
      <c r="G76" t="s">
        <v>163</v>
      </c>
      <c r="H76" t="s">
        <v>163</v>
      </c>
      <c r="I76" t="s">
        <v>163</v>
      </c>
      <c r="J76" t="s">
        <v>163</v>
      </c>
      <c r="K76" t="s">
        <v>163</v>
      </c>
      <c r="L76" t="s">
        <v>163</v>
      </c>
      <c r="M76" t="s">
        <v>163</v>
      </c>
      <c r="N76" t="s">
        <v>163</v>
      </c>
      <c r="O76" t="s">
        <v>163</v>
      </c>
      <c r="P76" t="s">
        <v>163</v>
      </c>
      <c r="Q76" s="80" t="s">
        <v>163</v>
      </c>
      <c r="R76" s="79"/>
      <c r="T76" t="s">
        <v>163</v>
      </c>
      <c r="U76" t="s">
        <v>163</v>
      </c>
      <c r="V76" t="s">
        <v>163</v>
      </c>
    </row>
    <row r="77" spans="2:22" x14ac:dyDescent="0.35">
      <c r="B77" t="s">
        <v>163</v>
      </c>
      <c r="C77" s="79" t="s">
        <v>163</v>
      </c>
      <c r="E77" t="s">
        <v>163</v>
      </c>
      <c r="F77" t="s">
        <v>163</v>
      </c>
      <c r="G77" t="s">
        <v>163</v>
      </c>
      <c r="H77" t="s">
        <v>163</v>
      </c>
      <c r="I77" t="s">
        <v>163</v>
      </c>
      <c r="J77" t="s">
        <v>163</v>
      </c>
      <c r="K77" t="s">
        <v>163</v>
      </c>
      <c r="L77" t="s">
        <v>163</v>
      </c>
      <c r="M77" t="s">
        <v>163</v>
      </c>
      <c r="N77" t="s">
        <v>163</v>
      </c>
      <c r="O77" t="s">
        <v>163</v>
      </c>
      <c r="P77" t="s">
        <v>163</v>
      </c>
      <c r="Q77" s="80" t="s">
        <v>163</v>
      </c>
      <c r="R77" s="79"/>
      <c r="T77" t="s">
        <v>163</v>
      </c>
      <c r="U77" t="s">
        <v>163</v>
      </c>
      <c r="V77" t="s">
        <v>163</v>
      </c>
    </row>
    <row r="78" spans="2:22" x14ac:dyDescent="0.35">
      <c r="B78" t="s">
        <v>163</v>
      </c>
      <c r="C78" s="79" t="s">
        <v>163</v>
      </c>
      <c r="E78" t="s">
        <v>163</v>
      </c>
      <c r="F78" t="s">
        <v>163</v>
      </c>
      <c r="G78" t="s">
        <v>163</v>
      </c>
      <c r="H78" t="s">
        <v>163</v>
      </c>
      <c r="I78" t="s">
        <v>163</v>
      </c>
      <c r="J78" t="s">
        <v>163</v>
      </c>
      <c r="K78" t="s">
        <v>163</v>
      </c>
      <c r="L78" t="s">
        <v>163</v>
      </c>
      <c r="M78" t="s">
        <v>163</v>
      </c>
      <c r="N78" t="s">
        <v>163</v>
      </c>
      <c r="O78" t="s">
        <v>163</v>
      </c>
      <c r="P78" t="s">
        <v>163</v>
      </c>
      <c r="Q78" s="80" t="s">
        <v>163</v>
      </c>
      <c r="R78" s="79"/>
      <c r="T78" t="s">
        <v>163</v>
      </c>
      <c r="U78" t="s">
        <v>163</v>
      </c>
      <c r="V78" t="s">
        <v>163</v>
      </c>
    </row>
    <row r="79" spans="2:22" x14ac:dyDescent="0.35">
      <c r="B79" t="s">
        <v>163</v>
      </c>
      <c r="C79" s="79" t="s">
        <v>163</v>
      </c>
      <c r="E79" t="s">
        <v>163</v>
      </c>
      <c r="F79" t="s">
        <v>163</v>
      </c>
      <c r="G79" t="s">
        <v>163</v>
      </c>
      <c r="H79" t="s">
        <v>163</v>
      </c>
      <c r="I79" t="s">
        <v>163</v>
      </c>
      <c r="J79" t="s">
        <v>163</v>
      </c>
      <c r="K79" t="s">
        <v>163</v>
      </c>
      <c r="L79" t="s">
        <v>163</v>
      </c>
      <c r="M79" t="s">
        <v>163</v>
      </c>
      <c r="N79" t="s">
        <v>163</v>
      </c>
      <c r="O79" t="s">
        <v>163</v>
      </c>
      <c r="P79" t="s">
        <v>163</v>
      </c>
      <c r="Q79" s="80" t="s">
        <v>163</v>
      </c>
      <c r="R79" s="79"/>
      <c r="T79" t="s">
        <v>163</v>
      </c>
      <c r="U79" t="s">
        <v>163</v>
      </c>
      <c r="V79" t="s">
        <v>163</v>
      </c>
    </row>
    <row r="80" spans="2:22" x14ac:dyDescent="0.35">
      <c r="B80" t="s">
        <v>163</v>
      </c>
      <c r="C80" s="79" t="s">
        <v>163</v>
      </c>
      <c r="E80" t="s">
        <v>163</v>
      </c>
      <c r="F80" t="s">
        <v>163</v>
      </c>
      <c r="G80" t="s">
        <v>163</v>
      </c>
      <c r="H80" t="s">
        <v>163</v>
      </c>
      <c r="I80" t="s">
        <v>163</v>
      </c>
      <c r="J80" t="s">
        <v>163</v>
      </c>
      <c r="K80" t="s">
        <v>163</v>
      </c>
      <c r="L80" t="s">
        <v>163</v>
      </c>
      <c r="M80" t="s">
        <v>163</v>
      </c>
      <c r="N80" t="s">
        <v>163</v>
      </c>
      <c r="O80" t="s">
        <v>163</v>
      </c>
      <c r="P80" t="s">
        <v>163</v>
      </c>
      <c r="Q80" s="80" t="s">
        <v>163</v>
      </c>
      <c r="R80" s="79"/>
      <c r="T80" t="s">
        <v>163</v>
      </c>
      <c r="U80" t="s">
        <v>163</v>
      </c>
      <c r="V80" t="s">
        <v>163</v>
      </c>
    </row>
    <row r="81" spans="2:22" x14ac:dyDescent="0.35">
      <c r="B81" t="s">
        <v>163</v>
      </c>
      <c r="C81" s="79" t="s">
        <v>163</v>
      </c>
      <c r="E81" t="s">
        <v>163</v>
      </c>
      <c r="F81" t="s">
        <v>163</v>
      </c>
      <c r="G81" t="s">
        <v>163</v>
      </c>
      <c r="H81" t="s">
        <v>163</v>
      </c>
      <c r="I81" t="s">
        <v>163</v>
      </c>
      <c r="J81" t="s">
        <v>163</v>
      </c>
      <c r="K81" t="s">
        <v>163</v>
      </c>
      <c r="L81" t="s">
        <v>163</v>
      </c>
      <c r="M81" t="s">
        <v>163</v>
      </c>
      <c r="N81" t="s">
        <v>163</v>
      </c>
      <c r="O81" t="s">
        <v>163</v>
      </c>
      <c r="P81" t="s">
        <v>163</v>
      </c>
      <c r="Q81" s="80" t="s">
        <v>163</v>
      </c>
      <c r="R81" s="79"/>
      <c r="T81" t="s">
        <v>163</v>
      </c>
      <c r="U81" t="s">
        <v>163</v>
      </c>
      <c r="V81" t="s">
        <v>163</v>
      </c>
    </row>
    <row r="82" spans="2:22" x14ac:dyDescent="0.35">
      <c r="B82" t="s">
        <v>163</v>
      </c>
      <c r="C82" s="79" t="s">
        <v>163</v>
      </c>
      <c r="E82" t="s">
        <v>163</v>
      </c>
      <c r="F82" t="s">
        <v>163</v>
      </c>
      <c r="G82" t="s">
        <v>163</v>
      </c>
      <c r="H82" t="s">
        <v>163</v>
      </c>
      <c r="I82" t="s">
        <v>163</v>
      </c>
      <c r="J82" t="s">
        <v>163</v>
      </c>
      <c r="K82" t="s">
        <v>163</v>
      </c>
      <c r="L82" t="s">
        <v>163</v>
      </c>
      <c r="M82" t="s">
        <v>163</v>
      </c>
      <c r="N82" t="s">
        <v>163</v>
      </c>
      <c r="O82" t="s">
        <v>163</v>
      </c>
      <c r="P82" t="s">
        <v>163</v>
      </c>
      <c r="Q82" s="80" t="s">
        <v>163</v>
      </c>
      <c r="R82" s="79"/>
      <c r="T82" t="s">
        <v>163</v>
      </c>
      <c r="U82" t="s">
        <v>163</v>
      </c>
      <c r="V82" t="s">
        <v>163</v>
      </c>
    </row>
    <row r="83" spans="2:22" x14ac:dyDescent="0.35">
      <c r="B83" t="s">
        <v>163</v>
      </c>
      <c r="C83" s="79" t="s">
        <v>163</v>
      </c>
      <c r="E83" t="s">
        <v>163</v>
      </c>
      <c r="F83" t="s">
        <v>163</v>
      </c>
      <c r="G83" t="s">
        <v>163</v>
      </c>
      <c r="H83" t="s">
        <v>163</v>
      </c>
      <c r="I83" t="s">
        <v>163</v>
      </c>
      <c r="J83" t="s">
        <v>163</v>
      </c>
      <c r="K83" t="s">
        <v>163</v>
      </c>
      <c r="L83" t="s">
        <v>163</v>
      </c>
      <c r="M83" t="s">
        <v>163</v>
      </c>
      <c r="N83" t="s">
        <v>163</v>
      </c>
      <c r="O83" t="s">
        <v>163</v>
      </c>
      <c r="P83" t="s">
        <v>163</v>
      </c>
      <c r="Q83" s="80" t="s">
        <v>163</v>
      </c>
      <c r="R83" s="79"/>
      <c r="T83" t="s">
        <v>163</v>
      </c>
      <c r="U83" t="s">
        <v>163</v>
      </c>
      <c r="V83" t="s">
        <v>163</v>
      </c>
    </row>
    <row r="84" spans="2:22" x14ac:dyDescent="0.35">
      <c r="B84" t="s">
        <v>163</v>
      </c>
      <c r="C84" s="79" t="s">
        <v>163</v>
      </c>
      <c r="E84" t="s">
        <v>163</v>
      </c>
      <c r="F84" t="s">
        <v>163</v>
      </c>
      <c r="G84" t="s">
        <v>163</v>
      </c>
      <c r="H84" t="s">
        <v>163</v>
      </c>
      <c r="I84" t="s">
        <v>163</v>
      </c>
      <c r="J84" t="s">
        <v>163</v>
      </c>
      <c r="K84" t="s">
        <v>163</v>
      </c>
      <c r="L84" t="s">
        <v>163</v>
      </c>
      <c r="M84" t="s">
        <v>163</v>
      </c>
      <c r="N84" t="s">
        <v>163</v>
      </c>
      <c r="O84" t="s">
        <v>163</v>
      </c>
      <c r="P84" t="s">
        <v>163</v>
      </c>
      <c r="Q84" s="80" t="s">
        <v>163</v>
      </c>
      <c r="R84" s="79"/>
      <c r="T84" t="s">
        <v>163</v>
      </c>
      <c r="U84" t="s">
        <v>163</v>
      </c>
      <c r="V84" t="s">
        <v>163</v>
      </c>
    </row>
    <row r="85" spans="2:22" x14ac:dyDescent="0.35">
      <c r="B85" t="s">
        <v>163</v>
      </c>
      <c r="C85" s="79" t="s">
        <v>163</v>
      </c>
      <c r="E85" t="s">
        <v>163</v>
      </c>
      <c r="F85" t="s">
        <v>163</v>
      </c>
      <c r="G85" t="s">
        <v>163</v>
      </c>
      <c r="H85" t="s">
        <v>163</v>
      </c>
      <c r="I85" t="s">
        <v>163</v>
      </c>
      <c r="J85" t="s">
        <v>163</v>
      </c>
      <c r="K85" t="s">
        <v>163</v>
      </c>
      <c r="L85" t="s">
        <v>163</v>
      </c>
      <c r="M85" t="s">
        <v>163</v>
      </c>
      <c r="N85" t="s">
        <v>163</v>
      </c>
      <c r="O85" t="s">
        <v>163</v>
      </c>
      <c r="P85" t="s">
        <v>163</v>
      </c>
      <c r="Q85" s="80" t="s">
        <v>163</v>
      </c>
      <c r="R85" s="79"/>
      <c r="T85" t="s">
        <v>163</v>
      </c>
      <c r="U85" t="s">
        <v>163</v>
      </c>
      <c r="V85" t="s">
        <v>163</v>
      </c>
    </row>
    <row r="86" spans="2:22" x14ac:dyDescent="0.35">
      <c r="B86" t="s">
        <v>163</v>
      </c>
      <c r="C86" s="79" t="s">
        <v>163</v>
      </c>
      <c r="E86" t="s">
        <v>163</v>
      </c>
      <c r="F86" t="s">
        <v>163</v>
      </c>
      <c r="G86" t="s">
        <v>163</v>
      </c>
      <c r="H86" t="s">
        <v>163</v>
      </c>
      <c r="I86" t="s">
        <v>163</v>
      </c>
      <c r="J86" t="s">
        <v>163</v>
      </c>
      <c r="K86" t="s">
        <v>163</v>
      </c>
      <c r="L86" t="s">
        <v>163</v>
      </c>
      <c r="M86" t="s">
        <v>163</v>
      </c>
      <c r="N86" t="s">
        <v>163</v>
      </c>
      <c r="O86" t="s">
        <v>163</v>
      </c>
      <c r="P86" t="s">
        <v>163</v>
      </c>
      <c r="Q86" s="80" t="s">
        <v>163</v>
      </c>
      <c r="R86" s="79"/>
      <c r="T86" t="s">
        <v>163</v>
      </c>
      <c r="U86" t="s">
        <v>163</v>
      </c>
      <c r="V86" t="s">
        <v>163</v>
      </c>
    </row>
    <row r="87" spans="2:22" x14ac:dyDescent="0.35">
      <c r="B87" t="s">
        <v>163</v>
      </c>
      <c r="C87" s="79" t="s">
        <v>163</v>
      </c>
      <c r="E87" t="s">
        <v>163</v>
      </c>
      <c r="F87" t="s">
        <v>163</v>
      </c>
      <c r="G87" t="s">
        <v>163</v>
      </c>
      <c r="H87" t="s">
        <v>163</v>
      </c>
      <c r="I87" t="s">
        <v>163</v>
      </c>
      <c r="J87" t="s">
        <v>163</v>
      </c>
      <c r="K87" t="s">
        <v>163</v>
      </c>
      <c r="L87" t="s">
        <v>163</v>
      </c>
      <c r="M87" t="s">
        <v>163</v>
      </c>
      <c r="N87" t="s">
        <v>163</v>
      </c>
      <c r="O87" t="s">
        <v>163</v>
      </c>
      <c r="P87" t="s">
        <v>163</v>
      </c>
      <c r="Q87" s="80" t="s">
        <v>163</v>
      </c>
      <c r="R87" s="79"/>
      <c r="T87" t="s">
        <v>163</v>
      </c>
      <c r="U87" t="s">
        <v>163</v>
      </c>
      <c r="V87" t="s">
        <v>163</v>
      </c>
    </row>
    <row r="88" spans="2:22" x14ac:dyDescent="0.35">
      <c r="B88" t="s">
        <v>163</v>
      </c>
      <c r="C88" s="79" t="s">
        <v>163</v>
      </c>
      <c r="E88" t="s">
        <v>163</v>
      </c>
      <c r="F88" t="s">
        <v>163</v>
      </c>
      <c r="G88" t="s">
        <v>163</v>
      </c>
      <c r="H88" t="s">
        <v>163</v>
      </c>
      <c r="I88" t="s">
        <v>163</v>
      </c>
      <c r="J88" t="s">
        <v>163</v>
      </c>
      <c r="K88" t="s">
        <v>163</v>
      </c>
      <c r="L88" t="s">
        <v>163</v>
      </c>
      <c r="M88" t="s">
        <v>163</v>
      </c>
      <c r="N88" t="s">
        <v>163</v>
      </c>
      <c r="O88" t="s">
        <v>163</v>
      </c>
      <c r="P88" t="s">
        <v>163</v>
      </c>
      <c r="Q88" s="80" t="s">
        <v>163</v>
      </c>
      <c r="R88" s="79"/>
      <c r="T88" t="s">
        <v>163</v>
      </c>
      <c r="U88" t="s">
        <v>163</v>
      </c>
      <c r="V88" t="s">
        <v>163</v>
      </c>
    </row>
    <row r="89" spans="2:22" x14ac:dyDescent="0.35">
      <c r="B89" t="s">
        <v>163</v>
      </c>
      <c r="C89" s="79" t="s">
        <v>163</v>
      </c>
      <c r="E89" t="s">
        <v>163</v>
      </c>
      <c r="F89" t="s">
        <v>163</v>
      </c>
      <c r="G89" t="s">
        <v>163</v>
      </c>
      <c r="H89" t="s">
        <v>163</v>
      </c>
      <c r="I89" t="s">
        <v>163</v>
      </c>
      <c r="J89" t="s">
        <v>163</v>
      </c>
      <c r="K89" t="s">
        <v>163</v>
      </c>
      <c r="L89" t="s">
        <v>163</v>
      </c>
      <c r="M89" t="s">
        <v>163</v>
      </c>
      <c r="N89" t="s">
        <v>163</v>
      </c>
      <c r="O89" t="s">
        <v>163</v>
      </c>
      <c r="P89" t="s">
        <v>163</v>
      </c>
      <c r="Q89" s="80" t="s">
        <v>163</v>
      </c>
      <c r="R89" s="79"/>
      <c r="T89" t="s">
        <v>163</v>
      </c>
      <c r="U89" t="s">
        <v>163</v>
      </c>
      <c r="V89" t="s">
        <v>163</v>
      </c>
    </row>
    <row r="90" spans="2:22" x14ac:dyDescent="0.35">
      <c r="B90" t="s">
        <v>163</v>
      </c>
      <c r="C90" s="79" t="s">
        <v>163</v>
      </c>
      <c r="E90" t="s">
        <v>163</v>
      </c>
      <c r="F90" t="s">
        <v>163</v>
      </c>
      <c r="G90" t="s">
        <v>163</v>
      </c>
      <c r="H90" t="s">
        <v>163</v>
      </c>
      <c r="I90" t="s">
        <v>163</v>
      </c>
      <c r="J90" t="s">
        <v>163</v>
      </c>
      <c r="K90" t="s">
        <v>163</v>
      </c>
      <c r="L90" t="s">
        <v>163</v>
      </c>
      <c r="M90" t="s">
        <v>163</v>
      </c>
      <c r="N90" t="s">
        <v>163</v>
      </c>
      <c r="O90" t="s">
        <v>163</v>
      </c>
      <c r="P90" t="s">
        <v>163</v>
      </c>
      <c r="Q90" s="80" t="s">
        <v>163</v>
      </c>
      <c r="R90" s="79"/>
      <c r="T90" t="s">
        <v>163</v>
      </c>
      <c r="U90" t="s">
        <v>163</v>
      </c>
      <c r="V90" t="s">
        <v>163</v>
      </c>
    </row>
    <row r="91" spans="2:22" x14ac:dyDescent="0.35">
      <c r="B91" t="s">
        <v>163</v>
      </c>
      <c r="C91" s="79" t="s">
        <v>163</v>
      </c>
      <c r="E91" t="s">
        <v>163</v>
      </c>
      <c r="F91" t="s">
        <v>163</v>
      </c>
      <c r="G91" t="s">
        <v>163</v>
      </c>
      <c r="H91" t="s">
        <v>163</v>
      </c>
      <c r="I91" t="s">
        <v>163</v>
      </c>
      <c r="J91" t="s">
        <v>163</v>
      </c>
      <c r="K91" t="s">
        <v>163</v>
      </c>
      <c r="L91" t="s">
        <v>163</v>
      </c>
      <c r="M91" t="s">
        <v>163</v>
      </c>
      <c r="N91" t="s">
        <v>163</v>
      </c>
      <c r="O91" t="s">
        <v>163</v>
      </c>
      <c r="P91" t="s">
        <v>163</v>
      </c>
      <c r="Q91" s="80" t="s">
        <v>163</v>
      </c>
      <c r="R91" s="79"/>
      <c r="T91" t="s">
        <v>163</v>
      </c>
      <c r="U91" t="s">
        <v>163</v>
      </c>
      <c r="V91" t="s">
        <v>163</v>
      </c>
    </row>
    <row r="92" spans="2:22" x14ac:dyDescent="0.35">
      <c r="B92" t="s">
        <v>163</v>
      </c>
      <c r="C92" s="79" t="s">
        <v>163</v>
      </c>
      <c r="E92" t="s">
        <v>163</v>
      </c>
      <c r="F92" t="s">
        <v>163</v>
      </c>
      <c r="G92" t="s">
        <v>163</v>
      </c>
      <c r="H92" t="s">
        <v>163</v>
      </c>
      <c r="I92" t="s">
        <v>163</v>
      </c>
      <c r="J92" t="s">
        <v>163</v>
      </c>
      <c r="K92" t="s">
        <v>163</v>
      </c>
      <c r="L92" t="s">
        <v>163</v>
      </c>
      <c r="M92" t="s">
        <v>163</v>
      </c>
      <c r="N92" t="s">
        <v>163</v>
      </c>
      <c r="O92" t="s">
        <v>163</v>
      </c>
      <c r="P92" t="s">
        <v>163</v>
      </c>
      <c r="Q92" s="80" t="s">
        <v>163</v>
      </c>
      <c r="R92" s="79"/>
      <c r="T92" t="s">
        <v>163</v>
      </c>
      <c r="U92" t="s">
        <v>163</v>
      </c>
      <c r="V92" t="s">
        <v>163</v>
      </c>
    </row>
    <row r="93" spans="2:22" x14ac:dyDescent="0.35">
      <c r="B93" t="s">
        <v>163</v>
      </c>
      <c r="C93" s="79" t="s">
        <v>163</v>
      </c>
      <c r="E93" t="s">
        <v>163</v>
      </c>
      <c r="F93" t="s">
        <v>163</v>
      </c>
      <c r="G93" t="s">
        <v>163</v>
      </c>
      <c r="H93" t="s">
        <v>163</v>
      </c>
      <c r="I93" t="s">
        <v>163</v>
      </c>
      <c r="J93" t="s">
        <v>163</v>
      </c>
      <c r="K93" t="s">
        <v>163</v>
      </c>
      <c r="L93" t="s">
        <v>163</v>
      </c>
      <c r="M93" t="s">
        <v>163</v>
      </c>
      <c r="N93" t="s">
        <v>163</v>
      </c>
      <c r="O93" t="s">
        <v>163</v>
      </c>
      <c r="P93" t="s">
        <v>163</v>
      </c>
      <c r="Q93" s="80" t="s">
        <v>163</v>
      </c>
      <c r="R93" s="79"/>
      <c r="T93" t="s">
        <v>163</v>
      </c>
      <c r="U93" t="s">
        <v>163</v>
      </c>
      <c r="V93" t="s">
        <v>163</v>
      </c>
    </row>
    <row r="94" spans="2:22" x14ac:dyDescent="0.35">
      <c r="B94" t="s">
        <v>163</v>
      </c>
      <c r="C94" s="79" t="s">
        <v>163</v>
      </c>
      <c r="E94" t="s">
        <v>163</v>
      </c>
      <c r="F94" t="s">
        <v>163</v>
      </c>
      <c r="G94" t="s">
        <v>163</v>
      </c>
      <c r="H94" t="s">
        <v>163</v>
      </c>
      <c r="I94" t="s">
        <v>163</v>
      </c>
      <c r="J94" t="s">
        <v>163</v>
      </c>
      <c r="K94" t="s">
        <v>163</v>
      </c>
      <c r="L94" t="s">
        <v>163</v>
      </c>
      <c r="M94" t="s">
        <v>163</v>
      </c>
      <c r="N94" t="s">
        <v>163</v>
      </c>
      <c r="O94" t="s">
        <v>163</v>
      </c>
      <c r="P94" t="s">
        <v>163</v>
      </c>
      <c r="Q94" s="80" t="s">
        <v>163</v>
      </c>
      <c r="R94" s="79"/>
      <c r="T94" t="s">
        <v>163</v>
      </c>
      <c r="U94" t="s">
        <v>163</v>
      </c>
      <c r="V94" t="s">
        <v>163</v>
      </c>
    </row>
    <row r="95" spans="2:22" x14ac:dyDescent="0.35">
      <c r="B95" t="s">
        <v>163</v>
      </c>
      <c r="C95" s="79" t="s">
        <v>163</v>
      </c>
      <c r="E95" t="s">
        <v>163</v>
      </c>
      <c r="F95" t="s">
        <v>163</v>
      </c>
      <c r="G95" t="s">
        <v>163</v>
      </c>
      <c r="H95" t="s">
        <v>163</v>
      </c>
      <c r="I95" t="s">
        <v>163</v>
      </c>
      <c r="J95" t="s">
        <v>163</v>
      </c>
      <c r="K95" t="s">
        <v>163</v>
      </c>
      <c r="L95" t="s">
        <v>163</v>
      </c>
      <c r="M95" t="s">
        <v>163</v>
      </c>
      <c r="N95" t="s">
        <v>163</v>
      </c>
      <c r="O95" t="s">
        <v>163</v>
      </c>
      <c r="P95" t="s">
        <v>163</v>
      </c>
      <c r="Q95" s="80" t="s">
        <v>163</v>
      </c>
      <c r="R95" s="79"/>
      <c r="T95" t="s">
        <v>163</v>
      </c>
      <c r="U95" t="s">
        <v>163</v>
      </c>
      <c r="V95" t="s">
        <v>163</v>
      </c>
    </row>
    <row r="96" spans="2:22" x14ac:dyDescent="0.35">
      <c r="B96" t="s">
        <v>163</v>
      </c>
      <c r="C96" s="79" t="s">
        <v>163</v>
      </c>
      <c r="E96" t="s">
        <v>163</v>
      </c>
      <c r="F96" t="s">
        <v>163</v>
      </c>
      <c r="G96" t="s">
        <v>163</v>
      </c>
      <c r="H96" t="s">
        <v>163</v>
      </c>
      <c r="I96" t="s">
        <v>163</v>
      </c>
      <c r="J96" t="s">
        <v>163</v>
      </c>
      <c r="K96" t="s">
        <v>163</v>
      </c>
      <c r="L96" t="s">
        <v>163</v>
      </c>
      <c r="M96" t="s">
        <v>163</v>
      </c>
      <c r="N96" t="s">
        <v>163</v>
      </c>
      <c r="O96" t="s">
        <v>163</v>
      </c>
      <c r="P96" t="s">
        <v>163</v>
      </c>
      <c r="Q96" s="80" t="s">
        <v>163</v>
      </c>
      <c r="R96" s="79"/>
      <c r="T96" t="s">
        <v>163</v>
      </c>
      <c r="U96" t="s">
        <v>163</v>
      </c>
      <c r="V96" t="s">
        <v>163</v>
      </c>
    </row>
    <row r="97" spans="2:22" x14ac:dyDescent="0.35">
      <c r="B97" t="s">
        <v>163</v>
      </c>
      <c r="C97" s="79" t="s">
        <v>163</v>
      </c>
      <c r="E97" t="s">
        <v>163</v>
      </c>
      <c r="F97" t="s">
        <v>163</v>
      </c>
      <c r="G97" t="s">
        <v>163</v>
      </c>
      <c r="H97" t="s">
        <v>163</v>
      </c>
      <c r="I97" t="s">
        <v>163</v>
      </c>
      <c r="J97" t="s">
        <v>163</v>
      </c>
      <c r="K97" t="s">
        <v>163</v>
      </c>
      <c r="L97" t="s">
        <v>163</v>
      </c>
      <c r="M97" t="s">
        <v>163</v>
      </c>
      <c r="N97" t="s">
        <v>163</v>
      </c>
      <c r="O97" t="s">
        <v>163</v>
      </c>
      <c r="P97" t="s">
        <v>163</v>
      </c>
      <c r="Q97" s="80" t="s">
        <v>163</v>
      </c>
      <c r="R97" s="79"/>
      <c r="T97" t="s">
        <v>163</v>
      </c>
      <c r="U97" t="s">
        <v>163</v>
      </c>
      <c r="V97" t="s">
        <v>163</v>
      </c>
    </row>
    <row r="98" spans="2:22" x14ac:dyDescent="0.35">
      <c r="B98" t="s">
        <v>163</v>
      </c>
      <c r="C98" s="79" t="s">
        <v>163</v>
      </c>
      <c r="E98" t="s">
        <v>163</v>
      </c>
      <c r="F98" t="s">
        <v>163</v>
      </c>
      <c r="G98" t="s">
        <v>163</v>
      </c>
      <c r="H98" t="s">
        <v>163</v>
      </c>
      <c r="I98" t="s">
        <v>163</v>
      </c>
      <c r="J98" t="s">
        <v>163</v>
      </c>
      <c r="K98" t="s">
        <v>163</v>
      </c>
      <c r="L98" t="s">
        <v>163</v>
      </c>
      <c r="M98" t="s">
        <v>163</v>
      </c>
      <c r="N98" t="s">
        <v>163</v>
      </c>
      <c r="O98" t="s">
        <v>163</v>
      </c>
      <c r="P98" t="s">
        <v>163</v>
      </c>
      <c r="Q98" s="80" t="s">
        <v>163</v>
      </c>
      <c r="R98" s="79"/>
      <c r="T98" t="s">
        <v>163</v>
      </c>
      <c r="U98" t="s">
        <v>163</v>
      </c>
      <c r="V98" t="s">
        <v>163</v>
      </c>
    </row>
    <row r="99" spans="2:22" x14ac:dyDescent="0.35">
      <c r="B99" t="s">
        <v>163</v>
      </c>
      <c r="C99" s="79" t="s">
        <v>163</v>
      </c>
      <c r="E99" t="s">
        <v>163</v>
      </c>
      <c r="F99" t="s">
        <v>163</v>
      </c>
      <c r="G99" t="s">
        <v>163</v>
      </c>
      <c r="H99" t="s">
        <v>163</v>
      </c>
      <c r="I99" t="s">
        <v>163</v>
      </c>
      <c r="J99" t="s">
        <v>163</v>
      </c>
      <c r="K99" t="s">
        <v>163</v>
      </c>
      <c r="L99" t="s">
        <v>163</v>
      </c>
      <c r="M99" t="s">
        <v>163</v>
      </c>
      <c r="N99" t="s">
        <v>163</v>
      </c>
      <c r="O99" t="s">
        <v>163</v>
      </c>
      <c r="P99" t="s">
        <v>163</v>
      </c>
      <c r="Q99" s="80" t="s">
        <v>163</v>
      </c>
      <c r="R99" s="79"/>
      <c r="T99" t="s">
        <v>163</v>
      </c>
      <c r="U99" t="s">
        <v>163</v>
      </c>
      <c r="V99" t="s">
        <v>163</v>
      </c>
    </row>
    <row r="100" spans="2:22" x14ac:dyDescent="0.35">
      <c r="B100" t="s">
        <v>163</v>
      </c>
      <c r="C100" s="79" t="s">
        <v>163</v>
      </c>
      <c r="E100" t="s">
        <v>163</v>
      </c>
      <c r="F100" t="s">
        <v>163</v>
      </c>
      <c r="G100" t="s">
        <v>163</v>
      </c>
      <c r="H100" t="s">
        <v>163</v>
      </c>
      <c r="I100" t="s">
        <v>163</v>
      </c>
      <c r="J100" t="s">
        <v>163</v>
      </c>
      <c r="K100" t="s">
        <v>163</v>
      </c>
      <c r="L100" t="s">
        <v>163</v>
      </c>
      <c r="M100" t="s">
        <v>163</v>
      </c>
      <c r="N100" t="s">
        <v>163</v>
      </c>
      <c r="O100" t="s">
        <v>163</v>
      </c>
      <c r="P100" t="s">
        <v>163</v>
      </c>
      <c r="Q100" s="80" t="s">
        <v>163</v>
      </c>
      <c r="R100" s="79"/>
      <c r="T100" t="s">
        <v>163</v>
      </c>
      <c r="U100" t="s">
        <v>163</v>
      </c>
      <c r="V100" t="s">
        <v>163</v>
      </c>
    </row>
    <row r="101" spans="2:22" x14ac:dyDescent="0.35">
      <c r="B101" t="s">
        <v>163</v>
      </c>
      <c r="C101" s="79" t="s">
        <v>163</v>
      </c>
      <c r="E101" t="s">
        <v>163</v>
      </c>
      <c r="F101" t="s">
        <v>163</v>
      </c>
      <c r="G101" t="s">
        <v>163</v>
      </c>
      <c r="H101" t="s">
        <v>163</v>
      </c>
      <c r="I101" t="s">
        <v>163</v>
      </c>
      <c r="J101" t="s">
        <v>163</v>
      </c>
      <c r="K101" t="s">
        <v>163</v>
      </c>
      <c r="L101" t="s">
        <v>163</v>
      </c>
      <c r="M101" t="s">
        <v>163</v>
      </c>
      <c r="N101" t="s">
        <v>163</v>
      </c>
      <c r="O101" t="s">
        <v>163</v>
      </c>
      <c r="P101" t="s">
        <v>163</v>
      </c>
      <c r="Q101" s="80" t="s">
        <v>163</v>
      </c>
      <c r="R101" s="79"/>
      <c r="T101" t="s">
        <v>163</v>
      </c>
      <c r="U101" t="s">
        <v>163</v>
      </c>
      <c r="V101" t="s">
        <v>163</v>
      </c>
    </row>
    <row r="102" spans="2:22" x14ac:dyDescent="0.35">
      <c r="B102" t="s">
        <v>163</v>
      </c>
      <c r="C102" s="79" t="s">
        <v>163</v>
      </c>
      <c r="E102" t="s">
        <v>163</v>
      </c>
      <c r="F102" t="s">
        <v>163</v>
      </c>
      <c r="G102" t="s">
        <v>163</v>
      </c>
      <c r="H102" t="s">
        <v>163</v>
      </c>
      <c r="I102" t="s">
        <v>163</v>
      </c>
      <c r="J102" t="s">
        <v>163</v>
      </c>
      <c r="K102" t="s">
        <v>163</v>
      </c>
      <c r="L102" t="s">
        <v>163</v>
      </c>
      <c r="M102" t="s">
        <v>163</v>
      </c>
      <c r="N102" t="s">
        <v>163</v>
      </c>
      <c r="O102" t="s">
        <v>163</v>
      </c>
      <c r="P102" t="s">
        <v>163</v>
      </c>
      <c r="Q102" s="80" t="s">
        <v>163</v>
      </c>
      <c r="R102" s="79"/>
      <c r="T102" t="s">
        <v>163</v>
      </c>
      <c r="U102" t="s">
        <v>163</v>
      </c>
      <c r="V102" t="s">
        <v>163</v>
      </c>
    </row>
    <row r="103" spans="2:22" x14ac:dyDescent="0.35">
      <c r="B103" t="s">
        <v>163</v>
      </c>
      <c r="C103" s="79" t="s">
        <v>163</v>
      </c>
      <c r="E103" t="s">
        <v>163</v>
      </c>
      <c r="F103" t="s">
        <v>163</v>
      </c>
      <c r="G103" t="s">
        <v>163</v>
      </c>
      <c r="H103" t="s">
        <v>163</v>
      </c>
      <c r="I103" t="s">
        <v>163</v>
      </c>
      <c r="J103" t="s">
        <v>163</v>
      </c>
      <c r="K103" t="s">
        <v>163</v>
      </c>
      <c r="L103" t="s">
        <v>163</v>
      </c>
      <c r="M103" t="s">
        <v>163</v>
      </c>
      <c r="N103" t="s">
        <v>163</v>
      </c>
      <c r="O103" t="s">
        <v>163</v>
      </c>
      <c r="P103" t="s">
        <v>163</v>
      </c>
      <c r="Q103" s="80" t="s">
        <v>163</v>
      </c>
      <c r="R103" s="79"/>
      <c r="T103" t="s">
        <v>163</v>
      </c>
      <c r="U103" t="s">
        <v>163</v>
      </c>
      <c r="V103" t="s">
        <v>163</v>
      </c>
    </row>
    <row r="104" spans="2:22" x14ac:dyDescent="0.35">
      <c r="B104" t="s">
        <v>163</v>
      </c>
      <c r="C104" s="79" t="s">
        <v>163</v>
      </c>
      <c r="E104" t="s">
        <v>163</v>
      </c>
      <c r="F104" t="s">
        <v>163</v>
      </c>
      <c r="G104" t="s">
        <v>163</v>
      </c>
      <c r="H104" t="s">
        <v>163</v>
      </c>
      <c r="I104" t="s">
        <v>163</v>
      </c>
      <c r="J104" t="s">
        <v>163</v>
      </c>
      <c r="K104" t="s">
        <v>163</v>
      </c>
      <c r="L104" t="s">
        <v>163</v>
      </c>
      <c r="M104" t="s">
        <v>163</v>
      </c>
      <c r="N104" t="s">
        <v>163</v>
      </c>
      <c r="O104" t="s">
        <v>163</v>
      </c>
      <c r="P104" t="s">
        <v>163</v>
      </c>
      <c r="Q104" s="80" t="s">
        <v>163</v>
      </c>
      <c r="R104" s="79"/>
      <c r="T104" t="s">
        <v>163</v>
      </c>
      <c r="U104" t="s">
        <v>163</v>
      </c>
      <c r="V104" t="s">
        <v>163</v>
      </c>
    </row>
    <row r="105" spans="2:22" x14ac:dyDescent="0.35">
      <c r="B105" t="s">
        <v>163</v>
      </c>
      <c r="C105" s="79" t="s">
        <v>163</v>
      </c>
      <c r="E105" t="s">
        <v>163</v>
      </c>
      <c r="F105" t="s">
        <v>163</v>
      </c>
      <c r="G105" t="s">
        <v>163</v>
      </c>
      <c r="H105" t="s">
        <v>163</v>
      </c>
      <c r="I105" t="s">
        <v>163</v>
      </c>
      <c r="J105" t="s">
        <v>163</v>
      </c>
      <c r="K105" t="s">
        <v>163</v>
      </c>
      <c r="L105" t="s">
        <v>163</v>
      </c>
      <c r="M105" t="s">
        <v>163</v>
      </c>
      <c r="N105" t="s">
        <v>163</v>
      </c>
      <c r="O105" t="s">
        <v>163</v>
      </c>
      <c r="P105" t="s">
        <v>163</v>
      </c>
      <c r="Q105" s="80" t="s">
        <v>163</v>
      </c>
      <c r="R105" s="79"/>
      <c r="T105" t="s">
        <v>163</v>
      </c>
      <c r="U105" t="s">
        <v>163</v>
      </c>
      <c r="V105" t="s">
        <v>163</v>
      </c>
    </row>
    <row r="106" spans="2:22" x14ac:dyDescent="0.35">
      <c r="B106" t="s">
        <v>163</v>
      </c>
      <c r="C106" s="79" t="s">
        <v>163</v>
      </c>
      <c r="E106" t="s">
        <v>163</v>
      </c>
      <c r="F106" t="s">
        <v>163</v>
      </c>
      <c r="G106" t="s">
        <v>163</v>
      </c>
      <c r="H106" t="s">
        <v>163</v>
      </c>
      <c r="I106" t="s">
        <v>163</v>
      </c>
      <c r="J106" t="s">
        <v>163</v>
      </c>
      <c r="K106" t="s">
        <v>163</v>
      </c>
      <c r="L106" t="s">
        <v>163</v>
      </c>
      <c r="M106" t="s">
        <v>163</v>
      </c>
      <c r="N106" t="s">
        <v>163</v>
      </c>
      <c r="O106" t="s">
        <v>163</v>
      </c>
      <c r="P106" t="s">
        <v>163</v>
      </c>
      <c r="Q106" s="80" t="s">
        <v>163</v>
      </c>
      <c r="R106" s="79"/>
      <c r="T106" t="s">
        <v>163</v>
      </c>
      <c r="U106" t="s">
        <v>163</v>
      </c>
      <c r="V106" t="s">
        <v>163</v>
      </c>
    </row>
    <row r="107" spans="2:22" x14ac:dyDescent="0.35">
      <c r="B107" t="s">
        <v>163</v>
      </c>
      <c r="C107" s="79" t="s">
        <v>163</v>
      </c>
      <c r="E107" t="s">
        <v>163</v>
      </c>
      <c r="F107" t="s">
        <v>163</v>
      </c>
      <c r="G107" t="s">
        <v>163</v>
      </c>
      <c r="H107" t="s">
        <v>163</v>
      </c>
      <c r="I107" t="s">
        <v>163</v>
      </c>
      <c r="J107" t="s">
        <v>163</v>
      </c>
      <c r="K107" t="s">
        <v>163</v>
      </c>
      <c r="L107" t="s">
        <v>163</v>
      </c>
      <c r="M107" t="s">
        <v>163</v>
      </c>
      <c r="N107" t="s">
        <v>163</v>
      </c>
      <c r="O107" t="s">
        <v>163</v>
      </c>
      <c r="P107" t="s">
        <v>163</v>
      </c>
      <c r="Q107" s="80" t="s">
        <v>163</v>
      </c>
      <c r="R107" s="79"/>
      <c r="T107" t="s">
        <v>163</v>
      </c>
      <c r="U107" t="s">
        <v>163</v>
      </c>
      <c r="V107" t="s">
        <v>163</v>
      </c>
    </row>
    <row r="108" spans="2:22" x14ac:dyDescent="0.35">
      <c r="B108" t="s">
        <v>163</v>
      </c>
      <c r="C108" s="79" t="s">
        <v>163</v>
      </c>
      <c r="E108" t="s">
        <v>163</v>
      </c>
      <c r="F108" t="s">
        <v>163</v>
      </c>
      <c r="G108" t="s">
        <v>163</v>
      </c>
      <c r="H108" t="s">
        <v>163</v>
      </c>
      <c r="I108" t="s">
        <v>163</v>
      </c>
      <c r="J108" t="s">
        <v>163</v>
      </c>
      <c r="K108" t="s">
        <v>163</v>
      </c>
      <c r="L108" t="s">
        <v>163</v>
      </c>
      <c r="M108" t="s">
        <v>163</v>
      </c>
      <c r="N108" t="s">
        <v>163</v>
      </c>
      <c r="O108" t="s">
        <v>163</v>
      </c>
      <c r="P108" t="s">
        <v>163</v>
      </c>
      <c r="Q108" s="80" t="s">
        <v>163</v>
      </c>
      <c r="R108" s="79"/>
      <c r="T108" t="s">
        <v>163</v>
      </c>
      <c r="U108" t="s">
        <v>163</v>
      </c>
      <c r="V108" t="s">
        <v>163</v>
      </c>
    </row>
    <row r="109" spans="2:22" x14ac:dyDescent="0.35">
      <c r="B109" t="s">
        <v>163</v>
      </c>
      <c r="C109" s="79" t="s">
        <v>163</v>
      </c>
      <c r="E109" t="s">
        <v>163</v>
      </c>
      <c r="F109" t="s">
        <v>163</v>
      </c>
      <c r="G109" t="s">
        <v>163</v>
      </c>
      <c r="H109" t="s">
        <v>163</v>
      </c>
      <c r="I109" t="s">
        <v>163</v>
      </c>
      <c r="J109" t="s">
        <v>163</v>
      </c>
      <c r="K109" t="s">
        <v>163</v>
      </c>
      <c r="L109" t="s">
        <v>163</v>
      </c>
      <c r="M109" t="s">
        <v>163</v>
      </c>
      <c r="N109" t="s">
        <v>163</v>
      </c>
      <c r="O109" t="s">
        <v>163</v>
      </c>
      <c r="P109" t="s">
        <v>163</v>
      </c>
      <c r="Q109" s="80" t="s">
        <v>163</v>
      </c>
      <c r="R109" s="79"/>
      <c r="T109" t="s">
        <v>163</v>
      </c>
      <c r="U109" t="s">
        <v>163</v>
      </c>
      <c r="V109" t="s">
        <v>163</v>
      </c>
    </row>
    <row r="110" spans="2:22" x14ac:dyDescent="0.35">
      <c r="B110" t="s">
        <v>163</v>
      </c>
      <c r="C110" s="79" t="s">
        <v>163</v>
      </c>
      <c r="E110" t="s">
        <v>163</v>
      </c>
      <c r="F110" t="s">
        <v>163</v>
      </c>
      <c r="G110" t="s">
        <v>163</v>
      </c>
      <c r="H110" t="s">
        <v>163</v>
      </c>
      <c r="I110" t="s">
        <v>163</v>
      </c>
      <c r="J110" t="s">
        <v>163</v>
      </c>
      <c r="K110" t="s">
        <v>163</v>
      </c>
      <c r="L110" t="s">
        <v>163</v>
      </c>
      <c r="M110" t="s">
        <v>163</v>
      </c>
      <c r="N110" t="s">
        <v>163</v>
      </c>
      <c r="O110" t="s">
        <v>163</v>
      </c>
      <c r="P110" t="s">
        <v>163</v>
      </c>
      <c r="Q110" s="80" t="s">
        <v>163</v>
      </c>
      <c r="R110" s="79"/>
      <c r="T110" t="s">
        <v>163</v>
      </c>
      <c r="U110" t="s">
        <v>163</v>
      </c>
      <c r="V110" t="s">
        <v>163</v>
      </c>
    </row>
    <row r="111" spans="2:22" x14ac:dyDescent="0.35">
      <c r="B111" t="s">
        <v>163</v>
      </c>
      <c r="C111" s="79" t="s">
        <v>163</v>
      </c>
      <c r="E111" t="s">
        <v>163</v>
      </c>
      <c r="F111" t="s">
        <v>163</v>
      </c>
      <c r="G111" t="s">
        <v>163</v>
      </c>
      <c r="H111" t="s">
        <v>163</v>
      </c>
      <c r="I111" t="s">
        <v>163</v>
      </c>
      <c r="J111" t="s">
        <v>163</v>
      </c>
      <c r="K111" t="s">
        <v>163</v>
      </c>
      <c r="L111" t="s">
        <v>163</v>
      </c>
      <c r="M111" t="s">
        <v>163</v>
      </c>
      <c r="N111" t="s">
        <v>163</v>
      </c>
      <c r="O111" t="s">
        <v>163</v>
      </c>
      <c r="P111" t="s">
        <v>163</v>
      </c>
      <c r="Q111" s="80" t="s">
        <v>163</v>
      </c>
      <c r="R111" s="79"/>
      <c r="T111" t="s">
        <v>163</v>
      </c>
      <c r="U111" t="s">
        <v>163</v>
      </c>
      <c r="V111" t="s">
        <v>163</v>
      </c>
    </row>
    <row r="112" spans="2:22" x14ac:dyDescent="0.35">
      <c r="B112" t="s">
        <v>163</v>
      </c>
      <c r="C112" s="79" t="s">
        <v>163</v>
      </c>
      <c r="E112" t="s">
        <v>163</v>
      </c>
      <c r="F112" t="s">
        <v>163</v>
      </c>
      <c r="G112" t="s">
        <v>163</v>
      </c>
      <c r="H112" t="s">
        <v>163</v>
      </c>
      <c r="I112" t="s">
        <v>163</v>
      </c>
      <c r="J112" t="s">
        <v>163</v>
      </c>
      <c r="K112" t="s">
        <v>163</v>
      </c>
      <c r="L112" t="s">
        <v>163</v>
      </c>
      <c r="M112" t="s">
        <v>163</v>
      </c>
      <c r="N112" t="s">
        <v>163</v>
      </c>
      <c r="O112" t="s">
        <v>163</v>
      </c>
      <c r="P112" t="s">
        <v>163</v>
      </c>
      <c r="Q112" s="80" t="s">
        <v>163</v>
      </c>
      <c r="R112" s="79"/>
      <c r="T112" t="s">
        <v>163</v>
      </c>
      <c r="U112" t="s">
        <v>163</v>
      </c>
      <c r="V112" t="s">
        <v>163</v>
      </c>
    </row>
    <row r="113" spans="2:22" x14ac:dyDescent="0.35">
      <c r="B113" t="s">
        <v>163</v>
      </c>
      <c r="C113" s="79" t="s">
        <v>163</v>
      </c>
      <c r="E113" t="s">
        <v>163</v>
      </c>
      <c r="F113" t="s">
        <v>163</v>
      </c>
      <c r="G113" t="s">
        <v>163</v>
      </c>
      <c r="H113" t="s">
        <v>163</v>
      </c>
      <c r="I113" t="s">
        <v>163</v>
      </c>
      <c r="J113" t="s">
        <v>163</v>
      </c>
      <c r="K113" t="s">
        <v>163</v>
      </c>
      <c r="L113" t="s">
        <v>163</v>
      </c>
      <c r="M113" t="s">
        <v>163</v>
      </c>
      <c r="N113" t="s">
        <v>163</v>
      </c>
      <c r="O113" t="s">
        <v>163</v>
      </c>
      <c r="P113" t="s">
        <v>163</v>
      </c>
      <c r="Q113" s="80" t="s">
        <v>163</v>
      </c>
      <c r="R113" s="79"/>
      <c r="T113" t="s">
        <v>163</v>
      </c>
      <c r="U113" t="s">
        <v>163</v>
      </c>
      <c r="V113" t="s">
        <v>163</v>
      </c>
    </row>
    <row r="114" spans="2:22" x14ac:dyDescent="0.35">
      <c r="B114" t="s">
        <v>163</v>
      </c>
      <c r="C114" s="79" t="s">
        <v>163</v>
      </c>
      <c r="E114" t="s">
        <v>163</v>
      </c>
      <c r="F114" t="s">
        <v>163</v>
      </c>
      <c r="G114" t="s">
        <v>163</v>
      </c>
      <c r="H114" t="s">
        <v>163</v>
      </c>
      <c r="I114" t="s">
        <v>163</v>
      </c>
      <c r="J114" t="s">
        <v>163</v>
      </c>
      <c r="K114" t="s">
        <v>163</v>
      </c>
      <c r="L114" t="s">
        <v>163</v>
      </c>
      <c r="M114" t="s">
        <v>163</v>
      </c>
      <c r="N114" t="s">
        <v>163</v>
      </c>
      <c r="O114" t="s">
        <v>163</v>
      </c>
      <c r="P114" t="s">
        <v>163</v>
      </c>
      <c r="Q114" s="80" t="s">
        <v>163</v>
      </c>
      <c r="R114" s="79"/>
      <c r="T114" t="s">
        <v>163</v>
      </c>
      <c r="U114" t="s">
        <v>163</v>
      </c>
      <c r="V114" t="s">
        <v>163</v>
      </c>
    </row>
    <row r="115" spans="2:22" x14ac:dyDescent="0.35">
      <c r="B115" t="s">
        <v>163</v>
      </c>
      <c r="C115" s="79" t="s">
        <v>163</v>
      </c>
      <c r="E115" t="s">
        <v>163</v>
      </c>
      <c r="F115" t="s">
        <v>163</v>
      </c>
      <c r="G115" t="s">
        <v>163</v>
      </c>
      <c r="H115" t="s">
        <v>163</v>
      </c>
      <c r="I115" t="s">
        <v>163</v>
      </c>
      <c r="J115" t="s">
        <v>163</v>
      </c>
      <c r="K115" t="s">
        <v>163</v>
      </c>
      <c r="L115" t="s">
        <v>163</v>
      </c>
      <c r="M115" t="s">
        <v>163</v>
      </c>
      <c r="N115" t="s">
        <v>163</v>
      </c>
      <c r="O115" t="s">
        <v>163</v>
      </c>
      <c r="P115" t="s">
        <v>163</v>
      </c>
      <c r="Q115" s="80" t="s">
        <v>163</v>
      </c>
      <c r="R115" s="79"/>
      <c r="T115" t="s">
        <v>163</v>
      </c>
      <c r="U115" t="s">
        <v>163</v>
      </c>
      <c r="V115" t="s">
        <v>163</v>
      </c>
    </row>
    <row r="116" spans="2:22" x14ac:dyDescent="0.35">
      <c r="B116" t="s">
        <v>163</v>
      </c>
      <c r="C116" s="79" t="s">
        <v>163</v>
      </c>
      <c r="E116" t="s">
        <v>163</v>
      </c>
      <c r="F116" t="s">
        <v>163</v>
      </c>
      <c r="G116" t="s">
        <v>163</v>
      </c>
      <c r="H116" t="s">
        <v>163</v>
      </c>
      <c r="I116" t="s">
        <v>163</v>
      </c>
      <c r="J116" t="s">
        <v>163</v>
      </c>
      <c r="K116" t="s">
        <v>163</v>
      </c>
      <c r="L116" t="s">
        <v>163</v>
      </c>
      <c r="M116" t="s">
        <v>163</v>
      </c>
      <c r="N116" t="s">
        <v>163</v>
      </c>
      <c r="O116" t="s">
        <v>163</v>
      </c>
      <c r="P116" t="s">
        <v>163</v>
      </c>
      <c r="Q116" s="80" t="s">
        <v>163</v>
      </c>
      <c r="R116" s="79"/>
      <c r="T116" t="s">
        <v>163</v>
      </c>
      <c r="U116" t="s">
        <v>163</v>
      </c>
      <c r="V116" t="s">
        <v>163</v>
      </c>
    </row>
    <row r="117" spans="2:22" x14ac:dyDescent="0.35">
      <c r="B117" t="s">
        <v>163</v>
      </c>
      <c r="C117" s="79" t="s">
        <v>163</v>
      </c>
      <c r="E117" t="s">
        <v>163</v>
      </c>
      <c r="F117" t="s">
        <v>163</v>
      </c>
      <c r="G117" t="s">
        <v>163</v>
      </c>
      <c r="H117" t="s">
        <v>163</v>
      </c>
      <c r="I117" t="s">
        <v>163</v>
      </c>
      <c r="J117" t="s">
        <v>163</v>
      </c>
      <c r="K117" t="s">
        <v>163</v>
      </c>
      <c r="L117" t="s">
        <v>163</v>
      </c>
      <c r="M117" t="s">
        <v>163</v>
      </c>
      <c r="N117" t="s">
        <v>163</v>
      </c>
      <c r="O117" t="s">
        <v>163</v>
      </c>
      <c r="P117" t="s">
        <v>163</v>
      </c>
      <c r="Q117" s="80" t="s">
        <v>163</v>
      </c>
      <c r="R117" s="79"/>
      <c r="T117" t="s">
        <v>163</v>
      </c>
      <c r="U117" t="s">
        <v>163</v>
      </c>
      <c r="V117" t="s">
        <v>163</v>
      </c>
    </row>
    <row r="118" spans="2:22" x14ac:dyDescent="0.35">
      <c r="B118" t="s">
        <v>163</v>
      </c>
      <c r="C118" s="79" t="s">
        <v>163</v>
      </c>
      <c r="E118" t="s">
        <v>163</v>
      </c>
      <c r="F118" t="s">
        <v>163</v>
      </c>
      <c r="G118" t="s">
        <v>163</v>
      </c>
      <c r="H118" t="s">
        <v>163</v>
      </c>
      <c r="I118" t="s">
        <v>163</v>
      </c>
      <c r="J118" t="s">
        <v>163</v>
      </c>
      <c r="K118" t="s">
        <v>163</v>
      </c>
      <c r="L118" t="s">
        <v>163</v>
      </c>
      <c r="M118" t="s">
        <v>163</v>
      </c>
      <c r="N118" t="s">
        <v>163</v>
      </c>
      <c r="O118" t="s">
        <v>163</v>
      </c>
      <c r="P118" t="s">
        <v>163</v>
      </c>
      <c r="Q118" s="80" t="s">
        <v>163</v>
      </c>
      <c r="R118" s="79"/>
      <c r="T118" t="s">
        <v>163</v>
      </c>
      <c r="U118" t="s">
        <v>163</v>
      </c>
      <c r="V118" t="s">
        <v>163</v>
      </c>
    </row>
    <row r="119" spans="2:22" x14ac:dyDescent="0.35">
      <c r="B119" t="s">
        <v>163</v>
      </c>
      <c r="C119" s="79" t="s">
        <v>163</v>
      </c>
      <c r="E119" t="s">
        <v>163</v>
      </c>
      <c r="F119" t="s">
        <v>163</v>
      </c>
      <c r="G119" t="s">
        <v>163</v>
      </c>
      <c r="H119" t="s">
        <v>163</v>
      </c>
      <c r="I119" t="s">
        <v>163</v>
      </c>
      <c r="J119" t="s">
        <v>163</v>
      </c>
      <c r="K119" t="s">
        <v>163</v>
      </c>
      <c r="L119" t="s">
        <v>163</v>
      </c>
      <c r="M119" t="s">
        <v>163</v>
      </c>
      <c r="N119" t="s">
        <v>163</v>
      </c>
      <c r="O119" t="s">
        <v>163</v>
      </c>
      <c r="P119" t="s">
        <v>163</v>
      </c>
      <c r="Q119" s="80" t="s">
        <v>163</v>
      </c>
      <c r="R119" s="79"/>
      <c r="T119" t="s">
        <v>163</v>
      </c>
      <c r="U119" t="s">
        <v>163</v>
      </c>
      <c r="V119" t="s">
        <v>163</v>
      </c>
    </row>
    <row r="120" spans="2:22" x14ac:dyDescent="0.35">
      <c r="B120" t="s">
        <v>163</v>
      </c>
      <c r="C120" s="79" t="s">
        <v>163</v>
      </c>
      <c r="E120" t="s">
        <v>163</v>
      </c>
      <c r="F120" t="s">
        <v>163</v>
      </c>
      <c r="G120" t="s">
        <v>163</v>
      </c>
      <c r="H120" t="s">
        <v>163</v>
      </c>
      <c r="I120" t="s">
        <v>163</v>
      </c>
      <c r="J120" t="s">
        <v>163</v>
      </c>
      <c r="K120" t="s">
        <v>163</v>
      </c>
      <c r="L120" t="s">
        <v>163</v>
      </c>
      <c r="M120" t="s">
        <v>163</v>
      </c>
      <c r="N120" t="s">
        <v>163</v>
      </c>
      <c r="O120" t="s">
        <v>163</v>
      </c>
      <c r="P120" t="s">
        <v>163</v>
      </c>
      <c r="Q120" s="80" t="s">
        <v>163</v>
      </c>
      <c r="R120" s="79"/>
      <c r="T120" t="s">
        <v>163</v>
      </c>
      <c r="U120" t="s">
        <v>163</v>
      </c>
      <c r="V120" t="s">
        <v>163</v>
      </c>
    </row>
    <row r="121" spans="2:22" x14ac:dyDescent="0.35">
      <c r="B121" t="s">
        <v>163</v>
      </c>
      <c r="C121" s="79" t="s">
        <v>163</v>
      </c>
      <c r="E121" t="s">
        <v>163</v>
      </c>
      <c r="F121" t="s">
        <v>163</v>
      </c>
      <c r="G121" t="s">
        <v>163</v>
      </c>
      <c r="H121" t="s">
        <v>163</v>
      </c>
      <c r="I121" t="s">
        <v>163</v>
      </c>
      <c r="J121" t="s">
        <v>163</v>
      </c>
      <c r="K121" t="s">
        <v>163</v>
      </c>
      <c r="L121" t="s">
        <v>163</v>
      </c>
      <c r="M121" t="s">
        <v>163</v>
      </c>
      <c r="N121" t="s">
        <v>163</v>
      </c>
      <c r="O121" t="s">
        <v>163</v>
      </c>
      <c r="P121" t="s">
        <v>163</v>
      </c>
      <c r="Q121" s="80" t="s">
        <v>163</v>
      </c>
      <c r="R121" s="79"/>
      <c r="T121" t="s">
        <v>163</v>
      </c>
      <c r="U121" t="s">
        <v>163</v>
      </c>
      <c r="V121" t="s">
        <v>163</v>
      </c>
    </row>
    <row r="122" spans="2:22" x14ac:dyDescent="0.35">
      <c r="B122" t="s">
        <v>163</v>
      </c>
      <c r="C122" s="79" t="s">
        <v>163</v>
      </c>
      <c r="E122" t="s">
        <v>163</v>
      </c>
      <c r="F122" t="s">
        <v>163</v>
      </c>
      <c r="G122" t="s">
        <v>163</v>
      </c>
      <c r="H122" t="s">
        <v>163</v>
      </c>
      <c r="I122" t="s">
        <v>163</v>
      </c>
      <c r="J122" t="s">
        <v>163</v>
      </c>
      <c r="K122" t="s">
        <v>163</v>
      </c>
      <c r="L122" t="s">
        <v>163</v>
      </c>
      <c r="M122" t="s">
        <v>163</v>
      </c>
      <c r="N122" t="s">
        <v>163</v>
      </c>
      <c r="O122" t="s">
        <v>163</v>
      </c>
      <c r="P122" t="s">
        <v>163</v>
      </c>
      <c r="Q122" s="80" t="s">
        <v>163</v>
      </c>
      <c r="R122" s="79"/>
      <c r="T122" t="s">
        <v>163</v>
      </c>
      <c r="U122" t="s">
        <v>163</v>
      </c>
      <c r="V122" t="s">
        <v>163</v>
      </c>
    </row>
    <row r="123" spans="2:22" x14ac:dyDescent="0.35">
      <c r="B123" t="s">
        <v>163</v>
      </c>
      <c r="C123" s="79" t="s">
        <v>163</v>
      </c>
      <c r="E123" t="s">
        <v>163</v>
      </c>
      <c r="F123" t="s">
        <v>163</v>
      </c>
      <c r="G123" t="s">
        <v>163</v>
      </c>
      <c r="H123" t="s">
        <v>163</v>
      </c>
      <c r="I123" t="s">
        <v>163</v>
      </c>
      <c r="J123" t="s">
        <v>163</v>
      </c>
      <c r="K123" t="s">
        <v>163</v>
      </c>
      <c r="L123" t="s">
        <v>163</v>
      </c>
      <c r="M123" t="s">
        <v>163</v>
      </c>
      <c r="N123" t="s">
        <v>163</v>
      </c>
      <c r="O123" t="s">
        <v>163</v>
      </c>
      <c r="P123" t="s">
        <v>163</v>
      </c>
      <c r="Q123" s="80" t="s">
        <v>163</v>
      </c>
      <c r="R123" s="79"/>
      <c r="T123" t="s">
        <v>163</v>
      </c>
      <c r="U123" t="s">
        <v>163</v>
      </c>
      <c r="V123" t="s">
        <v>163</v>
      </c>
    </row>
    <row r="124" spans="2:22" x14ac:dyDescent="0.35">
      <c r="B124" t="s">
        <v>163</v>
      </c>
      <c r="C124" s="79" t="s">
        <v>163</v>
      </c>
      <c r="E124" t="s">
        <v>163</v>
      </c>
      <c r="F124" t="s">
        <v>163</v>
      </c>
      <c r="G124" t="s">
        <v>163</v>
      </c>
      <c r="H124" t="s">
        <v>163</v>
      </c>
      <c r="I124" t="s">
        <v>163</v>
      </c>
      <c r="J124" t="s">
        <v>163</v>
      </c>
      <c r="K124" t="s">
        <v>163</v>
      </c>
      <c r="L124" t="s">
        <v>163</v>
      </c>
      <c r="M124" t="s">
        <v>163</v>
      </c>
      <c r="N124" t="s">
        <v>163</v>
      </c>
      <c r="O124" t="s">
        <v>163</v>
      </c>
      <c r="P124" t="s">
        <v>163</v>
      </c>
      <c r="Q124" s="80" t="s">
        <v>163</v>
      </c>
      <c r="R124" s="79"/>
      <c r="T124" t="s">
        <v>163</v>
      </c>
      <c r="U124" t="s">
        <v>163</v>
      </c>
      <c r="V124" t="s">
        <v>163</v>
      </c>
    </row>
    <row r="125" spans="2:22" x14ac:dyDescent="0.35">
      <c r="B125" t="s">
        <v>163</v>
      </c>
      <c r="C125" s="79" t="s">
        <v>163</v>
      </c>
      <c r="E125" t="s">
        <v>163</v>
      </c>
      <c r="F125" t="s">
        <v>163</v>
      </c>
      <c r="G125" t="s">
        <v>163</v>
      </c>
      <c r="H125" t="s">
        <v>163</v>
      </c>
      <c r="I125" t="s">
        <v>163</v>
      </c>
      <c r="J125" t="s">
        <v>163</v>
      </c>
      <c r="K125" t="s">
        <v>163</v>
      </c>
      <c r="L125" t="s">
        <v>163</v>
      </c>
      <c r="M125" t="s">
        <v>163</v>
      </c>
      <c r="N125" t="s">
        <v>163</v>
      </c>
      <c r="O125" t="s">
        <v>163</v>
      </c>
      <c r="P125" t="s">
        <v>163</v>
      </c>
      <c r="Q125" s="80" t="s">
        <v>163</v>
      </c>
      <c r="R125" s="79"/>
      <c r="T125" t="s">
        <v>163</v>
      </c>
      <c r="U125" t="s">
        <v>163</v>
      </c>
      <c r="V125" t="s">
        <v>163</v>
      </c>
    </row>
    <row r="126" spans="2:22" x14ac:dyDescent="0.35">
      <c r="B126" t="s">
        <v>163</v>
      </c>
      <c r="C126" s="79" t="s">
        <v>163</v>
      </c>
      <c r="E126" t="s">
        <v>163</v>
      </c>
      <c r="F126" t="s">
        <v>163</v>
      </c>
      <c r="G126" t="s">
        <v>163</v>
      </c>
      <c r="H126" t="s">
        <v>163</v>
      </c>
      <c r="I126" t="s">
        <v>163</v>
      </c>
      <c r="J126" t="s">
        <v>163</v>
      </c>
      <c r="K126" t="s">
        <v>163</v>
      </c>
      <c r="L126" t="s">
        <v>163</v>
      </c>
      <c r="M126" t="s">
        <v>163</v>
      </c>
      <c r="N126" t="s">
        <v>163</v>
      </c>
      <c r="O126" t="s">
        <v>163</v>
      </c>
      <c r="P126" t="s">
        <v>163</v>
      </c>
      <c r="Q126" s="80" t="s">
        <v>163</v>
      </c>
      <c r="R126" s="79"/>
      <c r="T126" t="s">
        <v>163</v>
      </c>
      <c r="U126" t="s">
        <v>163</v>
      </c>
      <c r="V126" t="s">
        <v>163</v>
      </c>
    </row>
    <row r="127" spans="2:22" x14ac:dyDescent="0.35">
      <c r="B127" t="s">
        <v>163</v>
      </c>
      <c r="C127" s="79" t="s">
        <v>163</v>
      </c>
      <c r="E127" t="s">
        <v>163</v>
      </c>
      <c r="F127" t="s">
        <v>163</v>
      </c>
      <c r="G127" t="s">
        <v>163</v>
      </c>
      <c r="H127" t="s">
        <v>163</v>
      </c>
      <c r="I127" t="s">
        <v>163</v>
      </c>
      <c r="J127" t="s">
        <v>163</v>
      </c>
      <c r="K127" t="s">
        <v>163</v>
      </c>
      <c r="L127" t="s">
        <v>163</v>
      </c>
      <c r="M127" t="s">
        <v>163</v>
      </c>
      <c r="N127" t="s">
        <v>163</v>
      </c>
      <c r="O127" t="s">
        <v>163</v>
      </c>
      <c r="P127" t="s">
        <v>163</v>
      </c>
      <c r="Q127" s="80" t="s">
        <v>163</v>
      </c>
      <c r="R127" s="79"/>
      <c r="T127" t="s">
        <v>163</v>
      </c>
      <c r="U127" t="s">
        <v>163</v>
      </c>
      <c r="V127" t="s">
        <v>163</v>
      </c>
    </row>
    <row r="128" spans="2:22" x14ac:dyDescent="0.35">
      <c r="B128" t="s">
        <v>163</v>
      </c>
      <c r="C128" s="79" t="s">
        <v>163</v>
      </c>
      <c r="E128" t="s">
        <v>163</v>
      </c>
      <c r="F128" t="s">
        <v>163</v>
      </c>
      <c r="G128" t="s">
        <v>163</v>
      </c>
      <c r="H128" t="s">
        <v>163</v>
      </c>
      <c r="I128" t="s">
        <v>163</v>
      </c>
      <c r="J128" t="s">
        <v>163</v>
      </c>
      <c r="K128" t="s">
        <v>163</v>
      </c>
      <c r="L128" t="s">
        <v>163</v>
      </c>
      <c r="M128" t="s">
        <v>163</v>
      </c>
      <c r="N128" t="s">
        <v>163</v>
      </c>
      <c r="O128" t="s">
        <v>163</v>
      </c>
      <c r="P128" t="s">
        <v>163</v>
      </c>
      <c r="Q128" s="80" t="s">
        <v>163</v>
      </c>
      <c r="R128" s="79"/>
      <c r="T128" t="s">
        <v>163</v>
      </c>
      <c r="U128" t="s">
        <v>163</v>
      </c>
      <c r="V128" t="s">
        <v>163</v>
      </c>
    </row>
    <row r="129" spans="2:22" x14ac:dyDescent="0.35">
      <c r="B129" t="s">
        <v>163</v>
      </c>
      <c r="C129" s="79" t="s">
        <v>163</v>
      </c>
      <c r="E129" t="s">
        <v>163</v>
      </c>
      <c r="F129" t="s">
        <v>163</v>
      </c>
      <c r="G129" t="s">
        <v>163</v>
      </c>
      <c r="H129" t="s">
        <v>163</v>
      </c>
      <c r="I129" t="s">
        <v>163</v>
      </c>
      <c r="J129" t="s">
        <v>163</v>
      </c>
      <c r="K129" t="s">
        <v>163</v>
      </c>
      <c r="L129" t="s">
        <v>163</v>
      </c>
      <c r="M129" t="s">
        <v>163</v>
      </c>
      <c r="N129" t="s">
        <v>163</v>
      </c>
      <c r="O129" t="s">
        <v>163</v>
      </c>
      <c r="P129" t="s">
        <v>163</v>
      </c>
      <c r="Q129" s="80" t="s">
        <v>163</v>
      </c>
      <c r="R129" s="79"/>
      <c r="T129" t="s">
        <v>163</v>
      </c>
      <c r="U129" t="s">
        <v>163</v>
      </c>
      <c r="V129" t="s">
        <v>163</v>
      </c>
    </row>
    <row r="130" spans="2:22" x14ac:dyDescent="0.35">
      <c r="B130" t="s">
        <v>163</v>
      </c>
      <c r="C130" s="79" t="s">
        <v>163</v>
      </c>
      <c r="E130" t="s">
        <v>163</v>
      </c>
      <c r="F130" t="s">
        <v>163</v>
      </c>
      <c r="G130" t="s">
        <v>163</v>
      </c>
      <c r="H130" t="s">
        <v>163</v>
      </c>
      <c r="I130" t="s">
        <v>163</v>
      </c>
      <c r="J130" t="s">
        <v>163</v>
      </c>
      <c r="K130" t="s">
        <v>163</v>
      </c>
      <c r="L130" t="s">
        <v>163</v>
      </c>
      <c r="M130" t="s">
        <v>163</v>
      </c>
      <c r="N130" t="s">
        <v>163</v>
      </c>
      <c r="O130" t="s">
        <v>163</v>
      </c>
      <c r="P130" t="s">
        <v>163</v>
      </c>
      <c r="Q130" s="80" t="s">
        <v>163</v>
      </c>
      <c r="R130" s="79"/>
      <c r="T130" t="s">
        <v>163</v>
      </c>
      <c r="U130" t="s">
        <v>163</v>
      </c>
      <c r="V130" t="s">
        <v>163</v>
      </c>
    </row>
    <row r="131" spans="2:22" x14ac:dyDescent="0.35">
      <c r="B131" t="s">
        <v>163</v>
      </c>
      <c r="C131" s="79" t="s">
        <v>163</v>
      </c>
      <c r="E131" t="s">
        <v>163</v>
      </c>
      <c r="F131" t="s">
        <v>163</v>
      </c>
      <c r="G131" t="s">
        <v>163</v>
      </c>
      <c r="H131" t="s">
        <v>163</v>
      </c>
      <c r="I131" t="s">
        <v>163</v>
      </c>
      <c r="J131" t="s">
        <v>163</v>
      </c>
      <c r="K131" t="s">
        <v>163</v>
      </c>
      <c r="L131" t="s">
        <v>163</v>
      </c>
      <c r="M131" t="s">
        <v>163</v>
      </c>
      <c r="N131" t="s">
        <v>163</v>
      </c>
      <c r="O131" t="s">
        <v>163</v>
      </c>
      <c r="P131" t="s">
        <v>163</v>
      </c>
      <c r="Q131" s="80" t="s">
        <v>163</v>
      </c>
      <c r="R131" s="79"/>
      <c r="T131" t="s">
        <v>163</v>
      </c>
      <c r="U131" t="s">
        <v>163</v>
      </c>
      <c r="V131" t="s">
        <v>163</v>
      </c>
    </row>
    <row r="132" spans="2:22" x14ac:dyDescent="0.35">
      <c r="B132" t="s">
        <v>163</v>
      </c>
      <c r="C132" s="79" t="s">
        <v>163</v>
      </c>
      <c r="E132" t="s">
        <v>163</v>
      </c>
      <c r="F132" t="s">
        <v>163</v>
      </c>
      <c r="G132" t="s">
        <v>163</v>
      </c>
      <c r="H132" t="s">
        <v>163</v>
      </c>
      <c r="I132" t="s">
        <v>163</v>
      </c>
      <c r="J132" t="s">
        <v>163</v>
      </c>
      <c r="K132" t="s">
        <v>163</v>
      </c>
      <c r="L132" t="s">
        <v>163</v>
      </c>
      <c r="M132" t="s">
        <v>163</v>
      </c>
      <c r="N132" t="s">
        <v>163</v>
      </c>
      <c r="O132" t="s">
        <v>163</v>
      </c>
      <c r="P132" t="s">
        <v>163</v>
      </c>
      <c r="Q132" s="80" t="s">
        <v>163</v>
      </c>
      <c r="R132" s="79"/>
      <c r="T132" t="s">
        <v>163</v>
      </c>
      <c r="U132" t="s">
        <v>163</v>
      </c>
      <c r="V132" t="s">
        <v>163</v>
      </c>
    </row>
    <row r="133" spans="2:22" x14ac:dyDescent="0.35">
      <c r="B133" t="s">
        <v>163</v>
      </c>
      <c r="C133" s="79" t="s">
        <v>163</v>
      </c>
      <c r="E133" t="s">
        <v>163</v>
      </c>
      <c r="F133" t="s">
        <v>163</v>
      </c>
      <c r="G133" t="s">
        <v>163</v>
      </c>
      <c r="H133" t="s">
        <v>163</v>
      </c>
      <c r="I133" t="s">
        <v>163</v>
      </c>
      <c r="J133" t="s">
        <v>163</v>
      </c>
      <c r="K133" t="s">
        <v>163</v>
      </c>
      <c r="L133" t="s">
        <v>163</v>
      </c>
      <c r="M133" t="s">
        <v>163</v>
      </c>
      <c r="N133" t="s">
        <v>163</v>
      </c>
      <c r="O133" t="s">
        <v>163</v>
      </c>
      <c r="P133" t="s">
        <v>163</v>
      </c>
      <c r="Q133" s="80" t="s">
        <v>163</v>
      </c>
      <c r="R133" s="79"/>
      <c r="T133" t="s">
        <v>163</v>
      </c>
      <c r="U133" t="s">
        <v>163</v>
      </c>
      <c r="V133" t="s">
        <v>163</v>
      </c>
    </row>
    <row r="134" spans="2:22" x14ac:dyDescent="0.35">
      <c r="B134" t="s">
        <v>163</v>
      </c>
      <c r="C134" s="79" t="s">
        <v>163</v>
      </c>
      <c r="E134" t="s">
        <v>163</v>
      </c>
      <c r="F134" t="s">
        <v>163</v>
      </c>
      <c r="G134" t="s">
        <v>163</v>
      </c>
      <c r="H134" t="s">
        <v>163</v>
      </c>
      <c r="I134" t="s">
        <v>163</v>
      </c>
      <c r="J134" t="s">
        <v>163</v>
      </c>
      <c r="K134" t="s">
        <v>163</v>
      </c>
      <c r="L134" t="s">
        <v>163</v>
      </c>
      <c r="M134" t="s">
        <v>163</v>
      </c>
      <c r="N134" t="s">
        <v>163</v>
      </c>
      <c r="O134" t="s">
        <v>163</v>
      </c>
      <c r="P134" t="s">
        <v>163</v>
      </c>
      <c r="Q134" s="80" t="s">
        <v>163</v>
      </c>
      <c r="R134" s="79"/>
      <c r="T134" t="s">
        <v>163</v>
      </c>
      <c r="U134" t="s">
        <v>163</v>
      </c>
      <c r="V134" t="s">
        <v>163</v>
      </c>
    </row>
    <row r="135" spans="2:22" x14ac:dyDescent="0.35">
      <c r="B135" t="s">
        <v>163</v>
      </c>
      <c r="C135" s="79" t="s">
        <v>163</v>
      </c>
      <c r="E135" t="s">
        <v>163</v>
      </c>
      <c r="F135" t="s">
        <v>163</v>
      </c>
      <c r="G135" t="s">
        <v>163</v>
      </c>
      <c r="H135" t="s">
        <v>163</v>
      </c>
      <c r="I135" t="s">
        <v>163</v>
      </c>
      <c r="J135" t="s">
        <v>163</v>
      </c>
      <c r="K135" t="s">
        <v>163</v>
      </c>
      <c r="L135" t="s">
        <v>163</v>
      </c>
      <c r="M135" t="s">
        <v>163</v>
      </c>
      <c r="N135" t="s">
        <v>163</v>
      </c>
      <c r="O135" t="s">
        <v>163</v>
      </c>
      <c r="P135" t="s">
        <v>163</v>
      </c>
      <c r="Q135" s="80" t="s">
        <v>163</v>
      </c>
      <c r="R135" s="79"/>
      <c r="T135" t="s">
        <v>163</v>
      </c>
      <c r="U135" t="s">
        <v>163</v>
      </c>
      <c r="V135" t="s">
        <v>163</v>
      </c>
    </row>
    <row r="136" spans="2:22" x14ac:dyDescent="0.35">
      <c r="B136" t="s">
        <v>163</v>
      </c>
      <c r="C136" s="79" t="s">
        <v>163</v>
      </c>
      <c r="E136" t="s">
        <v>163</v>
      </c>
      <c r="F136" t="s">
        <v>163</v>
      </c>
      <c r="G136" t="s">
        <v>163</v>
      </c>
      <c r="H136" t="s">
        <v>163</v>
      </c>
      <c r="I136" t="s">
        <v>163</v>
      </c>
      <c r="J136" t="s">
        <v>163</v>
      </c>
      <c r="K136" t="s">
        <v>163</v>
      </c>
      <c r="L136" t="s">
        <v>163</v>
      </c>
      <c r="M136" t="s">
        <v>163</v>
      </c>
      <c r="N136" t="s">
        <v>163</v>
      </c>
      <c r="O136" t="s">
        <v>163</v>
      </c>
      <c r="P136" t="s">
        <v>163</v>
      </c>
      <c r="Q136" s="80" t="s">
        <v>163</v>
      </c>
      <c r="R136" s="79"/>
      <c r="T136" t="s">
        <v>163</v>
      </c>
      <c r="U136" t="s">
        <v>163</v>
      </c>
      <c r="V136" t="s">
        <v>163</v>
      </c>
    </row>
    <row r="137" spans="2:22" x14ac:dyDescent="0.35">
      <c r="B137" t="s">
        <v>163</v>
      </c>
      <c r="C137" s="79" t="s">
        <v>163</v>
      </c>
      <c r="E137" t="s">
        <v>163</v>
      </c>
      <c r="F137" t="s">
        <v>163</v>
      </c>
      <c r="G137" t="s">
        <v>163</v>
      </c>
      <c r="H137" t="s">
        <v>163</v>
      </c>
      <c r="I137" t="s">
        <v>163</v>
      </c>
      <c r="J137" t="s">
        <v>163</v>
      </c>
      <c r="K137" t="s">
        <v>163</v>
      </c>
      <c r="L137" t="s">
        <v>163</v>
      </c>
      <c r="M137" t="s">
        <v>163</v>
      </c>
      <c r="N137" t="s">
        <v>163</v>
      </c>
      <c r="O137" t="s">
        <v>163</v>
      </c>
      <c r="P137" t="s">
        <v>163</v>
      </c>
      <c r="Q137" s="80" t="s">
        <v>163</v>
      </c>
      <c r="R137" s="79"/>
      <c r="T137" t="s">
        <v>163</v>
      </c>
      <c r="U137" t="s">
        <v>163</v>
      </c>
      <c r="V137" t="s">
        <v>163</v>
      </c>
    </row>
    <row r="138" spans="2:22" x14ac:dyDescent="0.35">
      <c r="B138" t="s">
        <v>163</v>
      </c>
      <c r="C138" s="79" t="s">
        <v>163</v>
      </c>
      <c r="E138" t="s">
        <v>163</v>
      </c>
      <c r="F138" t="s">
        <v>163</v>
      </c>
      <c r="G138" t="s">
        <v>163</v>
      </c>
      <c r="H138" t="s">
        <v>163</v>
      </c>
      <c r="I138" t="s">
        <v>163</v>
      </c>
      <c r="J138" t="s">
        <v>163</v>
      </c>
      <c r="K138" t="s">
        <v>163</v>
      </c>
      <c r="L138" t="s">
        <v>163</v>
      </c>
      <c r="M138" t="s">
        <v>163</v>
      </c>
      <c r="N138" t="s">
        <v>163</v>
      </c>
      <c r="O138" t="s">
        <v>163</v>
      </c>
      <c r="P138" t="s">
        <v>163</v>
      </c>
      <c r="Q138" s="80" t="s">
        <v>163</v>
      </c>
      <c r="R138" s="79"/>
      <c r="T138" t="s">
        <v>163</v>
      </c>
      <c r="U138" t="s">
        <v>163</v>
      </c>
      <c r="V138" t="s">
        <v>163</v>
      </c>
    </row>
    <row r="139" spans="2:22" x14ac:dyDescent="0.35">
      <c r="B139" t="s">
        <v>163</v>
      </c>
      <c r="C139" s="79" t="s">
        <v>163</v>
      </c>
      <c r="E139" t="s">
        <v>163</v>
      </c>
      <c r="F139" t="s">
        <v>163</v>
      </c>
      <c r="G139" t="s">
        <v>163</v>
      </c>
      <c r="H139" t="s">
        <v>163</v>
      </c>
      <c r="I139" t="s">
        <v>163</v>
      </c>
      <c r="J139" t="s">
        <v>163</v>
      </c>
      <c r="K139" t="s">
        <v>163</v>
      </c>
      <c r="L139" t="s">
        <v>163</v>
      </c>
      <c r="M139" t="s">
        <v>163</v>
      </c>
      <c r="N139" t="s">
        <v>163</v>
      </c>
      <c r="O139" t="s">
        <v>163</v>
      </c>
      <c r="P139" t="s">
        <v>163</v>
      </c>
      <c r="Q139" s="80" t="s">
        <v>163</v>
      </c>
      <c r="R139" s="79"/>
      <c r="T139" t="s">
        <v>163</v>
      </c>
      <c r="U139" t="s">
        <v>163</v>
      </c>
      <c r="V139" t="s">
        <v>163</v>
      </c>
    </row>
    <row r="140" spans="2:22" x14ac:dyDescent="0.35">
      <c r="B140" t="s">
        <v>163</v>
      </c>
      <c r="C140" s="79" t="s">
        <v>163</v>
      </c>
      <c r="E140" t="s">
        <v>163</v>
      </c>
      <c r="F140" t="s">
        <v>163</v>
      </c>
      <c r="G140" t="s">
        <v>163</v>
      </c>
      <c r="H140" t="s">
        <v>163</v>
      </c>
      <c r="I140" t="s">
        <v>163</v>
      </c>
      <c r="J140" t="s">
        <v>163</v>
      </c>
      <c r="K140" t="s">
        <v>163</v>
      </c>
      <c r="L140" t="s">
        <v>163</v>
      </c>
      <c r="M140" t="s">
        <v>163</v>
      </c>
      <c r="N140" t="s">
        <v>163</v>
      </c>
      <c r="O140" t="s">
        <v>163</v>
      </c>
      <c r="P140" t="s">
        <v>163</v>
      </c>
      <c r="Q140" s="80" t="s">
        <v>163</v>
      </c>
      <c r="R140" s="79"/>
      <c r="T140" t="s">
        <v>163</v>
      </c>
      <c r="U140" t="s">
        <v>163</v>
      </c>
      <c r="V140" t="s">
        <v>163</v>
      </c>
    </row>
    <row r="141" spans="2:22" x14ac:dyDescent="0.35">
      <c r="B141" t="s">
        <v>163</v>
      </c>
      <c r="C141" s="79" t="s">
        <v>163</v>
      </c>
      <c r="E141" t="s">
        <v>163</v>
      </c>
      <c r="F141" t="s">
        <v>163</v>
      </c>
      <c r="G141" t="s">
        <v>163</v>
      </c>
      <c r="H141" t="s">
        <v>163</v>
      </c>
      <c r="I141" t="s">
        <v>163</v>
      </c>
      <c r="J141" t="s">
        <v>163</v>
      </c>
      <c r="K141" t="s">
        <v>163</v>
      </c>
      <c r="L141" t="s">
        <v>163</v>
      </c>
      <c r="M141" t="s">
        <v>163</v>
      </c>
      <c r="N141" t="s">
        <v>163</v>
      </c>
      <c r="O141" t="s">
        <v>163</v>
      </c>
      <c r="P141" t="s">
        <v>163</v>
      </c>
      <c r="Q141" s="80" t="s">
        <v>163</v>
      </c>
      <c r="R141" s="79"/>
      <c r="T141" t="s">
        <v>163</v>
      </c>
      <c r="U141" t="s">
        <v>163</v>
      </c>
      <c r="V141" t="s">
        <v>163</v>
      </c>
    </row>
    <row r="142" spans="2:22" x14ac:dyDescent="0.35">
      <c r="B142" t="s">
        <v>163</v>
      </c>
      <c r="C142" s="79" t="s">
        <v>163</v>
      </c>
      <c r="E142" t="s">
        <v>163</v>
      </c>
      <c r="F142" t="s">
        <v>163</v>
      </c>
      <c r="G142" t="s">
        <v>163</v>
      </c>
      <c r="H142" t="s">
        <v>163</v>
      </c>
      <c r="I142" t="s">
        <v>163</v>
      </c>
      <c r="J142" t="s">
        <v>163</v>
      </c>
      <c r="K142" t="s">
        <v>163</v>
      </c>
      <c r="L142" t="s">
        <v>163</v>
      </c>
      <c r="M142" t="s">
        <v>163</v>
      </c>
      <c r="N142" t="s">
        <v>163</v>
      </c>
      <c r="O142" t="s">
        <v>163</v>
      </c>
      <c r="P142" t="s">
        <v>163</v>
      </c>
      <c r="Q142" s="80" t="s">
        <v>163</v>
      </c>
      <c r="R142" s="79"/>
      <c r="T142" t="s">
        <v>163</v>
      </c>
      <c r="U142" t="s">
        <v>163</v>
      </c>
      <c r="V142" t="s">
        <v>163</v>
      </c>
    </row>
    <row r="143" spans="2:22" x14ac:dyDescent="0.35">
      <c r="B143" t="s">
        <v>163</v>
      </c>
      <c r="C143" s="79" t="s">
        <v>163</v>
      </c>
      <c r="E143" t="s">
        <v>163</v>
      </c>
      <c r="F143" t="s">
        <v>163</v>
      </c>
      <c r="G143" t="s">
        <v>163</v>
      </c>
      <c r="H143" t="s">
        <v>163</v>
      </c>
      <c r="I143" t="s">
        <v>163</v>
      </c>
      <c r="J143" t="s">
        <v>163</v>
      </c>
      <c r="K143" t="s">
        <v>163</v>
      </c>
      <c r="L143" t="s">
        <v>163</v>
      </c>
      <c r="M143" t="s">
        <v>163</v>
      </c>
      <c r="N143" t="s">
        <v>163</v>
      </c>
      <c r="O143" t="s">
        <v>163</v>
      </c>
      <c r="P143" t="s">
        <v>163</v>
      </c>
      <c r="Q143" s="80" t="s">
        <v>163</v>
      </c>
      <c r="R143" s="79"/>
      <c r="T143" t="s">
        <v>163</v>
      </c>
      <c r="U143" t="s">
        <v>163</v>
      </c>
      <c r="V143" t="s">
        <v>163</v>
      </c>
    </row>
    <row r="144" spans="2:22" x14ac:dyDescent="0.35">
      <c r="B144" t="s">
        <v>163</v>
      </c>
      <c r="C144" s="79" t="s">
        <v>163</v>
      </c>
      <c r="E144" t="s">
        <v>163</v>
      </c>
      <c r="F144" t="s">
        <v>163</v>
      </c>
      <c r="G144" t="s">
        <v>163</v>
      </c>
      <c r="H144" t="s">
        <v>163</v>
      </c>
      <c r="I144" t="s">
        <v>163</v>
      </c>
      <c r="J144" t="s">
        <v>163</v>
      </c>
      <c r="K144" t="s">
        <v>163</v>
      </c>
      <c r="L144" t="s">
        <v>163</v>
      </c>
      <c r="M144" t="s">
        <v>163</v>
      </c>
      <c r="N144" t="s">
        <v>163</v>
      </c>
      <c r="O144" t="s">
        <v>163</v>
      </c>
      <c r="P144" t="s">
        <v>163</v>
      </c>
      <c r="Q144" s="80" t="s">
        <v>163</v>
      </c>
      <c r="R144" s="79"/>
      <c r="T144" t="s">
        <v>163</v>
      </c>
      <c r="U144" t="s">
        <v>163</v>
      </c>
      <c r="V144" t="s">
        <v>163</v>
      </c>
    </row>
    <row r="145" spans="2:22" x14ac:dyDescent="0.35">
      <c r="B145" t="s">
        <v>163</v>
      </c>
      <c r="C145" s="79" t="s">
        <v>163</v>
      </c>
      <c r="E145" t="s">
        <v>163</v>
      </c>
      <c r="F145" t="s">
        <v>163</v>
      </c>
      <c r="G145" t="s">
        <v>163</v>
      </c>
      <c r="H145" t="s">
        <v>163</v>
      </c>
      <c r="I145" t="s">
        <v>163</v>
      </c>
      <c r="J145" t="s">
        <v>163</v>
      </c>
      <c r="K145" t="s">
        <v>163</v>
      </c>
      <c r="L145" t="s">
        <v>163</v>
      </c>
      <c r="M145" t="s">
        <v>163</v>
      </c>
      <c r="N145" t="s">
        <v>163</v>
      </c>
      <c r="O145" t="s">
        <v>163</v>
      </c>
      <c r="P145" t="s">
        <v>163</v>
      </c>
      <c r="Q145" s="80" t="s">
        <v>163</v>
      </c>
      <c r="R145" s="79"/>
      <c r="T145" t="s">
        <v>163</v>
      </c>
      <c r="U145" t="s">
        <v>163</v>
      </c>
      <c r="V145" t="s">
        <v>163</v>
      </c>
    </row>
    <row r="146" spans="2:22" x14ac:dyDescent="0.35">
      <c r="B146" t="s">
        <v>163</v>
      </c>
      <c r="C146" s="79" t="s">
        <v>163</v>
      </c>
      <c r="E146" t="s">
        <v>163</v>
      </c>
      <c r="F146" t="s">
        <v>163</v>
      </c>
      <c r="G146" t="s">
        <v>163</v>
      </c>
      <c r="H146" t="s">
        <v>163</v>
      </c>
      <c r="I146" t="s">
        <v>163</v>
      </c>
      <c r="J146" t="s">
        <v>163</v>
      </c>
      <c r="K146" t="s">
        <v>163</v>
      </c>
      <c r="L146" t="s">
        <v>163</v>
      </c>
      <c r="M146" t="s">
        <v>163</v>
      </c>
      <c r="N146" t="s">
        <v>163</v>
      </c>
      <c r="O146" t="s">
        <v>163</v>
      </c>
      <c r="P146" t="s">
        <v>163</v>
      </c>
      <c r="Q146" s="80" t="s">
        <v>163</v>
      </c>
      <c r="R146" s="79"/>
      <c r="T146" t="s">
        <v>163</v>
      </c>
      <c r="U146" t="s">
        <v>163</v>
      </c>
      <c r="V146" t="s">
        <v>163</v>
      </c>
    </row>
    <row r="147" spans="2:22" x14ac:dyDescent="0.35">
      <c r="B147" t="s">
        <v>163</v>
      </c>
      <c r="C147" s="79" t="s">
        <v>163</v>
      </c>
      <c r="E147" t="s">
        <v>163</v>
      </c>
      <c r="F147" t="s">
        <v>163</v>
      </c>
      <c r="G147" t="s">
        <v>163</v>
      </c>
      <c r="H147" t="s">
        <v>163</v>
      </c>
      <c r="I147" t="s">
        <v>163</v>
      </c>
      <c r="J147" t="s">
        <v>163</v>
      </c>
      <c r="K147" t="s">
        <v>163</v>
      </c>
      <c r="L147" t="s">
        <v>163</v>
      </c>
      <c r="M147" t="s">
        <v>163</v>
      </c>
      <c r="N147" t="s">
        <v>163</v>
      </c>
      <c r="O147" t="s">
        <v>163</v>
      </c>
      <c r="P147" t="s">
        <v>163</v>
      </c>
      <c r="Q147" s="80" t="s">
        <v>163</v>
      </c>
      <c r="R147" s="79"/>
      <c r="T147" t="s">
        <v>163</v>
      </c>
      <c r="U147" t="s">
        <v>163</v>
      </c>
      <c r="V147" t="s">
        <v>163</v>
      </c>
    </row>
    <row r="148" spans="2:22" x14ac:dyDescent="0.35">
      <c r="B148" t="s">
        <v>163</v>
      </c>
      <c r="C148" s="79" t="s">
        <v>163</v>
      </c>
      <c r="E148" t="s">
        <v>163</v>
      </c>
      <c r="F148" t="s">
        <v>163</v>
      </c>
      <c r="G148" t="s">
        <v>163</v>
      </c>
      <c r="H148" t="s">
        <v>163</v>
      </c>
      <c r="I148" t="s">
        <v>163</v>
      </c>
      <c r="J148" t="s">
        <v>163</v>
      </c>
      <c r="K148" t="s">
        <v>163</v>
      </c>
      <c r="L148" t="s">
        <v>163</v>
      </c>
      <c r="M148" t="s">
        <v>163</v>
      </c>
      <c r="N148" t="s">
        <v>163</v>
      </c>
      <c r="O148" t="s">
        <v>163</v>
      </c>
      <c r="P148" t="s">
        <v>163</v>
      </c>
      <c r="Q148" s="80" t="s">
        <v>163</v>
      </c>
      <c r="R148" s="79"/>
      <c r="T148" t="s">
        <v>163</v>
      </c>
      <c r="U148" t="s">
        <v>163</v>
      </c>
      <c r="V148" t="s">
        <v>163</v>
      </c>
    </row>
    <row r="149" spans="2:22" x14ac:dyDescent="0.35">
      <c r="B149" t="s">
        <v>163</v>
      </c>
      <c r="C149" s="79" t="s">
        <v>163</v>
      </c>
      <c r="E149" t="s">
        <v>163</v>
      </c>
      <c r="F149" t="s">
        <v>163</v>
      </c>
      <c r="G149" t="s">
        <v>163</v>
      </c>
      <c r="H149" t="s">
        <v>163</v>
      </c>
      <c r="I149" t="s">
        <v>163</v>
      </c>
      <c r="J149" t="s">
        <v>163</v>
      </c>
      <c r="K149" t="s">
        <v>163</v>
      </c>
      <c r="L149" t="s">
        <v>163</v>
      </c>
      <c r="M149" t="s">
        <v>163</v>
      </c>
      <c r="N149" t="s">
        <v>163</v>
      </c>
      <c r="O149" t="s">
        <v>163</v>
      </c>
      <c r="P149" t="s">
        <v>163</v>
      </c>
      <c r="Q149" s="80" t="s">
        <v>163</v>
      </c>
      <c r="R149" s="79"/>
      <c r="T149" t="s">
        <v>163</v>
      </c>
      <c r="U149" t="s">
        <v>163</v>
      </c>
      <c r="V149" t="s">
        <v>163</v>
      </c>
    </row>
    <row r="150" spans="2:22" x14ac:dyDescent="0.35">
      <c r="B150" t="s">
        <v>163</v>
      </c>
      <c r="C150" s="79" t="s">
        <v>163</v>
      </c>
      <c r="E150" t="s">
        <v>163</v>
      </c>
      <c r="F150" t="s">
        <v>163</v>
      </c>
      <c r="G150" t="s">
        <v>163</v>
      </c>
      <c r="H150" t="s">
        <v>163</v>
      </c>
      <c r="I150" t="s">
        <v>163</v>
      </c>
      <c r="J150" t="s">
        <v>163</v>
      </c>
      <c r="K150" t="s">
        <v>163</v>
      </c>
      <c r="L150" t="s">
        <v>163</v>
      </c>
      <c r="M150" t="s">
        <v>163</v>
      </c>
      <c r="N150" t="s">
        <v>163</v>
      </c>
      <c r="O150" t="s">
        <v>163</v>
      </c>
      <c r="P150" t="s">
        <v>163</v>
      </c>
      <c r="Q150" s="80" t="s">
        <v>163</v>
      </c>
      <c r="R150" s="79"/>
      <c r="T150" t="s">
        <v>163</v>
      </c>
      <c r="U150" t="s">
        <v>163</v>
      </c>
      <c r="V150" t="s">
        <v>163</v>
      </c>
    </row>
    <row r="151" spans="2:22" x14ac:dyDescent="0.35">
      <c r="B151" t="s">
        <v>163</v>
      </c>
      <c r="C151" s="79" t="s">
        <v>163</v>
      </c>
      <c r="E151" t="s">
        <v>163</v>
      </c>
      <c r="F151" t="s">
        <v>163</v>
      </c>
      <c r="G151" t="s">
        <v>163</v>
      </c>
      <c r="H151" t="s">
        <v>163</v>
      </c>
      <c r="I151" t="s">
        <v>163</v>
      </c>
      <c r="J151" t="s">
        <v>163</v>
      </c>
      <c r="K151" t="s">
        <v>163</v>
      </c>
      <c r="L151" t="s">
        <v>163</v>
      </c>
      <c r="M151" t="s">
        <v>163</v>
      </c>
      <c r="N151" t="s">
        <v>163</v>
      </c>
      <c r="O151" t="s">
        <v>163</v>
      </c>
      <c r="P151" t="s">
        <v>163</v>
      </c>
      <c r="Q151" s="80" t="s">
        <v>163</v>
      </c>
      <c r="R151" s="79"/>
      <c r="T151" t="s">
        <v>163</v>
      </c>
      <c r="U151" t="s">
        <v>163</v>
      </c>
      <c r="V151" t="s">
        <v>163</v>
      </c>
    </row>
    <row r="152" spans="2:22" x14ac:dyDescent="0.35">
      <c r="B152" t="s">
        <v>163</v>
      </c>
      <c r="C152" s="79" t="s">
        <v>163</v>
      </c>
      <c r="E152" t="s">
        <v>163</v>
      </c>
      <c r="F152" t="s">
        <v>163</v>
      </c>
      <c r="G152" t="s">
        <v>163</v>
      </c>
      <c r="H152" t="s">
        <v>163</v>
      </c>
      <c r="I152" t="s">
        <v>163</v>
      </c>
      <c r="J152" t="s">
        <v>163</v>
      </c>
      <c r="K152" t="s">
        <v>163</v>
      </c>
      <c r="L152" t="s">
        <v>163</v>
      </c>
      <c r="M152" t="s">
        <v>163</v>
      </c>
      <c r="N152" t="s">
        <v>163</v>
      </c>
      <c r="O152" t="s">
        <v>163</v>
      </c>
      <c r="P152" t="s">
        <v>163</v>
      </c>
      <c r="Q152" s="80" t="s">
        <v>163</v>
      </c>
      <c r="R152" s="79"/>
      <c r="T152" t="s">
        <v>163</v>
      </c>
      <c r="U152" t="s">
        <v>163</v>
      </c>
      <c r="V152" t="s">
        <v>163</v>
      </c>
    </row>
    <row r="153" spans="2:22" x14ac:dyDescent="0.35">
      <c r="B153" t="s">
        <v>163</v>
      </c>
      <c r="C153" s="79" t="s">
        <v>163</v>
      </c>
      <c r="E153" t="s">
        <v>163</v>
      </c>
      <c r="F153" t="s">
        <v>163</v>
      </c>
      <c r="G153" t="s">
        <v>163</v>
      </c>
      <c r="H153" t="s">
        <v>163</v>
      </c>
      <c r="I153" t="s">
        <v>163</v>
      </c>
      <c r="J153" t="s">
        <v>163</v>
      </c>
      <c r="K153" t="s">
        <v>163</v>
      </c>
      <c r="L153" t="s">
        <v>163</v>
      </c>
      <c r="M153" t="s">
        <v>163</v>
      </c>
      <c r="N153" t="s">
        <v>163</v>
      </c>
      <c r="O153" t="s">
        <v>163</v>
      </c>
      <c r="P153" t="s">
        <v>163</v>
      </c>
      <c r="Q153" s="80" t="s">
        <v>163</v>
      </c>
      <c r="R153" s="79"/>
      <c r="T153" t="s">
        <v>163</v>
      </c>
      <c r="U153" t="s">
        <v>163</v>
      </c>
      <c r="V153" t="s">
        <v>163</v>
      </c>
    </row>
    <row r="154" spans="2:22" x14ac:dyDescent="0.35">
      <c r="B154" t="s">
        <v>163</v>
      </c>
      <c r="C154" s="79" t="s">
        <v>163</v>
      </c>
      <c r="E154" t="s">
        <v>163</v>
      </c>
      <c r="F154" t="s">
        <v>163</v>
      </c>
      <c r="G154" t="s">
        <v>163</v>
      </c>
      <c r="H154" t="s">
        <v>163</v>
      </c>
      <c r="I154" t="s">
        <v>163</v>
      </c>
      <c r="J154" t="s">
        <v>163</v>
      </c>
      <c r="K154" t="s">
        <v>163</v>
      </c>
      <c r="L154" t="s">
        <v>163</v>
      </c>
      <c r="M154" t="s">
        <v>163</v>
      </c>
      <c r="N154" t="s">
        <v>163</v>
      </c>
      <c r="O154" t="s">
        <v>163</v>
      </c>
      <c r="P154" t="s">
        <v>163</v>
      </c>
      <c r="Q154" s="80" t="s">
        <v>163</v>
      </c>
      <c r="R154" s="79"/>
      <c r="T154" t="s">
        <v>163</v>
      </c>
      <c r="U154" t="s">
        <v>163</v>
      </c>
      <c r="V154" t="s">
        <v>163</v>
      </c>
    </row>
    <row r="155" spans="2:22" x14ac:dyDescent="0.35">
      <c r="B155" t="s">
        <v>163</v>
      </c>
      <c r="C155" s="79" t="s">
        <v>163</v>
      </c>
      <c r="E155" t="s">
        <v>163</v>
      </c>
      <c r="F155" t="s">
        <v>163</v>
      </c>
      <c r="G155" t="s">
        <v>163</v>
      </c>
      <c r="H155" t="s">
        <v>163</v>
      </c>
      <c r="I155" t="s">
        <v>163</v>
      </c>
      <c r="J155" t="s">
        <v>163</v>
      </c>
      <c r="K155" t="s">
        <v>163</v>
      </c>
      <c r="L155" t="s">
        <v>163</v>
      </c>
      <c r="M155" t="s">
        <v>163</v>
      </c>
      <c r="N155" t="s">
        <v>163</v>
      </c>
      <c r="O155" t="s">
        <v>163</v>
      </c>
      <c r="P155" t="s">
        <v>163</v>
      </c>
      <c r="Q155" s="80" t="s">
        <v>163</v>
      </c>
      <c r="R155" s="79"/>
      <c r="T155" t="s">
        <v>163</v>
      </c>
      <c r="U155" t="s">
        <v>163</v>
      </c>
      <c r="V155" t="s">
        <v>163</v>
      </c>
    </row>
    <row r="156" spans="2:22" x14ac:dyDescent="0.35">
      <c r="B156" t="s">
        <v>163</v>
      </c>
      <c r="C156" s="79" t="s">
        <v>163</v>
      </c>
      <c r="E156" t="s">
        <v>163</v>
      </c>
      <c r="F156" t="s">
        <v>163</v>
      </c>
      <c r="G156" t="s">
        <v>163</v>
      </c>
      <c r="H156" t="s">
        <v>163</v>
      </c>
      <c r="I156" t="s">
        <v>163</v>
      </c>
      <c r="J156" t="s">
        <v>163</v>
      </c>
      <c r="K156" t="s">
        <v>163</v>
      </c>
      <c r="L156" t="s">
        <v>163</v>
      </c>
      <c r="M156" t="s">
        <v>163</v>
      </c>
      <c r="N156" t="s">
        <v>163</v>
      </c>
      <c r="O156" t="s">
        <v>163</v>
      </c>
      <c r="P156" t="s">
        <v>163</v>
      </c>
      <c r="Q156" s="80" t="s">
        <v>163</v>
      </c>
      <c r="R156" s="79"/>
      <c r="T156" t="s">
        <v>163</v>
      </c>
      <c r="U156" t="s">
        <v>163</v>
      </c>
      <c r="V156" t="s">
        <v>163</v>
      </c>
    </row>
    <row r="157" spans="2:22" x14ac:dyDescent="0.35">
      <c r="B157" t="s">
        <v>163</v>
      </c>
      <c r="C157" s="79" t="s">
        <v>163</v>
      </c>
      <c r="E157" t="s">
        <v>163</v>
      </c>
      <c r="F157" t="s">
        <v>163</v>
      </c>
      <c r="G157" t="s">
        <v>163</v>
      </c>
      <c r="H157" t="s">
        <v>163</v>
      </c>
      <c r="I157" t="s">
        <v>163</v>
      </c>
      <c r="J157" t="s">
        <v>163</v>
      </c>
      <c r="K157" t="s">
        <v>163</v>
      </c>
      <c r="L157" t="s">
        <v>163</v>
      </c>
      <c r="M157" t="s">
        <v>163</v>
      </c>
      <c r="N157" t="s">
        <v>163</v>
      </c>
      <c r="O157" t="s">
        <v>163</v>
      </c>
      <c r="P157" t="s">
        <v>163</v>
      </c>
      <c r="Q157" s="80" t="s">
        <v>163</v>
      </c>
      <c r="R157" s="79"/>
      <c r="T157" t="s">
        <v>163</v>
      </c>
      <c r="U157" t="s">
        <v>163</v>
      </c>
      <c r="V157" t="s">
        <v>163</v>
      </c>
    </row>
    <row r="158" spans="2:22" x14ac:dyDescent="0.35">
      <c r="B158" t="s">
        <v>163</v>
      </c>
      <c r="C158" s="79" t="s">
        <v>163</v>
      </c>
      <c r="E158" t="s">
        <v>163</v>
      </c>
      <c r="F158" t="s">
        <v>163</v>
      </c>
      <c r="G158" t="s">
        <v>163</v>
      </c>
      <c r="H158" t="s">
        <v>163</v>
      </c>
      <c r="I158" t="s">
        <v>163</v>
      </c>
      <c r="J158" t="s">
        <v>163</v>
      </c>
      <c r="K158" t="s">
        <v>163</v>
      </c>
      <c r="L158" t="s">
        <v>163</v>
      </c>
      <c r="M158" t="s">
        <v>163</v>
      </c>
      <c r="N158" t="s">
        <v>163</v>
      </c>
      <c r="O158" t="s">
        <v>163</v>
      </c>
      <c r="P158" t="s">
        <v>163</v>
      </c>
      <c r="Q158" s="80" t="s">
        <v>163</v>
      </c>
      <c r="R158" s="79"/>
      <c r="T158" t="s">
        <v>163</v>
      </c>
      <c r="U158" t="s">
        <v>163</v>
      </c>
      <c r="V158" t="s">
        <v>163</v>
      </c>
    </row>
    <row r="159" spans="2:22" x14ac:dyDescent="0.35">
      <c r="B159" t="s">
        <v>163</v>
      </c>
      <c r="C159" s="79" t="s">
        <v>163</v>
      </c>
      <c r="E159" t="s">
        <v>163</v>
      </c>
      <c r="F159" t="s">
        <v>163</v>
      </c>
      <c r="G159" t="s">
        <v>163</v>
      </c>
      <c r="H159" t="s">
        <v>163</v>
      </c>
      <c r="I159" t="s">
        <v>163</v>
      </c>
      <c r="J159" t="s">
        <v>163</v>
      </c>
      <c r="K159" t="s">
        <v>163</v>
      </c>
      <c r="L159" t="s">
        <v>163</v>
      </c>
      <c r="M159" t="s">
        <v>163</v>
      </c>
      <c r="N159" t="s">
        <v>163</v>
      </c>
      <c r="O159" t="s">
        <v>163</v>
      </c>
      <c r="P159" t="s">
        <v>163</v>
      </c>
      <c r="Q159" s="80" t="s">
        <v>163</v>
      </c>
      <c r="R159" s="79"/>
      <c r="T159" t="s">
        <v>163</v>
      </c>
      <c r="U159" t="s">
        <v>163</v>
      </c>
      <c r="V159" t="s">
        <v>163</v>
      </c>
    </row>
    <row r="160" spans="2:22" x14ac:dyDescent="0.35">
      <c r="B160" t="s">
        <v>163</v>
      </c>
      <c r="C160" s="79" t="s">
        <v>163</v>
      </c>
      <c r="E160" t="s">
        <v>163</v>
      </c>
      <c r="F160" t="s">
        <v>163</v>
      </c>
      <c r="G160" t="s">
        <v>163</v>
      </c>
      <c r="H160" t="s">
        <v>163</v>
      </c>
      <c r="I160" t="s">
        <v>163</v>
      </c>
      <c r="J160" t="s">
        <v>163</v>
      </c>
      <c r="K160" t="s">
        <v>163</v>
      </c>
      <c r="L160" t="s">
        <v>163</v>
      </c>
      <c r="M160" t="s">
        <v>163</v>
      </c>
      <c r="N160" t="s">
        <v>163</v>
      </c>
      <c r="O160" t="s">
        <v>163</v>
      </c>
      <c r="P160" t="s">
        <v>163</v>
      </c>
      <c r="Q160" s="80" t="s">
        <v>163</v>
      </c>
      <c r="R160" s="79"/>
      <c r="T160" t="s">
        <v>163</v>
      </c>
      <c r="U160" t="s">
        <v>163</v>
      </c>
      <c r="V160" t="s">
        <v>163</v>
      </c>
    </row>
    <row r="161" spans="2:22" x14ac:dyDescent="0.35">
      <c r="B161" t="s">
        <v>163</v>
      </c>
      <c r="C161" s="79" t="s">
        <v>163</v>
      </c>
      <c r="E161" t="s">
        <v>163</v>
      </c>
      <c r="F161" t="s">
        <v>163</v>
      </c>
      <c r="G161" t="s">
        <v>163</v>
      </c>
      <c r="H161" t="s">
        <v>163</v>
      </c>
      <c r="I161" t="s">
        <v>163</v>
      </c>
      <c r="J161" t="s">
        <v>163</v>
      </c>
      <c r="K161" t="s">
        <v>163</v>
      </c>
      <c r="L161" t="s">
        <v>163</v>
      </c>
      <c r="M161" t="s">
        <v>163</v>
      </c>
      <c r="N161" t="s">
        <v>163</v>
      </c>
      <c r="O161" t="s">
        <v>163</v>
      </c>
      <c r="P161" t="s">
        <v>163</v>
      </c>
      <c r="Q161" s="80" t="s">
        <v>163</v>
      </c>
      <c r="R161" s="79"/>
      <c r="T161" t="s">
        <v>163</v>
      </c>
      <c r="U161" t="s">
        <v>163</v>
      </c>
      <c r="V161" t="s">
        <v>163</v>
      </c>
    </row>
    <row r="162" spans="2:22" x14ac:dyDescent="0.35">
      <c r="B162" t="s">
        <v>163</v>
      </c>
      <c r="C162" s="79" t="s">
        <v>163</v>
      </c>
      <c r="E162" t="s">
        <v>163</v>
      </c>
      <c r="F162" t="s">
        <v>163</v>
      </c>
      <c r="G162" t="s">
        <v>163</v>
      </c>
      <c r="H162" t="s">
        <v>163</v>
      </c>
      <c r="I162" t="s">
        <v>163</v>
      </c>
      <c r="J162" t="s">
        <v>163</v>
      </c>
      <c r="K162" t="s">
        <v>163</v>
      </c>
      <c r="L162" t="s">
        <v>163</v>
      </c>
      <c r="M162" t="s">
        <v>163</v>
      </c>
      <c r="N162" t="s">
        <v>163</v>
      </c>
      <c r="O162" t="s">
        <v>163</v>
      </c>
      <c r="P162" t="s">
        <v>163</v>
      </c>
      <c r="Q162" s="80" t="s">
        <v>163</v>
      </c>
      <c r="R162" s="79"/>
      <c r="T162" t="s">
        <v>163</v>
      </c>
      <c r="U162" t="s">
        <v>163</v>
      </c>
      <c r="V162" t="s">
        <v>163</v>
      </c>
    </row>
    <row r="163" spans="2:22" x14ac:dyDescent="0.35">
      <c r="B163" t="s">
        <v>163</v>
      </c>
      <c r="C163" s="79" t="s">
        <v>163</v>
      </c>
      <c r="E163" t="s">
        <v>163</v>
      </c>
      <c r="F163" t="s">
        <v>163</v>
      </c>
      <c r="G163" t="s">
        <v>163</v>
      </c>
      <c r="H163" t="s">
        <v>163</v>
      </c>
      <c r="I163" t="s">
        <v>163</v>
      </c>
      <c r="J163" t="s">
        <v>163</v>
      </c>
      <c r="K163" t="s">
        <v>163</v>
      </c>
      <c r="L163" t="s">
        <v>163</v>
      </c>
      <c r="M163" t="s">
        <v>163</v>
      </c>
      <c r="N163" t="s">
        <v>163</v>
      </c>
      <c r="O163" t="s">
        <v>163</v>
      </c>
      <c r="P163" t="s">
        <v>163</v>
      </c>
      <c r="Q163" s="80" t="s">
        <v>163</v>
      </c>
      <c r="R163" s="79"/>
      <c r="T163" t="s">
        <v>163</v>
      </c>
      <c r="U163" t="s">
        <v>163</v>
      </c>
      <c r="V163" t="s">
        <v>163</v>
      </c>
    </row>
    <row r="164" spans="2:22" x14ac:dyDescent="0.35">
      <c r="B164" t="s">
        <v>163</v>
      </c>
      <c r="C164" s="79" t="s">
        <v>163</v>
      </c>
      <c r="E164" t="s">
        <v>163</v>
      </c>
      <c r="F164" t="s">
        <v>163</v>
      </c>
      <c r="G164" t="s">
        <v>163</v>
      </c>
      <c r="H164" t="s">
        <v>163</v>
      </c>
      <c r="I164" t="s">
        <v>163</v>
      </c>
      <c r="J164" t="s">
        <v>163</v>
      </c>
      <c r="K164" t="s">
        <v>163</v>
      </c>
      <c r="L164" t="s">
        <v>163</v>
      </c>
      <c r="M164" t="s">
        <v>163</v>
      </c>
      <c r="N164" t="s">
        <v>163</v>
      </c>
      <c r="O164" t="s">
        <v>163</v>
      </c>
      <c r="P164" t="s">
        <v>163</v>
      </c>
      <c r="Q164" s="80" t="s">
        <v>163</v>
      </c>
      <c r="R164" s="79"/>
      <c r="T164" t="s">
        <v>163</v>
      </c>
      <c r="U164" t="s">
        <v>163</v>
      </c>
      <c r="V164" t="s">
        <v>163</v>
      </c>
    </row>
    <row r="165" spans="2:22" x14ac:dyDescent="0.35">
      <c r="B165" t="s">
        <v>163</v>
      </c>
      <c r="C165" s="79" t="s">
        <v>163</v>
      </c>
      <c r="E165" t="s">
        <v>163</v>
      </c>
      <c r="F165" t="s">
        <v>163</v>
      </c>
      <c r="G165" t="s">
        <v>163</v>
      </c>
      <c r="H165" t="s">
        <v>163</v>
      </c>
      <c r="I165" t="s">
        <v>163</v>
      </c>
      <c r="J165" t="s">
        <v>163</v>
      </c>
      <c r="K165" t="s">
        <v>163</v>
      </c>
      <c r="L165" t="s">
        <v>163</v>
      </c>
      <c r="M165" t="s">
        <v>163</v>
      </c>
      <c r="N165" t="s">
        <v>163</v>
      </c>
      <c r="O165" t="s">
        <v>163</v>
      </c>
      <c r="P165" t="s">
        <v>163</v>
      </c>
      <c r="Q165" s="80" t="s">
        <v>163</v>
      </c>
      <c r="R165" s="79"/>
      <c r="T165" t="s">
        <v>163</v>
      </c>
      <c r="U165" t="s">
        <v>163</v>
      </c>
      <c r="V165" t="s">
        <v>163</v>
      </c>
    </row>
    <row r="166" spans="2:22" x14ac:dyDescent="0.35">
      <c r="B166" t="s">
        <v>163</v>
      </c>
      <c r="C166" s="79" t="s">
        <v>163</v>
      </c>
      <c r="E166" t="s">
        <v>163</v>
      </c>
      <c r="F166" t="s">
        <v>163</v>
      </c>
      <c r="G166" t="s">
        <v>163</v>
      </c>
      <c r="H166" t="s">
        <v>163</v>
      </c>
      <c r="I166" t="s">
        <v>163</v>
      </c>
      <c r="J166" t="s">
        <v>163</v>
      </c>
      <c r="K166" t="s">
        <v>163</v>
      </c>
      <c r="L166" t="s">
        <v>163</v>
      </c>
      <c r="M166" t="s">
        <v>163</v>
      </c>
      <c r="N166" t="s">
        <v>163</v>
      </c>
      <c r="O166" t="s">
        <v>163</v>
      </c>
      <c r="P166" t="s">
        <v>163</v>
      </c>
      <c r="Q166" s="80" t="s">
        <v>163</v>
      </c>
      <c r="R166" s="79"/>
      <c r="T166" t="s">
        <v>163</v>
      </c>
      <c r="U166" t="s">
        <v>163</v>
      </c>
      <c r="V166" t="s">
        <v>163</v>
      </c>
    </row>
    <row r="167" spans="2:22" x14ac:dyDescent="0.35">
      <c r="B167" t="s">
        <v>163</v>
      </c>
      <c r="C167" s="79" t="s">
        <v>163</v>
      </c>
      <c r="E167" t="s">
        <v>163</v>
      </c>
      <c r="F167" t="s">
        <v>163</v>
      </c>
      <c r="G167" t="s">
        <v>163</v>
      </c>
      <c r="H167" t="s">
        <v>163</v>
      </c>
      <c r="I167" t="s">
        <v>163</v>
      </c>
      <c r="J167" t="s">
        <v>163</v>
      </c>
      <c r="K167" t="s">
        <v>163</v>
      </c>
      <c r="L167" t="s">
        <v>163</v>
      </c>
      <c r="M167" t="s">
        <v>163</v>
      </c>
      <c r="N167" t="s">
        <v>163</v>
      </c>
      <c r="O167" t="s">
        <v>163</v>
      </c>
      <c r="P167" t="s">
        <v>163</v>
      </c>
      <c r="Q167" s="80" t="s">
        <v>163</v>
      </c>
      <c r="R167" s="79"/>
      <c r="T167" t="s">
        <v>163</v>
      </c>
      <c r="U167" t="s">
        <v>163</v>
      </c>
      <c r="V167" t="s">
        <v>163</v>
      </c>
    </row>
    <row r="168" spans="2:22" x14ac:dyDescent="0.35">
      <c r="B168" t="s">
        <v>163</v>
      </c>
      <c r="C168" s="79" t="s">
        <v>163</v>
      </c>
      <c r="E168" t="s">
        <v>163</v>
      </c>
      <c r="F168" t="s">
        <v>163</v>
      </c>
      <c r="G168" t="s">
        <v>163</v>
      </c>
      <c r="H168" t="s">
        <v>163</v>
      </c>
      <c r="I168" t="s">
        <v>163</v>
      </c>
      <c r="J168" t="s">
        <v>163</v>
      </c>
      <c r="K168" t="s">
        <v>163</v>
      </c>
      <c r="L168" t="s">
        <v>163</v>
      </c>
      <c r="M168" t="s">
        <v>163</v>
      </c>
      <c r="N168" t="s">
        <v>163</v>
      </c>
      <c r="O168" t="s">
        <v>163</v>
      </c>
      <c r="P168" t="s">
        <v>163</v>
      </c>
      <c r="Q168" s="80" t="s">
        <v>163</v>
      </c>
      <c r="R168" s="79"/>
      <c r="T168" t="s">
        <v>163</v>
      </c>
      <c r="U168" t="s">
        <v>163</v>
      </c>
      <c r="V168" t="s">
        <v>163</v>
      </c>
    </row>
    <row r="169" spans="2:22" x14ac:dyDescent="0.35">
      <c r="B169" t="s">
        <v>163</v>
      </c>
      <c r="C169" s="79" t="s">
        <v>163</v>
      </c>
      <c r="E169" t="s">
        <v>163</v>
      </c>
      <c r="F169" t="s">
        <v>163</v>
      </c>
      <c r="G169" t="s">
        <v>163</v>
      </c>
      <c r="H169" t="s">
        <v>163</v>
      </c>
      <c r="I169" t="s">
        <v>163</v>
      </c>
      <c r="J169" t="s">
        <v>163</v>
      </c>
      <c r="K169" t="s">
        <v>163</v>
      </c>
      <c r="L169" t="s">
        <v>163</v>
      </c>
      <c r="M169" t="s">
        <v>163</v>
      </c>
      <c r="N169" t="s">
        <v>163</v>
      </c>
      <c r="O169" t="s">
        <v>163</v>
      </c>
      <c r="P169" t="s">
        <v>163</v>
      </c>
      <c r="Q169" s="80" t="s">
        <v>163</v>
      </c>
      <c r="R169" s="79"/>
      <c r="T169" t="s">
        <v>163</v>
      </c>
      <c r="U169" t="s">
        <v>163</v>
      </c>
      <c r="V169" t="s">
        <v>163</v>
      </c>
    </row>
    <row r="170" spans="2:22" x14ac:dyDescent="0.35">
      <c r="B170" t="s">
        <v>163</v>
      </c>
      <c r="C170" s="79" t="s">
        <v>163</v>
      </c>
      <c r="E170" t="s">
        <v>163</v>
      </c>
      <c r="F170" t="s">
        <v>163</v>
      </c>
      <c r="G170" t="s">
        <v>163</v>
      </c>
      <c r="H170" t="s">
        <v>163</v>
      </c>
      <c r="I170" t="s">
        <v>163</v>
      </c>
      <c r="J170" t="s">
        <v>163</v>
      </c>
      <c r="K170" t="s">
        <v>163</v>
      </c>
      <c r="L170" t="s">
        <v>163</v>
      </c>
      <c r="M170" t="s">
        <v>163</v>
      </c>
      <c r="N170" t="s">
        <v>163</v>
      </c>
      <c r="O170" t="s">
        <v>163</v>
      </c>
      <c r="P170" t="s">
        <v>163</v>
      </c>
      <c r="Q170" s="80" t="s">
        <v>163</v>
      </c>
      <c r="R170" s="79"/>
      <c r="T170" t="s">
        <v>163</v>
      </c>
      <c r="U170" t="s">
        <v>163</v>
      </c>
      <c r="V170" t="s">
        <v>163</v>
      </c>
    </row>
    <row r="171" spans="2:22" x14ac:dyDescent="0.35">
      <c r="B171" t="s">
        <v>163</v>
      </c>
      <c r="C171" s="79" t="s">
        <v>163</v>
      </c>
      <c r="E171" t="s">
        <v>163</v>
      </c>
      <c r="F171" t="s">
        <v>163</v>
      </c>
      <c r="G171" t="s">
        <v>163</v>
      </c>
      <c r="H171" t="s">
        <v>163</v>
      </c>
      <c r="I171" t="s">
        <v>163</v>
      </c>
      <c r="J171" t="s">
        <v>163</v>
      </c>
      <c r="K171" t="s">
        <v>163</v>
      </c>
      <c r="L171" t="s">
        <v>163</v>
      </c>
      <c r="M171" t="s">
        <v>163</v>
      </c>
      <c r="N171" t="s">
        <v>163</v>
      </c>
      <c r="O171" t="s">
        <v>163</v>
      </c>
      <c r="P171" t="s">
        <v>163</v>
      </c>
      <c r="Q171" s="80" t="s">
        <v>163</v>
      </c>
      <c r="R171" s="79"/>
      <c r="T171" t="s">
        <v>163</v>
      </c>
      <c r="U171" t="s">
        <v>163</v>
      </c>
      <c r="V171" t="s">
        <v>163</v>
      </c>
    </row>
    <row r="172" spans="2:22" x14ac:dyDescent="0.35">
      <c r="B172" t="s">
        <v>163</v>
      </c>
      <c r="C172" s="79" t="s">
        <v>163</v>
      </c>
      <c r="E172" t="s">
        <v>163</v>
      </c>
      <c r="F172" t="s">
        <v>163</v>
      </c>
      <c r="G172" t="s">
        <v>163</v>
      </c>
      <c r="H172" t="s">
        <v>163</v>
      </c>
      <c r="I172" t="s">
        <v>163</v>
      </c>
      <c r="J172" t="s">
        <v>163</v>
      </c>
      <c r="K172" t="s">
        <v>163</v>
      </c>
      <c r="L172" t="s">
        <v>163</v>
      </c>
      <c r="M172" t="s">
        <v>163</v>
      </c>
      <c r="N172" t="s">
        <v>163</v>
      </c>
      <c r="O172" t="s">
        <v>163</v>
      </c>
      <c r="P172" t="s">
        <v>163</v>
      </c>
      <c r="Q172" s="80" t="s">
        <v>163</v>
      </c>
      <c r="R172" s="79"/>
      <c r="T172" t="s">
        <v>163</v>
      </c>
      <c r="U172" t="s">
        <v>163</v>
      </c>
      <c r="V172" t="s">
        <v>163</v>
      </c>
    </row>
    <row r="173" spans="2:22" x14ac:dyDescent="0.35">
      <c r="B173" t="s">
        <v>163</v>
      </c>
      <c r="C173" s="79" t="s">
        <v>163</v>
      </c>
      <c r="E173" t="s">
        <v>163</v>
      </c>
      <c r="F173" t="s">
        <v>163</v>
      </c>
      <c r="G173" t="s">
        <v>163</v>
      </c>
      <c r="H173" t="s">
        <v>163</v>
      </c>
      <c r="I173" t="s">
        <v>163</v>
      </c>
      <c r="J173" t="s">
        <v>163</v>
      </c>
      <c r="K173" t="s">
        <v>163</v>
      </c>
      <c r="L173" t="s">
        <v>163</v>
      </c>
      <c r="M173" t="s">
        <v>163</v>
      </c>
      <c r="N173" t="s">
        <v>163</v>
      </c>
      <c r="O173" t="s">
        <v>163</v>
      </c>
      <c r="P173" t="s">
        <v>163</v>
      </c>
      <c r="Q173" s="80" t="s">
        <v>163</v>
      </c>
      <c r="R173" s="79"/>
      <c r="T173" t="s">
        <v>163</v>
      </c>
      <c r="U173" t="s">
        <v>163</v>
      </c>
      <c r="V173" t="s">
        <v>163</v>
      </c>
    </row>
    <row r="174" spans="2:22" x14ac:dyDescent="0.35">
      <c r="B174" t="s">
        <v>163</v>
      </c>
      <c r="C174" s="79" t="s">
        <v>163</v>
      </c>
      <c r="E174" t="s">
        <v>163</v>
      </c>
      <c r="F174" t="s">
        <v>163</v>
      </c>
      <c r="G174" t="s">
        <v>163</v>
      </c>
      <c r="H174" t="s">
        <v>163</v>
      </c>
      <c r="I174" t="s">
        <v>163</v>
      </c>
      <c r="J174" t="s">
        <v>163</v>
      </c>
      <c r="K174" t="s">
        <v>163</v>
      </c>
      <c r="L174" t="s">
        <v>163</v>
      </c>
      <c r="M174" t="s">
        <v>163</v>
      </c>
      <c r="N174" t="s">
        <v>163</v>
      </c>
      <c r="O174" t="s">
        <v>163</v>
      </c>
      <c r="P174" t="s">
        <v>163</v>
      </c>
      <c r="Q174" s="80" t="s">
        <v>163</v>
      </c>
      <c r="R174" s="79"/>
      <c r="T174" t="s">
        <v>163</v>
      </c>
      <c r="U174" t="s">
        <v>163</v>
      </c>
      <c r="V174" t="s">
        <v>163</v>
      </c>
    </row>
    <row r="175" spans="2:22" x14ac:dyDescent="0.35">
      <c r="B175" t="s">
        <v>163</v>
      </c>
      <c r="C175" s="79" t="s">
        <v>163</v>
      </c>
      <c r="E175" t="s">
        <v>163</v>
      </c>
      <c r="F175" t="s">
        <v>163</v>
      </c>
      <c r="G175" t="s">
        <v>163</v>
      </c>
      <c r="H175" t="s">
        <v>163</v>
      </c>
      <c r="I175" t="s">
        <v>163</v>
      </c>
      <c r="J175" t="s">
        <v>163</v>
      </c>
      <c r="K175" t="s">
        <v>163</v>
      </c>
      <c r="L175" t="s">
        <v>163</v>
      </c>
      <c r="M175" t="s">
        <v>163</v>
      </c>
      <c r="N175" t="s">
        <v>163</v>
      </c>
      <c r="O175" t="s">
        <v>163</v>
      </c>
      <c r="P175" t="s">
        <v>163</v>
      </c>
      <c r="Q175" s="80" t="s">
        <v>163</v>
      </c>
      <c r="R175" s="79"/>
      <c r="T175" t="s">
        <v>163</v>
      </c>
      <c r="U175" t="s">
        <v>163</v>
      </c>
      <c r="V175" t="s">
        <v>163</v>
      </c>
    </row>
    <row r="176" spans="2:22" x14ac:dyDescent="0.35">
      <c r="B176" t="s">
        <v>163</v>
      </c>
      <c r="C176" s="79" t="s">
        <v>163</v>
      </c>
      <c r="E176" t="s">
        <v>163</v>
      </c>
      <c r="F176" t="s">
        <v>163</v>
      </c>
      <c r="G176" t="s">
        <v>163</v>
      </c>
      <c r="H176" t="s">
        <v>163</v>
      </c>
      <c r="I176" t="s">
        <v>163</v>
      </c>
      <c r="J176" t="s">
        <v>163</v>
      </c>
      <c r="K176" t="s">
        <v>163</v>
      </c>
      <c r="L176" t="s">
        <v>163</v>
      </c>
      <c r="M176" t="s">
        <v>163</v>
      </c>
      <c r="N176" t="s">
        <v>163</v>
      </c>
      <c r="O176" t="s">
        <v>163</v>
      </c>
      <c r="P176" t="s">
        <v>163</v>
      </c>
      <c r="Q176" s="80" t="s">
        <v>163</v>
      </c>
      <c r="R176" s="79"/>
      <c r="T176" t="s">
        <v>163</v>
      </c>
      <c r="U176" t="s">
        <v>163</v>
      </c>
      <c r="V176" t="s">
        <v>163</v>
      </c>
    </row>
    <row r="177" spans="2:22" x14ac:dyDescent="0.35">
      <c r="B177" t="s">
        <v>163</v>
      </c>
      <c r="C177" s="79" t="s">
        <v>163</v>
      </c>
      <c r="E177" t="s">
        <v>163</v>
      </c>
      <c r="F177" t="s">
        <v>163</v>
      </c>
      <c r="G177" t="s">
        <v>163</v>
      </c>
      <c r="H177" t="s">
        <v>163</v>
      </c>
      <c r="I177" t="s">
        <v>163</v>
      </c>
      <c r="J177" t="s">
        <v>163</v>
      </c>
      <c r="K177" t="s">
        <v>163</v>
      </c>
      <c r="L177" t="s">
        <v>163</v>
      </c>
      <c r="M177" t="s">
        <v>163</v>
      </c>
      <c r="N177" t="s">
        <v>163</v>
      </c>
      <c r="O177" t="s">
        <v>163</v>
      </c>
      <c r="P177" t="s">
        <v>163</v>
      </c>
      <c r="Q177" s="80" t="s">
        <v>163</v>
      </c>
      <c r="R177" s="79"/>
      <c r="T177" t="s">
        <v>163</v>
      </c>
      <c r="U177" t="s">
        <v>163</v>
      </c>
      <c r="V177" t="s">
        <v>163</v>
      </c>
    </row>
    <row r="178" spans="2:22" x14ac:dyDescent="0.35">
      <c r="B178" t="s">
        <v>163</v>
      </c>
      <c r="C178" s="79" t="s">
        <v>163</v>
      </c>
      <c r="E178" t="s">
        <v>163</v>
      </c>
      <c r="F178" t="s">
        <v>163</v>
      </c>
      <c r="G178" t="s">
        <v>163</v>
      </c>
      <c r="H178" t="s">
        <v>163</v>
      </c>
      <c r="I178" t="s">
        <v>163</v>
      </c>
      <c r="J178" t="s">
        <v>163</v>
      </c>
      <c r="K178" t="s">
        <v>163</v>
      </c>
      <c r="L178" t="s">
        <v>163</v>
      </c>
      <c r="M178" t="s">
        <v>163</v>
      </c>
      <c r="N178" t="s">
        <v>163</v>
      </c>
      <c r="O178" t="s">
        <v>163</v>
      </c>
      <c r="P178" t="s">
        <v>163</v>
      </c>
      <c r="Q178" s="80" t="s">
        <v>163</v>
      </c>
      <c r="R178" s="79"/>
      <c r="T178" t="s">
        <v>163</v>
      </c>
      <c r="U178" t="s">
        <v>163</v>
      </c>
      <c r="V178" t="s">
        <v>163</v>
      </c>
    </row>
    <row r="179" spans="2:22" x14ac:dyDescent="0.35">
      <c r="B179" t="s">
        <v>163</v>
      </c>
      <c r="C179" s="79" t="s">
        <v>163</v>
      </c>
      <c r="E179" t="s">
        <v>163</v>
      </c>
      <c r="F179" t="s">
        <v>163</v>
      </c>
      <c r="G179" t="s">
        <v>163</v>
      </c>
      <c r="H179" t="s">
        <v>163</v>
      </c>
      <c r="I179" t="s">
        <v>163</v>
      </c>
      <c r="J179" t="s">
        <v>163</v>
      </c>
      <c r="K179" t="s">
        <v>163</v>
      </c>
      <c r="L179" t="s">
        <v>163</v>
      </c>
      <c r="M179" t="s">
        <v>163</v>
      </c>
      <c r="N179" t="s">
        <v>163</v>
      </c>
      <c r="O179" t="s">
        <v>163</v>
      </c>
      <c r="P179" t="s">
        <v>163</v>
      </c>
      <c r="Q179" s="80" t="s">
        <v>163</v>
      </c>
      <c r="R179" s="79"/>
      <c r="T179" t="s">
        <v>163</v>
      </c>
      <c r="U179" t="s">
        <v>163</v>
      </c>
      <c r="V179" t="s">
        <v>163</v>
      </c>
    </row>
    <row r="180" spans="2:22" x14ac:dyDescent="0.35">
      <c r="B180" t="s">
        <v>163</v>
      </c>
      <c r="C180" s="79" t="s">
        <v>163</v>
      </c>
      <c r="E180" t="s">
        <v>163</v>
      </c>
      <c r="F180" t="s">
        <v>163</v>
      </c>
      <c r="G180" t="s">
        <v>163</v>
      </c>
      <c r="H180" t="s">
        <v>163</v>
      </c>
      <c r="I180" t="s">
        <v>163</v>
      </c>
      <c r="J180" t="s">
        <v>163</v>
      </c>
      <c r="K180" t="s">
        <v>163</v>
      </c>
      <c r="L180" t="s">
        <v>163</v>
      </c>
      <c r="M180" t="s">
        <v>163</v>
      </c>
      <c r="N180" t="s">
        <v>163</v>
      </c>
      <c r="O180" t="s">
        <v>163</v>
      </c>
      <c r="P180" t="s">
        <v>163</v>
      </c>
      <c r="Q180" s="80" t="s">
        <v>163</v>
      </c>
      <c r="R180" s="79"/>
      <c r="T180" t="s">
        <v>163</v>
      </c>
      <c r="U180" t="s">
        <v>163</v>
      </c>
      <c r="V180" t="s">
        <v>163</v>
      </c>
    </row>
    <row r="181" spans="2:22" x14ac:dyDescent="0.35">
      <c r="B181" t="s">
        <v>163</v>
      </c>
      <c r="C181" s="79" t="s">
        <v>163</v>
      </c>
      <c r="E181" t="s">
        <v>163</v>
      </c>
      <c r="F181" t="s">
        <v>163</v>
      </c>
      <c r="G181" t="s">
        <v>163</v>
      </c>
      <c r="H181" t="s">
        <v>163</v>
      </c>
      <c r="I181" t="s">
        <v>163</v>
      </c>
      <c r="J181" t="s">
        <v>163</v>
      </c>
      <c r="K181" t="s">
        <v>163</v>
      </c>
      <c r="L181" t="s">
        <v>163</v>
      </c>
      <c r="M181" t="s">
        <v>163</v>
      </c>
      <c r="N181" t="s">
        <v>163</v>
      </c>
      <c r="O181" t="s">
        <v>163</v>
      </c>
      <c r="P181" t="s">
        <v>163</v>
      </c>
      <c r="Q181" s="80" t="s">
        <v>163</v>
      </c>
      <c r="R181" s="79"/>
      <c r="T181" t="s">
        <v>163</v>
      </c>
      <c r="U181" t="s">
        <v>163</v>
      </c>
      <c r="V181" t="s">
        <v>163</v>
      </c>
    </row>
    <row r="182" spans="2:22" x14ac:dyDescent="0.35">
      <c r="B182" t="s">
        <v>163</v>
      </c>
      <c r="C182" s="79" t="s">
        <v>163</v>
      </c>
      <c r="E182" t="s">
        <v>163</v>
      </c>
      <c r="F182" t="s">
        <v>163</v>
      </c>
      <c r="G182" t="s">
        <v>163</v>
      </c>
      <c r="H182" t="s">
        <v>163</v>
      </c>
      <c r="I182" t="s">
        <v>163</v>
      </c>
      <c r="J182" t="s">
        <v>163</v>
      </c>
      <c r="K182" t="s">
        <v>163</v>
      </c>
      <c r="L182" t="s">
        <v>163</v>
      </c>
      <c r="M182" t="s">
        <v>163</v>
      </c>
      <c r="N182" t="s">
        <v>163</v>
      </c>
      <c r="O182" t="s">
        <v>163</v>
      </c>
      <c r="P182" t="s">
        <v>163</v>
      </c>
      <c r="Q182" s="80" t="s">
        <v>163</v>
      </c>
      <c r="R182" s="79"/>
      <c r="T182" t="s">
        <v>163</v>
      </c>
      <c r="U182" t="s">
        <v>163</v>
      </c>
      <c r="V182" t="s">
        <v>163</v>
      </c>
    </row>
    <row r="183" spans="2:22" x14ac:dyDescent="0.35">
      <c r="B183" t="s">
        <v>163</v>
      </c>
      <c r="C183" s="79" t="s">
        <v>163</v>
      </c>
      <c r="E183" t="s">
        <v>163</v>
      </c>
      <c r="F183" t="s">
        <v>163</v>
      </c>
      <c r="G183" t="s">
        <v>163</v>
      </c>
      <c r="H183" t="s">
        <v>163</v>
      </c>
      <c r="I183" t="s">
        <v>163</v>
      </c>
      <c r="J183" t="s">
        <v>163</v>
      </c>
      <c r="K183" t="s">
        <v>163</v>
      </c>
      <c r="L183" t="s">
        <v>163</v>
      </c>
      <c r="M183" t="s">
        <v>163</v>
      </c>
      <c r="N183" t="s">
        <v>163</v>
      </c>
      <c r="O183" t="s">
        <v>163</v>
      </c>
      <c r="P183" t="s">
        <v>163</v>
      </c>
      <c r="Q183" s="80" t="s">
        <v>163</v>
      </c>
      <c r="R183" s="79"/>
      <c r="T183" t="s">
        <v>163</v>
      </c>
      <c r="U183" t="s">
        <v>163</v>
      </c>
      <c r="V183" t="s">
        <v>163</v>
      </c>
    </row>
    <row r="184" spans="2:22" x14ac:dyDescent="0.35">
      <c r="B184" t="s">
        <v>163</v>
      </c>
      <c r="C184" s="79" t="s">
        <v>163</v>
      </c>
      <c r="E184" t="s">
        <v>163</v>
      </c>
      <c r="F184" t="s">
        <v>163</v>
      </c>
      <c r="G184" t="s">
        <v>163</v>
      </c>
      <c r="H184" t="s">
        <v>163</v>
      </c>
      <c r="I184" t="s">
        <v>163</v>
      </c>
      <c r="J184" t="s">
        <v>163</v>
      </c>
      <c r="K184" t="s">
        <v>163</v>
      </c>
      <c r="L184" t="s">
        <v>163</v>
      </c>
      <c r="M184" t="s">
        <v>163</v>
      </c>
      <c r="N184" t="s">
        <v>163</v>
      </c>
      <c r="O184" t="s">
        <v>163</v>
      </c>
      <c r="P184" t="s">
        <v>163</v>
      </c>
      <c r="Q184" s="80" t="s">
        <v>163</v>
      </c>
      <c r="R184" s="79"/>
      <c r="T184" t="s">
        <v>163</v>
      </c>
      <c r="U184" t="s">
        <v>163</v>
      </c>
      <c r="V184" t="s">
        <v>163</v>
      </c>
    </row>
    <row r="185" spans="2:22" x14ac:dyDescent="0.35">
      <c r="B185" t="s">
        <v>163</v>
      </c>
      <c r="C185" s="79" t="s">
        <v>163</v>
      </c>
      <c r="E185" t="s">
        <v>163</v>
      </c>
      <c r="F185" t="s">
        <v>163</v>
      </c>
      <c r="G185" t="s">
        <v>163</v>
      </c>
      <c r="H185" t="s">
        <v>163</v>
      </c>
      <c r="I185" t="s">
        <v>163</v>
      </c>
      <c r="J185" t="s">
        <v>163</v>
      </c>
      <c r="K185" t="s">
        <v>163</v>
      </c>
      <c r="L185" t="s">
        <v>163</v>
      </c>
      <c r="M185" t="s">
        <v>163</v>
      </c>
      <c r="N185" t="s">
        <v>163</v>
      </c>
      <c r="O185" t="s">
        <v>163</v>
      </c>
      <c r="P185" t="s">
        <v>163</v>
      </c>
      <c r="Q185" s="80" t="s">
        <v>163</v>
      </c>
      <c r="R185" s="79"/>
      <c r="T185" t="s">
        <v>163</v>
      </c>
      <c r="U185" t="s">
        <v>163</v>
      </c>
      <c r="V185" t="s">
        <v>163</v>
      </c>
    </row>
    <row r="186" spans="2:22" x14ac:dyDescent="0.35">
      <c r="B186" t="s">
        <v>163</v>
      </c>
      <c r="C186" s="79" t="s">
        <v>163</v>
      </c>
      <c r="E186" t="s">
        <v>163</v>
      </c>
      <c r="F186" t="s">
        <v>163</v>
      </c>
      <c r="G186" t="s">
        <v>163</v>
      </c>
      <c r="H186" t="s">
        <v>163</v>
      </c>
      <c r="I186" t="s">
        <v>163</v>
      </c>
      <c r="J186" t="s">
        <v>163</v>
      </c>
      <c r="K186" t="s">
        <v>163</v>
      </c>
      <c r="L186" t="s">
        <v>163</v>
      </c>
      <c r="M186" t="s">
        <v>163</v>
      </c>
      <c r="N186" t="s">
        <v>163</v>
      </c>
      <c r="O186" t="s">
        <v>163</v>
      </c>
      <c r="P186" t="s">
        <v>163</v>
      </c>
      <c r="Q186" s="80" t="s">
        <v>163</v>
      </c>
      <c r="R186" s="79"/>
      <c r="T186" t="s">
        <v>163</v>
      </c>
      <c r="U186" t="s">
        <v>163</v>
      </c>
      <c r="V186" t="s">
        <v>163</v>
      </c>
    </row>
    <row r="187" spans="2:22" x14ac:dyDescent="0.35">
      <c r="B187" t="s">
        <v>163</v>
      </c>
      <c r="C187" s="79" t="s">
        <v>163</v>
      </c>
      <c r="E187" t="s">
        <v>163</v>
      </c>
      <c r="F187" t="s">
        <v>163</v>
      </c>
      <c r="G187" t="s">
        <v>163</v>
      </c>
      <c r="H187" t="s">
        <v>163</v>
      </c>
      <c r="I187" t="s">
        <v>163</v>
      </c>
      <c r="J187" t="s">
        <v>163</v>
      </c>
      <c r="K187" t="s">
        <v>163</v>
      </c>
      <c r="L187" t="s">
        <v>163</v>
      </c>
      <c r="M187" t="s">
        <v>163</v>
      </c>
      <c r="N187" t="s">
        <v>163</v>
      </c>
      <c r="O187" t="s">
        <v>163</v>
      </c>
      <c r="P187" t="s">
        <v>163</v>
      </c>
      <c r="Q187" s="80" t="s">
        <v>163</v>
      </c>
      <c r="R187" s="79"/>
      <c r="T187" t="s">
        <v>163</v>
      </c>
      <c r="U187" t="s">
        <v>163</v>
      </c>
      <c r="V187" t="s">
        <v>163</v>
      </c>
    </row>
    <row r="188" spans="2:22" x14ac:dyDescent="0.35">
      <c r="B188" t="s">
        <v>163</v>
      </c>
      <c r="C188" s="79" t="s">
        <v>163</v>
      </c>
      <c r="E188" t="s">
        <v>163</v>
      </c>
      <c r="F188" t="s">
        <v>163</v>
      </c>
      <c r="G188" t="s">
        <v>163</v>
      </c>
      <c r="H188" t="s">
        <v>163</v>
      </c>
      <c r="I188" t="s">
        <v>163</v>
      </c>
      <c r="J188" t="s">
        <v>163</v>
      </c>
      <c r="K188" t="s">
        <v>163</v>
      </c>
      <c r="L188" t="s">
        <v>163</v>
      </c>
      <c r="M188" t="s">
        <v>163</v>
      </c>
      <c r="N188" t="s">
        <v>163</v>
      </c>
      <c r="O188" t="s">
        <v>163</v>
      </c>
      <c r="P188" t="s">
        <v>163</v>
      </c>
      <c r="Q188" s="80" t="s">
        <v>163</v>
      </c>
      <c r="R188" s="79"/>
      <c r="T188" t="s">
        <v>163</v>
      </c>
      <c r="U188" t="s">
        <v>163</v>
      </c>
      <c r="V188" t="s">
        <v>163</v>
      </c>
    </row>
    <row r="189" spans="2:22" x14ac:dyDescent="0.35">
      <c r="B189" t="s">
        <v>163</v>
      </c>
      <c r="C189" s="79" t="s">
        <v>163</v>
      </c>
      <c r="E189" t="s">
        <v>163</v>
      </c>
      <c r="F189" t="s">
        <v>163</v>
      </c>
      <c r="G189" t="s">
        <v>163</v>
      </c>
      <c r="H189" t="s">
        <v>163</v>
      </c>
      <c r="I189" t="s">
        <v>163</v>
      </c>
      <c r="J189" t="s">
        <v>163</v>
      </c>
      <c r="K189" t="s">
        <v>163</v>
      </c>
      <c r="L189" t="s">
        <v>163</v>
      </c>
      <c r="M189" t="s">
        <v>163</v>
      </c>
      <c r="N189" t="s">
        <v>163</v>
      </c>
      <c r="O189" t="s">
        <v>163</v>
      </c>
      <c r="P189" t="s">
        <v>163</v>
      </c>
      <c r="Q189" s="80" t="s">
        <v>163</v>
      </c>
      <c r="R189" s="79"/>
      <c r="T189" t="s">
        <v>163</v>
      </c>
      <c r="U189" t="s">
        <v>163</v>
      </c>
      <c r="V189" t="s">
        <v>163</v>
      </c>
    </row>
    <row r="190" spans="2:22" x14ac:dyDescent="0.35">
      <c r="B190" t="s">
        <v>163</v>
      </c>
      <c r="C190" s="79" t="s">
        <v>163</v>
      </c>
      <c r="E190" t="s">
        <v>163</v>
      </c>
      <c r="F190" t="s">
        <v>163</v>
      </c>
      <c r="G190" t="s">
        <v>163</v>
      </c>
      <c r="H190" t="s">
        <v>163</v>
      </c>
      <c r="I190" t="s">
        <v>163</v>
      </c>
      <c r="J190" t="s">
        <v>163</v>
      </c>
      <c r="K190" t="s">
        <v>163</v>
      </c>
      <c r="L190" t="s">
        <v>163</v>
      </c>
      <c r="M190" t="s">
        <v>163</v>
      </c>
      <c r="N190" t="s">
        <v>163</v>
      </c>
      <c r="O190" t="s">
        <v>163</v>
      </c>
      <c r="P190" t="s">
        <v>163</v>
      </c>
      <c r="Q190" s="80" t="s">
        <v>163</v>
      </c>
      <c r="R190" s="79"/>
      <c r="T190" t="s">
        <v>163</v>
      </c>
      <c r="U190" t="s">
        <v>163</v>
      </c>
      <c r="V190" t="s">
        <v>163</v>
      </c>
    </row>
    <row r="191" spans="2:22" x14ac:dyDescent="0.35">
      <c r="B191" t="s">
        <v>163</v>
      </c>
      <c r="C191" s="79" t="s">
        <v>163</v>
      </c>
      <c r="E191" t="s">
        <v>163</v>
      </c>
      <c r="F191" t="s">
        <v>163</v>
      </c>
      <c r="G191" t="s">
        <v>163</v>
      </c>
      <c r="H191" t="s">
        <v>163</v>
      </c>
      <c r="I191" t="s">
        <v>163</v>
      </c>
      <c r="J191" t="s">
        <v>163</v>
      </c>
      <c r="K191" t="s">
        <v>163</v>
      </c>
      <c r="L191" t="s">
        <v>163</v>
      </c>
      <c r="M191" t="s">
        <v>163</v>
      </c>
      <c r="N191" t="s">
        <v>163</v>
      </c>
      <c r="O191" t="s">
        <v>163</v>
      </c>
      <c r="P191" t="s">
        <v>163</v>
      </c>
      <c r="Q191" s="80" t="s">
        <v>163</v>
      </c>
      <c r="R191" s="79"/>
      <c r="T191" t="s">
        <v>163</v>
      </c>
      <c r="U191" t="s">
        <v>163</v>
      </c>
      <c r="V191" t="s">
        <v>163</v>
      </c>
    </row>
    <row r="192" spans="2:22" x14ac:dyDescent="0.35">
      <c r="B192" t="s">
        <v>163</v>
      </c>
      <c r="C192" s="79" t="s">
        <v>163</v>
      </c>
      <c r="E192" t="s">
        <v>163</v>
      </c>
      <c r="F192" t="s">
        <v>163</v>
      </c>
      <c r="G192" t="s">
        <v>163</v>
      </c>
      <c r="H192" t="s">
        <v>163</v>
      </c>
      <c r="I192" t="s">
        <v>163</v>
      </c>
      <c r="J192" t="s">
        <v>163</v>
      </c>
      <c r="K192" t="s">
        <v>163</v>
      </c>
      <c r="L192" t="s">
        <v>163</v>
      </c>
      <c r="M192" t="s">
        <v>163</v>
      </c>
      <c r="N192" t="s">
        <v>163</v>
      </c>
      <c r="O192" t="s">
        <v>163</v>
      </c>
      <c r="P192" t="s">
        <v>163</v>
      </c>
      <c r="Q192" s="80" t="s">
        <v>163</v>
      </c>
      <c r="R192" s="79"/>
      <c r="T192" t="s">
        <v>163</v>
      </c>
      <c r="U192" t="s">
        <v>163</v>
      </c>
      <c r="V192" t="s">
        <v>163</v>
      </c>
    </row>
    <row r="193" spans="2:22" x14ac:dyDescent="0.35">
      <c r="B193" t="s">
        <v>163</v>
      </c>
      <c r="C193" s="79" t="s">
        <v>163</v>
      </c>
      <c r="E193" t="s">
        <v>163</v>
      </c>
      <c r="F193" t="s">
        <v>163</v>
      </c>
      <c r="G193" t="s">
        <v>163</v>
      </c>
      <c r="H193" t="s">
        <v>163</v>
      </c>
      <c r="I193" t="s">
        <v>163</v>
      </c>
      <c r="J193" t="s">
        <v>163</v>
      </c>
      <c r="K193" t="s">
        <v>163</v>
      </c>
      <c r="L193" t="s">
        <v>163</v>
      </c>
      <c r="M193" t="s">
        <v>163</v>
      </c>
      <c r="N193" t="s">
        <v>163</v>
      </c>
      <c r="O193" t="s">
        <v>163</v>
      </c>
      <c r="P193" t="s">
        <v>163</v>
      </c>
      <c r="Q193" s="80" t="s">
        <v>163</v>
      </c>
      <c r="R193" s="79"/>
      <c r="T193" t="s">
        <v>163</v>
      </c>
      <c r="U193" t="s">
        <v>163</v>
      </c>
      <c r="V193" t="s">
        <v>163</v>
      </c>
    </row>
    <row r="194" spans="2:22" x14ac:dyDescent="0.35">
      <c r="B194" t="s">
        <v>163</v>
      </c>
      <c r="C194" s="79" t="s">
        <v>163</v>
      </c>
      <c r="E194" t="s">
        <v>163</v>
      </c>
      <c r="F194" t="s">
        <v>163</v>
      </c>
      <c r="G194" t="s">
        <v>163</v>
      </c>
      <c r="H194" t="s">
        <v>163</v>
      </c>
      <c r="I194" t="s">
        <v>163</v>
      </c>
      <c r="J194" t="s">
        <v>163</v>
      </c>
      <c r="K194" t="s">
        <v>163</v>
      </c>
      <c r="L194" t="s">
        <v>163</v>
      </c>
      <c r="M194" t="s">
        <v>163</v>
      </c>
      <c r="N194" t="s">
        <v>163</v>
      </c>
      <c r="O194" t="s">
        <v>163</v>
      </c>
      <c r="P194" t="s">
        <v>163</v>
      </c>
      <c r="Q194" s="80" t="s">
        <v>163</v>
      </c>
      <c r="R194" s="79"/>
      <c r="T194" t="s">
        <v>163</v>
      </c>
      <c r="U194" t="s">
        <v>163</v>
      </c>
      <c r="V194" t="s">
        <v>163</v>
      </c>
    </row>
    <row r="195" spans="2:22" x14ac:dyDescent="0.35">
      <c r="B195" t="s">
        <v>163</v>
      </c>
      <c r="C195" s="79" t="s">
        <v>163</v>
      </c>
      <c r="E195" t="s">
        <v>163</v>
      </c>
      <c r="F195" t="s">
        <v>163</v>
      </c>
      <c r="G195" t="s">
        <v>163</v>
      </c>
      <c r="H195" t="s">
        <v>163</v>
      </c>
      <c r="I195" t="s">
        <v>163</v>
      </c>
      <c r="J195" t="s">
        <v>163</v>
      </c>
      <c r="K195" t="s">
        <v>163</v>
      </c>
      <c r="L195" t="s">
        <v>163</v>
      </c>
      <c r="M195" t="s">
        <v>163</v>
      </c>
      <c r="N195" t="s">
        <v>163</v>
      </c>
      <c r="O195" t="s">
        <v>163</v>
      </c>
      <c r="P195" t="s">
        <v>163</v>
      </c>
      <c r="Q195" s="80" t="s">
        <v>163</v>
      </c>
      <c r="R195" s="79"/>
      <c r="T195" t="s">
        <v>163</v>
      </c>
      <c r="U195" t="s">
        <v>163</v>
      </c>
      <c r="V195" t="s">
        <v>163</v>
      </c>
    </row>
    <row r="196" spans="2:22" x14ac:dyDescent="0.35">
      <c r="B196" t="s">
        <v>163</v>
      </c>
      <c r="C196" s="79" t="s">
        <v>163</v>
      </c>
      <c r="E196" t="s">
        <v>163</v>
      </c>
      <c r="F196" t="s">
        <v>163</v>
      </c>
      <c r="G196" t="s">
        <v>163</v>
      </c>
      <c r="H196" t="s">
        <v>163</v>
      </c>
      <c r="I196" t="s">
        <v>163</v>
      </c>
      <c r="J196" t="s">
        <v>163</v>
      </c>
      <c r="K196" t="s">
        <v>163</v>
      </c>
      <c r="L196" t="s">
        <v>163</v>
      </c>
      <c r="M196" t="s">
        <v>163</v>
      </c>
      <c r="N196" t="s">
        <v>163</v>
      </c>
      <c r="O196" t="s">
        <v>163</v>
      </c>
      <c r="P196" t="s">
        <v>163</v>
      </c>
      <c r="Q196" s="80" t="s">
        <v>163</v>
      </c>
      <c r="R196" s="79"/>
      <c r="T196" t="s">
        <v>163</v>
      </c>
      <c r="U196" t="s">
        <v>163</v>
      </c>
      <c r="V196" t="s">
        <v>163</v>
      </c>
    </row>
    <row r="197" spans="2:22" x14ac:dyDescent="0.35">
      <c r="B197" t="s">
        <v>163</v>
      </c>
      <c r="C197" s="79" t="s">
        <v>163</v>
      </c>
      <c r="E197" t="s">
        <v>163</v>
      </c>
      <c r="F197" t="s">
        <v>163</v>
      </c>
      <c r="G197" t="s">
        <v>163</v>
      </c>
      <c r="H197" t="s">
        <v>163</v>
      </c>
      <c r="I197" t="s">
        <v>163</v>
      </c>
      <c r="J197" t="s">
        <v>163</v>
      </c>
      <c r="K197" t="s">
        <v>163</v>
      </c>
      <c r="L197" t="s">
        <v>163</v>
      </c>
      <c r="M197" t="s">
        <v>163</v>
      </c>
      <c r="N197" t="s">
        <v>163</v>
      </c>
      <c r="O197" t="s">
        <v>163</v>
      </c>
      <c r="P197" t="s">
        <v>163</v>
      </c>
      <c r="Q197" s="80" t="s">
        <v>163</v>
      </c>
      <c r="R197" s="79"/>
      <c r="T197" t="s">
        <v>163</v>
      </c>
      <c r="U197" t="s">
        <v>163</v>
      </c>
      <c r="V197" t="s">
        <v>163</v>
      </c>
    </row>
    <row r="198" spans="2:22" x14ac:dyDescent="0.35">
      <c r="B198" t="s">
        <v>163</v>
      </c>
      <c r="C198" s="79" t="s">
        <v>163</v>
      </c>
      <c r="E198" t="s">
        <v>163</v>
      </c>
      <c r="F198" t="s">
        <v>163</v>
      </c>
      <c r="G198" t="s">
        <v>163</v>
      </c>
      <c r="H198" t="s">
        <v>163</v>
      </c>
      <c r="I198" t="s">
        <v>163</v>
      </c>
      <c r="J198" t="s">
        <v>163</v>
      </c>
      <c r="K198" t="s">
        <v>163</v>
      </c>
      <c r="L198" t="s">
        <v>163</v>
      </c>
      <c r="M198" t="s">
        <v>163</v>
      </c>
      <c r="N198" t="s">
        <v>163</v>
      </c>
      <c r="O198" t="s">
        <v>163</v>
      </c>
      <c r="P198" t="s">
        <v>163</v>
      </c>
      <c r="Q198" s="80" t="s">
        <v>163</v>
      </c>
      <c r="R198" s="79"/>
      <c r="T198" t="s">
        <v>163</v>
      </c>
      <c r="U198" t="s">
        <v>163</v>
      </c>
      <c r="V198" t="s">
        <v>163</v>
      </c>
    </row>
    <row r="199" spans="2:22" x14ac:dyDescent="0.35">
      <c r="B199" t="s">
        <v>163</v>
      </c>
      <c r="C199" s="79" t="s">
        <v>163</v>
      </c>
      <c r="E199" t="s">
        <v>163</v>
      </c>
      <c r="F199" t="s">
        <v>163</v>
      </c>
      <c r="G199" t="s">
        <v>163</v>
      </c>
      <c r="H199" t="s">
        <v>163</v>
      </c>
      <c r="I199" t="s">
        <v>163</v>
      </c>
      <c r="J199" t="s">
        <v>163</v>
      </c>
      <c r="K199" t="s">
        <v>163</v>
      </c>
      <c r="L199" t="s">
        <v>163</v>
      </c>
      <c r="M199" t="s">
        <v>163</v>
      </c>
      <c r="N199" t="s">
        <v>163</v>
      </c>
      <c r="O199" t="s">
        <v>163</v>
      </c>
      <c r="P199" t="s">
        <v>163</v>
      </c>
      <c r="Q199" s="80" t="s">
        <v>163</v>
      </c>
      <c r="R199" s="79"/>
      <c r="T199" t="s">
        <v>163</v>
      </c>
      <c r="U199" t="s">
        <v>163</v>
      </c>
      <c r="V199" t="s">
        <v>163</v>
      </c>
    </row>
    <row r="200" spans="2:22" x14ac:dyDescent="0.35">
      <c r="B200" t="s">
        <v>163</v>
      </c>
      <c r="C200" s="79" t="s">
        <v>163</v>
      </c>
      <c r="E200" t="s">
        <v>163</v>
      </c>
      <c r="F200" t="s">
        <v>163</v>
      </c>
      <c r="G200" t="s">
        <v>163</v>
      </c>
      <c r="H200" t="s">
        <v>163</v>
      </c>
      <c r="I200" t="s">
        <v>163</v>
      </c>
      <c r="J200" t="s">
        <v>163</v>
      </c>
      <c r="K200" t="s">
        <v>163</v>
      </c>
      <c r="L200" t="s">
        <v>163</v>
      </c>
      <c r="M200" t="s">
        <v>163</v>
      </c>
      <c r="N200" t="s">
        <v>163</v>
      </c>
      <c r="O200" t="s">
        <v>163</v>
      </c>
      <c r="P200" t="s">
        <v>163</v>
      </c>
      <c r="Q200" s="80" t="s">
        <v>163</v>
      </c>
      <c r="R200" s="79"/>
      <c r="T200" t="s">
        <v>163</v>
      </c>
      <c r="U200" t="s">
        <v>163</v>
      </c>
      <c r="V200" t="s">
        <v>163</v>
      </c>
    </row>
    <row r="201" spans="2:22" x14ac:dyDescent="0.35">
      <c r="B201" t="s">
        <v>163</v>
      </c>
      <c r="C201" s="79" t="s">
        <v>163</v>
      </c>
      <c r="E201" t="s">
        <v>163</v>
      </c>
      <c r="F201" t="s">
        <v>163</v>
      </c>
      <c r="G201" t="s">
        <v>163</v>
      </c>
      <c r="H201" t="s">
        <v>163</v>
      </c>
      <c r="I201" t="s">
        <v>163</v>
      </c>
      <c r="J201" t="s">
        <v>163</v>
      </c>
      <c r="K201" t="s">
        <v>163</v>
      </c>
      <c r="L201" t="s">
        <v>163</v>
      </c>
      <c r="M201" t="s">
        <v>163</v>
      </c>
      <c r="N201" t="s">
        <v>163</v>
      </c>
      <c r="O201" t="s">
        <v>163</v>
      </c>
      <c r="P201" t="s">
        <v>163</v>
      </c>
      <c r="Q201" s="80" t="s">
        <v>163</v>
      </c>
      <c r="R201" s="79"/>
      <c r="T201" t="s">
        <v>163</v>
      </c>
      <c r="U201" t="s">
        <v>163</v>
      </c>
      <c r="V201" t="s">
        <v>163</v>
      </c>
    </row>
    <row r="202" spans="2:22" x14ac:dyDescent="0.35">
      <c r="B202" t="s">
        <v>163</v>
      </c>
      <c r="C202" s="79" t="s">
        <v>163</v>
      </c>
      <c r="E202" t="s">
        <v>163</v>
      </c>
      <c r="F202" t="s">
        <v>163</v>
      </c>
      <c r="G202" t="s">
        <v>163</v>
      </c>
      <c r="H202" t="s">
        <v>163</v>
      </c>
      <c r="I202" t="s">
        <v>163</v>
      </c>
      <c r="J202" t="s">
        <v>163</v>
      </c>
      <c r="K202" t="s">
        <v>163</v>
      </c>
      <c r="L202" t="s">
        <v>163</v>
      </c>
      <c r="M202" t="s">
        <v>163</v>
      </c>
      <c r="N202" t="s">
        <v>163</v>
      </c>
      <c r="O202" t="s">
        <v>163</v>
      </c>
      <c r="P202" t="s">
        <v>163</v>
      </c>
      <c r="Q202" s="80" t="s">
        <v>163</v>
      </c>
      <c r="R202" s="79"/>
      <c r="T202" t="s">
        <v>163</v>
      </c>
      <c r="U202" t="s">
        <v>163</v>
      </c>
      <c r="V202" t="s">
        <v>163</v>
      </c>
    </row>
    <row r="203" spans="2:22" x14ac:dyDescent="0.35">
      <c r="B203" t="s">
        <v>163</v>
      </c>
      <c r="C203" s="79" t="s">
        <v>163</v>
      </c>
      <c r="E203" t="s">
        <v>163</v>
      </c>
      <c r="F203" t="s">
        <v>163</v>
      </c>
      <c r="G203" t="s">
        <v>163</v>
      </c>
      <c r="H203" t="s">
        <v>163</v>
      </c>
      <c r="I203" t="s">
        <v>163</v>
      </c>
      <c r="J203" t="s">
        <v>163</v>
      </c>
      <c r="K203" t="s">
        <v>163</v>
      </c>
      <c r="L203" t="s">
        <v>163</v>
      </c>
      <c r="M203" t="s">
        <v>163</v>
      </c>
      <c r="N203" t="s">
        <v>163</v>
      </c>
      <c r="O203" t="s">
        <v>163</v>
      </c>
      <c r="P203" t="s">
        <v>163</v>
      </c>
      <c r="Q203" s="80" t="s">
        <v>163</v>
      </c>
      <c r="R203" s="79"/>
      <c r="T203" t="s">
        <v>163</v>
      </c>
      <c r="U203" t="s">
        <v>163</v>
      </c>
      <c r="V203" t="s">
        <v>163</v>
      </c>
    </row>
    <row r="204" spans="2:22" x14ac:dyDescent="0.35">
      <c r="B204" t="s">
        <v>163</v>
      </c>
      <c r="C204" s="79" t="s">
        <v>163</v>
      </c>
      <c r="E204" t="s">
        <v>163</v>
      </c>
      <c r="F204" t="s">
        <v>163</v>
      </c>
      <c r="G204" t="s">
        <v>163</v>
      </c>
      <c r="H204" t="s">
        <v>163</v>
      </c>
      <c r="I204" t="s">
        <v>163</v>
      </c>
      <c r="J204" t="s">
        <v>163</v>
      </c>
      <c r="K204" t="s">
        <v>163</v>
      </c>
      <c r="L204" t="s">
        <v>163</v>
      </c>
      <c r="M204" t="s">
        <v>163</v>
      </c>
      <c r="N204" t="s">
        <v>163</v>
      </c>
      <c r="O204" t="s">
        <v>163</v>
      </c>
      <c r="P204" t="s">
        <v>163</v>
      </c>
      <c r="Q204" s="80" t="s">
        <v>163</v>
      </c>
      <c r="R204" s="79"/>
      <c r="T204" t="s">
        <v>163</v>
      </c>
      <c r="U204" t="s">
        <v>163</v>
      </c>
      <c r="V204" t="s">
        <v>163</v>
      </c>
    </row>
    <row r="205" spans="2:22" x14ac:dyDescent="0.35">
      <c r="B205" t="s">
        <v>163</v>
      </c>
      <c r="C205" s="79" t="s">
        <v>163</v>
      </c>
      <c r="E205" t="s">
        <v>163</v>
      </c>
      <c r="F205" t="s">
        <v>163</v>
      </c>
      <c r="G205" t="s">
        <v>163</v>
      </c>
      <c r="H205" t="s">
        <v>163</v>
      </c>
      <c r="I205" t="s">
        <v>163</v>
      </c>
      <c r="J205" t="s">
        <v>163</v>
      </c>
      <c r="K205" t="s">
        <v>163</v>
      </c>
      <c r="L205" t="s">
        <v>163</v>
      </c>
      <c r="M205" t="s">
        <v>163</v>
      </c>
      <c r="N205" t="s">
        <v>163</v>
      </c>
      <c r="O205" t="s">
        <v>163</v>
      </c>
      <c r="P205" t="s">
        <v>163</v>
      </c>
      <c r="Q205" s="80" t="s">
        <v>163</v>
      </c>
      <c r="R205" s="79"/>
      <c r="T205" t="s">
        <v>163</v>
      </c>
      <c r="U205" t="s">
        <v>163</v>
      </c>
      <c r="V205" t="s">
        <v>163</v>
      </c>
    </row>
    <row r="206" spans="2:22" x14ac:dyDescent="0.35">
      <c r="B206" t="s">
        <v>163</v>
      </c>
      <c r="C206" s="79" t="s">
        <v>163</v>
      </c>
      <c r="E206" t="s">
        <v>163</v>
      </c>
      <c r="F206" t="s">
        <v>163</v>
      </c>
      <c r="G206" t="s">
        <v>163</v>
      </c>
      <c r="H206" t="s">
        <v>163</v>
      </c>
      <c r="I206" t="s">
        <v>163</v>
      </c>
      <c r="J206" t="s">
        <v>163</v>
      </c>
      <c r="K206" t="s">
        <v>163</v>
      </c>
      <c r="L206" t="s">
        <v>163</v>
      </c>
      <c r="M206" t="s">
        <v>163</v>
      </c>
      <c r="N206" t="s">
        <v>163</v>
      </c>
      <c r="O206" t="s">
        <v>163</v>
      </c>
      <c r="P206" t="s">
        <v>163</v>
      </c>
      <c r="Q206" s="80" t="s">
        <v>163</v>
      </c>
      <c r="R206" s="79"/>
      <c r="T206" t="s">
        <v>163</v>
      </c>
      <c r="U206" t="s">
        <v>163</v>
      </c>
      <c r="V206" t="s">
        <v>163</v>
      </c>
    </row>
    <row r="207" spans="2:22" x14ac:dyDescent="0.35">
      <c r="B207" t="s">
        <v>163</v>
      </c>
      <c r="C207" s="79" t="s">
        <v>163</v>
      </c>
      <c r="E207" t="s">
        <v>163</v>
      </c>
      <c r="F207" t="s">
        <v>163</v>
      </c>
      <c r="G207" t="s">
        <v>163</v>
      </c>
      <c r="H207" t="s">
        <v>163</v>
      </c>
      <c r="I207" t="s">
        <v>163</v>
      </c>
      <c r="J207" t="s">
        <v>163</v>
      </c>
      <c r="K207" t="s">
        <v>163</v>
      </c>
      <c r="L207" t="s">
        <v>163</v>
      </c>
      <c r="M207" t="s">
        <v>163</v>
      </c>
      <c r="N207" t="s">
        <v>163</v>
      </c>
      <c r="O207" t="s">
        <v>163</v>
      </c>
      <c r="P207" t="s">
        <v>163</v>
      </c>
      <c r="Q207" s="80" t="s">
        <v>163</v>
      </c>
      <c r="R207" s="79"/>
      <c r="T207" t="s">
        <v>163</v>
      </c>
      <c r="U207" t="s">
        <v>163</v>
      </c>
      <c r="V207" t="s">
        <v>163</v>
      </c>
    </row>
    <row r="208" spans="2:22" x14ac:dyDescent="0.35">
      <c r="B208" t="s">
        <v>163</v>
      </c>
      <c r="C208" s="79" t="s">
        <v>163</v>
      </c>
      <c r="E208" t="s">
        <v>163</v>
      </c>
      <c r="F208" t="s">
        <v>163</v>
      </c>
      <c r="G208" t="s">
        <v>163</v>
      </c>
      <c r="H208" t="s">
        <v>163</v>
      </c>
      <c r="I208" t="s">
        <v>163</v>
      </c>
      <c r="J208" t="s">
        <v>163</v>
      </c>
      <c r="K208" t="s">
        <v>163</v>
      </c>
      <c r="L208" t="s">
        <v>163</v>
      </c>
      <c r="M208" t="s">
        <v>163</v>
      </c>
      <c r="N208" t="s">
        <v>163</v>
      </c>
      <c r="O208" t="s">
        <v>163</v>
      </c>
      <c r="P208" t="s">
        <v>163</v>
      </c>
      <c r="Q208" s="80" t="s">
        <v>163</v>
      </c>
      <c r="R208" s="79"/>
      <c r="T208" t="s">
        <v>163</v>
      </c>
      <c r="U208" t="s">
        <v>163</v>
      </c>
      <c r="V208" t="s">
        <v>163</v>
      </c>
    </row>
    <row r="209" spans="2:22" x14ac:dyDescent="0.35">
      <c r="B209" t="s">
        <v>163</v>
      </c>
      <c r="C209" s="79" t="s">
        <v>163</v>
      </c>
      <c r="E209" t="s">
        <v>163</v>
      </c>
      <c r="F209" t="s">
        <v>163</v>
      </c>
      <c r="G209" t="s">
        <v>163</v>
      </c>
      <c r="H209" t="s">
        <v>163</v>
      </c>
      <c r="I209" t="s">
        <v>163</v>
      </c>
      <c r="J209" t="s">
        <v>163</v>
      </c>
      <c r="K209" t="s">
        <v>163</v>
      </c>
      <c r="L209" t="s">
        <v>163</v>
      </c>
      <c r="M209" t="s">
        <v>163</v>
      </c>
      <c r="N209" t="s">
        <v>163</v>
      </c>
      <c r="O209" t="s">
        <v>163</v>
      </c>
      <c r="P209" t="s">
        <v>163</v>
      </c>
      <c r="Q209" s="80" t="s">
        <v>163</v>
      </c>
      <c r="R209" s="79"/>
      <c r="T209" t="s">
        <v>163</v>
      </c>
      <c r="U209" t="s">
        <v>163</v>
      </c>
      <c r="V209" t="s">
        <v>163</v>
      </c>
    </row>
    <row r="210" spans="2:22" x14ac:dyDescent="0.35">
      <c r="B210" t="s">
        <v>163</v>
      </c>
      <c r="C210" s="79" t="s">
        <v>163</v>
      </c>
      <c r="E210" t="s">
        <v>163</v>
      </c>
      <c r="F210" t="s">
        <v>163</v>
      </c>
      <c r="G210" t="s">
        <v>163</v>
      </c>
      <c r="H210" t="s">
        <v>163</v>
      </c>
      <c r="I210" t="s">
        <v>163</v>
      </c>
      <c r="J210" t="s">
        <v>163</v>
      </c>
      <c r="K210" t="s">
        <v>163</v>
      </c>
      <c r="L210" t="s">
        <v>163</v>
      </c>
      <c r="M210" t="s">
        <v>163</v>
      </c>
      <c r="N210" t="s">
        <v>163</v>
      </c>
      <c r="O210" t="s">
        <v>163</v>
      </c>
      <c r="P210" t="s">
        <v>163</v>
      </c>
      <c r="Q210" s="80" t="s">
        <v>163</v>
      </c>
      <c r="R210" s="79"/>
      <c r="T210" t="s">
        <v>163</v>
      </c>
      <c r="U210" t="s">
        <v>163</v>
      </c>
      <c r="V210" t="s">
        <v>163</v>
      </c>
    </row>
    <row r="211" spans="2:22" x14ac:dyDescent="0.35">
      <c r="B211" t="s">
        <v>163</v>
      </c>
      <c r="C211" s="79" t="s">
        <v>163</v>
      </c>
      <c r="E211" t="s">
        <v>163</v>
      </c>
      <c r="F211" t="s">
        <v>163</v>
      </c>
      <c r="G211" t="s">
        <v>163</v>
      </c>
      <c r="H211" t="s">
        <v>163</v>
      </c>
      <c r="I211" t="s">
        <v>163</v>
      </c>
      <c r="J211" t="s">
        <v>163</v>
      </c>
      <c r="K211" t="s">
        <v>163</v>
      </c>
      <c r="L211" t="s">
        <v>163</v>
      </c>
      <c r="M211" t="s">
        <v>163</v>
      </c>
      <c r="N211" t="s">
        <v>163</v>
      </c>
      <c r="O211" t="s">
        <v>163</v>
      </c>
      <c r="P211" t="s">
        <v>163</v>
      </c>
      <c r="Q211" s="80" t="s">
        <v>163</v>
      </c>
      <c r="R211" s="79"/>
      <c r="T211" t="s">
        <v>163</v>
      </c>
      <c r="U211" t="s">
        <v>163</v>
      </c>
      <c r="V211" t="s">
        <v>163</v>
      </c>
    </row>
    <row r="212" spans="2:22" x14ac:dyDescent="0.35">
      <c r="B212" t="s">
        <v>163</v>
      </c>
      <c r="C212" s="79" t="s">
        <v>163</v>
      </c>
      <c r="E212" t="s">
        <v>163</v>
      </c>
      <c r="F212" t="s">
        <v>163</v>
      </c>
      <c r="G212" t="s">
        <v>163</v>
      </c>
      <c r="H212" t="s">
        <v>163</v>
      </c>
      <c r="I212" t="s">
        <v>163</v>
      </c>
      <c r="J212" t="s">
        <v>163</v>
      </c>
      <c r="K212" t="s">
        <v>163</v>
      </c>
      <c r="L212" t="s">
        <v>163</v>
      </c>
      <c r="M212" t="s">
        <v>163</v>
      </c>
      <c r="N212" t="s">
        <v>163</v>
      </c>
      <c r="O212" t="s">
        <v>163</v>
      </c>
      <c r="P212" t="s">
        <v>163</v>
      </c>
      <c r="Q212" s="80" t="s">
        <v>163</v>
      </c>
      <c r="R212" s="79"/>
      <c r="T212" t="s">
        <v>163</v>
      </c>
      <c r="U212" t="s">
        <v>163</v>
      </c>
      <c r="V212" t="s">
        <v>163</v>
      </c>
    </row>
    <row r="213" spans="2:22" x14ac:dyDescent="0.35">
      <c r="B213" t="s">
        <v>163</v>
      </c>
      <c r="C213" s="79" t="s">
        <v>163</v>
      </c>
      <c r="E213" t="s">
        <v>163</v>
      </c>
      <c r="F213" t="s">
        <v>163</v>
      </c>
      <c r="G213" t="s">
        <v>163</v>
      </c>
      <c r="H213" t="s">
        <v>163</v>
      </c>
      <c r="I213" t="s">
        <v>163</v>
      </c>
      <c r="J213" t="s">
        <v>163</v>
      </c>
      <c r="K213" t="s">
        <v>163</v>
      </c>
      <c r="L213" t="s">
        <v>163</v>
      </c>
      <c r="M213" t="s">
        <v>163</v>
      </c>
      <c r="N213" t="s">
        <v>163</v>
      </c>
      <c r="O213" t="s">
        <v>163</v>
      </c>
      <c r="P213" t="s">
        <v>163</v>
      </c>
      <c r="Q213" s="80" t="s">
        <v>163</v>
      </c>
      <c r="R213" s="79"/>
      <c r="T213" t="s">
        <v>163</v>
      </c>
      <c r="U213" t="s">
        <v>163</v>
      </c>
      <c r="V213" t="s">
        <v>163</v>
      </c>
    </row>
    <row r="214" spans="2:22" x14ac:dyDescent="0.35">
      <c r="B214" t="s">
        <v>163</v>
      </c>
      <c r="C214" s="79" t="s">
        <v>163</v>
      </c>
      <c r="E214" t="s">
        <v>163</v>
      </c>
      <c r="F214" t="s">
        <v>163</v>
      </c>
      <c r="G214" t="s">
        <v>163</v>
      </c>
      <c r="H214" t="s">
        <v>163</v>
      </c>
      <c r="I214" t="s">
        <v>163</v>
      </c>
      <c r="J214" t="s">
        <v>163</v>
      </c>
      <c r="K214" t="s">
        <v>163</v>
      </c>
      <c r="L214" t="s">
        <v>163</v>
      </c>
      <c r="M214" t="s">
        <v>163</v>
      </c>
      <c r="N214" t="s">
        <v>163</v>
      </c>
      <c r="O214" t="s">
        <v>163</v>
      </c>
      <c r="P214" t="s">
        <v>163</v>
      </c>
      <c r="Q214" s="80" t="s">
        <v>163</v>
      </c>
      <c r="R214" s="79"/>
      <c r="T214" t="s">
        <v>163</v>
      </c>
      <c r="U214" t="s">
        <v>163</v>
      </c>
      <c r="V214" t="s">
        <v>163</v>
      </c>
    </row>
    <row r="215" spans="2:22" x14ac:dyDescent="0.35">
      <c r="B215" t="s">
        <v>163</v>
      </c>
      <c r="C215" s="79" t="s">
        <v>163</v>
      </c>
      <c r="E215" t="s">
        <v>163</v>
      </c>
      <c r="F215" t="s">
        <v>163</v>
      </c>
      <c r="G215" t="s">
        <v>163</v>
      </c>
      <c r="H215" t="s">
        <v>163</v>
      </c>
      <c r="I215" t="s">
        <v>163</v>
      </c>
      <c r="J215" t="s">
        <v>163</v>
      </c>
      <c r="K215" t="s">
        <v>163</v>
      </c>
      <c r="L215" t="s">
        <v>163</v>
      </c>
      <c r="M215" t="s">
        <v>163</v>
      </c>
      <c r="N215" t="s">
        <v>163</v>
      </c>
      <c r="O215" t="s">
        <v>163</v>
      </c>
      <c r="P215" t="s">
        <v>163</v>
      </c>
      <c r="Q215" s="80" t="s">
        <v>163</v>
      </c>
      <c r="R215" s="79"/>
      <c r="T215" t="s">
        <v>163</v>
      </c>
      <c r="U215" t="s">
        <v>163</v>
      </c>
      <c r="V215" t="s">
        <v>163</v>
      </c>
    </row>
    <row r="216" spans="2:22" x14ac:dyDescent="0.35">
      <c r="B216" t="s">
        <v>163</v>
      </c>
      <c r="C216" s="79" t="s">
        <v>163</v>
      </c>
      <c r="E216" t="s">
        <v>163</v>
      </c>
      <c r="F216" t="s">
        <v>163</v>
      </c>
      <c r="G216" t="s">
        <v>163</v>
      </c>
      <c r="H216" t="s">
        <v>163</v>
      </c>
      <c r="I216" t="s">
        <v>163</v>
      </c>
      <c r="J216" t="s">
        <v>163</v>
      </c>
      <c r="K216" t="s">
        <v>163</v>
      </c>
      <c r="L216" t="s">
        <v>163</v>
      </c>
      <c r="M216" t="s">
        <v>163</v>
      </c>
      <c r="N216" t="s">
        <v>163</v>
      </c>
      <c r="O216" t="s">
        <v>163</v>
      </c>
      <c r="P216" t="s">
        <v>163</v>
      </c>
      <c r="Q216" s="80" t="s">
        <v>163</v>
      </c>
      <c r="R216" s="79"/>
      <c r="T216" t="s">
        <v>163</v>
      </c>
      <c r="U216" t="s">
        <v>163</v>
      </c>
      <c r="V216" t="s">
        <v>163</v>
      </c>
    </row>
    <row r="217" spans="2:22" x14ac:dyDescent="0.35">
      <c r="B217" t="s">
        <v>163</v>
      </c>
      <c r="C217" s="79" t="s">
        <v>163</v>
      </c>
      <c r="E217" t="s">
        <v>163</v>
      </c>
      <c r="F217" t="s">
        <v>163</v>
      </c>
      <c r="G217" t="s">
        <v>163</v>
      </c>
      <c r="H217" t="s">
        <v>163</v>
      </c>
      <c r="I217" t="s">
        <v>163</v>
      </c>
      <c r="J217" t="s">
        <v>163</v>
      </c>
      <c r="K217" t="s">
        <v>163</v>
      </c>
      <c r="L217" t="s">
        <v>163</v>
      </c>
      <c r="M217" t="s">
        <v>163</v>
      </c>
      <c r="N217" t="s">
        <v>163</v>
      </c>
      <c r="O217" t="s">
        <v>163</v>
      </c>
      <c r="P217" t="s">
        <v>163</v>
      </c>
      <c r="Q217" s="80" t="s">
        <v>163</v>
      </c>
      <c r="R217" s="79"/>
      <c r="T217" t="s">
        <v>163</v>
      </c>
      <c r="U217" t="s">
        <v>163</v>
      </c>
      <c r="V217" t="s">
        <v>163</v>
      </c>
    </row>
    <row r="218" spans="2:22" x14ac:dyDescent="0.35">
      <c r="B218" t="s">
        <v>163</v>
      </c>
      <c r="C218" s="79" t="s">
        <v>163</v>
      </c>
      <c r="E218" t="s">
        <v>163</v>
      </c>
      <c r="F218" t="s">
        <v>163</v>
      </c>
      <c r="G218" t="s">
        <v>163</v>
      </c>
      <c r="H218" t="s">
        <v>163</v>
      </c>
      <c r="I218" t="s">
        <v>163</v>
      </c>
      <c r="J218" t="s">
        <v>163</v>
      </c>
      <c r="K218" t="s">
        <v>163</v>
      </c>
      <c r="L218" t="s">
        <v>163</v>
      </c>
      <c r="M218" t="s">
        <v>163</v>
      </c>
      <c r="N218" t="s">
        <v>163</v>
      </c>
      <c r="O218" t="s">
        <v>163</v>
      </c>
      <c r="P218" t="s">
        <v>163</v>
      </c>
      <c r="Q218" s="80" t="s">
        <v>163</v>
      </c>
      <c r="R218" s="79"/>
      <c r="T218" t="s">
        <v>163</v>
      </c>
      <c r="U218" t="s">
        <v>163</v>
      </c>
      <c r="V218" t="s">
        <v>163</v>
      </c>
    </row>
    <row r="219" spans="2:22" x14ac:dyDescent="0.35">
      <c r="B219" t="s">
        <v>163</v>
      </c>
      <c r="C219" s="79" t="s">
        <v>163</v>
      </c>
      <c r="E219" t="s">
        <v>163</v>
      </c>
      <c r="F219" t="s">
        <v>163</v>
      </c>
      <c r="G219" t="s">
        <v>163</v>
      </c>
      <c r="H219" t="s">
        <v>163</v>
      </c>
      <c r="I219" t="s">
        <v>163</v>
      </c>
      <c r="J219" t="s">
        <v>163</v>
      </c>
      <c r="K219" t="s">
        <v>163</v>
      </c>
      <c r="L219" t="s">
        <v>163</v>
      </c>
      <c r="M219" t="s">
        <v>163</v>
      </c>
      <c r="N219" t="s">
        <v>163</v>
      </c>
      <c r="O219" t="s">
        <v>163</v>
      </c>
      <c r="P219" t="s">
        <v>163</v>
      </c>
      <c r="Q219" s="80" t="s">
        <v>163</v>
      </c>
      <c r="R219" s="79"/>
      <c r="T219" t="s">
        <v>163</v>
      </c>
      <c r="U219" t="s">
        <v>163</v>
      </c>
      <c r="V219" t="s">
        <v>163</v>
      </c>
    </row>
    <row r="220" spans="2:22" x14ac:dyDescent="0.35">
      <c r="B220" t="s">
        <v>163</v>
      </c>
      <c r="C220" s="79" t="s">
        <v>163</v>
      </c>
      <c r="E220" t="s">
        <v>163</v>
      </c>
      <c r="F220" t="s">
        <v>163</v>
      </c>
      <c r="G220" t="s">
        <v>163</v>
      </c>
      <c r="H220" t="s">
        <v>163</v>
      </c>
      <c r="I220" t="s">
        <v>163</v>
      </c>
      <c r="J220" t="s">
        <v>163</v>
      </c>
      <c r="K220" t="s">
        <v>163</v>
      </c>
      <c r="L220" t="s">
        <v>163</v>
      </c>
      <c r="M220" t="s">
        <v>163</v>
      </c>
      <c r="N220" t="s">
        <v>163</v>
      </c>
      <c r="O220" t="s">
        <v>163</v>
      </c>
      <c r="P220" t="s">
        <v>163</v>
      </c>
      <c r="Q220" s="80" t="s">
        <v>163</v>
      </c>
      <c r="R220" s="79"/>
      <c r="T220" t="s">
        <v>163</v>
      </c>
      <c r="U220" t="s">
        <v>163</v>
      </c>
      <c r="V220" t="s">
        <v>163</v>
      </c>
    </row>
    <row r="221" spans="2:22" x14ac:dyDescent="0.35">
      <c r="B221" t="s">
        <v>163</v>
      </c>
      <c r="C221" s="79" t="s">
        <v>163</v>
      </c>
      <c r="E221" t="s">
        <v>163</v>
      </c>
      <c r="F221" t="s">
        <v>163</v>
      </c>
      <c r="G221" t="s">
        <v>163</v>
      </c>
      <c r="H221" t="s">
        <v>163</v>
      </c>
      <c r="I221" t="s">
        <v>163</v>
      </c>
      <c r="J221" t="s">
        <v>163</v>
      </c>
      <c r="K221" t="s">
        <v>163</v>
      </c>
      <c r="L221" t="s">
        <v>163</v>
      </c>
      <c r="M221" t="s">
        <v>163</v>
      </c>
      <c r="N221" t="s">
        <v>163</v>
      </c>
      <c r="O221" t="s">
        <v>163</v>
      </c>
      <c r="P221" t="s">
        <v>163</v>
      </c>
      <c r="Q221" s="80" t="s">
        <v>163</v>
      </c>
      <c r="R221" s="79"/>
      <c r="T221" t="s">
        <v>163</v>
      </c>
      <c r="U221" t="s">
        <v>163</v>
      </c>
      <c r="V221" t="s">
        <v>163</v>
      </c>
    </row>
    <row r="222" spans="2:22" x14ac:dyDescent="0.35">
      <c r="B222" t="s">
        <v>163</v>
      </c>
      <c r="C222" s="79" t="s">
        <v>163</v>
      </c>
      <c r="E222" t="s">
        <v>163</v>
      </c>
      <c r="F222" t="s">
        <v>163</v>
      </c>
      <c r="G222" t="s">
        <v>163</v>
      </c>
      <c r="H222" t="s">
        <v>163</v>
      </c>
      <c r="I222" t="s">
        <v>163</v>
      </c>
      <c r="J222" t="s">
        <v>163</v>
      </c>
      <c r="K222" t="s">
        <v>163</v>
      </c>
      <c r="L222" t="s">
        <v>163</v>
      </c>
      <c r="M222" t="s">
        <v>163</v>
      </c>
      <c r="N222" t="s">
        <v>163</v>
      </c>
      <c r="O222" t="s">
        <v>163</v>
      </c>
      <c r="P222" t="s">
        <v>163</v>
      </c>
      <c r="Q222" s="80" t="s">
        <v>163</v>
      </c>
      <c r="R222" s="79"/>
      <c r="T222" t="s">
        <v>163</v>
      </c>
      <c r="U222" t="s">
        <v>163</v>
      </c>
      <c r="V222" t="s">
        <v>163</v>
      </c>
    </row>
    <row r="223" spans="2:22" x14ac:dyDescent="0.35">
      <c r="B223" t="s">
        <v>163</v>
      </c>
      <c r="C223" s="79" t="s">
        <v>163</v>
      </c>
      <c r="E223" t="s">
        <v>163</v>
      </c>
      <c r="F223" t="s">
        <v>163</v>
      </c>
      <c r="G223" t="s">
        <v>163</v>
      </c>
      <c r="H223" t="s">
        <v>163</v>
      </c>
      <c r="I223" t="s">
        <v>163</v>
      </c>
      <c r="J223" t="s">
        <v>163</v>
      </c>
      <c r="K223" t="s">
        <v>163</v>
      </c>
      <c r="L223" t="s">
        <v>163</v>
      </c>
      <c r="M223" t="s">
        <v>163</v>
      </c>
      <c r="N223" t="s">
        <v>163</v>
      </c>
      <c r="O223" t="s">
        <v>163</v>
      </c>
      <c r="P223" t="s">
        <v>163</v>
      </c>
      <c r="Q223" s="80" t="s">
        <v>163</v>
      </c>
      <c r="R223" s="79"/>
      <c r="T223" t="s">
        <v>163</v>
      </c>
      <c r="U223" t="s">
        <v>163</v>
      </c>
      <c r="V223" t="s">
        <v>163</v>
      </c>
    </row>
    <row r="224" spans="2:22" x14ac:dyDescent="0.35">
      <c r="B224" t="s">
        <v>163</v>
      </c>
      <c r="C224" s="79" t="s">
        <v>163</v>
      </c>
      <c r="E224" t="s">
        <v>163</v>
      </c>
      <c r="F224" t="s">
        <v>163</v>
      </c>
      <c r="G224" t="s">
        <v>163</v>
      </c>
      <c r="H224" t="s">
        <v>163</v>
      </c>
      <c r="I224" t="s">
        <v>163</v>
      </c>
      <c r="J224" t="s">
        <v>163</v>
      </c>
      <c r="K224" t="s">
        <v>163</v>
      </c>
      <c r="L224" t="s">
        <v>163</v>
      </c>
      <c r="M224" t="s">
        <v>163</v>
      </c>
      <c r="N224" t="s">
        <v>163</v>
      </c>
      <c r="O224" t="s">
        <v>163</v>
      </c>
      <c r="P224" t="s">
        <v>163</v>
      </c>
      <c r="Q224" s="80" t="s">
        <v>163</v>
      </c>
      <c r="R224" s="79"/>
      <c r="T224" t="s">
        <v>163</v>
      </c>
      <c r="U224" t="s">
        <v>163</v>
      </c>
      <c r="V224" t="s">
        <v>163</v>
      </c>
    </row>
    <row r="225" spans="2:22" x14ac:dyDescent="0.35">
      <c r="B225" t="s">
        <v>163</v>
      </c>
      <c r="C225" s="79" t="s">
        <v>163</v>
      </c>
      <c r="E225" t="s">
        <v>163</v>
      </c>
      <c r="F225" t="s">
        <v>163</v>
      </c>
      <c r="G225" t="s">
        <v>163</v>
      </c>
      <c r="H225" t="s">
        <v>163</v>
      </c>
      <c r="I225" t="s">
        <v>163</v>
      </c>
      <c r="J225" t="s">
        <v>163</v>
      </c>
      <c r="K225" t="s">
        <v>163</v>
      </c>
      <c r="L225" t="s">
        <v>163</v>
      </c>
      <c r="M225" t="s">
        <v>163</v>
      </c>
      <c r="N225" t="s">
        <v>163</v>
      </c>
      <c r="O225" t="s">
        <v>163</v>
      </c>
      <c r="P225" t="s">
        <v>163</v>
      </c>
      <c r="Q225" s="80" t="s">
        <v>163</v>
      </c>
      <c r="R225" s="79"/>
      <c r="T225" t="s">
        <v>163</v>
      </c>
      <c r="U225" t="s">
        <v>163</v>
      </c>
      <c r="V225" t="s">
        <v>163</v>
      </c>
    </row>
    <row r="226" spans="2:22" x14ac:dyDescent="0.35">
      <c r="B226" t="s">
        <v>163</v>
      </c>
      <c r="C226" s="79" t="s">
        <v>163</v>
      </c>
      <c r="E226" t="s">
        <v>163</v>
      </c>
      <c r="F226" t="s">
        <v>163</v>
      </c>
      <c r="G226" t="s">
        <v>163</v>
      </c>
      <c r="H226" t="s">
        <v>163</v>
      </c>
      <c r="I226" t="s">
        <v>163</v>
      </c>
      <c r="J226" t="s">
        <v>163</v>
      </c>
      <c r="K226" t="s">
        <v>163</v>
      </c>
      <c r="L226" t="s">
        <v>163</v>
      </c>
      <c r="M226" t="s">
        <v>163</v>
      </c>
      <c r="N226" t="s">
        <v>163</v>
      </c>
      <c r="O226" t="s">
        <v>163</v>
      </c>
      <c r="P226" t="s">
        <v>163</v>
      </c>
      <c r="Q226" s="80" t="s">
        <v>163</v>
      </c>
      <c r="R226" s="79"/>
      <c r="T226" t="s">
        <v>163</v>
      </c>
      <c r="U226" t="s">
        <v>163</v>
      </c>
      <c r="V226" t="s">
        <v>163</v>
      </c>
    </row>
    <row r="227" spans="2:22" x14ac:dyDescent="0.35">
      <c r="B227" t="s">
        <v>163</v>
      </c>
      <c r="C227" s="79" t="s">
        <v>163</v>
      </c>
      <c r="E227" t="s">
        <v>163</v>
      </c>
      <c r="F227" t="s">
        <v>163</v>
      </c>
      <c r="G227" t="s">
        <v>163</v>
      </c>
      <c r="H227" t="s">
        <v>163</v>
      </c>
      <c r="I227" t="s">
        <v>163</v>
      </c>
      <c r="J227" t="s">
        <v>163</v>
      </c>
      <c r="K227" t="s">
        <v>163</v>
      </c>
      <c r="L227" t="s">
        <v>163</v>
      </c>
      <c r="M227" t="s">
        <v>163</v>
      </c>
      <c r="N227" t="s">
        <v>163</v>
      </c>
      <c r="O227" t="s">
        <v>163</v>
      </c>
      <c r="P227" t="s">
        <v>163</v>
      </c>
      <c r="Q227" s="80" t="s">
        <v>163</v>
      </c>
      <c r="R227" s="79"/>
      <c r="T227" t="s">
        <v>163</v>
      </c>
      <c r="U227" t="s">
        <v>163</v>
      </c>
      <c r="V227" t="s">
        <v>163</v>
      </c>
    </row>
    <row r="228" spans="2:22" x14ac:dyDescent="0.35">
      <c r="B228" t="s">
        <v>163</v>
      </c>
      <c r="C228" s="79" t="s">
        <v>163</v>
      </c>
      <c r="E228" t="s">
        <v>163</v>
      </c>
      <c r="F228" t="s">
        <v>163</v>
      </c>
      <c r="G228" t="s">
        <v>163</v>
      </c>
      <c r="H228" t="s">
        <v>163</v>
      </c>
      <c r="I228" t="s">
        <v>163</v>
      </c>
      <c r="J228" t="s">
        <v>163</v>
      </c>
      <c r="K228" t="s">
        <v>163</v>
      </c>
      <c r="L228" t="s">
        <v>163</v>
      </c>
      <c r="M228" t="s">
        <v>163</v>
      </c>
      <c r="N228" t="s">
        <v>163</v>
      </c>
      <c r="O228" t="s">
        <v>163</v>
      </c>
      <c r="P228" t="s">
        <v>163</v>
      </c>
      <c r="Q228" s="80" t="s">
        <v>163</v>
      </c>
      <c r="R228" s="79"/>
      <c r="T228" t="s">
        <v>163</v>
      </c>
      <c r="U228" t="s">
        <v>163</v>
      </c>
      <c r="V228" t="s">
        <v>163</v>
      </c>
    </row>
    <row r="229" spans="2:22" x14ac:dyDescent="0.35">
      <c r="B229" t="s">
        <v>163</v>
      </c>
      <c r="C229" s="79" t="s">
        <v>163</v>
      </c>
      <c r="E229" t="s">
        <v>163</v>
      </c>
      <c r="F229" t="s">
        <v>163</v>
      </c>
      <c r="G229" t="s">
        <v>163</v>
      </c>
      <c r="H229" t="s">
        <v>163</v>
      </c>
      <c r="I229" t="s">
        <v>163</v>
      </c>
      <c r="J229" t="s">
        <v>163</v>
      </c>
      <c r="K229" t="s">
        <v>163</v>
      </c>
      <c r="L229" t="s">
        <v>163</v>
      </c>
      <c r="M229" t="s">
        <v>163</v>
      </c>
      <c r="N229" t="s">
        <v>163</v>
      </c>
      <c r="O229" t="s">
        <v>163</v>
      </c>
      <c r="P229" t="s">
        <v>163</v>
      </c>
      <c r="Q229" s="80" t="s">
        <v>163</v>
      </c>
      <c r="R229" s="79"/>
      <c r="T229" t="s">
        <v>163</v>
      </c>
      <c r="U229" t="s">
        <v>163</v>
      </c>
      <c r="V229" t="s">
        <v>163</v>
      </c>
    </row>
    <row r="230" spans="2:22" x14ac:dyDescent="0.35">
      <c r="B230" t="s">
        <v>163</v>
      </c>
      <c r="C230" s="79" t="s">
        <v>163</v>
      </c>
      <c r="E230" t="s">
        <v>163</v>
      </c>
      <c r="F230" t="s">
        <v>163</v>
      </c>
      <c r="G230" t="s">
        <v>163</v>
      </c>
      <c r="H230" t="s">
        <v>163</v>
      </c>
      <c r="I230" t="s">
        <v>163</v>
      </c>
      <c r="J230" t="s">
        <v>163</v>
      </c>
      <c r="K230" t="s">
        <v>163</v>
      </c>
      <c r="L230" t="s">
        <v>163</v>
      </c>
      <c r="M230" t="s">
        <v>163</v>
      </c>
      <c r="N230" t="s">
        <v>163</v>
      </c>
      <c r="O230" t="s">
        <v>163</v>
      </c>
      <c r="P230" t="s">
        <v>163</v>
      </c>
      <c r="Q230" s="80" t="s">
        <v>163</v>
      </c>
      <c r="R230" s="79"/>
      <c r="T230" t="s">
        <v>163</v>
      </c>
      <c r="U230" t="s">
        <v>163</v>
      </c>
      <c r="V230" t="s">
        <v>163</v>
      </c>
    </row>
    <row r="231" spans="2:22" x14ac:dyDescent="0.35">
      <c r="B231" t="s">
        <v>163</v>
      </c>
      <c r="C231" s="79" t="s">
        <v>163</v>
      </c>
      <c r="E231" t="s">
        <v>163</v>
      </c>
      <c r="F231" t="s">
        <v>163</v>
      </c>
      <c r="G231" t="s">
        <v>163</v>
      </c>
      <c r="H231" t="s">
        <v>163</v>
      </c>
      <c r="I231" t="s">
        <v>163</v>
      </c>
      <c r="J231" t="s">
        <v>163</v>
      </c>
      <c r="K231" t="s">
        <v>163</v>
      </c>
      <c r="L231" t="s">
        <v>163</v>
      </c>
      <c r="M231" t="s">
        <v>163</v>
      </c>
      <c r="N231" t="s">
        <v>163</v>
      </c>
      <c r="O231" t="s">
        <v>163</v>
      </c>
      <c r="P231" t="s">
        <v>163</v>
      </c>
      <c r="Q231" s="80" t="s">
        <v>163</v>
      </c>
      <c r="R231" s="79"/>
      <c r="T231" t="s">
        <v>163</v>
      </c>
      <c r="U231" t="s">
        <v>163</v>
      </c>
      <c r="V231" t="s">
        <v>163</v>
      </c>
    </row>
    <row r="232" spans="2:22" x14ac:dyDescent="0.35">
      <c r="B232" t="s">
        <v>163</v>
      </c>
      <c r="C232" s="79" t="s">
        <v>163</v>
      </c>
      <c r="E232" t="s">
        <v>163</v>
      </c>
      <c r="F232" t="s">
        <v>163</v>
      </c>
      <c r="G232" t="s">
        <v>163</v>
      </c>
      <c r="H232" t="s">
        <v>163</v>
      </c>
      <c r="I232" t="s">
        <v>163</v>
      </c>
      <c r="J232" t="s">
        <v>163</v>
      </c>
      <c r="K232" t="s">
        <v>163</v>
      </c>
      <c r="L232" t="s">
        <v>163</v>
      </c>
      <c r="M232" t="s">
        <v>163</v>
      </c>
      <c r="N232" t="s">
        <v>163</v>
      </c>
      <c r="O232" t="s">
        <v>163</v>
      </c>
      <c r="P232" t="s">
        <v>163</v>
      </c>
      <c r="Q232" s="80" t="s">
        <v>163</v>
      </c>
      <c r="R232" s="79"/>
      <c r="T232" t="s">
        <v>163</v>
      </c>
      <c r="U232" t="s">
        <v>163</v>
      </c>
      <c r="V232" t="s">
        <v>163</v>
      </c>
    </row>
    <row r="233" spans="2:22" x14ac:dyDescent="0.35">
      <c r="B233" t="s">
        <v>163</v>
      </c>
      <c r="C233" s="79" t="s">
        <v>163</v>
      </c>
      <c r="E233" t="s">
        <v>163</v>
      </c>
      <c r="F233" t="s">
        <v>163</v>
      </c>
      <c r="G233" t="s">
        <v>163</v>
      </c>
      <c r="H233" t="s">
        <v>163</v>
      </c>
      <c r="I233" t="s">
        <v>163</v>
      </c>
      <c r="J233" t="s">
        <v>163</v>
      </c>
      <c r="K233" t="s">
        <v>163</v>
      </c>
      <c r="L233" t="s">
        <v>163</v>
      </c>
      <c r="M233" t="s">
        <v>163</v>
      </c>
      <c r="N233" t="s">
        <v>163</v>
      </c>
      <c r="O233" t="s">
        <v>163</v>
      </c>
      <c r="P233" t="s">
        <v>163</v>
      </c>
      <c r="Q233" s="80" t="s">
        <v>163</v>
      </c>
      <c r="R233" s="79"/>
      <c r="T233" t="s">
        <v>163</v>
      </c>
      <c r="U233" t="s">
        <v>163</v>
      </c>
      <c r="V233" t="s">
        <v>163</v>
      </c>
    </row>
    <row r="234" spans="2:22" x14ac:dyDescent="0.35">
      <c r="B234" t="s">
        <v>163</v>
      </c>
      <c r="C234" s="79" t="s">
        <v>163</v>
      </c>
      <c r="E234" t="s">
        <v>163</v>
      </c>
      <c r="F234" t="s">
        <v>163</v>
      </c>
      <c r="G234" t="s">
        <v>163</v>
      </c>
      <c r="H234" t="s">
        <v>163</v>
      </c>
      <c r="I234" t="s">
        <v>163</v>
      </c>
      <c r="J234" t="s">
        <v>163</v>
      </c>
      <c r="K234" t="s">
        <v>163</v>
      </c>
      <c r="L234" t="s">
        <v>163</v>
      </c>
      <c r="M234" t="s">
        <v>163</v>
      </c>
      <c r="N234" t="s">
        <v>163</v>
      </c>
      <c r="O234" t="s">
        <v>163</v>
      </c>
      <c r="P234" t="s">
        <v>163</v>
      </c>
      <c r="Q234" s="80" t="s">
        <v>163</v>
      </c>
      <c r="R234" s="79"/>
      <c r="T234" t="s">
        <v>163</v>
      </c>
      <c r="U234" t="s">
        <v>163</v>
      </c>
      <c r="V234" t="s">
        <v>163</v>
      </c>
    </row>
    <row r="235" spans="2:22" x14ac:dyDescent="0.35">
      <c r="B235" t="s">
        <v>163</v>
      </c>
      <c r="C235" s="79" t="s">
        <v>163</v>
      </c>
      <c r="E235" t="s">
        <v>163</v>
      </c>
      <c r="F235" t="s">
        <v>163</v>
      </c>
      <c r="G235" t="s">
        <v>163</v>
      </c>
      <c r="H235" t="s">
        <v>163</v>
      </c>
      <c r="I235" t="s">
        <v>163</v>
      </c>
      <c r="J235" t="s">
        <v>163</v>
      </c>
      <c r="K235" t="s">
        <v>163</v>
      </c>
      <c r="L235" t="s">
        <v>163</v>
      </c>
      <c r="M235" t="s">
        <v>163</v>
      </c>
      <c r="N235" t="s">
        <v>163</v>
      </c>
      <c r="O235" t="s">
        <v>163</v>
      </c>
      <c r="P235" t="s">
        <v>163</v>
      </c>
      <c r="Q235" s="80" t="s">
        <v>163</v>
      </c>
      <c r="R235" s="79"/>
      <c r="T235" t="s">
        <v>163</v>
      </c>
      <c r="U235" t="s">
        <v>163</v>
      </c>
      <c r="V235" t="s">
        <v>163</v>
      </c>
    </row>
    <row r="236" spans="2:22" x14ac:dyDescent="0.35">
      <c r="B236" t="s">
        <v>163</v>
      </c>
      <c r="C236" s="79" t="s">
        <v>163</v>
      </c>
      <c r="E236" t="s">
        <v>163</v>
      </c>
      <c r="F236" t="s">
        <v>163</v>
      </c>
      <c r="G236" t="s">
        <v>163</v>
      </c>
      <c r="H236" t="s">
        <v>163</v>
      </c>
      <c r="I236" t="s">
        <v>163</v>
      </c>
      <c r="J236" t="s">
        <v>163</v>
      </c>
      <c r="K236" t="s">
        <v>163</v>
      </c>
      <c r="L236" t="s">
        <v>163</v>
      </c>
      <c r="M236" t="s">
        <v>163</v>
      </c>
      <c r="N236" t="s">
        <v>163</v>
      </c>
      <c r="O236" t="s">
        <v>163</v>
      </c>
      <c r="P236" t="s">
        <v>163</v>
      </c>
      <c r="Q236" s="80" t="s">
        <v>163</v>
      </c>
      <c r="R236" s="79"/>
      <c r="T236" t="s">
        <v>163</v>
      </c>
      <c r="U236" t="s">
        <v>163</v>
      </c>
      <c r="V236" t="s">
        <v>163</v>
      </c>
    </row>
    <row r="237" spans="2:22" x14ac:dyDescent="0.35">
      <c r="B237" t="s">
        <v>163</v>
      </c>
      <c r="C237" s="79" t="s">
        <v>163</v>
      </c>
      <c r="E237" t="s">
        <v>163</v>
      </c>
      <c r="F237" t="s">
        <v>163</v>
      </c>
      <c r="G237" t="s">
        <v>163</v>
      </c>
      <c r="H237" t="s">
        <v>163</v>
      </c>
      <c r="I237" t="s">
        <v>163</v>
      </c>
      <c r="J237" t="s">
        <v>163</v>
      </c>
      <c r="K237" t="s">
        <v>163</v>
      </c>
      <c r="L237" t="s">
        <v>163</v>
      </c>
      <c r="M237" t="s">
        <v>163</v>
      </c>
      <c r="N237" t="s">
        <v>163</v>
      </c>
      <c r="O237" t="s">
        <v>163</v>
      </c>
      <c r="P237" t="s">
        <v>163</v>
      </c>
      <c r="Q237" s="80" t="s">
        <v>163</v>
      </c>
      <c r="R237" s="79"/>
      <c r="T237" t="s">
        <v>163</v>
      </c>
      <c r="U237" t="s">
        <v>163</v>
      </c>
      <c r="V237" t="s">
        <v>163</v>
      </c>
    </row>
    <row r="238" spans="2:22" x14ac:dyDescent="0.35">
      <c r="B238" t="s">
        <v>163</v>
      </c>
      <c r="C238" s="79" t="s">
        <v>163</v>
      </c>
      <c r="E238" t="s">
        <v>163</v>
      </c>
      <c r="F238" t="s">
        <v>163</v>
      </c>
      <c r="G238" t="s">
        <v>163</v>
      </c>
      <c r="H238" t="s">
        <v>163</v>
      </c>
      <c r="I238" t="s">
        <v>163</v>
      </c>
      <c r="J238" t="s">
        <v>163</v>
      </c>
      <c r="K238" t="s">
        <v>163</v>
      </c>
      <c r="L238" t="s">
        <v>163</v>
      </c>
      <c r="M238" t="s">
        <v>163</v>
      </c>
      <c r="N238" t="s">
        <v>163</v>
      </c>
      <c r="O238" t="s">
        <v>163</v>
      </c>
      <c r="P238" t="s">
        <v>163</v>
      </c>
      <c r="Q238" s="80" t="s">
        <v>163</v>
      </c>
      <c r="R238" s="79"/>
      <c r="T238" t="s">
        <v>163</v>
      </c>
      <c r="U238" t="s">
        <v>163</v>
      </c>
      <c r="V238" t="s">
        <v>163</v>
      </c>
    </row>
    <row r="239" spans="2:22" x14ac:dyDescent="0.35">
      <c r="B239" t="s">
        <v>163</v>
      </c>
      <c r="C239" s="79" t="s">
        <v>163</v>
      </c>
      <c r="E239" t="s">
        <v>163</v>
      </c>
      <c r="F239" t="s">
        <v>163</v>
      </c>
      <c r="G239" t="s">
        <v>163</v>
      </c>
      <c r="H239" t="s">
        <v>163</v>
      </c>
      <c r="I239" t="s">
        <v>163</v>
      </c>
      <c r="J239" t="s">
        <v>163</v>
      </c>
      <c r="K239" t="s">
        <v>163</v>
      </c>
      <c r="L239" t="s">
        <v>163</v>
      </c>
      <c r="M239" t="s">
        <v>163</v>
      </c>
      <c r="N239" t="s">
        <v>163</v>
      </c>
      <c r="O239" t="s">
        <v>163</v>
      </c>
      <c r="P239" t="s">
        <v>163</v>
      </c>
      <c r="Q239" s="80" t="s">
        <v>163</v>
      </c>
      <c r="R239" s="79"/>
      <c r="T239" t="s">
        <v>163</v>
      </c>
      <c r="U239" t="s">
        <v>163</v>
      </c>
      <c r="V239" t="s">
        <v>163</v>
      </c>
    </row>
    <row r="240" spans="2:22" x14ac:dyDescent="0.35">
      <c r="B240" t="s">
        <v>163</v>
      </c>
      <c r="C240" s="79" t="s">
        <v>163</v>
      </c>
      <c r="E240" t="s">
        <v>163</v>
      </c>
      <c r="F240" t="s">
        <v>163</v>
      </c>
      <c r="G240" t="s">
        <v>163</v>
      </c>
      <c r="H240" t="s">
        <v>163</v>
      </c>
      <c r="I240" t="s">
        <v>163</v>
      </c>
      <c r="J240" t="s">
        <v>163</v>
      </c>
      <c r="K240" t="s">
        <v>163</v>
      </c>
      <c r="L240" t="s">
        <v>163</v>
      </c>
      <c r="M240" t="s">
        <v>163</v>
      </c>
      <c r="N240" t="s">
        <v>163</v>
      </c>
      <c r="O240" t="s">
        <v>163</v>
      </c>
      <c r="P240" t="s">
        <v>163</v>
      </c>
      <c r="Q240" s="80" t="s">
        <v>163</v>
      </c>
      <c r="R240" s="79"/>
      <c r="T240" t="s">
        <v>163</v>
      </c>
      <c r="U240" t="s">
        <v>163</v>
      </c>
      <c r="V240" t="s">
        <v>163</v>
      </c>
    </row>
    <row r="241" spans="2:22" x14ac:dyDescent="0.35">
      <c r="B241" t="s">
        <v>163</v>
      </c>
      <c r="C241" s="79" t="s">
        <v>163</v>
      </c>
      <c r="E241" t="s">
        <v>163</v>
      </c>
      <c r="F241" t="s">
        <v>163</v>
      </c>
      <c r="G241" t="s">
        <v>163</v>
      </c>
      <c r="H241" t="s">
        <v>163</v>
      </c>
      <c r="I241" t="s">
        <v>163</v>
      </c>
      <c r="J241" t="s">
        <v>163</v>
      </c>
      <c r="K241" t="s">
        <v>163</v>
      </c>
      <c r="L241" t="s">
        <v>163</v>
      </c>
      <c r="M241" t="s">
        <v>163</v>
      </c>
      <c r="N241" t="s">
        <v>163</v>
      </c>
      <c r="O241" t="s">
        <v>163</v>
      </c>
      <c r="P241" t="s">
        <v>163</v>
      </c>
      <c r="Q241" s="80" t="s">
        <v>163</v>
      </c>
      <c r="R241" s="79"/>
      <c r="T241" t="s">
        <v>163</v>
      </c>
      <c r="U241" t="s">
        <v>163</v>
      </c>
      <c r="V241" t="s">
        <v>163</v>
      </c>
    </row>
    <row r="242" spans="2:22" x14ac:dyDescent="0.35">
      <c r="B242" t="s">
        <v>163</v>
      </c>
      <c r="C242" s="79" t="s">
        <v>163</v>
      </c>
      <c r="E242" t="s">
        <v>163</v>
      </c>
      <c r="F242" t="s">
        <v>163</v>
      </c>
      <c r="G242" t="s">
        <v>163</v>
      </c>
      <c r="H242" t="s">
        <v>163</v>
      </c>
      <c r="I242" t="s">
        <v>163</v>
      </c>
      <c r="J242" t="s">
        <v>163</v>
      </c>
      <c r="K242" t="s">
        <v>163</v>
      </c>
      <c r="L242" t="s">
        <v>163</v>
      </c>
      <c r="M242" t="s">
        <v>163</v>
      </c>
      <c r="N242" t="s">
        <v>163</v>
      </c>
      <c r="O242" t="s">
        <v>163</v>
      </c>
      <c r="P242" t="s">
        <v>163</v>
      </c>
      <c r="Q242" s="80" t="s">
        <v>163</v>
      </c>
      <c r="R242" s="79"/>
      <c r="T242" t="s">
        <v>163</v>
      </c>
      <c r="U242" t="s">
        <v>163</v>
      </c>
      <c r="V242" t="s">
        <v>163</v>
      </c>
    </row>
    <row r="243" spans="2:22" x14ac:dyDescent="0.35">
      <c r="B243" t="s">
        <v>163</v>
      </c>
      <c r="C243" s="79" t="s">
        <v>163</v>
      </c>
      <c r="E243" t="s">
        <v>163</v>
      </c>
      <c r="F243" t="s">
        <v>163</v>
      </c>
      <c r="G243" t="s">
        <v>163</v>
      </c>
      <c r="H243" t="s">
        <v>163</v>
      </c>
      <c r="I243" t="s">
        <v>163</v>
      </c>
      <c r="J243" t="s">
        <v>163</v>
      </c>
      <c r="K243" t="s">
        <v>163</v>
      </c>
      <c r="L243" t="s">
        <v>163</v>
      </c>
      <c r="M243" t="s">
        <v>163</v>
      </c>
      <c r="N243" t="s">
        <v>163</v>
      </c>
      <c r="O243" t="s">
        <v>163</v>
      </c>
      <c r="P243" t="s">
        <v>163</v>
      </c>
      <c r="Q243" s="80" t="s">
        <v>163</v>
      </c>
      <c r="R243" s="79"/>
      <c r="T243" t="s">
        <v>163</v>
      </c>
      <c r="U243" t="s">
        <v>163</v>
      </c>
      <c r="V243" t="s">
        <v>163</v>
      </c>
    </row>
    <row r="244" spans="2:22" x14ac:dyDescent="0.35">
      <c r="B244" t="s">
        <v>163</v>
      </c>
      <c r="C244" s="79" t="s">
        <v>163</v>
      </c>
      <c r="E244" t="s">
        <v>163</v>
      </c>
      <c r="F244" t="s">
        <v>163</v>
      </c>
      <c r="G244" t="s">
        <v>163</v>
      </c>
      <c r="H244" t="s">
        <v>163</v>
      </c>
      <c r="I244" t="s">
        <v>163</v>
      </c>
      <c r="J244" t="s">
        <v>163</v>
      </c>
      <c r="K244" t="s">
        <v>163</v>
      </c>
      <c r="L244" t="s">
        <v>163</v>
      </c>
      <c r="M244" t="s">
        <v>163</v>
      </c>
      <c r="N244" t="s">
        <v>163</v>
      </c>
      <c r="O244" t="s">
        <v>163</v>
      </c>
      <c r="P244" t="s">
        <v>163</v>
      </c>
      <c r="Q244" s="80" t="s">
        <v>163</v>
      </c>
      <c r="R244" s="79"/>
      <c r="T244" t="s">
        <v>163</v>
      </c>
      <c r="U244" t="s">
        <v>163</v>
      </c>
      <c r="V244" t="s">
        <v>163</v>
      </c>
    </row>
    <row r="245" spans="2:22" x14ac:dyDescent="0.35">
      <c r="B245" t="s">
        <v>163</v>
      </c>
      <c r="C245" s="79" t="s">
        <v>163</v>
      </c>
      <c r="E245" t="s">
        <v>163</v>
      </c>
      <c r="F245" t="s">
        <v>163</v>
      </c>
      <c r="G245" t="s">
        <v>163</v>
      </c>
      <c r="H245" t="s">
        <v>163</v>
      </c>
      <c r="I245" t="s">
        <v>163</v>
      </c>
      <c r="J245" t="s">
        <v>163</v>
      </c>
      <c r="K245" t="s">
        <v>163</v>
      </c>
      <c r="L245" t="s">
        <v>163</v>
      </c>
      <c r="M245" t="s">
        <v>163</v>
      </c>
      <c r="N245" t="s">
        <v>163</v>
      </c>
      <c r="O245" t="s">
        <v>163</v>
      </c>
      <c r="P245" t="s">
        <v>163</v>
      </c>
      <c r="Q245" s="80" t="s">
        <v>163</v>
      </c>
      <c r="R245" s="79"/>
      <c r="T245" t="s">
        <v>163</v>
      </c>
      <c r="U245" t="s">
        <v>163</v>
      </c>
      <c r="V245" t="s">
        <v>163</v>
      </c>
    </row>
    <row r="246" spans="2:22" x14ac:dyDescent="0.35">
      <c r="B246" t="s">
        <v>163</v>
      </c>
      <c r="C246" s="79" t="s">
        <v>163</v>
      </c>
      <c r="E246" t="s">
        <v>163</v>
      </c>
      <c r="F246" t="s">
        <v>163</v>
      </c>
      <c r="G246" t="s">
        <v>163</v>
      </c>
      <c r="H246" t="s">
        <v>163</v>
      </c>
      <c r="I246" t="s">
        <v>163</v>
      </c>
      <c r="J246" t="s">
        <v>163</v>
      </c>
      <c r="K246" t="s">
        <v>163</v>
      </c>
      <c r="L246" t="s">
        <v>163</v>
      </c>
      <c r="M246" t="s">
        <v>163</v>
      </c>
      <c r="N246" t="s">
        <v>163</v>
      </c>
      <c r="O246" t="s">
        <v>163</v>
      </c>
      <c r="P246" t="s">
        <v>163</v>
      </c>
      <c r="Q246" s="80" t="s">
        <v>163</v>
      </c>
      <c r="R246" s="79"/>
      <c r="T246" t="s">
        <v>163</v>
      </c>
      <c r="U246" t="s">
        <v>163</v>
      </c>
      <c r="V246" t="s">
        <v>163</v>
      </c>
    </row>
    <row r="247" spans="2:22" x14ac:dyDescent="0.35">
      <c r="B247" t="s">
        <v>163</v>
      </c>
      <c r="C247" s="79" t="s">
        <v>163</v>
      </c>
      <c r="E247" t="s">
        <v>163</v>
      </c>
      <c r="F247" t="s">
        <v>163</v>
      </c>
      <c r="G247" t="s">
        <v>163</v>
      </c>
      <c r="H247" t="s">
        <v>163</v>
      </c>
      <c r="I247" t="s">
        <v>163</v>
      </c>
      <c r="J247" t="s">
        <v>163</v>
      </c>
      <c r="K247" t="s">
        <v>163</v>
      </c>
      <c r="L247" t="s">
        <v>163</v>
      </c>
      <c r="M247" t="s">
        <v>163</v>
      </c>
      <c r="N247" t="s">
        <v>163</v>
      </c>
      <c r="O247" t="s">
        <v>163</v>
      </c>
      <c r="P247" t="s">
        <v>163</v>
      </c>
      <c r="Q247" s="80" t="s">
        <v>163</v>
      </c>
      <c r="R247" s="79"/>
      <c r="T247" t="s">
        <v>163</v>
      </c>
      <c r="U247" t="s">
        <v>163</v>
      </c>
      <c r="V247" t="s">
        <v>163</v>
      </c>
    </row>
    <row r="248" spans="2:22" x14ac:dyDescent="0.35">
      <c r="B248" t="s">
        <v>163</v>
      </c>
      <c r="C248" s="79" t="s">
        <v>163</v>
      </c>
      <c r="E248" t="s">
        <v>163</v>
      </c>
      <c r="F248" t="s">
        <v>163</v>
      </c>
      <c r="G248" t="s">
        <v>163</v>
      </c>
      <c r="H248" t="s">
        <v>163</v>
      </c>
      <c r="I248" t="s">
        <v>163</v>
      </c>
      <c r="J248" t="s">
        <v>163</v>
      </c>
      <c r="K248" t="s">
        <v>163</v>
      </c>
      <c r="L248" t="s">
        <v>163</v>
      </c>
      <c r="M248" t="s">
        <v>163</v>
      </c>
      <c r="N248" t="s">
        <v>163</v>
      </c>
      <c r="O248" t="s">
        <v>163</v>
      </c>
      <c r="P248" t="s">
        <v>163</v>
      </c>
      <c r="Q248" s="80" t="s">
        <v>163</v>
      </c>
      <c r="R248" s="79"/>
      <c r="T248" t="s">
        <v>163</v>
      </c>
      <c r="U248" t="s">
        <v>163</v>
      </c>
      <c r="V248" t="s">
        <v>163</v>
      </c>
    </row>
    <row r="249" spans="2:22" x14ac:dyDescent="0.35">
      <c r="B249" t="s">
        <v>163</v>
      </c>
      <c r="C249" s="79" t="s">
        <v>163</v>
      </c>
      <c r="E249" t="s">
        <v>163</v>
      </c>
      <c r="F249" t="s">
        <v>163</v>
      </c>
      <c r="G249" t="s">
        <v>163</v>
      </c>
      <c r="H249" t="s">
        <v>163</v>
      </c>
      <c r="I249" t="s">
        <v>163</v>
      </c>
      <c r="J249" t="s">
        <v>163</v>
      </c>
      <c r="K249" t="s">
        <v>163</v>
      </c>
      <c r="L249" t="s">
        <v>163</v>
      </c>
      <c r="M249" t="s">
        <v>163</v>
      </c>
      <c r="N249" t="s">
        <v>163</v>
      </c>
      <c r="O249" t="s">
        <v>163</v>
      </c>
      <c r="P249" t="s">
        <v>163</v>
      </c>
      <c r="Q249" s="80" t="s">
        <v>163</v>
      </c>
      <c r="R249" s="79"/>
      <c r="T249" t="s">
        <v>163</v>
      </c>
      <c r="U249" t="s">
        <v>163</v>
      </c>
      <c r="V249" t="s">
        <v>163</v>
      </c>
    </row>
    <row r="250" spans="2:22" x14ac:dyDescent="0.35">
      <c r="B250" t="s">
        <v>163</v>
      </c>
      <c r="C250" s="79" t="s">
        <v>163</v>
      </c>
      <c r="E250" t="s">
        <v>163</v>
      </c>
      <c r="F250" t="s">
        <v>163</v>
      </c>
      <c r="G250" t="s">
        <v>163</v>
      </c>
      <c r="H250" t="s">
        <v>163</v>
      </c>
      <c r="I250" t="s">
        <v>163</v>
      </c>
      <c r="J250" t="s">
        <v>163</v>
      </c>
      <c r="K250" t="s">
        <v>163</v>
      </c>
      <c r="L250" t="s">
        <v>163</v>
      </c>
      <c r="M250" t="s">
        <v>163</v>
      </c>
      <c r="N250" t="s">
        <v>163</v>
      </c>
      <c r="O250" t="s">
        <v>163</v>
      </c>
      <c r="P250" t="s">
        <v>163</v>
      </c>
      <c r="Q250" s="80" t="s">
        <v>163</v>
      </c>
      <c r="R250" s="79"/>
      <c r="T250" t="s">
        <v>163</v>
      </c>
      <c r="U250" t="s">
        <v>163</v>
      </c>
      <c r="V250" t="s">
        <v>163</v>
      </c>
    </row>
    <row r="251" spans="2:22" x14ac:dyDescent="0.35">
      <c r="B251" t="s">
        <v>163</v>
      </c>
      <c r="C251" s="79" t="s">
        <v>163</v>
      </c>
      <c r="E251" t="s">
        <v>163</v>
      </c>
      <c r="F251" t="s">
        <v>163</v>
      </c>
      <c r="G251" t="s">
        <v>163</v>
      </c>
      <c r="H251" t="s">
        <v>163</v>
      </c>
      <c r="I251" t="s">
        <v>163</v>
      </c>
      <c r="J251" t="s">
        <v>163</v>
      </c>
      <c r="K251" t="s">
        <v>163</v>
      </c>
      <c r="L251" t="s">
        <v>163</v>
      </c>
      <c r="M251" t="s">
        <v>163</v>
      </c>
      <c r="N251" t="s">
        <v>163</v>
      </c>
      <c r="O251" t="s">
        <v>163</v>
      </c>
      <c r="P251" t="s">
        <v>163</v>
      </c>
      <c r="Q251" s="80" t="s">
        <v>163</v>
      </c>
      <c r="R251" s="79"/>
      <c r="T251" t="s">
        <v>163</v>
      </c>
      <c r="U251" t="s">
        <v>163</v>
      </c>
      <c r="V251" t="s">
        <v>163</v>
      </c>
    </row>
    <row r="252" spans="2:22" x14ac:dyDescent="0.35">
      <c r="B252" t="s">
        <v>163</v>
      </c>
      <c r="C252" s="79" t="s">
        <v>163</v>
      </c>
      <c r="E252" t="s">
        <v>163</v>
      </c>
      <c r="F252" t="s">
        <v>163</v>
      </c>
      <c r="G252" t="s">
        <v>163</v>
      </c>
      <c r="H252" t="s">
        <v>163</v>
      </c>
      <c r="I252" t="s">
        <v>163</v>
      </c>
      <c r="J252" t="s">
        <v>163</v>
      </c>
      <c r="K252" t="s">
        <v>163</v>
      </c>
      <c r="L252" t="s">
        <v>163</v>
      </c>
      <c r="M252" t="s">
        <v>163</v>
      </c>
      <c r="N252" t="s">
        <v>163</v>
      </c>
      <c r="O252" t="s">
        <v>163</v>
      </c>
      <c r="P252" t="s">
        <v>163</v>
      </c>
      <c r="Q252" s="80" t="s">
        <v>163</v>
      </c>
      <c r="R252" s="79"/>
      <c r="T252" t="s">
        <v>163</v>
      </c>
      <c r="U252" t="s">
        <v>163</v>
      </c>
      <c r="V252" t="s">
        <v>163</v>
      </c>
    </row>
    <row r="253" spans="2:22" x14ac:dyDescent="0.35">
      <c r="B253" t="s">
        <v>163</v>
      </c>
      <c r="C253" s="79" t="s">
        <v>163</v>
      </c>
      <c r="E253" t="s">
        <v>163</v>
      </c>
      <c r="F253" t="s">
        <v>163</v>
      </c>
      <c r="G253" t="s">
        <v>163</v>
      </c>
      <c r="H253" t="s">
        <v>163</v>
      </c>
      <c r="I253" t="s">
        <v>163</v>
      </c>
      <c r="J253" t="s">
        <v>163</v>
      </c>
      <c r="K253" t="s">
        <v>163</v>
      </c>
      <c r="L253" t="s">
        <v>163</v>
      </c>
      <c r="M253" t="s">
        <v>163</v>
      </c>
      <c r="N253" t="s">
        <v>163</v>
      </c>
      <c r="O253" t="s">
        <v>163</v>
      </c>
      <c r="P253" t="s">
        <v>163</v>
      </c>
      <c r="Q253" s="80" t="s">
        <v>163</v>
      </c>
      <c r="R253" s="79"/>
      <c r="T253" t="s">
        <v>163</v>
      </c>
      <c r="U253" t="s">
        <v>163</v>
      </c>
      <c r="V253" t="s">
        <v>163</v>
      </c>
    </row>
    <row r="254" spans="2:22" x14ac:dyDescent="0.35">
      <c r="B254" t="s">
        <v>163</v>
      </c>
      <c r="C254" s="79" t="s">
        <v>163</v>
      </c>
      <c r="E254" t="s">
        <v>163</v>
      </c>
      <c r="F254" t="s">
        <v>163</v>
      </c>
      <c r="G254" t="s">
        <v>163</v>
      </c>
      <c r="H254" t="s">
        <v>163</v>
      </c>
      <c r="I254" t="s">
        <v>163</v>
      </c>
      <c r="J254" t="s">
        <v>163</v>
      </c>
      <c r="K254" t="s">
        <v>163</v>
      </c>
      <c r="L254" t="s">
        <v>163</v>
      </c>
      <c r="M254" t="s">
        <v>163</v>
      </c>
      <c r="N254" t="s">
        <v>163</v>
      </c>
      <c r="O254" t="s">
        <v>163</v>
      </c>
      <c r="P254" t="s">
        <v>163</v>
      </c>
      <c r="Q254" s="80" t="s">
        <v>163</v>
      </c>
      <c r="R254" s="79"/>
      <c r="T254" t="s">
        <v>163</v>
      </c>
      <c r="U254" t="s">
        <v>163</v>
      </c>
      <c r="V254" t="s">
        <v>163</v>
      </c>
    </row>
    <row r="255" spans="2:22" x14ac:dyDescent="0.35">
      <c r="B255" t="s">
        <v>163</v>
      </c>
      <c r="C255" s="79" t="s">
        <v>163</v>
      </c>
      <c r="E255" t="s">
        <v>163</v>
      </c>
      <c r="F255" t="s">
        <v>163</v>
      </c>
      <c r="G255" t="s">
        <v>163</v>
      </c>
      <c r="H255" t="s">
        <v>163</v>
      </c>
      <c r="I255" t="s">
        <v>163</v>
      </c>
      <c r="J255" t="s">
        <v>163</v>
      </c>
      <c r="K255" t="s">
        <v>163</v>
      </c>
      <c r="L255" t="s">
        <v>163</v>
      </c>
      <c r="M255" t="s">
        <v>163</v>
      </c>
      <c r="N255" t="s">
        <v>163</v>
      </c>
      <c r="O255" t="s">
        <v>163</v>
      </c>
      <c r="P255" t="s">
        <v>163</v>
      </c>
      <c r="Q255" s="80" t="s">
        <v>163</v>
      </c>
      <c r="R255" s="79"/>
      <c r="T255" t="s">
        <v>163</v>
      </c>
      <c r="U255" t="s">
        <v>163</v>
      </c>
      <c r="V255" t="s">
        <v>163</v>
      </c>
    </row>
    <row r="256" spans="2:22" x14ac:dyDescent="0.35">
      <c r="B256" t="s">
        <v>163</v>
      </c>
      <c r="C256" s="79" t="s">
        <v>163</v>
      </c>
      <c r="E256" t="s">
        <v>163</v>
      </c>
      <c r="F256" t="s">
        <v>163</v>
      </c>
      <c r="G256" t="s">
        <v>163</v>
      </c>
      <c r="H256" t="s">
        <v>163</v>
      </c>
      <c r="I256" t="s">
        <v>163</v>
      </c>
      <c r="J256" t="s">
        <v>163</v>
      </c>
      <c r="K256" t="s">
        <v>163</v>
      </c>
      <c r="L256" t="s">
        <v>163</v>
      </c>
      <c r="M256" t="s">
        <v>163</v>
      </c>
      <c r="N256" t="s">
        <v>163</v>
      </c>
      <c r="O256" t="s">
        <v>163</v>
      </c>
      <c r="P256" t="s">
        <v>163</v>
      </c>
      <c r="Q256" s="80" t="s">
        <v>163</v>
      </c>
      <c r="R256" s="79"/>
      <c r="T256" t="s">
        <v>163</v>
      </c>
      <c r="U256" t="s">
        <v>163</v>
      </c>
      <c r="V256" t="s">
        <v>163</v>
      </c>
    </row>
    <row r="257" spans="2:22" x14ac:dyDescent="0.35">
      <c r="B257" t="s">
        <v>163</v>
      </c>
      <c r="C257" s="79" t="s">
        <v>163</v>
      </c>
      <c r="E257" t="s">
        <v>163</v>
      </c>
      <c r="F257" t="s">
        <v>163</v>
      </c>
      <c r="G257" t="s">
        <v>163</v>
      </c>
      <c r="H257" t="s">
        <v>163</v>
      </c>
      <c r="I257" t="s">
        <v>163</v>
      </c>
      <c r="J257" t="s">
        <v>163</v>
      </c>
      <c r="K257" t="s">
        <v>163</v>
      </c>
      <c r="L257" t="s">
        <v>163</v>
      </c>
      <c r="M257" t="s">
        <v>163</v>
      </c>
      <c r="N257" t="s">
        <v>163</v>
      </c>
      <c r="O257" t="s">
        <v>163</v>
      </c>
      <c r="P257" t="s">
        <v>163</v>
      </c>
      <c r="Q257" s="80" t="s">
        <v>163</v>
      </c>
      <c r="R257" s="79"/>
      <c r="T257" t="s">
        <v>163</v>
      </c>
      <c r="U257" t="s">
        <v>163</v>
      </c>
      <c r="V257" t="s">
        <v>163</v>
      </c>
    </row>
    <row r="258" spans="2:22" x14ac:dyDescent="0.35">
      <c r="B258" t="s">
        <v>163</v>
      </c>
      <c r="C258" s="79" t="s">
        <v>163</v>
      </c>
      <c r="E258" t="s">
        <v>163</v>
      </c>
      <c r="F258" t="s">
        <v>163</v>
      </c>
      <c r="G258" t="s">
        <v>163</v>
      </c>
      <c r="H258" t="s">
        <v>163</v>
      </c>
      <c r="I258" t="s">
        <v>163</v>
      </c>
      <c r="J258" t="s">
        <v>163</v>
      </c>
      <c r="K258" t="s">
        <v>163</v>
      </c>
      <c r="L258" t="s">
        <v>163</v>
      </c>
      <c r="M258" t="s">
        <v>163</v>
      </c>
      <c r="N258" t="s">
        <v>163</v>
      </c>
      <c r="O258" t="s">
        <v>163</v>
      </c>
      <c r="P258" t="s">
        <v>163</v>
      </c>
      <c r="Q258" s="80" t="s">
        <v>163</v>
      </c>
      <c r="R258" s="79"/>
      <c r="T258" t="s">
        <v>163</v>
      </c>
      <c r="U258" t="s">
        <v>163</v>
      </c>
      <c r="V258" t="s">
        <v>163</v>
      </c>
    </row>
    <row r="259" spans="2:22" x14ac:dyDescent="0.35">
      <c r="B259" t="s">
        <v>163</v>
      </c>
      <c r="C259" s="79" t="s">
        <v>163</v>
      </c>
      <c r="E259" t="s">
        <v>163</v>
      </c>
      <c r="F259" t="s">
        <v>163</v>
      </c>
      <c r="G259" t="s">
        <v>163</v>
      </c>
      <c r="H259" t="s">
        <v>163</v>
      </c>
      <c r="I259" t="s">
        <v>163</v>
      </c>
      <c r="J259" t="s">
        <v>163</v>
      </c>
      <c r="K259" t="s">
        <v>163</v>
      </c>
      <c r="L259" t="s">
        <v>163</v>
      </c>
      <c r="M259" t="s">
        <v>163</v>
      </c>
      <c r="N259" t="s">
        <v>163</v>
      </c>
      <c r="O259" t="s">
        <v>163</v>
      </c>
      <c r="P259" t="s">
        <v>163</v>
      </c>
      <c r="Q259" s="80" t="s">
        <v>163</v>
      </c>
      <c r="R259" s="79"/>
      <c r="T259" t="s">
        <v>163</v>
      </c>
      <c r="U259" t="s">
        <v>163</v>
      </c>
      <c r="V259" t="s">
        <v>163</v>
      </c>
    </row>
    <row r="260" spans="2:22" x14ac:dyDescent="0.35">
      <c r="B260" t="s">
        <v>163</v>
      </c>
      <c r="C260" s="79" t="s">
        <v>163</v>
      </c>
      <c r="E260" t="s">
        <v>163</v>
      </c>
      <c r="F260" t="s">
        <v>163</v>
      </c>
      <c r="G260" t="s">
        <v>163</v>
      </c>
      <c r="H260" t="s">
        <v>163</v>
      </c>
      <c r="I260" t="s">
        <v>163</v>
      </c>
      <c r="J260" t="s">
        <v>163</v>
      </c>
      <c r="K260" t="s">
        <v>163</v>
      </c>
      <c r="L260" t="s">
        <v>163</v>
      </c>
      <c r="M260" t="s">
        <v>163</v>
      </c>
      <c r="N260" t="s">
        <v>163</v>
      </c>
      <c r="O260" t="s">
        <v>163</v>
      </c>
      <c r="P260" t="s">
        <v>163</v>
      </c>
      <c r="Q260" s="80" t="s">
        <v>163</v>
      </c>
      <c r="R260" s="79"/>
      <c r="T260" t="s">
        <v>163</v>
      </c>
      <c r="U260" t="s">
        <v>163</v>
      </c>
      <c r="V260" t="s">
        <v>163</v>
      </c>
    </row>
    <row r="261" spans="2:22" x14ac:dyDescent="0.35">
      <c r="B261" t="s">
        <v>163</v>
      </c>
      <c r="C261" s="79" t="s">
        <v>163</v>
      </c>
      <c r="E261" t="s">
        <v>163</v>
      </c>
      <c r="F261" t="s">
        <v>163</v>
      </c>
      <c r="G261" t="s">
        <v>163</v>
      </c>
      <c r="H261" t="s">
        <v>163</v>
      </c>
      <c r="I261" t="s">
        <v>163</v>
      </c>
      <c r="J261" t="s">
        <v>163</v>
      </c>
      <c r="K261" t="s">
        <v>163</v>
      </c>
      <c r="L261" t="s">
        <v>163</v>
      </c>
      <c r="M261" t="s">
        <v>163</v>
      </c>
      <c r="N261" t="s">
        <v>163</v>
      </c>
      <c r="O261" t="s">
        <v>163</v>
      </c>
      <c r="P261" t="s">
        <v>163</v>
      </c>
      <c r="Q261" s="80" t="s">
        <v>163</v>
      </c>
      <c r="R261" s="79"/>
      <c r="T261" t="s">
        <v>163</v>
      </c>
      <c r="U261" t="s">
        <v>163</v>
      </c>
      <c r="V261" t="s">
        <v>163</v>
      </c>
    </row>
    <row r="262" spans="2:22" x14ac:dyDescent="0.35">
      <c r="B262" t="s">
        <v>163</v>
      </c>
      <c r="C262" s="79" t="s">
        <v>163</v>
      </c>
      <c r="E262" t="s">
        <v>163</v>
      </c>
      <c r="F262" t="s">
        <v>163</v>
      </c>
      <c r="G262" t="s">
        <v>163</v>
      </c>
      <c r="H262" t="s">
        <v>163</v>
      </c>
      <c r="I262" t="s">
        <v>163</v>
      </c>
      <c r="J262" t="s">
        <v>163</v>
      </c>
      <c r="K262" t="s">
        <v>163</v>
      </c>
      <c r="L262" t="s">
        <v>163</v>
      </c>
      <c r="M262" t="s">
        <v>163</v>
      </c>
      <c r="N262" t="s">
        <v>163</v>
      </c>
      <c r="O262" t="s">
        <v>163</v>
      </c>
      <c r="P262" t="s">
        <v>163</v>
      </c>
      <c r="Q262" s="80" t="s">
        <v>163</v>
      </c>
      <c r="R262" s="79"/>
      <c r="T262" t="s">
        <v>163</v>
      </c>
      <c r="U262" t="s">
        <v>163</v>
      </c>
      <c r="V262" t="s">
        <v>163</v>
      </c>
    </row>
    <row r="263" spans="2:22" x14ac:dyDescent="0.35">
      <c r="B263" t="s">
        <v>163</v>
      </c>
      <c r="C263" s="79" t="s">
        <v>163</v>
      </c>
      <c r="E263" t="s">
        <v>163</v>
      </c>
      <c r="F263" t="s">
        <v>163</v>
      </c>
      <c r="G263" t="s">
        <v>163</v>
      </c>
      <c r="H263" t="s">
        <v>163</v>
      </c>
      <c r="I263" t="s">
        <v>163</v>
      </c>
      <c r="J263" t="s">
        <v>163</v>
      </c>
      <c r="K263" t="s">
        <v>163</v>
      </c>
      <c r="L263" t="s">
        <v>163</v>
      </c>
      <c r="M263" t="s">
        <v>163</v>
      </c>
      <c r="N263" t="s">
        <v>163</v>
      </c>
      <c r="O263" t="s">
        <v>163</v>
      </c>
      <c r="P263" t="s">
        <v>163</v>
      </c>
      <c r="Q263" s="80" t="s">
        <v>163</v>
      </c>
      <c r="R263" s="79"/>
      <c r="T263" t="s">
        <v>163</v>
      </c>
      <c r="U263" t="s">
        <v>163</v>
      </c>
      <c r="V263" t="s">
        <v>163</v>
      </c>
    </row>
    <row r="264" spans="2:22" x14ac:dyDescent="0.35">
      <c r="B264" t="s">
        <v>163</v>
      </c>
      <c r="C264" s="79" t="s">
        <v>163</v>
      </c>
      <c r="E264" t="s">
        <v>163</v>
      </c>
      <c r="F264" t="s">
        <v>163</v>
      </c>
      <c r="G264" t="s">
        <v>163</v>
      </c>
      <c r="H264" t="s">
        <v>163</v>
      </c>
      <c r="I264" t="s">
        <v>163</v>
      </c>
      <c r="J264" t="s">
        <v>163</v>
      </c>
      <c r="K264" t="s">
        <v>163</v>
      </c>
      <c r="L264" t="s">
        <v>163</v>
      </c>
      <c r="M264" t="s">
        <v>163</v>
      </c>
      <c r="N264" t="s">
        <v>163</v>
      </c>
      <c r="O264" t="s">
        <v>163</v>
      </c>
      <c r="P264" t="s">
        <v>163</v>
      </c>
      <c r="Q264" s="80" t="s">
        <v>163</v>
      </c>
      <c r="R264" s="79"/>
      <c r="T264" t="s">
        <v>163</v>
      </c>
      <c r="U264" t="s">
        <v>163</v>
      </c>
      <c r="V264" t="s">
        <v>163</v>
      </c>
    </row>
    <row r="265" spans="2:22" x14ac:dyDescent="0.35">
      <c r="B265" t="s">
        <v>163</v>
      </c>
      <c r="C265" s="79" t="s">
        <v>163</v>
      </c>
      <c r="E265" t="s">
        <v>163</v>
      </c>
      <c r="F265" t="s">
        <v>163</v>
      </c>
      <c r="G265" t="s">
        <v>163</v>
      </c>
      <c r="H265" t="s">
        <v>163</v>
      </c>
      <c r="I265" t="s">
        <v>163</v>
      </c>
      <c r="J265" t="s">
        <v>163</v>
      </c>
      <c r="K265" t="s">
        <v>163</v>
      </c>
      <c r="L265" t="s">
        <v>163</v>
      </c>
      <c r="M265" t="s">
        <v>163</v>
      </c>
      <c r="N265" t="s">
        <v>163</v>
      </c>
      <c r="O265" t="s">
        <v>163</v>
      </c>
      <c r="P265" t="s">
        <v>163</v>
      </c>
      <c r="Q265" s="80" t="s">
        <v>163</v>
      </c>
      <c r="R265" s="79"/>
      <c r="T265" t="s">
        <v>163</v>
      </c>
      <c r="U265" t="s">
        <v>163</v>
      </c>
      <c r="V265" t="s">
        <v>163</v>
      </c>
    </row>
    <row r="266" spans="2:22" x14ac:dyDescent="0.35">
      <c r="B266" t="s">
        <v>163</v>
      </c>
      <c r="C266" s="79" t="s">
        <v>163</v>
      </c>
      <c r="E266" t="s">
        <v>163</v>
      </c>
      <c r="F266" t="s">
        <v>163</v>
      </c>
      <c r="G266" t="s">
        <v>163</v>
      </c>
      <c r="H266" t="s">
        <v>163</v>
      </c>
      <c r="I266" t="s">
        <v>163</v>
      </c>
      <c r="J266" t="s">
        <v>163</v>
      </c>
      <c r="K266" t="s">
        <v>163</v>
      </c>
      <c r="L266" t="s">
        <v>163</v>
      </c>
      <c r="M266" t="s">
        <v>163</v>
      </c>
      <c r="N266" t="s">
        <v>163</v>
      </c>
      <c r="O266" t="s">
        <v>163</v>
      </c>
      <c r="P266" t="s">
        <v>163</v>
      </c>
      <c r="Q266" s="80" t="s">
        <v>163</v>
      </c>
      <c r="R266" s="79"/>
      <c r="T266" t="s">
        <v>163</v>
      </c>
      <c r="U266" t="s">
        <v>163</v>
      </c>
      <c r="V266" t="s">
        <v>163</v>
      </c>
    </row>
    <row r="267" spans="2:22" x14ac:dyDescent="0.35">
      <c r="B267" t="s">
        <v>163</v>
      </c>
      <c r="C267" s="79" t="s">
        <v>163</v>
      </c>
      <c r="E267" t="s">
        <v>163</v>
      </c>
      <c r="F267" t="s">
        <v>163</v>
      </c>
      <c r="G267" t="s">
        <v>163</v>
      </c>
      <c r="H267" t="s">
        <v>163</v>
      </c>
      <c r="I267" t="s">
        <v>163</v>
      </c>
      <c r="J267" t="s">
        <v>163</v>
      </c>
      <c r="K267" t="s">
        <v>163</v>
      </c>
      <c r="L267" t="s">
        <v>163</v>
      </c>
      <c r="M267" t="s">
        <v>163</v>
      </c>
      <c r="N267" t="s">
        <v>163</v>
      </c>
      <c r="O267" t="s">
        <v>163</v>
      </c>
      <c r="P267" t="s">
        <v>163</v>
      </c>
      <c r="Q267" s="80" t="s">
        <v>163</v>
      </c>
      <c r="R267" s="79"/>
      <c r="T267" t="s">
        <v>163</v>
      </c>
      <c r="U267" t="s">
        <v>163</v>
      </c>
      <c r="V267" t="s">
        <v>163</v>
      </c>
    </row>
    <row r="268" spans="2:22" x14ac:dyDescent="0.35">
      <c r="B268" t="s">
        <v>163</v>
      </c>
      <c r="C268" s="79" t="s">
        <v>163</v>
      </c>
      <c r="E268" t="s">
        <v>163</v>
      </c>
      <c r="F268" t="s">
        <v>163</v>
      </c>
      <c r="G268" t="s">
        <v>163</v>
      </c>
      <c r="H268" t="s">
        <v>163</v>
      </c>
      <c r="I268" t="s">
        <v>163</v>
      </c>
      <c r="J268" t="s">
        <v>163</v>
      </c>
      <c r="K268" t="s">
        <v>163</v>
      </c>
      <c r="L268" t="s">
        <v>163</v>
      </c>
      <c r="M268" t="s">
        <v>163</v>
      </c>
      <c r="N268" t="s">
        <v>163</v>
      </c>
      <c r="O268" t="s">
        <v>163</v>
      </c>
      <c r="P268" t="s">
        <v>163</v>
      </c>
      <c r="Q268" s="80" t="s">
        <v>163</v>
      </c>
      <c r="R268" s="79"/>
      <c r="T268" t="s">
        <v>163</v>
      </c>
      <c r="U268" t="s">
        <v>163</v>
      </c>
      <c r="V268" t="s">
        <v>163</v>
      </c>
    </row>
    <row r="269" spans="2:22" x14ac:dyDescent="0.35">
      <c r="B269" t="s">
        <v>163</v>
      </c>
      <c r="C269" s="79" t="s">
        <v>163</v>
      </c>
      <c r="E269" t="s">
        <v>163</v>
      </c>
      <c r="F269" t="s">
        <v>163</v>
      </c>
      <c r="G269" t="s">
        <v>163</v>
      </c>
      <c r="H269" t="s">
        <v>163</v>
      </c>
      <c r="I269" t="s">
        <v>163</v>
      </c>
      <c r="J269" t="s">
        <v>163</v>
      </c>
      <c r="K269" t="s">
        <v>163</v>
      </c>
      <c r="L269" t="s">
        <v>163</v>
      </c>
      <c r="M269" t="s">
        <v>163</v>
      </c>
      <c r="N269" t="s">
        <v>163</v>
      </c>
      <c r="O269" t="s">
        <v>163</v>
      </c>
      <c r="P269" t="s">
        <v>163</v>
      </c>
      <c r="Q269" s="80" t="s">
        <v>163</v>
      </c>
      <c r="R269" s="79"/>
      <c r="T269" t="s">
        <v>163</v>
      </c>
      <c r="U269" t="s">
        <v>163</v>
      </c>
      <c r="V269" t="s">
        <v>163</v>
      </c>
    </row>
    <row r="270" spans="2:22" x14ac:dyDescent="0.35">
      <c r="B270" t="s">
        <v>163</v>
      </c>
      <c r="C270" s="79" t="s">
        <v>163</v>
      </c>
      <c r="E270" t="s">
        <v>163</v>
      </c>
      <c r="F270" t="s">
        <v>163</v>
      </c>
      <c r="G270" t="s">
        <v>163</v>
      </c>
      <c r="H270" t="s">
        <v>163</v>
      </c>
      <c r="I270" t="s">
        <v>163</v>
      </c>
      <c r="J270" t="s">
        <v>163</v>
      </c>
      <c r="K270" t="s">
        <v>163</v>
      </c>
      <c r="L270" t="s">
        <v>163</v>
      </c>
      <c r="M270" t="s">
        <v>163</v>
      </c>
      <c r="N270" t="s">
        <v>163</v>
      </c>
      <c r="O270" t="s">
        <v>163</v>
      </c>
      <c r="P270" t="s">
        <v>163</v>
      </c>
      <c r="Q270" s="80" t="s">
        <v>163</v>
      </c>
      <c r="R270" s="79"/>
      <c r="T270" t="s">
        <v>163</v>
      </c>
      <c r="U270" t="s">
        <v>163</v>
      </c>
      <c r="V270" t="s">
        <v>163</v>
      </c>
    </row>
    <row r="271" spans="2:22" x14ac:dyDescent="0.35">
      <c r="B271" t="s">
        <v>163</v>
      </c>
      <c r="C271" s="79" t="s">
        <v>163</v>
      </c>
      <c r="E271" t="s">
        <v>163</v>
      </c>
      <c r="F271" t="s">
        <v>163</v>
      </c>
      <c r="G271" t="s">
        <v>163</v>
      </c>
      <c r="H271" t="s">
        <v>163</v>
      </c>
      <c r="I271" t="s">
        <v>163</v>
      </c>
      <c r="J271" t="s">
        <v>163</v>
      </c>
      <c r="K271" t="s">
        <v>163</v>
      </c>
      <c r="L271" t="s">
        <v>163</v>
      </c>
      <c r="M271" t="s">
        <v>163</v>
      </c>
      <c r="N271" t="s">
        <v>163</v>
      </c>
      <c r="O271" t="s">
        <v>163</v>
      </c>
      <c r="P271" t="s">
        <v>163</v>
      </c>
      <c r="Q271" s="80" t="s">
        <v>163</v>
      </c>
      <c r="R271" s="79"/>
      <c r="T271" t="s">
        <v>163</v>
      </c>
      <c r="U271" t="s">
        <v>163</v>
      </c>
      <c r="V271" t="s">
        <v>163</v>
      </c>
    </row>
    <row r="272" spans="2:22" x14ac:dyDescent="0.35">
      <c r="B272" t="s">
        <v>163</v>
      </c>
      <c r="C272" s="79" t="s">
        <v>163</v>
      </c>
      <c r="E272" t="s">
        <v>163</v>
      </c>
      <c r="F272" t="s">
        <v>163</v>
      </c>
      <c r="G272" t="s">
        <v>163</v>
      </c>
      <c r="H272" t="s">
        <v>163</v>
      </c>
      <c r="I272" t="s">
        <v>163</v>
      </c>
      <c r="J272" t="s">
        <v>163</v>
      </c>
      <c r="K272" t="s">
        <v>163</v>
      </c>
      <c r="L272" t="s">
        <v>163</v>
      </c>
      <c r="M272" t="s">
        <v>163</v>
      </c>
      <c r="N272" t="s">
        <v>163</v>
      </c>
      <c r="O272" t="s">
        <v>163</v>
      </c>
      <c r="P272" t="s">
        <v>163</v>
      </c>
      <c r="Q272" s="80" t="s">
        <v>163</v>
      </c>
      <c r="R272" s="79"/>
      <c r="T272" t="s">
        <v>163</v>
      </c>
      <c r="U272" t="s">
        <v>163</v>
      </c>
      <c r="V272" t="s">
        <v>163</v>
      </c>
    </row>
    <row r="273" spans="2:22" x14ac:dyDescent="0.35">
      <c r="B273" t="s">
        <v>163</v>
      </c>
      <c r="C273" s="79" t="s">
        <v>163</v>
      </c>
      <c r="E273" t="s">
        <v>163</v>
      </c>
      <c r="F273" t="s">
        <v>163</v>
      </c>
      <c r="G273" t="s">
        <v>163</v>
      </c>
      <c r="H273" t="s">
        <v>163</v>
      </c>
      <c r="I273" t="s">
        <v>163</v>
      </c>
      <c r="J273" t="s">
        <v>163</v>
      </c>
      <c r="K273" t="s">
        <v>163</v>
      </c>
      <c r="L273" t="s">
        <v>163</v>
      </c>
      <c r="M273" t="s">
        <v>163</v>
      </c>
      <c r="N273" t="s">
        <v>163</v>
      </c>
      <c r="O273" t="s">
        <v>163</v>
      </c>
      <c r="P273" t="s">
        <v>163</v>
      </c>
      <c r="Q273" s="80" t="s">
        <v>163</v>
      </c>
      <c r="R273" s="79"/>
      <c r="T273" t="s">
        <v>163</v>
      </c>
      <c r="U273" t="s">
        <v>163</v>
      </c>
      <c r="V273" t="s">
        <v>163</v>
      </c>
    </row>
    <row r="274" spans="2:22" x14ac:dyDescent="0.35">
      <c r="B274" t="s">
        <v>163</v>
      </c>
      <c r="C274" s="79" t="s">
        <v>163</v>
      </c>
      <c r="E274" t="s">
        <v>163</v>
      </c>
      <c r="F274" t="s">
        <v>163</v>
      </c>
      <c r="G274" t="s">
        <v>163</v>
      </c>
      <c r="H274" t="s">
        <v>163</v>
      </c>
      <c r="I274" t="s">
        <v>163</v>
      </c>
      <c r="J274" t="s">
        <v>163</v>
      </c>
      <c r="K274" t="s">
        <v>163</v>
      </c>
      <c r="L274" t="s">
        <v>163</v>
      </c>
      <c r="M274" t="s">
        <v>163</v>
      </c>
      <c r="N274" t="s">
        <v>163</v>
      </c>
      <c r="O274" t="s">
        <v>163</v>
      </c>
      <c r="P274" t="s">
        <v>163</v>
      </c>
      <c r="Q274" s="80" t="s">
        <v>163</v>
      </c>
      <c r="R274" s="79"/>
      <c r="T274" t="s">
        <v>163</v>
      </c>
      <c r="U274" t="s">
        <v>163</v>
      </c>
      <c r="V274" t="s">
        <v>163</v>
      </c>
    </row>
    <row r="275" spans="2:22" x14ac:dyDescent="0.35">
      <c r="B275" t="s">
        <v>163</v>
      </c>
      <c r="C275" s="79" t="s">
        <v>163</v>
      </c>
      <c r="E275" t="s">
        <v>163</v>
      </c>
      <c r="F275" t="s">
        <v>163</v>
      </c>
      <c r="G275" t="s">
        <v>163</v>
      </c>
      <c r="H275" t="s">
        <v>163</v>
      </c>
      <c r="I275" t="s">
        <v>163</v>
      </c>
      <c r="J275" t="s">
        <v>163</v>
      </c>
      <c r="K275" t="s">
        <v>163</v>
      </c>
      <c r="L275" t="s">
        <v>163</v>
      </c>
      <c r="M275" t="s">
        <v>163</v>
      </c>
      <c r="N275" t="s">
        <v>163</v>
      </c>
      <c r="O275" t="s">
        <v>163</v>
      </c>
      <c r="P275" t="s">
        <v>163</v>
      </c>
      <c r="Q275" s="80" t="s">
        <v>163</v>
      </c>
      <c r="R275" s="79"/>
      <c r="T275" t="s">
        <v>163</v>
      </c>
      <c r="U275" t="s">
        <v>163</v>
      </c>
      <c r="V275" t="s">
        <v>163</v>
      </c>
    </row>
    <row r="276" spans="2:22" x14ac:dyDescent="0.35">
      <c r="B276" t="s">
        <v>163</v>
      </c>
      <c r="C276" s="79" t="s">
        <v>163</v>
      </c>
      <c r="E276" t="s">
        <v>163</v>
      </c>
      <c r="F276" t="s">
        <v>163</v>
      </c>
      <c r="G276" t="s">
        <v>163</v>
      </c>
      <c r="H276" t="s">
        <v>163</v>
      </c>
      <c r="I276" t="s">
        <v>163</v>
      </c>
      <c r="J276" t="s">
        <v>163</v>
      </c>
      <c r="K276" t="s">
        <v>163</v>
      </c>
      <c r="L276" t="s">
        <v>163</v>
      </c>
      <c r="M276" t="s">
        <v>163</v>
      </c>
      <c r="N276" t="s">
        <v>163</v>
      </c>
      <c r="O276" t="s">
        <v>163</v>
      </c>
      <c r="P276" t="s">
        <v>163</v>
      </c>
      <c r="Q276" s="80" t="s">
        <v>163</v>
      </c>
      <c r="R276" s="79"/>
      <c r="T276" t="s">
        <v>163</v>
      </c>
      <c r="U276" t="s">
        <v>163</v>
      </c>
      <c r="V276" t="s">
        <v>163</v>
      </c>
    </row>
    <row r="277" spans="2:22" x14ac:dyDescent="0.35">
      <c r="B277" t="s">
        <v>163</v>
      </c>
      <c r="C277" s="79" t="s">
        <v>163</v>
      </c>
      <c r="E277" t="s">
        <v>163</v>
      </c>
      <c r="F277" t="s">
        <v>163</v>
      </c>
      <c r="G277" t="s">
        <v>163</v>
      </c>
      <c r="H277" t="s">
        <v>163</v>
      </c>
      <c r="I277" t="s">
        <v>163</v>
      </c>
      <c r="J277" t="s">
        <v>163</v>
      </c>
      <c r="K277" t="s">
        <v>163</v>
      </c>
      <c r="L277" t="s">
        <v>163</v>
      </c>
      <c r="M277" t="s">
        <v>163</v>
      </c>
      <c r="N277" t="s">
        <v>163</v>
      </c>
      <c r="O277" t="s">
        <v>163</v>
      </c>
      <c r="P277" t="s">
        <v>163</v>
      </c>
      <c r="Q277" s="80" t="s">
        <v>163</v>
      </c>
      <c r="R277" s="79"/>
      <c r="T277" t="s">
        <v>163</v>
      </c>
      <c r="U277" t="s">
        <v>163</v>
      </c>
      <c r="V277" t="s">
        <v>163</v>
      </c>
    </row>
    <row r="278" spans="2:22" x14ac:dyDescent="0.35">
      <c r="B278" t="s">
        <v>163</v>
      </c>
      <c r="C278" s="79" t="s">
        <v>163</v>
      </c>
      <c r="E278" t="s">
        <v>163</v>
      </c>
      <c r="F278" t="s">
        <v>163</v>
      </c>
      <c r="G278" t="s">
        <v>163</v>
      </c>
      <c r="H278" t="s">
        <v>163</v>
      </c>
      <c r="I278" t="s">
        <v>163</v>
      </c>
      <c r="J278" t="s">
        <v>163</v>
      </c>
      <c r="K278" t="s">
        <v>163</v>
      </c>
      <c r="L278" t="s">
        <v>163</v>
      </c>
      <c r="M278" t="s">
        <v>163</v>
      </c>
      <c r="N278" t="s">
        <v>163</v>
      </c>
      <c r="O278" t="s">
        <v>163</v>
      </c>
      <c r="P278" t="s">
        <v>163</v>
      </c>
      <c r="Q278" s="80" t="s">
        <v>163</v>
      </c>
      <c r="R278" s="79"/>
      <c r="T278" t="s">
        <v>163</v>
      </c>
      <c r="U278" t="s">
        <v>163</v>
      </c>
      <c r="V278" t="s">
        <v>163</v>
      </c>
    </row>
    <row r="279" spans="2:22" x14ac:dyDescent="0.35">
      <c r="B279" t="s">
        <v>163</v>
      </c>
      <c r="C279" s="79" t="s">
        <v>163</v>
      </c>
      <c r="E279" t="s">
        <v>163</v>
      </c>
      <c r="F279" t="s">
        <v>163</v>
      </c>
      <c r="G279" t="s">
        <v>163</v>
      </c>
      <c r="H279" t="s">
        <v>163</v>
      </c>
      <c r="I279" t="s">
        <v>163</v>
      </c>
      <c r="J279" t="s">
        <v>163</v>
      </c>
      <c r="K279" t="s">
        <v>163</v>
      </c>
      <c r="L279" t="s">
        <v>163</v>
      </c>
      <c r="M279" t="s">
        <v>163</v>
      </c>
      <c r="N279" t="s">
        <v>163</v>
      </c>
      <c r="O279" t="s">
        <v>163</v>
      </c>
      <c r="P279" t="s">
        <v>163</v>
      </c>
      <c r="Q279" s="80" t="s">
        <v>163</v>
      </c>
      <c r="R279" s="79"/>
      <c r="T279" t="s">
        <v>163</v>
      </c>
      <c r="U279" t="s">
        <v>163</v>
      </c>
      <c r="V279" t="s">
        <v>163</v>
      </c>
    </row>
    <row r="280" spans="2:22" x14ac:dyDescent="0.35">
      <c r="B280" t="s">
        <v>163</v>
      </c>
      <c r="C280" s="79" t="s">
        <v>163</v>
      </c>
      <c r="E280" t="s">
        <v>163</v>
      </c>
      <c r="F280" t="s">
        <v>163</v>
      </c>
      <c r="G280" t="s">
        <v>163</v>
      </c>
      <c r="H280" t="s">
        <v>163</v>
      </c>
      <c r="I280" t="s">
        <v>163</v>
      </c>
      <c r="J280" t="s">
        <v>163</v>
      </c>
      <c r="K280" t="s">
        <v>163</v>
      </c>
      <c r="L280" t="s">
        <v>163</v>
      </c>
      <c r="M280" t="s">
        <v>163</v>
      </c>
      <c r="N280" t="s">
        <v>163</v>
      </c>
      <c r="O280" t="s">
        <v>163</v>
      </c>
      <c r="P280" t="s">
        <v>163</v>
      </c>
      <c r="Q280" s="80" t="s">
        <v>163</v>
      </c>
      <c r="R280" s="79"/>
      <c r="T280" t="s">
        <v>163</v>
      </c>
      <c r="U280" t="s">
        <v>163</v>
      </c>
      <c r="V280" t="s">
        <v>163</v>
      </c>
    </row>
    <row r="281" spans="2:22" x14ac:dyDescent="0.35">
      <c r="B281" t="s">
        <v>163</v>
      </c>
      <c r="C281" s="79" t="s">
        <v>163</v>
      </c>
      <c r="E281" t="s">
        <v>163</v>
      </c>
      <c r="F281" t="s">
        <v>163</v>
      </c>
      <c r="G281" t="s">
        <v>163</v>
      </c>
      <c r="H281" t="s">
        <v>163</v>
      </c>
      <c r="I281" t="s">
        <v>163</v>
      </c>
      <c r="J281" t="s">
        <v>163</v>
      </c>
      <c r="K281" t="s">
        <v>163</v>
      </c>
      <c r="L281" t="s">
        <v>163</v>
      </c>
      <c r="M281" t="s">
        <v>163</v>
      </c>
      <c r="N281" t="s">
        <v>163</v>
      </c>
      <c r="O281" t="s">
        <v>163</v>
      </c>
      <c r="P281" t="s">
        <v>163</v>
      </c>
      <c r="Q281" s="80" t="s">
        <v>163</v>
      </c>
      <c r="R281" s="79"/>
      <c r="T281" t="s">
        <v>163</v>
      </c>
      <c r="U281" t="s">
        <v>163</v>
      </c>
      <c r="V281" t="s">
        <v>163</v>
      </c>
    </row>
    <row r="282" spans="2:22" x14ac:dyDescent="0.35">
      <c r="B282" t="s">
        <v>163</v>
      </c>
      <c r="C282" s="79" t="s">
        <v>163</v>
      </c>
      <c r="E282" t="s">
        <v>163</v>
      </c>
      <c r="F282" t="s">
        <v>163</v>
      </c>
      <c r="G282" t="s">
        <v>163</v>
      </c>
      <c r="H282" t="s">
        <v>163</v>
      </c>
      <c r="I282" t="s">
        <v>163</v>
      </c>
      <c r="J282" t="s">
        <v>163</v>
      </c>
      <c r="K282" t="s">
        <v>163</v>
      </c>
      <c r="L282" t="s">
        <v>163</v>
      </c>
      <c r="M282" t="s">
        <v>163</v>
      </c>
      <c r="N282" t="s">
        <v>163</v>
      </c>
      <c r="O282" t="s">
        <v>163</v>
      </c>
      <c r="P282" t="s">
        <v>163</v>
      </c>
      <c r="Q282" s="80" t="s">
        <v>163</v>
      </c>
      <c r="R282" s="79"/>
      <c r="T282" t="s">
        <v>163</v>
      </c>
      <c r="U282" t="s">
        <v>163</v>
      </c>
      <c r="V282" t="s">
        <v>163</v>
      </c>
    </row>
    <row r="283" spans="2:22" x14ac:dyDescent="0.35">
      <c r="B283" t="s">
        <v>163</v>
      </c>
      <c r="C283" s="79" t="s">
        <v>163</v>
      </c>
      <c r="E283" t="s">
        <v>163</v>
      </c>
      <c r="F283" t="s">
        <v>163</v>
      </c>
      <c r="G283" t="s">
        <v>163</v>
      </c>
      <c r="H283" t="s">
        <v>163</v>
      </c>
      <c r="I283" t="s">
        <v>163</v>
      </c>
      <c r="J283" t="s">
        <v>163</v>
      </c>
      <c r="K283" t="s">
        <v>163</v>
      </c>
      <c r="L283" t="s">
        <v>163</v>
      </c>
      <c r="M283" t="s">
        <v>163</v>
      </c>
      <c r="N283" t="s">
        <v>163</v>
      </c>
      <c r="O283" t="s">
        <v>163</v>
      </c>
      <c r="P283" t="s">
        <v>163</v>
      </c>
      <c r="Q283" s="80" t="s">
        <v>163</v>
      </c>
      <c r="R283" s="79"/>
      <c r="T283" t="s">
        <v>163</v>
      </c>
      <c r="U283" t="s">
        <v>163</v>
      </c>
      <c r="V283" t="s">
        <v>163</v>
      </c>
    </row>
    <row r="284" spans="2:22" x14ac:dyDescent="0.35">
      <c r="B284" t="s">
        <v>163</v>
      </c>
      <c r="C284" s="79" t="s">
        <v>163</v>
      </c>
      <c r="E284" t="s">
        <v>163</v>
      </c>
      <c r="F284" t="s">
        <v>163</v>
      </c>
      <c r="G284" t="s">
        <v>163</v>
      </c>
      <c r="H284" t="s">
        <v>163</v>
      </c>
      <c r="I284" t="s">
        <v>163</v>
      </c>
      <c r="J284" t="s">
        <v>163</v>
      </c>
      <c r="K284" t="s">
        <v>163</v>
      </c>
      <c r="L284" t="s">
        <v>163</v>
      </c>
      <c r="M284" t="s">
        <v>163</v>
      </c>
      <c r="N284" t="s">
        <v>163</v>
      </c>
      <c r="O284" t="s">
        <v>163</v>
      </c>
      <c r="P284" t="s">
        <v>163</v>
      </c>
      <c r="Q284" s="80" t="s">
        <v>163</v>
      </c>
      <c r="R284" s="79"/>
      <c r="T284" t="s">
        <v>163</v>
      </c>
      <c r="U284" t="s">
        <v>163</v>
      </c>
      <c r="V284" t="s">
        <v>163</v>
      </c>
    </row>
    <row r="285" spans="2:22" x14ac:dyDescent="0.35">
      <c r="B285" t="s">
        <v>163</v>
      </c>
      <c r="C285" s="79" t="s">
        <v>163</v>
      </c>
      <c r="E285" t="s">
        <v>163</v>
      </c>
      <c r="F285" t="s">
        <v>163</v>
      </c>
      <c r="G285" t="s">
        <v>163</v>
      </c>
      <c r="H285" t="s">
        <v>163</v>
      </c>
      <c r="I285" t="s">
        <v>163</v>
      </c>
      <c r="J285" t="s">
        <v>163</v>
      </c>
      <c r="K285" t="s">
        <v>163</v>
      </c>
      <c r="L285" t="s">
        <v>163</v>
      </c>
      <c r="M285" t="s">
        <v>163</v>
      </c>
      <c r="N285" t="s">
        <v>163</v>
      </c>
      <c r="O285" t="s">
        <v>163</v>
      </c>
      <c r="P285" t="s">
        <v>163</v>
      </c>
      <c r="Q285" s="80" t="s">
        <v>163</v>
      </c>
      <c r="R285" s="79"/>
      <c r="T285" t="s">
        <v>163</v>
      </c>
      <c r="U285" t="s">
        <v>163</v>
      </c>
      <c r="V285" t="s">
        <v>163</v>
      </c>
    </row>
    <row r="286" spans="2:22" x14ac:dyDescent="0.35">
      <c r="B286" t="s">
        <v>163</v>
      </c>
      <c r="C286" s="79" t="s">
        <v>163</v>
      </c>
      <c r="E286" t="s">
        <v>163</v>
      </c>
      <c r="F286" t="s">
        <v>163</v>
      </c>
      <c r="G286" t="s">
        <v>163</v>
      </c>
      <c r="H286" t="s">
        <v>163</v>
      </c>
      <c r="I286" t="s">
        <v>163</v>
      </c>
      <c r="J286" t="s">
        <v>163</v>
      </c>
      <c r="K286" t="s">
        <v>163</v>
      </c>
      <c r="L286" t="s">
        <v>163</v>
      </c>
      <c r="M286" t="s">
        <v>163</v>
      </c>
      <c r="N286" t="s">
        <v>163</v>
      </c>
      <c r="O286" t="s">
        <v>163</v>
      </c>
      <c r="P286" t="s">
        <v>163</v>
      </c>
      <c r="Q286" s="80" t="s">
        <v>163</v>
      </c>
      <c r="R286" s="79"/>
      <c r="T286" t="s">
        <v>163</v>
      </c>
      <c r="U286" t="s">
        <v>163</v>
      </c>
      <c r="V286" t="s">
        <v>163</v>
      </c>
    </row>
    <row r="287" spans="2:22" x14ac:dyDescent="0.35">
      <c r="B287" t="s">
        <v>163</v>
      </c>
      <c r="C287" s="79" t="s">
        <v>163</v>
      </c>
      <c r="E287" t="s">
        <v>163</v>
      </c>
      <c r="F287" t="s">
        <v>163</v>
      </c>
      <c r="G287" t="s">
        <v>163</v>
      </c>
      <c r="H287" t="s">
        <v>163</v>
      </c>
      <c r="I287" t="s">
        <v>163</v>
      </c>
      <c r="J287" t="s">
        <v>163</v>
      </c>
      <c r="K287" t="s">
        <v>163</v>
      </c>
      <c r="L287" t="s">
        <v>163</v>
      </c>
      <c r="M287" t="s">
        <v>163</v>
      </c>
      <c r="N287" t="s">
        <v>163</v>
      </c>
      <c r="O287" t="s">
        <v>163</v>
      </c>
      <c r="P287" t="s">
        <v>163</v>
      </c>
      <c r="Q287" s="80" t="s">
        <v>163</v>
      </c>
      <c r="R287" s="79"/>
      <c r="T287" t="s">
        <v>163</v>
      </c>
      <c r="U287" t="s">
        <v>163</v>
      </c>
      <c r="V287" t="s">
        <v>163</v>
      </c>
    </row>
    <row r="288" spans="2:22" x14ac:dyDescent="0.35">
      <c r="B288" t="s">
        <v>163</v>
      </c>
      <c r="C288" s="79" t="s">
        <v>163</v>
      </c>
      <c r="E288" t="s">
        <v>163</v>
      </c>
      <c r="F288" t="s">
        <v>163</v>
      </c>
      <c r="G288" t="s">
        <v>163</v>
      </c>
      <c r="H288" t="s">
        <v>163</v>
      </c>
      <c r="I288" t="s">
        <v>163</v>
      </c>
      <c r="J288" t="s">
        <v>163</v>
      </c>
      <c r="K288" t="s">
        <v>163</v>
      </c>
      <c r="L288" t="s">
        <v>163</v>
      </c>
      <c r="M288" t="s">
        <v>163</v>
      </c>
      <c r="N288" t="s">
        <v>163</v>
      </c>
      <c r="O288" t="s">
        <v>163</v>
      </c>
      <c r="P288" t="s">
        <v>163</v>
      </c>
      <c r="Q288" s="80" t="s">
        <v>163</v>
      </c>
      <c r="R288" s="79"/>
      <c r="T288" t="s">
        <v>163</v>
      </c>
      <c r="U288" t="s">
        <v>163</v>
      </c>
      <c r="V288" t="s">
        <v>163</v>
      </c>
    </row>
    <row r="289" spans="2:22" x14ac:dyDescent="0.35">
      <c r="B289" t="s">
        <v>163</v>
      </c>
      <c r="C289" s="79" t="s">
        <v>163</v>
      </c>
      <c r="E289" t="s">
        <v>163</v>
      </c>
      <c r="F289" t="s">
        <v>163</v>
      </c>
      <c r="G289" t="s">
        <v>163</v>
      </c>
      <c r="H289" t="s">
        <v>163</v>
      </c>
      <c r="I289" t="s">
        <v>163</v>
      </c>
      <c r="J289" t="s">
        <v>163</v>
      </c>
      <c r="K289" t="s">
        <v>163</v>
      </c>
      <c r="L289" t="s">
        <v>163</v>
      </c>
      <c r="M289" t="s">
        <v>163</v>
      </c>
      <c r="N289" t="s">
        <v>163</v>
      </c>
      <c r="O289" t="s">
        <v>163</v>
      </c>
      <c r="P289" t="s">
        <v>163</v>
      </c>
      <c r="Q289" s="80" t="s">
        <v>163</v>
      </c>
      <c r="R289" s="79"/>
      <c r="T289" t="s">
        <v>163</v>
      </c>
      <c r="U289" t="s">
        <v>163</v>
      </c>
      <c r="V289" t="s">
        <v>163</v>
      </c>
    </row>
    <row r="290" spans="2:22" x14ac:dyDescent="0.35">
      <c r="B290" t="s">
        <v>163</v>
      </c>
      <c r="C290" s="79" t="s">
        <v>163</v>
      </c>
      <c r="E290" t="s">
        <v>163</v>
      </c>
      <c r="F290" t="s">
        <v>163</v>
      </c>
      <c r="G290" t="s">
        <v>163</v>
      </c>
      <c r="H290" t="s">
        <v>163</v>
      </c>
      <c r="I290" t="s">
        <v>163</v>
      </c>
      <c r="J290" t="s">
        <v>163</v>
      </c>
      <c r="K290" t="s">
        <v>163</v>
      </c>
      <c r="L290" t="s">
        <v>163</v>
      </c>
      <c r="M290" t="s">
        <v>163</v>
      </c>
      <c r="N290" t="s">
        <v>163</v>
      </c>
      <c r="O290" t="s">
        <v>163</v>
      </c>
      <c r="P290" t="s">
        <v>163</v>
      </c>
      <c r="Q290" s="80" t="s">
        <v>163</v>
      </c>
      <c r="R290" s="79"/>
      <c r="T290" t="s">
        <v>163</v>
      </c>
      <c r="U290" t="s">
        <v>163</v>
      </c>
      <c r="V290" t="s">
        <v>163</v>
      </c>
    </row>
    <row r="291" spans="2:22" x14ac:dyDescent="0.35">
      <c r="B291" t="s">
        <v>163</v>
      </c>
      <c r="C291" s="79" t="s">
        <v>163</v>
      </c>
      <c r="E291" t="s">
        <v>163</v>
      </c>
      <c r="F291" t="s">
        <v>163</v>
      </c>
      <c r="G291" t="s">
        <v>163</v>
      </c>
      <c r="H291" t="s">
        <v>163</v>
      </c>
      <c r="I291" t="s">
        <v>163</v>
      </c>
      <c r="J291" t="s">
        <v>163</v>
      </c>
      <c r="K291" t="s">
        <v>163</v>
      </c>
      <c r="L291" t="s">
        <v>163</v>
      </c>
      <c r="M291" t="s">
        <v>163</v>
      </c>
      <c r="N291" t="s">
        <v>163</v>
      </c>
      <c r="O291" t="s">
        <v>163</v>
      </c>
      <c r="P291" t="s">
        <v>163</v>
      </c>
      <c r="Q291" s="80" t="s">
        <v>163</v>
      </c>
      <c r="R291" s="79"/>
      <c r="T291" t="s">
        <v>163</v>
      </c>
      <c r="U291" t="s">
        <v>163</v>
      </c>
      <c r="V291" t="s">
        <v>163</v>
      </c>
    </row>
    <row r="292" spans="2:22" x14ac:dyDescent="0.35">
      <c r="B292" t="s">
        <v>163</v>
      </c>
      <c r="C292" s="79" t="s">
        <v>163</v>
      </c>
      <c r="E292" t="s">
        <v>163</v>
      </c>
      <c r="F292" t="s">
        <v>163</v>
      </c>
      <c r="G292" t="s">
        <v>163</v>
      </c>
      <c r="H292" t="s">
        <v>163</v>
      </c>
      <c r="I292" t="s">
        <v>163</v>
      </c>
      <c r="J292" t="s">
        <v>163</v>
      </c>
      <c r="K292" t="s">
        <v>163</v>
      </c>
      <c r="L292" t="s">
        <v>163</v>
      </c>
      <c r="M292" t="s">
        <v>163</v>
      </c>
      <c r="N292" t="s">
        <v>163</v>
      </c>
      <c r="O292" t="s">
        <v>163</v>
      </c>
      <c r="P292" t="s">
        <v>163</v>
      </c>
      <c r="Q292" s="80" t="s">
        <v>163</v>
      </c>
      <c r="R292" s="79"/>
      <c r="T292" t="s">
        <v>163</v>
      </c>
      <c r="U292" t="s">
        <v>163</v>
      </c>
      <c r="V292" t="s">
        <v>163</v>
      </c>
    </row>
    <row r="293" spans="2:22" x14ac:dyDescent="0.35">
      <c r="B293" t="s">
        <v>163</v>
      </c>
      <c r="C293" s="79" t="s">
        <v>163</v>
      </c>
      <c r="E293" t="s">
        <v>163</v>
      </c>
      <c r="F293" t="s">
        <v>163</v>
      </c>
      <c r="G293" t="s">
        <v>163</v>
      </c>
      <c r="H293" t="s">
        <v>163</v>
      </c>
      <c r="I293" t="s">
        <v>163</v>
      </c>
      <c r="J293" t="s">
        <v>163</v>
      </c>
      <c r="K293" t="s">
        <v>163</v>
      </c>
      <c r="L293" t="s">
        <v>163</v>
      </c>
      <c r="M293" t="s">
        <v>163</v>
      </c>
      <c r="N293" t="s">
        <v>163</v>
      </c>
      <c r="O293" t="s">
        <v>163</v>
      </c>
      <c r="P293" t="s">
        <v>163</v>
      </c>
      <c r="Q293" s="80" t="s">
        <v>163</v>
      </c>
      <c r="R293" s="79"/>
      <c r="T293" t="s">
        <v>163</v>
      </c>
      <c r="U293" t="s">
        <v>163</v>
      </c>
      <c r="V293" t="s">
        <v>163</v>
      </c>
    </row>
    <row r="294" spans="2:22" x14ac:dyDescent="0.35">
      <c r="B294" t="s">
        <v>163</v>
      </c>
      <c r="C294" s="79" t="s">
        <v>163</v>
      </c>
      <c r="E294" t="s">
        <v>163</v>
      </c>
      <c r="F294" t="s">
        <v>163</v>
      </c>
      <c r="G294" t="s">
        <v>163</v>
      </c>
      <c r="H294" t="s">
        <v>163</v>
      </c>
      <c r="I294" t="s">
        <v>163</v>
      </c>
      <c r="J294" t="s">
        <v>163</v>
      </c>
      <c r="K294" t="s">
        <v>163</v>
      </c>
      <c r="L294" t="s">
        <v>163</v>
      </c>
      <c r="M294" t="s">
        <v>163</v>
      </c>
      <c r="N294" t="s">
        <v>163</v>
      </c>
      <c r="O294" t="s">
        <v>163</v>
      </c>
      <c r="P294" t="s">
        <v>163</v>
      </c>
      <c r="Q294" s="80" t="s">
        <v>163</v>
      </c>
      <c r="R294" s="79"/>
      <c r="T294" t="s">
        <v>163</v>
      </c>
      <c r="U294" t="s">
        <v>163</v>
      </c>
      <c r="V294" t="s">
        <v>163</v>
      </c>
    </row>
    <row r="295" spans="2:22" x14ac:dyDescent="0.35">
      <c r="B295" t="s">
        <v>163</v>
      </c>
      <c r="C295" s="79" t="s">
        <v>163</v>
      </c>
      <c r="E295" t="s">
        <v>163</v>
      </c>
      <c r="F295" t="s">
        <v>163</v>
      </c>
      <c r="G295" t="s">
        <v>163</v>
      </c>
      <c r="H295" t="s">
        <v>163</v>
      </c>
      <c r="I295" t="s">
        <v>163</v>
      </c>
      <c r="J295" t="s">
        <v>163</v>
      </c>
      <c r="K295" t="s">
        <v>163</v>
      </c>
      <c r="L295" t="s">
        <v>163</v>
      </c>
      <c r="M295" t="s">
        <v>163</v>
      </c>
      <c r="N295" t="s">
        <v>163</v>
      </c>
      <c r="O295" t="s">
        <v>163</v>
      </c>
      <c r="P295" t="s">
        <v>163</v>
      </c>
      <c r="Q295" s="80" t="s">
        <v>163</v>
      </c>
      <c r="R295" s="79"/>
      <c r="T295" t="s">
        <v>163</v>
      </c>
      <c r="U295" t="s">
        <v>163</v>
      </c>
      <c r="V295" t="s">
        <v>163</v>
      </c>
    </row>
    <row r="296" spans="2:22" x14ac:dyDescent="0.35">
      <c r="B296" t="s">
        <v>163</v>
      </c>
      <c r="C296" s="79" t="s">
        <v>163</v>
      </c>
      <c r="E296" t="s">
        <v>163</v>
      </c>
      <c r="F296" t="s">
        <v>163</v>
      </c>
      <c r="G296" t="s">
        <v>163</v>
      </c>
      <c r="H296" t="s">
        <v>163</v>
      </c>
      <c r="I296" t="s">
        <v>163</v>
      </c>
      <c r="J296" t="s">
        <v>163</v>
      </c>
      <c r="K296" t="s">
        <v>163</v>
      </c>
      <c r="L296" t="s">
        <v>163</v>
      </c>
      <c r="M296" t="s">
        <v>163</v>
      </c>
      <c r="N296" t="s">
        <v>163</v>
      </c>
      <c r="O296" t="s">
        <v>163</v>
      </c>
      <c r="P296" t="s">
        <v>163</v>
      </c>
      <c r="Q296" s="80" t="s">
        <v>163</v>
      </c>
      <c r="R296" s="79"/>
      <c r="T296" t="s">
        <v>163</v>
      </c>
      <c r="U296" t="s">
        <v>163</v>
      </c>
      <c r="V296" t="s">
        <v>163</v>
      </c>
    </row>
    <row r="297" spans="2:22" x14ac:dyDescent="0.35">
      <c r="B297" t="s">
        <v>163</v>
      </c>
      <c r="C297" s="79" t="s">
        <v>163</v>
      </c>
      <c r="E297" t="s">
        <v>163</v>
      </c>
      <c r="F297" t="s">
        <v>163</v>
      </c>
      <c r="G297" t="s">
        <v>163</v>
      </c>
      <c r="H297" t="s">
        <v>163</v>
      </c>
      <c r="I297" t="s">
        <v>163</v>
      </c>
      <c r="J297" t="s">
        <v>163</v>
      </c>
      <c r="K297" t="s">
        <v>163</v>
      </c>
      <c r="L297" t="s">
        <v>163</v>
      </c>
      <c r="M297" t="s">
        <v>163</v>
      </c>
      <c r="N297" t="s">
        <v>163</v>
      </c>
      <c r="O297" t="s">
        <v>163</v>
      </c>
      <c r="P297" t="s">
        <v>163</v>
      </c>
      <c r="Q297" s="80" t="s">
        <v>163</v>
      </c>
      <c r="R297" s="79"/>
      <c r="T297" t="s">
        <v>163</v>
      </c>
      <c r="U297" t="s">
        <v>163</v>
      </c>
      <c r="V297" t="s">
        <v>163</v>
      </c>
    </row>
    <row r="298" spans="2:22" x14ac:dyDescent="0.35">
      <c r="B298" t="s">
        <v>163</v>
      </c>
      <c r="C298" s="79" t="s">
        <v>163</v>
      </c>
      <c r="E298" t="s">
        <v>163</v>
      </c>
      <c r="F298" t="s">
        <v>163</v>
      </c>
      <c r="G298" t="s">
        <v>163</v>
      </c>
      <c r="H298" t="s">
        <v>163</v>
      </c>
      <c r="I298" t="s">
        <v>163</v>
      </c>
      <c r="J298" t="s">
        <v>163</v>
      </c>
      <c r="K298" t="s">
        <v>163</v>
      </c>
      <c r="L298" t="s">
        <v>163</v>
      </c>
      <c r="M298" t="s">
        <v>163</v>
      </c>
      <c r="N298" t="s">
        <v>163</v>
      </c>
      <c r="O298" t="s">
        <v>163</v>
      </c>
      <c r="P298" t="s">
        <v>163</v>
      </c>
      <c r="Q298" s="80" t="s">
        <v>163</v>
      </c>
      <c r="R298" s="79"/>
      <c r="T298" t="s">
        <v>163</v>
      </c>
      <c r="U298" t="s">
        <v>163</v>
      </c>
      <c r="V298" t="s">
        <v>163</v>
      </c>
    </row>
    <row r="299" spans="2:22" x14ac:dyDescent="0.35">
      <c r="B299" t="s">
        <v>163</v>
      </c>
      <c r="C299" s="79" t="s">
        <v>163</v>
      </c>
      <c r="E299" t="s">
        <v>163</v>
      </c>
      <c r="F299" t="s">
        <v>163</v>
      </c>
      <c r="G299" t="s">
        <v>163</v>
      </c>
      <c r="H299" t="s">
        <v>163</v>
      </c>
      <c r="I299" t="s">
        <v>163</v>
      </c>
      <c r="J299" t="s">
        <v>163</v>
      </c>
      <c r="K299" t="s">
        <v>163</v>
      </c>
      <c r="L299" t="s">
        <v>163</v>
      </c>
      <c r="M299" t="s">
        <v>163</v>
      </c>
      <c r="N299" t="s">
        <v>163</v>
      </c>
      <c r="O299" t="s">
        <v>163</v>
      </c>
      <c r="P299" t="s">
        <v>163</v>
      </c>
      <c r="Q299" s="80" t="s">
        <v>163</v>
      </c>
      <c r="R299" s="79"/>
      <c r="T299" t="s">
        <v>163</v>
      </c>
      <c r="U299" t="s">
        <v>163</v>
      </c>
      <c r="V299" t="s">
        <v>163</v>
      </c>
    </row>
    <row r="300" spans="2:22" x14ac:dyDescent="0.35">
      <c r="B300" t="s">
        <v>163</v>
      </c>
      <c r="C300" s="79" t="s">
        <v>163</v>
      </c>
      <c r="E300" t="s">
        <v>163</v>
      </c>
      <c r="F300" t="s">
        <v>163</v>
      </c>
      <c r="G300" t="s">
        <v>163</v>
      </c>
      <c r="H300" t="s">
        <v>163</v>
      </c>
      <c r="I300" t="s">
        <v>163</v>
      </c>
      <c r="J300" t="s">
        <v>163</v>
      </c>
      <c r="K300" t="s">
        <v>163</v>
      </c>
      <c r="L300" t="s">
        <v>163</v>
      </c>
      <c r="M300" t="s">
        <v>163</v>
      </c>
      <c r="N300" t="s">
        <v>163</v>
      </c>
      <c r="O300" t="s">
        <v>163</v>
      </c>
      <c r="P300" t="s">
        <v>163</v>
      </c>
      <c r="Q300" s="80" t="s">
        <v>163</v>
      </c>
      <c r="R300" s="79"/>
      <c r="T300" t="s">
        <v>163</v>
      </c>
      <c r="U300" t="s">
        <v>163</v>
      </c>
      <c r="V300" t="s">
        <v>163</v>
      </c>
    </row>
    <row r="301" spans="2:22" x14ac:dyDescent="0.35">
      <c r="B301" t="s">
        <v>163</v>
      </c>
      <c r="C301" s="79" t="s">
        <v>163</v>
      </c>
      <c r="E301" t="s">
        <v>163</v>
      </c>
      <c r="F301" t="s">
        <v>163</v>
      </c>
      <c r="G301" t="s">
        <v>163</v>
      </c>
      <c r="H301" t="s">
        <v>163</v>
      </c>
      <c r="I301" t="s">
        <v>163</v>
      </c>
      <c r="J301" t="s">
        <v>163</v>
      </c>
      <c r="K301" t="s">
        <v>163</v>
      </c>
      <c r="L301" t="s">
        <v>163</v>
      </c>
      <c r="M301" t="s">
        <v>163</v>
      </c>
      <c r="N301" t="s">
        <v>163</v>
      </c>
      <c r="O301" t="s">
        <v>163</v>
      </c>
      <c r="P301" t="s">
        <v>163</v>
      </c>
      <c r="Q301" s="80" t="s">
        <v>163</v>
      </c>
      <c r="R301" s="79"/>
      <c r="T301" t="s">
        <v>163</v>
      </c>
      <c r="U301" t="s">
        <v>163</v>
      </c>
      <c r="V301" t="s">
        <v>163</v>
      </c>
    </row>
    <row r="302" spans="2:22" x14ac:dyDescent="0.35">
      <c r="B302" t="s">
        <v>163</v>
      </c>
      <c r="C302" s="79" t="s">
        <v>163</v>
      </c>
      <c r="E302" t="s">
        <v>163</v>
      </c>
      <c r="F302" t="s">
        <v>163</v>
      </c>
      <c r="G302" t="s">
        <v>163</v>
      </c>
      <c r="H302" t="s">
        <v>163</v>
      </c>
      <c r="I302" t="s">
        <v>163</v>
      </c>
      <c r="J302" t="s">
        <v>163</v>
      </c>
      <c r="K302" t="s">
        <v>163</v>
      </c>
      <c r="L302" t="s">
        <v>163</v>
      </c>
      <c r="M302" t="s">
        <v>163</v>
      </c>
      <c r="N302" t="s">
        <v>163</v>
      </c>
      <c r="O302" t="s">
        <v>163</v>
      </c>
      <c r="P302" t="s">
        <v>163</v>
      </c>
      <c r="Q302" s="80" t="s">
        <v>163</v>
      </c>
      <c r="R302" s="79"/>
      <c r="T302" t="s">
        <v>163</v>
      </c>
      <c r="U302" t="s">
        <v>163</v>
      </c>
      <c r="V302" t="s">
        <v>163</v>
      </c>
    </row>
    <row r="303" spans="2:22" x14ac:dyDescent="0.35">
      <c r="B303" t="s">
        <v>163</v>
      </c>
      <c r="C303" s="79" t="s">
        <v>163</v>
      </c>
      <c r="E303" t="s">
        <v>163</v>
      </c>
      <c r="F303" t="s">
        <v>163</v>
      </c>
      <c r="G303" t="s">
        <v>163</v>
      </c>
      <c r="H303" t="s">
        <v>163</v>
      </c>
      <c r="I303" t="s">
        <v>163</v>
      </c>
      <c r="J303" t="s">
        <v>163</v>
      </c>
      <c r="K303" t="s">
        <v>163</v>
      </c>
      <c r="L303" t="s">
        <v>163</v>
      </c>
      <c r="M303" t="s">
        <v>163</v>
      </c>
      <c r="N303" t="s">
        <v>163</v>
      </c>
      <c r="O303" t="s">
        <v>163</v>
      </c>
      <c r="P303" t="s">
        <v>163</v>
      </c>
      <c r="Q303" s="80" t="s">
        <v>163</v>
      </c>
      <c r="R303" s="79"/>
      <c r="T303" t="s">
        <v>163</v>
      </c>
      <c r="U303" t="s">
        <v>163</v>
      </c>
      <c r="V303" t="s">
        <v>163</v>
      </c>
    </row>
    <row r="304" spans="2:22" x14ac:dyDescent="0.35">
      <c r="B304" t="s">
        <v>163</v>
      </c>
      <c r="C304" s="79" t="s">
        <v>163</v>
      </c>
      <c r="E304" t="s">
        <v>163</v>
      </c>
      <c r="F304" t="s">
        <v>163</v>
      </c>
      <c r="G304" t="s">
        <v>163</v>
      </c>
      <c r="H304" t="s">
        <v>163</v>
      </c>
      <c r="I304" t="s">
        <v>163</v>
      </c>
      <c r="J304" t="s">
        <v>163</v>
      </c>
      <c r="K304" t="s">
        <v>163</v>
      </c>
      <c r="L304" t="s">
        <v>163</v>
      </c>
      <c r="M304" t="s">
        <v>163</v>
      </c>
      <c r="N304" t="s">
        <v>163</v>
      </c>
      <c r="O304" t="s">
        <v>163</v>
      </c>
      <c r="P304" t="s">
        <v>163</v>
      </c>
      <c r="Q304" s="80" t="s">
        <v>163</v>
      </c>
      <c r="R304" s="79"/>
      <c r="T304" t="s">
        <v>163</v>
      </c>
      <c r="U304" t="s">
        <v>163</v>
      </c>
      <c r="V304" t="s">
        <v>163</v>
      </c>
    </row>
    <row r="305" spans="2:22" x14ac:dyDescent="0.35">
      <c r="B305" t="s">
        <v>163</v>
      </c>
      <c r="C305" s="79" t="s">
        <v>163</v>
      </c>
      <c r="E305" t="s">
        <v>163</v>
      </c>
      <c r="F305" t="s">
        <v>163</v>
      </c>
      <c r="G305" t="s">
        <v>163</v>
      </c>
      <c r="H305" t="s">
        <v>163</v>
      </c>
      <c r="I305" t="s">
        <v>163</v>
      </c>
      <c r="J305" t="s">
        <v>163</v>
      </c>
      <c r="K305" t="s">
        <v>163</v>
      </c>
      <c r="L305" t="s">
        <v>163</v>
      </c>
      <c r="M305" t="s">
        <v>163</v>
      </c>
      <c r="N305" t="s">
        <v>163</v>
      </c>
      <c r="O305" t="s">
        <v>163</v>
      </c>
      <c r="P305" t="s">
        <v>163</v>
      </c>
      <c r="Q305" s="80" t="s">
        <v>163</v>
      </c>
      <c r="R305" s="79"/>
      <c r="T305" t="s">
        <v>163</v>
      </c>
      <c r="U305" t="s">
        <v>163</v>
      </c>
      <c r="V305" t="s">
        <v>163</v>
      </c>
    </row>
    <row r="306" spans="2:22" x14ac:dyDescent="0.35">
      <c r="B306" t="s">
        <v>163</v>
      </c>
      <c r="C306" s="79" t="s">
        <v>163</v>
      </c>
      <c r="E306" t="s">
        <v>163</v>
      </c>
      <c r="F306" t="s">
        <v>163</v>
      </c>
      <c r="G306" t="s">
        <v>163</v>
      </c>
      <c r="H306" t="s">
        <v>163</v>
      </c>
      <c r="I306" t="s">
        <v>163</v>
      </c>
      <c r="J306" t="s">
        <v>163</v>
      </c>
      <c r="K306" t="s">
        <v>163</v>
      </c>
      <c r="L306" t="s">
        <v>163</v>
      </c>
      <c r="M306" t="s">
        <v>163</v>
      </c>
      <c r="N306" t="s">
        <v>163</v>
      </c>
      <c r="O306" t="s">
        <v>163</v>
      </c>
      <c r="P306" t="s">
        <v>163</v>
      </c>
      <c r="Q306" s="80" t="s">
        <v>163</v>
      </c>
      <c r="R306" s="79"/>
      <c r="T306" t="s">
        <v>163</v>
      </c>
      <c r="U306" t="s">
        <v>163</v>
      </c>
      <c r="V306" t="s">
        <v>163</v>
      </c>
    </row>
    <row r="307" spans="2:22" x14ac:dyDescent="0.35">
      <c r="B307" t="s">
        <v>163</v>
      </c>
      <c r="C307" s="79" t="s">
        <v>163</v>
      </c>
      <c r="E307" t="s">
        <v>163</v>
      </c>
      <c r="F307" t="s">
        <v>163</v>
      </c>
      <c r="G307" t="s">
        <v>163</v>
      </c>
      <c r="H307" t="s">
        <v>163</v>
      </c>
      <c r="I307" t="s">
        <v>163</v>
      </c>
      <c r="J307" t="s">
        <v>163</v>
      </c>
      <c r="K307" t="s">
        <v>163</v>
      </c>
      <c r="L307" t="s">
        <v>163</v>
      </c>
      <c r="M307" t="s">
        <v>163</v>
      </c>
      <c r="N307" t="s">
        <v>163</v>
      </c>
      <c r="O307" t="s">
        <v>163</v>
      </c>
      <c r="P307" t="s">
        <v>163</v>
      </c>
      <c r="Q307" s="80" t="s">
        <v>163</v>
      </c>
      <c r="R307" s="79"/>
      <c r="T307" t="s">
        <v>163</v>
      </c>
      <c r="U307" t="s">
        <v>163</v>
      </c>
      <c r="V307" t="s">
        <v>163</v>
      </c>
    </row>
    <row r="308" spans="2:22" x14ac:dyDescent="0.35">
      <c r="B308" t="s">
        <v>163</v>
      </c>
      <c r="C308" s="79" t="s">
        <v>163</v>
      </c>
      <c r="E308" t="s">
        <v>163</v>
      </c>
      <c r="F308" t="s">
        <v>163</v>
      </c>
      <c r="G308" t="s">
        <v>163</v>
      </c>
      <c r="H308" t="s">
        <v>163</v>
      </c>
      <c r="I308" t="s">
        <v>163</v>
      </c>
      <c r="J308" t="s">
        <v>163</v>
      </c>
      <c r="K308" t="s">
        <v>163</v>
      </c>
      <c r="L308" t="s">
        <v>163</v>
      </c>
      <c r="M308" t="s">
        <v>163</v>
      </c>
      <c r="N308" t="s">
        <v>163</v>
      </c>
      <c r="O308" t="s">
        <v>163</v>
      </c>
      <c r="P308" t="s">
        <v>163</v>
      </c>
      <c r="Q308" s="80" t="s">
        <v>163</v>
      </c>
      <c r="R308" s="79"/>
      <c r="T308" t="s">
        <v>163</v>
      </c>
      <c r="U308" t="s">
        <v>163</v>
      </c>
      <c r="V308" t="s">
        <v>163</v>
      </c>
    </row>
    <row r="309" spans="2:22" x14ac:dyDescent="0.35">
      <c r="B309" t="s">
        <v>163</v>
      </c>
      <c r="C309" s="79" t="s">
        <v>163</v>
      </c>
      <c r="E309" t="s">
        <v>163</v>
      </c>
      <c r="F309" t="s">
        <v>163</v>
      </c>
      <c r="G309" t="s">
        <v>163</v>
      </c>
      <c r="H309" t="s">
        <v>163</v>
      </c>
      <c r="I309" t="s">
        <v>163</v>
      </c>
      <c r="J309" t="s">
        <v>163</v>
      </c>
      <c r="K309" t="s">
        <v>163</v>
      </c>
      <c r="L309" t="s">
        <v>163</v>
      </c>
      <c r="M309" t="s">
        <v>163</v>
      </c>
      <c r="N309" t="s">
        <v>163</v>
      </c>
      <c r="O309" t="s">
        <v>163</v>
      </c>
      <c r="P309" t="s">
        <v>163</v>
      </c>
      <c r="Q309" s="80" t="s">
        <v>163</v>
      </c>
      <c r="R309" s="79"/>
      <c r="T309" t="s">
        <v>163</v>
      </c>
      <c r="U309" t="s">
        <v>163</v>
      </c>
      <c r="V309" t="s">
        <v>163</v>
      </c>
    </row>
    <row r="310" spans="2:22" x14ac:dyDescent="0.35">
      <c r="B310" t="s">
        <v>163</v>
      </c>
      <c r="C310" s="79" t="s">
        <v>163</v>
      </c>
      <c r="E310" t="s">
        <v>163</v>
      </c>
      <c r="F310" t="s">
        <v>163</v>
      </c>
      <c r="G310" t="s">
        <v>163</v>
      </c>
      <c r="H310" t="s">
        <v>163</v>
      </c>
      <c r="I310" t="s">
        <v>163</v>
      </c>
      <c r="J310" t="s">
        <v>163</v>
      </c>
      <c r="K310" t="s">
        <v>163</v>
      </c>
      <c r="L310" t="s">
        <v>163</v>
      </c>
      <c r="M310" t="s">
        <v>163</v>
      </c>
      <c r="N310" t="s">
        <v>163</v>
      </c>
      <c r="O310" t="s">
        <v>163</v>
      </c>
      <c r="P310" t="s">
        <v>163</v>
      </c>
      <c r="Q310" s="80" t="s">
        <v>163</v>
      </c>
      <c r="R310" s="79"/>
      <c r="T310" t="s">
        <v>163</v>
      </c>
      <c r="U310" t="s">
        <v>163</v>
      </c>
      <c r="V310" t="s">
        <v>163</v>
      </c>
    </row>
    <row r="311" spans="2:22" x14ac:dyDescent="0.35">
      <c r="B311" t="s">
        <v>163</v>
      </c>
      <c r="C311" s="79" t="s">
        <v>163</v>
      </c>
      <c r="E311" t="s">
        <v>163</v>
      </c>
      <c r="F311" t="s">
        <v>163</v>
      </c>
      <c r="G311" t="s">
        <v>163</v>
      </c>
      <c r="H311" t="s">
        <v>163</v>
      </c>
      <c r="I311" t="s">
        <v>163</v>
      </c>
      <c r="J311" t="s">
        <v>163</v>
      </c>
      <c r="K311" t="s">
        <v>163</v>
      </c>
      <c r="L311" t="s">
        <v>163</v>
      </c>
      <c r="M311" t="s">
        <v>163</v>
      </c>
      <c r="N311" t="s">
        <v>163</v>
      </c>
      <c r="O311" t="s">
        <v>163</v>
      </c>
      <c r="P311" t="s">
        <v>163</v>
      </c>
      <c r="Q311" s="80" t="s">
        <v>163</v>
      </c>
      <c r="R311" s="79"/>
      <c r="T311" t="s">
        <v>163</v>
      </c>
      <c r="U311" t="s">
        <v>163</v>
      </c>
      <c r="V311" t="s">
        <v>163</v>
      </c>
    </row>
    <row r="312" spans="2:22" x14ac:dyDescent="0.35">
      <c r="B312" t="s">
        <v>163</v>
      </c>
      <c r="C312" s="79" t="s">
        <v>163</v>
      </c>
      <c r="E312" t="s">
        <v>163</v>
      </c>
      <c r="F312" t="s">
        <v>163</v>
      </c>
      <c r="G312" t="s">
        <v>163</v>
      </c>
      <c r="H312" t="s">
        <v>163</v>
      </c>
      <c r="I312" t="s">
        <v>163</v>
      </c>
      <c r="J312" t="s">
        <v>163</v>
      </c>
      <c r="K312" t="s">
        <v>163</v>
      </c>
      <c r="L312" t="s">
        <v>163</v>
      </c>
      <c r="M312" t="s">
        <v>163</v>
      </c>
      <c r="N312" t="s">
        <v>163</v>
      </c>
      <c r="O312" t="s">
        <v>163</v>
      </c>
      <c r="P312" t="s">
        <v>163</v>
      </c>
      <c r="Q312" s="80" t="s">
        <v>163</v>
      </c>
      <c r="R312" s="79"/>
      <c r="T312" t="s">
        <v>163</v>
      </c>
      <c r="U312" t="s">
        <v>163</v>
      </c>
      <c r="V312" t="s">
        <v>163</v>
      </c>
    </row>
    <row r="313" spans="2:22" x14ac:dyDescent="0.35">
      <c r="B313" t="s">
        <v>163</v>
      </c>
      <c r="C313" s="79" t="s">
        <v>163</v>
      </c>
      <c r="E313" t="s">
        <v>163</v>
      </c>
      <c r="F313" t="s">
        <v>163</v>
      </c>
      <c r="G313" t="s">
        <v>163</v>
      </c>
      <c r="H313" t="s">
        <v>163</v>
      </c>
      <c r="I313" t="s">
        <v>163</v>
      </c>
      <c r="J313" t="s">
        <v>163</v>
      </c>
      <c r="K313" t="s">
        <v>163</v>
      </c>
      <c r="L313" t="s">
        <v>163</v>
      </c>
      <c r="M313" t="s">
        <v>163</v>
      </c>
      <c r="N313" t="s">
        <v>163</v>
      </c>
      <c r="O313" t="s">
        <v>163</v>
      </c>
      <c r="P313" t="s">
        <v>163</v>
      </c>
      <c r="Q313" s="80" t="s">
        <v>163</v>
      </c>
      <c r="R313" s="79"/>
      <c r="T313" t="s">
        <v>163</v>
      </c>
      <c r="U313" t="s">
        <v>163</v>
      </c>
      <c r="V313" t="s">
        <v>163</v>
      </c>
    </row>
    <row r="314" spans="2:22" x14ac:dyDescent="0.35">
      <c r="B314" t="s">
        <v>163</v>
      </c>
      <c r="C314" s="79" t="s">
        <v>163</v>
      </c>
      <c r="E314" t="s">
        <v>163</v>
      </c>
      <c r="F314" t="s">
        <v>163</v>
      </c>
      <c r="G314" t="s">
        <v>163</v>
      </c>
      <c r="H314" t="s">
        <v>163</v>
      </c>
      <c r="I314" t="s">
        <v>163</v>
      </c>
      <c r="J314" t="s">
        <v>163</v>
      </c>
      <c r="K314" t="s">
        <v>163</v>
      </c>
      <c r="L314" t="s">
        <v>163</v>
      </c>
      <c r="M314" t="s">
        <v>163</v>
      </c>
      <c r="N314" t="s">
        <v>163</v>
      </c>
      <c r="O314" t="s">
        <v>163</v>
      </c>
      <c r="P314" t="s">
        <v>163</v>
      </c>
      <c r="Q314" s="80" t="s">
        <v>163</v>
      </c>
      <c r="R314" s="79"/>
      <c r="T314" t="s">
        <v>163</v>
      </c>
      <c r="U314" t="s">
        <v>163</v>
      </c>
      <c r="V314" t="s">
        <v>163</v>
      </c>
    </row>
    <row r="315" spans="2:22" x14ac:dyDescent="0.35">
      <c r="B315" t="s">
        <v>163</v>
      </c>
      <c r="C315" s="79" t="s">
        <v>163</v>
      </c>
      <c r="E315" t="s">
        <v>163</v>
      </c>
      <c r="F315" t="s">
        <v>163</v>
      </c>
      <c r="G315" t="s">
        <v>163</v>
      </c>
      <c r="H315" t="s">
        <v>163</v>
      </c>
      <c r="I315" t="s">
        <v>163</v>
      </c>
      <c r="J315" t="s">
        <v>163</v>
      </c>
      <c r="K315" t="s">
        <v>163</v>
      </c>
      <c r="L315" t="s">
        <v>163</v>
      </c>
      <c r="M315" t="s">
        <v>163</v>
      </c>
      <c r="N315" t="s">
        <v>163</v>
      </c>
      <c r="O315" t="s">
        <v>163</v>
      </c>
      <c r="P315" t="s">
        <v>163</v>
      </c>
      <c r="Q315" s="80" t="s">
        <v>163</v>
      </c>
      <c r="R315" s="79"/>
      <c r="T315" t="s">
        <v>163</v>
      </c>
      <c r="U315" t="s">
        <v>163</v>
      </c>
      <c r="V315" t="s">
        <v>163</v>
      </c>
    </row>
    <row r="316" spans="2:22" x14ac:dyDescent="0.35">
      <c r="B316" t="s">
        <v>163</v>
      </c>
      <c r="C316" s="79" t="s">
        <v>163</v>
      </c>
      <c r="E316" t="s">
        <v>163</v>
      </c>
      <c r="F316" t="s">
        <v>163</v>
      </c>
      <c r="G316" t="s">
        <v>163</v>
      </c>
      <c r="H316" t="s">
        <v>163</v>
      </c>
      <c r="I316" t="s">
        <v>163</v>
      </c>
      <c r="J316" t="s">
        <v>163</v>
      </c>
      <c r="K316" t="s">
        <v>163</v>
      </c>
      <c r="L316" t="s">
        <v>163</v>
      </c>
      <c r="M316" t="s">
        <v>163</v>
      </c>
      <c r="N316" t="s">
        <v>163</v>
      </c>
      <c r="O316" t="s">
        <v>163</v>
      </c>
      <c r="P316" t="s">
        <v>163</v>
      </c>
      <c r="Q316" s="80" t="s">
        <v>163</v>
      </c>
      <c r="R316" s="79"/>
      <c r="T316" t="s">
        <v>163</v>
      </c>
      <c r="U316" t="s">
        <v>163</v>
      </c>
      <c r="V316" t="s">
        <v>163</v>
      </c>
    </row>
    <row r="317" spans="2:22" x14ac:dyDescent="0.35">
      <c r="B317" t="s">
        <v>163</v>
      </c>
      <c r="C317" s="79" t="s">
        <v>163</v>
      </c>
      <c r="E317" t="s">
        <v>163</v>
      </c>
      <c r="F317" t="s">
        <v>163</v>
      </c>
      <c r="G317" t="s">
        <v>163</v>
      </c>
      <c r="H317" t="s">
        <v>163</v>
      </c>
      <c r="I317" t="s">
        <v>163</v>
      </c>
      <c r="J317" t="s">
        <v>163</v>
      </c>
      <c r="K317" t="s">
        <v>163</v>
      </c>
      <c r="L317" t="s">
        <v>163</v>
      </c>
      <c r="M317" t="s">
        <v>163</v>
      </c>
      <c r="N317" t="s">
        <v>163</v>
      </c>
      <c r="O317" t="s">
        <v>163</v>
      </c>
      <c r="P317" t="s">
        <v>163</v>
      </c>
      <c r="Q317" s="80" t="s">
        <v>163</v>
      </c>
      <c r="R317" s="79"/>
      <c r="T317" t="s">
        <v>163</v>
      </c>
      <c r="U317" t="s">
        <v>163</v>
      </c>
      <c r="V317" t="s">
        <v>163</v>
      </c>
    </row>
    <row r="318" spans="2:22" x14ac:dyDescent="0.35">
      <c r="B318" t="s">
        <v>163</v>
      </c>
      <c r="C318" s="79" t="s">
        <v>163</v>
      </c>
      <c r="E318" t="s">
        <v>163</v>
      </c>
      <c r="F318" t="s">
        <v>163</v>
      </c>
      <c r="G318" t="s">
        <v>163</v>
      </c>
      <c r="H318" t="s">
        <v>163</v>
      </c>
      <c r="I318" t="s">
        <v>163</v>
      </c>
      <c r="J318" t="s">
        <v>163</v>
      </c>
      <c r="K318" t="s">
        <v>163</v>
      </c>
      <c r="L318" t="s">
        <v>163</v>
      </c>
      <c r="M318" t="s">
        <v>163</v>
      </c>
      <c r="N318" t="s">
        <v>163</v>
      </c>
      <c r="O318" t="s">
        <v>163</v>
      </c>
      <c r="P318" t="s">
        <v>163</v>
      </c>
      <c r="Q318" s="80" t="s">
        <v>163</v>
      </c>
      <c r="R318" s="79"/>
      <c r="T318" t="s">
        <v>163</v>
      </c>
      <c r="U318" t="s">
        <v>163</v>
      </c>
      <c r="V318" t="s">
        <v>163</v>
      </c>
    </row>
    <row r="319" spans="2:22" x14ac:dyDescent="0.35">
      <c r="B319" t="s">
        <v>163</v>
      </c>
      <c r="C319" s="79" t="s">
        <v>163</v>
      </c>
      <c r="E319" t="s">
        <v>163</v>
      </c>
      <c r="F319" t="s">
        <v>163</v>
      </c>
      <c r="G319" t="s">
        <v>163</v>
      </c>
      <c r="H319" t="s">
        <v>163</v>
      </c>
      <c r="I319" t="s">
        <v>163</v>
      </c>
      <c r="J319" t="s">
        <v>163</v>
      </c>
      <c r="K319" t="s">
        <v>163</v>
      </c>
      <c r="L319" t="s">
        <v>163</v>
      </c>
      <c r="M319" t="s">
        <v>163</v>
      </c>
      <c r="N319" t="s">
        <v>163</v>
      </c>
      <c r="O319" t="s">
        <v>163</v>
      </c>
      <c r="P319" t="s">
        <v>163</v>
      </c>
      <c r="Q319" s="80" t="s">
        <v>163</v>
      </c>
      <c r="R319" s="79"/>
      <c r="T319" t="s">
        <v>163</v>
      </c>
      <c r="U319" t="s">
        <v>163</v>
      </c>
      <c r="V319" t="s">
        <v>163</v>
      </c>
    </row>
    <row r="320" spans="2:22" x14ac:dyDescent="0.35">
      <c r="B320" t="s">
        <v>163</v>
      </c>
      <c r="C320" s="79" t="s">
        <v>163</v>
      </c>
      <c r="E320" t="s">
        <v>163</v>
      </c>
      <c r="F320" t="s">
        <v>163</v>
      </c>
      <c r="G320" t="s">
        <v>163</v>
      </c>
      <c r="H320" t="s">
        <v>163</v>
      </c>
      <c r="I320" t="s">
        <v>163</v>
      </c>
      <c r="J320" t="s">
        <v>163</v>
      </c>
      <c r="K320" t="s">
        <v>163</v>
      </c>
      <c r="L320" t="s">
        <v>163</v>
      </c>
      <c r="M320" t="s">
        <v>163</v>
      </c>
      <c r="N320" t="s">
        <v>163</v>
      </c>
      <c r="O320" t="s">
        <v>163</v>
      </c>
      <c r="P320" t="s">
        <v>163</v>
      </c>
      <c r="Q320" s="80" t="s">
        <v>163</v>
      </c>
      <c r="R320" s="79"/>
      <c r="T320" t="s">
        <v>163</v>
      </c>
      <c r="U320" t="s">
        <v>163</v>
      </c>
      <c r="V320" t="s">
        <v>163</v>
      </c>
    </row>
    <row r="321" spans="2:22" x14ac:dyDescent="0.35">
      <c r="B321" t="s">
        <v>163</v>
      </c>
      <c r="C321" s="79" t="s">
        <v>163</v>
      </c>
      <c r="E321" t="s">
        <v>163</v>
      </c>
      <c r="F321" t="s">
        <v>163</v>
      </c>
      <c r="G321" t="s">
        <v>163</v>
      </c>
      <c r="H321" t="s">
        <v>163</v>
      </c>
      <c r="I321" t="s">
        <v>163</v>
      </c>
      <c r="J321" t="s">
        <v>163</v>
      </c>
      <c r="K321" t="s">
        <v>163</v>
      </c>
      <c r="L321" t="s">
        <v>163</v>
      </c>
      <c r="M321" t="s">
        <v>163</v>
      </c>
      <c r="N321" t="s">
        <v>163</v>
      </c>
      <c r="O321" t="s">
        <v>163</v>
      </c>
      <c r="P321" t="s">
        <v>163</v>
      </c>
      <c r="Q321" s="80" t="s">
        <v>163</v>
      </c>
      <c r="R321" s="79"/>
      <c r="T321" t="s">
        <v>163</v>
      </c>
      <c r="U321" t="s">
        <v>163</v>
      </c>
      <c r="V321" t="s">
        <v>163</v>
      </c>
    </row>
    <row r="322" spans="2:22" x14ac:dyDescent="0.35">
      <c r="B322" t="s">
        <v>163</v>
      </c>
      <c r="C322" s="79" t="s">
        <v>163</v>
      </c>
      <c r="E322" t="s">
        <v>163</v>
      </c>
      <c r="F322" t="s">
        <v>163</v>
      </c>
      <c r="G322" t="s">
        <v>163</v>
      </c>
      <c r="H322" t="s">
        <v>163</v>
      </c>
      <c r="I322" t="s">
        <v>163</v>
      </c>
      <c r="J322" t="s">
        <v>163</v>
      </c>
      <c r="K322" t="s">
        <v>163</v>
      </c>
      <c r="L322" t="s">
        <v>163</v>
      </c>
      <c r="M322" t="s">
        <v>163</v>
      </c>
      <c r="N322" t="s">
        <v>163</v>
      </c>
      <c r="O322" t="s">
        <v>163</v>
      </c>
      <c r="P322" t="s">
        <v>163</v>
      </c>
      <c r="Q322" s="80" t="s">
        <v>163</v>
      </c>
      <c r="R322" s="79"/>
      <c r="T322" t="s">
        <v>163</v>
      </c>
      <c r="U322" t="s">
        <v>163</v>
      </c>
      <c r="V322" t="s">
        <v>163</v>
      </c>
    </row>
    <row r="323" spans="2:22" x14ac:dyDescent="0.35">
      <c r="B323" t="s">
        <v>163</v>
      </c>
      <c r="C323" s="79" t="s">
        <v>163</v>
      </c>
      <c r="E323" t="s">
        <v>163</v>
      </c>
      <c r="F323" t="s">
        <v>163</v>
      </c>
      <c r="G323" t="s">
        <v>163</v>
      </c>
      <c r="H323" t="s">
        <v>163</v>
      </c>
      <c r="I323" t="s">
        <v>163</v>
      </c>
      <c r="J323" t="s">
        <v>163</v>
      </c>
      <c r="K323" t="s">
        <v>163</v>
      </c>
      <c r="L323" t="s">
        <v>163</v>
      </c>
      <c r="M323" t="s">
        <v>163</v>
      </c>
      <c r="N323" t="s">
        <v>163</v>
      </c>
      <c r="O323" t="s">
        <v>163</v>
      </c>
      <c r="P323" t="s">
        <v>163</v>
      </c>
      <c r="Q323" s="80" t="s">
        <v>163</v>
      </c>
      <c r="R323" s="79"/>
      <c r="T323" t="s">
        <v>163</v>
      </c>
      <c r="U323" t="s">
        <v>163</v>
      </c>
      <c r="V323" t="s">
        <v>163</v>
      </c>
    </row>
    <row r="324" spans="2:22" x14ac:dyDescent="0.35">
      <c r="B324" t="s">
        <v>163</v>
      </c>
      <c r="C324" s="79" t="s">
        <v>163</v>
      </c>
      <c r="E324" t="s">
        <v>163</v>
      </c>
      <c r="F324" t="s">
        <v>163</v>
      </c>
      <c r="G324" t="s">
        <v>163</v>
      </c>
      <c r="H324" t="s">
        <v>163</v>
      </c>
      <c r="I324" t="s">
        <v>163</v>
      </c>
      <c r="J324" t="s">
        <v>163</v>
      </c>
      <c r="K324" t="s">
        <v>163</v>
      </c>
      <c r="L324" t="s">
        <v>163</v>
      </c>
      <c r="M324" t="s">
        <v>163</v>
      </c>
      <c r="N324" t="s">
        <v>163</v>
      </c>
      <c r="O324" t="s">
        <v>163</v>
      </c>
      <c r="P324" t="s">
        <v>163</v>
      </c>
      <c r="Q324" s="80" t="s">
        <v>163</v>
      </c>
      <c r="R324" s="79"/>
      <c r="T324" t="s">
        <v>163</v>
      </c>
      <c r="U324" t="s">
        <v>163</v>
      </c>
      <c r="V324" t="s">
        <v>163</v>
      </c>
    </row>
    <row r="325" spans="2:22" x14ac:dyDescent="0.35">
      <c r="B325" t="s">
        <v>163</v>
      </c>
      <c r="C325" s="79" t="s">
        <v>163</v>
      </c>
      <c r="E325" t="s">
        <v>163</v>
      </c>
      <c r="F325" t="s">
        <v>163</v>
      </c>
      <c r="G325" t="s">
        <v>163</v>
      </c>
      <c r="H325" t="s">
        <v>163</v>
      </c>
      <c r="I325" t="s">
        <v>163</v>
      </c>
      <c r="J325" t="s">
        <v>163</v>
      </c>
      <c r="K325" t="s">
        <v>163</v>
      </c>
      <c r="L325" t="s">
        <v>163</v>
      </c>
      <c r="M325" t="s">
        <v>163</v>
      </c>
      <c r="N325" t="s">
        <v>163</v>
      </c>
      <c r="O325" t="s">
        <v>163</v>
      </c>
      <c r="P325" t="s">
        <v>163</v>
      </c>
      <c r="Q325" s="80" t="s">
        <v>163</v>
      </c>
      <c r="R325" s="79"/>
      <c r="T325" t="s">
        <v>163</v>
      </c>
      <c r="U325" t="s">
        <v>163</v>
      </c>
      <c r="V325" t="s">
        <v>163</v>
      </c>
    </row>
    <row r="326" spans="2:22" x14ac:dyDescent="0.35">
      <c r="B326" t="s">
        <v>163</v>
      </c>
      <c r="C326" s="79" t="s">
        <v>163</v>
      </c>
      <c r="E326" t="s">
        <v>163</v>
      </c>
      <c r="F326" t="s">
        <v>163</v>
      </c>
      <c r="G326" t="s">
        <v>163</v>
      </c>
      <c r="H326" t="s">
        <v>163</v>
      </c>
      <c r="I326" t="s">
        <v>163</v>
      </c>
      <c r="J326" t="s">
        <v>163</v>
      </c>
      <c r="K326" t="s">
        <v>163</v>
      </c>
      <c r="L326" t="s">
        <v>163</v>
      </c>
      <c r="M326" t="s">
        <v>163</v>
      </c>
      <c r="N326" t="s">
        <v>163</v>
      </c>
      <c r="O326" t="s">
        <v>163</v>
      </c>
      <c r="P326" t="s">
        <v>163</v>
      </c>
      <c r="Q326" s="80" t="s">
        <v>163</v>
      </c>
      <c r="R326" s="79"/>
      <c r="T326" t="s">
        <v>163</v>
      </c>
      <c r="U326" t="s">
        <v>163</v>
      </c>
      <c r="V326" t="s">
        <v>163</v>
      </c>
    </row>
    <row r="327" spans="2:22" x14ac:dyDescent="0.35">
      <c r="B327" t="s">
        <v>163</v>
      </c>
      <c r="C327" s="79" t="s">
        <v>163</v>
      </c>
      <c r="E327" t="s">
        <v>163</v>
      </c>
      <c r="F327" t="s">
        <v>163</v>
      </c>
      <c r="G327" t="s">
        <v>163</v>
      </c>
      <c r="H327" t="s">
        <v>163</v>
      </c>
      <c r="I327" t="s">
        <v>163</v>
      </c>
      <c r="J327" t="s">
        <v>163</v>
      </c>
      <c r="K327" t="s">
        <v>163</v>
      </c>
      <c r="L327" t="s">
        <v>163</v>
      </c>
      <c r="M327" t="s">
        <v>163</v>
      </c>
      <c r="N327" t="s">
        <v>163</v>
      </c>
      <c r="O327" t="s">
        <v>163</v>
      </c>
      <c r="P327" t="s">
        <v>163</v>
      </c>
      <c r="Q327" s="80" t="s">
        <v>163</v>
      </c>
      <c r="R327" s="79"/>
      <c r="T327" t="s">
        <v>163</v>
      </c>
      <c r="U327" t="s">
        <v>163</v>
      </c>
      <c r="V327" t="s">
        <v>163</v>
      </c>
    </row>
    <row r="328" spans="2:22" x14ac:dyDescent="0.35">
      <c r="B328" t="s">
        <v>163</v>
      </c>
      <c r="C328" s="79" t="s">
        <v>163</v>
      </c>
      <c r="E328" t="s">
        <v>163</v>
      </c>
      <c r="F328" t="s">
        <v>163</v>
      </c>
      <c r="G328" t="s">
        <v>163</v>
      </c>
      <c r="H328" t="s">
        <v>163</v>
      </c>
      <c r="I328" t="s">
        <v>163</v>
      </c>
      <c r="J328" t="s">
        <v>163</v>
      </c>
      <c r="K328" t="s">
        <v>163</v>
      </c>
      <c r="L328" t="s">
        <v>163</v>
      </c>
      <c r="M328" t="s">
        <v>163</v>
      </c>
      <c r="N328" t="s">
        <v>163</v>
      </c>
      <c r="O328" t="s">
        <v>163</v>
      </c>
      <c r="P328" t="s">
        <v>163</v>
      </c>
      <c r="Q328" s="80" t="s">
        <v>163</v>
      </c>
      <c r="R328" s="79"/>
      <c r="T328" t="s">
        <v>163</v>
      </c>
      <c r="U328" t="s">
        <v>163</v>
      </c>
      <c r="V328" t="s">
        <v>163</v>
      </c>
    </row>
    <row r="329" spans="2:22" x14ac:dyDescent="0.35">
      <c r="B329" t="s">
        <v>163</v>
      </c>
      <c r="C329" s="79" t="s">
        <v>163</v>
      </c>
      <c r="E329" t="s">
        <v>163</v>
      </c>
      <c r="F329" t="s">
        <v>163</v>
      </c>
      <c r="G329" t="s">
        <v>163</v>
      </c>
      <c r="H329" t="s">
        <v>163</v>
      </c>
      <c r="I329" t="s">
        <v>163</v>
      </c>
      <c r="J329" t="s">
        <v>163</v>
      </c>
      <c r="K329" t="s">
        <v>163</v>
      </c>
      <c r="L329" t="s">
        <v>163</v>
      </c>
      <c r="M329" t="s">
        <v>163</v>
      </c>
      <c r="N329" t="s">
        <v>163</v>
      </c>
      <c r="O329" t="s">
        <v>163</v>
      </c>
      <c r="P329" t="s">
        <v>163</v>
      </c>
      <c r="Q329" s="80" t="s">
        <v>163</v>
      </c>
      <c r="R329" s="79"/>
      <c r="T329" t="s">
        <v>163</v>
      </c>
      <c r="U329" t="s">
        <v>163</v>
      </c>
      <c r="V329" t="s">
        <v>163</v>
      </c>
    </row>
    <row r="330" spans="2:22" x14ac:dyDescent="0.35">
      <c r="B330" t="s">
        <v>163</v>
      </c>
      <c r="C330" s="79" t="s">
        <v>163</v>
      </c>
      <c r="E330" t="s">
        <v>163</v>
      </c>
      <c r="F330" t="s">
        <v>163</v>
      </c>
      <c r="G330" t="s">
        <v>163</v>
      </c>
      <c r="H330" t="s">
        <v>163</v>
      </c>
      <c r="I330" t="s">
        <v>163</v>
      </c>
      <c r="J330" t="s">
        <v>163</v>
      </c>
      <c r="K330" t="s">
        <v>163</v>
      </c>
      <c r="L330" t="s">
        <v>163</v>
      </c>
      <c r="M330" t="s">
        <v>163</v>
      </c>
      <c r="N330" t="s">
        <v>163</v>
      </c>
      <c r="O330" t="s">
        <v>163</v>
      </c>
      <c r="P330" t="s">
        <v>163</v>
      </c>
      <c r="Q330" s="80" t="s">
        <v>163</v>
      </c>
      <c r="R330" s="79"/>
      <c r="T330" t="s">
        <v>163</v>
      </c>
      <c r="U330" t="s">
        <v>163</v>
      </c>
      <c r="V330" t="s">
        <v>163</v>
      </c>
    </row>
    <row r="331" spans="2:22" x14ac:dyDescent="0.35">
      <c r="B331" t="s">
        <v>163</v>
      </c>
      <c r="C331" s="79" t="s">
        <v>163</v>
      </c>
      <c r="E331" t="s">
        <v>163</v>
      </c>
      <c r="F331" t="s">
        <v>163</v>
      </c>
      <c r="G331" t="s">
        <v>163</v>
      </c>
      <c r="H331" t="s">
        <v>163</v>
      </c>
      <c r="I331" t="s">
        <v>163</v>
      </c>
      <c r="J331" t="s">
        <v>163</v>
      </c>
      <c r="K331" t="s">
        <v>163</v>
      </c>
      <c r="L331" t="s">
        <v>163</v>
      </c>
      <c r="M331" t="s">
        <v>163</v>
      </c>
      <c r="N331" t="s">
        <v>163</v>
      </c>
      <c r="O331" t="s">
        <v>163</v>
      </c>
      <c r="P331" t="s">
        <v>163</v>
      </c>
      <c r="Q331" s="80" t="s">
        <v>163</v>
      </c>
      <c r="R331" s="79"/>
      <c r="T331" t="s">
        <v>163</v>
      </c>
      <c r="U331" t="s">
        <v>163</v>
      </c>
      <c r="V331" t="s">
        <v>163</v>
      </c>
    </row>
    <row r="332" spans="2:22" x14ac:dyDescent="0.35">
      <c r="B332" t="s">
        <v>163</v>
      </c>
      <c r="C332" s="79" t="s">
        <v>163</v>
      </c>
      <c r="E332" t="s">
        <v>163</v>
      </c>
      <c r="F332" t="s">
        <v>163</v>
      </c>
      <c r="G332" t="s">
        <v>163</v>
      </c>
      <c r="H332" t="s">
        <v>163</v>
      </c>
      <c r="I332" t="s">
        <v>163</v>
      </c>
      <c r="J332" t="s">
        <v>163</v>
      </c>
      <c r="K332" t="s">
        <v>163</v>
      </c>
      <c r="L332" t="s">
        <v>163</v>
      </c>
      <c r="M332" t="s">
        <v>163</v>
      </c>
      <c r="N332" t="s">
        <v>163</v>
      </c>
      <c r="O332" t="s">
        <v>163</v>
      </c>
      <c r="P332" t="s">
        <v>163</v>
      </c>
      <c r="Q332" s="80" t="s">
        <v>163</v>
      </c>
      <c r="R332" s="79"/>
      <c r="T332" t="s">
        <v>163</v>
      </c>
      <c r="U332" t="s">
        <v>163</v>
      </c>
      <c r="V332" t="s">
        <v>163</v>
      </c>
    </row>
    <row r="333" spans="2:22" x14ac:dyDescent="0.35">
      <c r="B333" t="s">
        <v>163</v>
      </c>
      <c r="C333" s="79" t="s">
        <v>163</v>
      </c>
      <c r="E333" t="s">
        <v>163</v>
      </c>
      <c r="F333" t="s">
        <v>163</v>
      </c>
      <c r="G333" t="s">
        <v>163</v>
      </c>
      <c r="H333" t="s">
        <v>163</v>
      </c>
      <c r="I333" t="s">
        <v>163</v>
      </c>
      <c r="J333" t="s">
        <v>163</v>
      </c>
      <c r="K333" t="s">
        <v>163</v>
      </c>
      <c r="L333" t="s">
        <v>163</v>
      </c>
      <c r="M333" t="s">
        <v>163</v>
      </c>
      <c r="N333" t="s">
        <v>163</v>
      </c>
      <c r="O333" t="s">
        <v>163</v>
      </c>
      <c r="P333" t="s">
        <v>163</v>
      </c>
      <c r="Q333" s="80" t="s">
        <v>163</v>
      </c>
      <c r="R333" s="79"/>
      <c r="T333" t="s">
        <v>163</v>
      </c>
      <c r="U333" t="s">
        <v>163</v>
      </c>
      <c r="V333" t="s">
        <v>163</v>
      </c>
    </row>
    <row r="334" spans="2:22" x14ac:dyDescent="0.35">
      <c r="B334" t="s">
        <v>163</v>
      </c>
      <c r="C334" s="79" t="s">
        <v>163</v>
      </c>
      <c r="E334" t="s">
        <v>163</v>
      </c>
      <c r="F334" t="s">
        <v>163</v>
      </c>
      <c r="G334" t="s">
        <v>163</v>
      </c>
      <c r="H334" t="s">
        <v>163</v>
      </c>
      <c r="I334" t="s">
        <v>163</v>
      </c>
      <c r="J334" t="s">
        <v>163</v>
      </c>
      <c r="K334" t="s">
        <v>163</v>
      </c>
      <c r="L334" t="s">
        <v>163</v>
      </c>
      <c r="M334" t="s">
        <v>163</v>
      </c>
      <c r="N334" t="s">
        <v>163</v>
      </c>
      <c r="O334" t="s">
        <v>163</v>
      </c>
      <c r="P334" t="s">
        <v>163</v>
      </c>
      <c r="Q334" s="80" t="s">
        <v>163</v>
      </c>
      <c r="R334" s="79"/>
      <c r="T334" t="s">
        <v>163</v>
      </c>
      <c r="U334" t="s">
        <v>163</v>
      </c>
      <c r="V334" t="s">
        <v>163</v>
      </c>
    </row>
    <row r="335" spans="2:22" x14ac:dyDescent="0.35">
      <c r="B335" t="s">
        <v>163</v>
      </c>
      <c r="C335" s="79" t="s">
        <v>163</v>
      </c>
      <c r="E335" t="s">
        <v>163</v>
      </c>
      <c r="F335" t="s">
        <v>163</v>
      </c>
      <c r="G335" t="s">
        <v>163</v>
      </c>
      <c r="H335" t="s">
        <v>163</v>
      </c>
      <c r="I335" t="s">
        <v>163</v>
      </c>
      <c r="J335" t="s">
        <v>163</v>
      </c>
      <c r="K335" t="s">
        <v>163</v>
      </c>
      <c r="L335" t="s">
        <v>163</v>
      </c>
      <c r="M335" t="s">
        <v>163</v>
      </c>
      <c r="N335" t="s">
        <v>163</v>
      </c>
      <c r="O335" t="s">
        <v>163</v>
      </c>
      <c r="P335" t="s">
        <v>163</v>
      </c>
      <c r="Q335" s="80" t="s">
        <v>163</v>
      </c>
      <c r="R335" s="79"/>
      <c r="T335" t="s">
        <v>163</v>
      </c>
      <c r="U335" t="s">
        <v>163</v>
      </c>
      <c r="V335" t="s">
        <v>163</v>
      </c>
    </row>
    <row r="336" spans="2:22" x14ac:dyDescent="0.35">
      <c r="B336" t="s">
        <v>163</v>
      </c>
      <c r="C336" s="79" t="s">
        <v>163</v>
      </c>
      <c r="E336" t="s">
        <v>163</v>
      </c>
      <c r="F336" t="s">
        <v>163</v>
      </c>
      <c r="G336" t="s">
        <v>163</v>
      </c>
      <c r="H336" t="s">
        <v>163</v>
      </c>
      <c r="I336" t="s">
        <v>163</v>
      </c>
      <c r="J336" t="s">
        <v>163</v>
      </c>
      <c r="K336" t="s">
        <v>163</v>
      </c>
      <c r="L336" t="s">
        <v>163</v>
      </c>
      <c r="M336" t="s">
        <v>163</v>
      </c>
      <c r="N336" t="s">
        <v>163</v>
      </c>
      <c r="O336" t="s">
        <v>163</v>
      </c>
      <c r="P336" t="s">
        <v>163</v>
      </c>
      <c r="Q336" s="80" t="s">
        <v>163</v>
      </c>
      <c r="R336" s="79"/>
      <c r="T336" t="s">
        <v>163</v>
      </c>
      <c r="U336" t="s">
        <v>163</v>
      </c>
      <c r="V336" t="s">
        <v>163</v>
      </c>
    </row>
    <row r="337" spans="2:22" x14ac:dyDescent="0.35">
      <c r="B337" t="s">
        <v>163</v>
      </c>
      <c r="C337" s="79" t="s">
        <v>163</v>
      </c>
      <c r="E337" t="s">
        <v>163</v>
      </c>
      <c r="F337" t="s">
        <v>163</v>
      </c>
      <c r="G337" t="s">
        <v>163</v>
      </c>
      <c r="H337" t="s">
        <v>163</v>
      </c>
      <c r="I337" t="s">
        <v>163</v>
      </c>
      <c r="J337" t="s">
        <v>163</v>
      </c>
      <c r="K337" t="s">
        <v>163</v>
      </c>
      <c r="L337" t="s">
        <v>163</v>
      </c>
      <c r="M337" t="s">
        <v>163</v>
      </c>
      <c r="N337" t="s">
        <v>163</v>
      </c>
      <c r="O337" t="s">
        <v>163</v>
      </c>
      <c r="P337" t="s">
        <v>163</v>
      </c>
      <c r="Q337" s="80" t="s">
        <v>163</v>
      </c>
      <c r="R337" s="79"/>
      <c r="T337" t="s">
        <v>163</v>
      </c>
      <c r="U337" t="s">
        <v>163</v>
      </c>
      <c r="V337" t="s">
        <v>163</v>
      </c>
    </row>
    <row r="338" spans="2:22" x14ac:dyDescent="0.35">
      <c r="B338" t="s">
        <v>163</v>
      </c>
      <c r="C338" s="79" t="s">
        <v>163</v>
      </c>
      <c r="E338" t="s">
        <v>163</v>
      </c>
      <c r="F338" t="s">
        <v>163</v>
      </c>
      <c r="G338" t="s">
        <v>163</v>
      </c>
      <c r="H338" t="s">
        <v>163</v>
      </c>
      <c r="I338" t="s">
        <v>163</v>
      </c>
      <c r="J338" t="s">
        <v>163</v>
      </c>
      <c r="K338" t="s">
        <v>163</v>
      </c>
      <c r="L338" t="s">
        <v>163</v>
      </c>
      <c r="M338" t="s">
        <v>163</v>
      </c>
      <c r="N338" t="s">
        <v>163</v>
      </c>
      <c r="O338" t="s">
        <v>163</v>
      </c>
      <c r="P338" t="s">
        <v>163</v>
      </c>
      <c r="Q338" s="80" t="s">
        <v>163</v>
      </c>
      <c r="R338" s="79"/>
      <c r="T338" t="s">
        <v>163</v>
      </c>
      <c r="U338" t="s">
        <v>163</v>
      </c>
      <c r="V338" t="s">
        <v>163</v>
      </c>
    </row>
    <row r="339" spans="2:22" x14ac:dyDescent="0.35">
      <c r="B339" t="s">
        <v>163</v>
      </c>
      <c r="C339" s="79" t="s">
        <v>163</v>
      </c>
      <c r="E339" t="s">
        <v>163</v>
      </c>
      <c r="F339" t="s">
        <v>163</v>
      </c>
      <c r="G339" t="s">
        <v>163</v>
      </c>
      <c r="H339" t="s">
        <v>163</v>
      </c>
      <c r="I339" t="s">
        <v>163</v>
      </c>
      <c r="J339" t="s">
        <v>163</v>
      </c>
      <c r="K339" t="s">
        <v>163</v>
      </c>
      <c r="L339" t="s">
        <v>163</v>
      </c>
      <c r="M339" t="s">
        <v>163</v>
      </c>
      <c r="N339" t="s">
        <v>163</v>
      </c>
      <c r="O339" t="s">
        <v>163</v>
      </c>
      <c r="P339" t="s">
        <v>163</v>
      </c>
      <c r="Q339" s="80" t="s">
        <v>163</v>
      </c>
      <c r="R339" s="79"/>
      <c r="T339" t="s">
        <v>163</v>
      </c>
      <c r="U339" t="s">
        <v>163</v>
      </c>
      <c r="V339" t="s">
        <v>163</v>
      </c>
    </row>
    <row r="340" spans="2:22" x14ac:dyDescent="0.35">
      <c r="B340" t="s">
        <v>163</v>
      </c>
      <c r="C340" s="79" t="s">
        <v>163</v>
      </c>
      <c r="E340" t="s">
        <v>163</v>
      </c>
      <c r="F340" t="s">
        <v>163</v>
      </c>
      <c r="G340" t="s">
        <v>163</v>
      </c>
      <c r="H340" t="s">
        <v>163</v>
      </c>
      <c r="I340" t="s">
        <v>163</v>
      </c>
      <c r="J340" t="s">
        <v>163</v>
      </c>
      <c r="K340" t="s">
        <v>163</v>
      </c>
      <c r="L340" t="s">
        <v>163</v>
      </c>
      <c r="M340" t="s">
        <v>163</v>
      </c>
      <c r="N340" t="s">
        <v>163</v>
      </c>
      <c r="O340" t="s">
        <v>163</v>
      </c>
      <c r="P340" t="s">
        <v>163</v>
      </c>
      <c r="Q340" s="80" t="s">
        <v>163</v>
      </c>
      <c r="R340" s="79"/>
      <c r="T340" t="s">
        <v>163</v>
      </c>
      <c r="U340" t="s">
        <v>163</v>
      </c>
      <c r="V340" t="s">
        <v>163</v>
      </c>
    </row>
    <row r="341" spans="2:22" x14ac:dyDescent="0.35">
      <c r="B341" t="s">
        <v>163</v>
      </c>
      <c r="C341" s="79" t="s">
        <v>163</v>
      </c>
      <c r="E341" t="s">
        <v>163</v>
      </c>
      <c r="F341" t="s">
        <v>163</v>
      </c>
      <c r="G341" t="s">
        <v>163</v>
      </c>
      <c r="H341" t="s">
        <v>163</v>
      </c>
      <c r="I341" t="s">
        <v>163</v>
      </c>
      <c r="J341" t="s">
        <v>163</v>
      </c>
      <c r="K341" t="s">
        <v>163</v>
      </c>
      <c r="L341" t="s">
        <v>163</v>
      </c>
      <c r="M341" t="s">
        <v>163</v>
      </c>
      <c r="N341" t="s">
        <v>163</v>
      </c>
      <c r="O341" t="s">
        <v>163</v>
      </c>
      <c r="P341" t="s">
        <v>163</v>
      </c>
      <c r="Q341" s="80" t="s">
        <v>163</v>
      </c>
      <c r="R341" s="79"/>
      <c r="T341" t="s">
        <v>163</v>
      </c>
      <c r="U341" t="s">
        <v>163</v>
      </c>
      <c r="V341" t="s">
        <v>163</v>
      </c>
    </row>
    <row r="342" spans="2:22" x14ac:dyDescent="0.35">
      <c r="B342" t="s">
        <v>163</v>
      </c>
      <c r="C342" s="79" t="s">
        <v>163</v>
      </c>
      <c r="E342" t="s">
        <v>163</v>
      </c>
      <c r="F342" t="s">
        <v>163</v>
      </c>
      <c r="G342" t="s">
        <v>163</v>
      </c>
      <c r="H342" t="s">
        <v>163</v>
      </c>
      <c r="I342" t="s">
        <v>163</v>
      </c>
      <c r="J342" t="s">
        <v>163</v>
      </c>
      <c r="K342" t="s">
        <v>163</v>
      </c>
      <c r="L342" t="s">
        <v>163</v>
      </c>
      <c r="M342" t="s">
        <v>163</v>
      </c>
      <c r="N342" t="s">
        <v>163</v>
      </c>
      <c r="O342" t="s">
        <v>163</v>
      </c>
      <c r="P342" t="s">
        <v>163</v>
      </c>
      <c r="Q342" s="80" t="s">
        <v>163</v>
      </c>
      <c r="R342" s="79"/>
      <c r="T342" t="s">
        <v>163</v>
      </c>
      <c r="U342" t="s">
        <v>163</v>
      </c>
      <c r="V342" t="s">
        <v>163</v>
      </c>
    </row>
    <row r="343" spans="2:22" x14ac:dyDescent="0.35">
      <c r="B343" t="s">
        <v>163</v>
      </c>
      <c r="C343" s="79" t="s">
        <v>163</v>
      </c>
      <c r="E343" t="s">
        <v>163</v>
      </c>
      <c r="F343" t="s">
        <v>163</v>
      </c>
      <c r="G343" t="s">
        <v>163</v>
      </c>
      <c r="H343" t="s">
        <v>163</v>
      </c>
      <c r="I343" t="s">
        <v>163</v>
      </c>
      <c r="J343" t="s">
        <v>163</v>
      </c>
      <c r="K343" t="s">
        <v>163</v>
      </c>
      <c r="L343" t="s">
        <v>163</v>
      </c>
      <c r="M343" t="s">
        <v>163</v>
      </c>
      <c r="N343" t="s">
        <v>163</v>
      </c>
      <c r="O343" t="s">
        <v>163</v>
      </c>
      <c r="P343" t="s">
        <v>163</v>
      </c>
      <c r="Q343" s="80" t="s">
        <v>163</v>
      </c>
      <c r="R343" s="79"/>
      <c r="T343" t="s">
        <v>163</v>
      </c>
      <c r="U343" t="s">
        <v>163</v>
      </c>
      <c r="V343" t="s">
        <v>163</v>
      </c>
    </row>
    <row r="344" spans="2:22" x14ac:dyDescent="0.35">
      <c r="B344" t="s">
        <v>163</v>
      </c>
      <c r="C344" s="79" t="s">
        <v>163</v>
      </c>
      <c r="E344" t="s">
        <v>163</v>
      </c>
      <c r="F344" t="s">
        <v>163</v>
      </c>
      <c r="G344" t="s">
        <v>163</v>
      </c>
      <c r="H344" t="s">
        <v>163</v>
      </c>
      <c r="I344" t="s">
        <v>163</v>
      </c>
      <c r="J344" t="s">
        <v>163</v>
      </c>
      <c r="K344" t="s">
        <v>163</v>
      </c>
      <c r="L344" t="s">
        <v>163</v>
      </c>
      <c r="M344" t="s">
        <v>163</v>
      </c>
      <c r="N344" t="s">
        <v>163</v>
      </c>
      <c r="O344" t="s">
        <v>163</v>
      </c>
      <c r="P344" t="s">
        <v>163</v>
      </c>
      <c r="Q344" s="80" t="s">
        <v>163</v>
      </c>
      <c r="R344" s="79"/>
      <c r="T344" t="s">
        <v>163</v>
      </c>
      <c r="U344" t="s">
        <v>163</v>
      </c>
      <c r="V344" t="s">
        <v>163</v>
      </c>
    </row>
    <row r="345" spans="2:22" x14ac:dyDescent="0.35">
      <c r="B345" t="s">
        <v>163</v>
      </c>
      <c r="C345" s="79" t="s">
        <v>163</v>
      </c>
      <c r="E345" t="s">
        <v>163</v>
      </c>
      <c r="F345" t="s">
        <v>163</v>
      </c>
      <c r="G345" t="s">
        <v>163</v>
      </c>
      <c r="H345" t="s">
        <v>163</v>
      </c>
      <c r="I345" t="s">
        <v>163</v>
      </c>
      <c r="J345" t="s">
        <v>163</v>
      </c>
      <c r="K345" t="s">
        <v>163</v>
      </c>
      <c r="L345" t="s">
        <v>163</v>
      </c>
      <c r="M345" t="s">
        <v>163</v>
      </c>
      <c r="N345" t="s">
        <v>163</v>
      </c>
      <c r="O345" t="s">
        <v>163</v>
      </c>
      <c r="P345" t="s">
        <v>163</v>
      </c>
      <c r="Q345" s="80" t="s">
        <v>163</v>
      </c>
      <c r="R345" s="79"/>
      <c r="T345" t="s">
        <v>163</v>
      </c>
      <c r="U345" t="s">
        <v>163</v>
      </c>
      <c r="V345" t="s">
        <v>163</v>
      </c>
    </row>
    <row r="346" spans="2:22" x14ac:dyDescent="0.35">
      <c r="B346" t="s">
        <v>163</v>
      </c>
      <c r="C346" s="79" t="s">
        <v>163</v>
      </c>
      <c r="E346" t="s">
        <v>163</v>
      </c>
      <c r="F346" t="s">
        <v>163</v>
      </c>
      <c r="G346" t="s">
        <v>163</v>
      </c>
      <c r="H346" t="s">
        <v>163</v>
      </c>
      <c r="I346" t="s">
        <v>163</v>
      </c>
      <c r="J346" t="s">
        <v>163</v>
      </c>
      <c r="K346" t="s">
        <v>163</v>
      </c>
      <c r="L346" t="s">
        <v>163</v>
      </c>
      <c r="M346" t="s">
        <v>163</v>
      </c>
      <c r="N346" t="s">
        <v>163</v>
      </c>
      <c r="O346" t="s">
        <v>163</v>
      </c>
      <c r="P346" t="s">
        <v>163</v>
      </c>
      <c r="Q346" s="80" t="s">
        <v>163</v>
      </c>
      <c r="R346" s="79"/>
      <c r="T346" t="s">
        <v>163</v>
      </c>
      <c r="U346" t="s">
        <v>163</v>
      </c>
      <c r="V346" t="s">
        <v>163</v>
      </c>
    </row>
    <row r="347" spans="2:22" x14ac:dyDescent="0.35">
      <c r="B347" t="s">
        <v>163</v>
      </c>
      <c r="C347" s="79" t="s">
        <v>163</v>
      </c>
      <c r="E347" t="s">
        <v>163</v>
      </c>
      <c r="F347" t="s">
        <v>163</v>
      </c>
      <c r="G347" t="s">
        <v>163</v>
      </c>
      <c r="H347" t="s">
        <v>163</v>
      </c>
      <c r="I347" t="s">
        <v>163</v>
      </c>
      <c r="J347" t="s">
        <v>163</v>
      </c>
      <c r="K347" t="s">
        <v>163</v>
      </c>
      <c r="L347" t="s">
        <v>163</v>
      </c>
      <c r="M347" t="s">
        <v>163</v>
      </c>
      <c r="N347" t="s">
        <v>163</v>
      </c>
      <c r="O347" t="s">
        <v>163</v>
      </c>
      <c r="P347" t="s">
        <v>163</v>
      </c>
      <c r="Q347" s="80" t="s">
        <v>163</v>
      </c>
      <c r="R347" s="79"/>
      <c r="T347" t="s">
        <v>163</v>
      </c>
      <c r="U347" t="s">
        <v>163</v>
      </c>
      <c r="V347" t="s">
        <v>163</v>
      </c>
    </row>
    <row r="348" spans="2:22" x14ac:dyDescent="0.35">
      <c r="B348" t="s">
        <v>163</v>
      </c>
      <c r="C348" s="79" t="s">
        <v>163</v>
      </c>
      <c r="E348" t="s">
        <v>163</v>
      </c>
      <c r="F348" t="s">
        <v>163</v>
      </c>
      <c r="G348" t="s">
        <v>163</v>
      </c>
      <c r="H348" t="s">
        <v>163</v>
      </c>
      <c r="I348" t="s">
        <v>163</v>
      </c>
      <c r="J348" t="s">
        <v>163</v>
      </c>
      <c r="K348" t="s">
        <v>163</v>
      </c>
      <c r="L348" t="s">
        <v>163</v>
      </c>
      <c r="M348" t="s">
        <v>163</v>
      </c>
      <c r="N348" t="s">
        <v>163</v>
      </c>
      <c r="O348" t="s">
        <v>163</v>
      </c>
      <c r="P348" t="s">
        <v>163</v>
      </c>
      <c r="Q348" s="80" t="s">
        <v>163</v>
      </c>
      <c r="R348" s="79"/>
      <c r="T348" t="s">
        <v>163</v>
      </c>
      <c r="U348" t="s">
        <v>163</v>
      </c>
      <c r="V348" t="s">
        <v>163</v>
      </c>
    </row>
    <row r="349" spans="2:22" x14ac:dyDescent="0.35">
      <c r="B349" t="s">
        <v>163</v>
      </c>
      <c r="C349" s="79" t="s">
        <v>163</v>
      </c>
      <c r="E349" t="s">
        <v>163</v>
      </c>
      <c r="F349" t="s">
        <v>163</v>
      </c>
      <c r="G349" t="s">
        <v>163</v>
      </c>
      <c r="H349" t="s">
        <v>163</v>
      </c>
      <c r="I349" t="s">
        <v>163</v>
      </c>
      <c r="J349" t="s">
        <v>163</v>
      </c>
      <c r="K349" t="s">
        <v>163</v>
      </c>
      <c r="L349" t="s">
        <v>163</v>
      </c>
      <c r="M349" t="s">
        <v>163</v>
      </c>
      <c r="N349" t="s">
        <v>163</v>
      </c>
      <c r="O349" t="s">
        <v>163</v>
      </c>
      <c r="P349" t="s">
        <v>163</v>
      </c>
      <c r="Q349" s="80" t="s">
        <v>163</v>
      </c>
      <c r="R349" s="79"/>
      <c r="T349" t="s">
        <v>163</v>
      </c>
      <c r="U349" t="s">
        <v>163</v>
      </c>
      <c r="V349" t="s">
        <v>163</v>
      </c>
    </row>
    <row r="350" spans="2:22" x14ac:dyDescent="0.35">
      <c r="B350" t="s">
        <v>163</v>
      </c>
      <c r="C350" s="79" t="s">
        <v>163</v>
      </c>
      <c r="E350" t="s">
        <v>163</v>
      </c>
      <c r="F350" t="s">
        <v>163</v>
      </c>
      <c r="G350" t="s">
        <v>163</v>
      </c>
      <c r="H350" t="s">
        <v>163</v>
      </c>
      <c r="I350" t="s">
        <v>163</v>
      </c>
      <c r="J350" t="s">
        <v>163</v>
      </c>
      <c r="K350" t="s">
        <v>163</v>
      </c>
      <c r="L350" t="s">
        <v>163</v>
      </c>
      <c r="M350" t="s">
        <v>163</v>
      </c>
      <c r="N350" t="s">
        <v>163</v>
      </c>
      <c r="O350" t="s">
        <v>163</v>
      </c>
      <c r="P350" t="s">
        <v>163</v>
      </c>
      <c r="Q350" s="80" t="s">
        <v>163</v>
      </c>
      <c r="R350" s="79"/>
      <c r="T350" t="s">
        <v>163</v>
      </c>
      <c r="U350" t="s">
        <v>163</v>
      </c>
      <c r="V350" t="s">
        <v>163</v>
      </c>
    </row>
    <row r="351" spans="2:22" x14ac:dyDescent="0.35">
      <c r="B351" t="s">
        <v>163</v>
      </c>
      <c r="C351" s="79" t="s">
        <v>163</v>
      </c>
      <c r="E351" t="s">
        <v>163</v>
      </c>
      <c r="F351" t="s">
        <v>163</v>
      </c>
      <c r="G351" t="s">
        <v>163</v>
      </c>
      <c r="H351" t="s">
        <v>163</v>
      </c>
      <c r="I351" t="s">
        <v>163</v>
      </c>
      <c r="J351" t="s">
        <v>163</v>
      </c>
      <c r="K351" t="s">
        <v>163</v>
      </c>
      <c r="L351" t="s">
        <v>163</v>
      </c>
      <c r="M351" t="s">
        <v>163</v>
      </c>
      <c r="N351" t="s">
        <v>163</v>
      </c>
      <c r="O351" t="s">
        <v>163</v>
      </c>
      <c r="P351" t="s">
        <v>163</v>
      </c>
      <c r="Q351" s="80" t="s">
        <v>163</v>
      </c>
      <c r="R351" s="79"/>
      <c r="T351" t="s">
        <v>163</v>
      </c>
      <c r="U351" t="s">
        <v>163</v>
      </c>
      <c r="V351" t="s">
        <v>163</v>
      </c>
    </row>
    <row r="352" spans="2:22" x14ac:dyDescent="0.35">
      <c r="B352" t="s">
        <v>163</v>
      </c>
      <c r="C352" s="79" t="s">
        <v>163</v>
      </c>
      <c r="E352" t="s">
        <v>163</v>
      </c>
      <c r="F352" t="s">
        <v>163</v>
      </c>
      <c r="G352" t="s">
        <v>163</v>
      </c>
      <c r="H352" t="s">
        <v>163</v>
      </c>
      <c r="I352" t="s">
        <v>163</v>
      </c>
      <c r="J352" t="s">
        <v>163</v>
      </c>
      <c r="K352" t="s">
        <v>163</v>
      </c>
      <c r="L352" t="s">
        <v>163</v>
      </c>
      <c r="M352" t="s">
        <v>163</v>
      </c>
      <c r="N352" t="s">
        <v>163</v>
      </c>
      <c r="O352" t="s">
        <v>163</v>
      </c>
      <c r="P352" t="s">
        <v>163</v>
      </c>
      <c r="Q352" s="80" t="s">
        <v>163</v>
      </c>
      <c r="R352" s="79"/>
      <c r="T352" t="s">
        <v>163</v>
      </c>
      <c r="U352" t="s">
        <v>163</v>
      </c>
      <c r="V352" t="s">
        <v>163</v>
      </c>
    </row>
    <row r="353" spans="2:22" x14ac:dyDescent="0.35">
      <c r="B353" t="s">
        <v>163</v>
      </c>
      <c r="C353" s="79" t="s">
        <v>163</v>
      </c>
      <c r="E353" t="s">
        <v>163</v>
      </c>
      <c r="F353" t="s">
        <v>163</v>
      </c>
      <c r="G353" t="s">
        <v>163</v>
      </c>
      <c r="H353" t="s">
        <v>163</v>
      </c>
      <c r="I353" t="s">
        <v>163</v>
      </c>
      <c r="J353" t="s">
        <v>163</v>
      </c>
      <c r="K353" t="s">
        <v>163</v>
      </c>
      <c r="L353" t="s">
        <v>163</v>
      </c>
      <c r="M353" t="s">
        <v>163</v>
      </c>
      <c r="N353" t="s">
        <v>163</v>
      </c>
      <c r="O353" t="s">
        <v>163</v>
      </c>
      <c r="P353" t="s">
        <v>163</v>
      </c>
      <c r="Q353" s="80" t="s">
        <v>163</v>
      </c>
      <c r="R353" s="79"/>
      <c r="T353" t="s">
        <v>163</v>
      </c>
      <c r="U353" t="s">
        <v>163</v>
      </c>
      <c r="V353" t="s">
        <v>163</v>
      </c>
    </row>
    <row r="354" spans="2:22" x14ac:dyDescent="0.35">
      <c r="B354" t="s">
        <v>163</v>
      </c>
      <c r="C354" s="79" t="s">
        <v>163</v>
      </c>
      <c r="E354" t="s">
        <v>163</v>
      </c>
      <c r="F354" t="s">
        <v>163</v>
      </c>
      <c r="G354" t="s">
        <v>163</v>
      </c>
      <c r="H354" t="s">
        <v>163</v>
      </c>
      <c r="I354" t="s">
        <v>163</v>
      </c>
      <c r="J354" t="s">
        <v>163</v>
      </c>
      <c r="K354" t="s">
        <v>163</v>
      </c>
      <c r="L354" t="s">
        <v>163</v>
      </c>
      <c r="M354" t="s">
        <v>163</v>
      </c>
      <c r="N354" t="s">
        <v>163</v>
      </c>
      <c r="O354" t="s">
        <v>163</v>
      </c>
      <c r="P354" t="s">
        <v>163</v>
      </c>
      <c r="Q354" s="80" t="s">
        <v>163</v>
      </c>
      <c r="R354" s="79"/>
      <c r="T354" t="s">
        <v>163</v>
      </c>
      <c r="U354" t="s">
        <v>163</v>
      </c>
      <c r="V354" t="s">
        <v>163</v>
      </c>
    </row>
    <row r="355" spans="2:22" x14ac:dyDescent="0.35">
      <c r="B355" t="s">
        <v>163</v>
      </c>
      <c r="C355" s="79" t="s">
        <v>163</v>
      </c>
      <c r="E355" t="s">
        <v>163</v>
      </c>
      <c r="F355" t="s">
        <v>163</v>
      </c>
      <c r="G355" t="s">
        <v>163</v>
      </c>
      <c r="H355" t="s">
        <v>163</v>
      </c>
      <c r="I355" t="s">
        <v>163</v>
      </c>
      <c r="J355" t="s">
        <v>163</v>
      </c>
      <c r="K355" t="s">
        <v>163</v>
      </c>
      <c r="L355" t="s">
        <v>163</v>
      </c>
      <c r="M355" t="s">
        <v>163</v>
      </c>
      <c r="N355" t="s">
        <v>163</v>
      </c>
      <c r="O355" t="s">
        <v>163</v>
      </c>
      <c r="P355" t="s">
        <v>163</v>
      </c>
      <c r="Q355" s="80" t="s">
        <v>163</v>
      </c>
      <c r="R355" s="79"/>
      <c r="T355" t="s">
        <v>163</v>
      </c>
      <c r="U355" t="s">
        <v>163</v>
      </c>
      <c r="V355" t="s">
        <v>163</v>
      </c>
    </row>
    <row r="356" spans="2:22" x14ac:dyDescent="0.35">
      <c r="B356" t="s">
        <v>163</v>
      </c>
      <c r="C356" s="79" t="s">
        <v>163</v>
      </c>
      <c r="E356" t="s">
        <v>163</v>
      </c>
      <c r="F356" t="s">
        <v>163</v>
      </c>
      <c r="G356" t="s">
        <v>163</v>
      </c>
      <c r="H356" t="s">
        <v>163</v>
      </c>
      <c r="I356" t="s">
        <v>163</v>
      </c>
      <c r="J356" t="s">
        <v>163</v>
      </c>
      <c r="K356" t="s">
        <v>163</v>
      </c>
      <c r="L356" t="s">
        <v>163</v>
      </c>
      <c r="M356" t="s">
        <v>163</v>
      </c>
      <c r="N356" t="s">
        <v>163</v>
      </c>
      <c r="O356" t="s">
        <v>163</v>
      </c>
      <c r="P356" t="s">
        <v>163</v>
      </c>
      <c r="Q356" s="80" t="s">
        <v>163</v>
      </c>
      <c r="R356" s="79"/>
      <c r="T356" t="s">
        <v>163</v>
      </c>
      <c r="U356" t="s">
        <v>163</v>
      </c>
      <c r="V356" t="s">
        <v>163</v>
      </c>
    </row>
    <row r="357" spans="2:22" x14ac:dyDescent="0.35">
      <c r="B357" t="s">
        <v>163</v>
      </c>
      <c r="C357" s="79" t="s">
        <v>163</v>
      </c>
      <c r="E357" t="s">
        <v>163</v>
      </c>
      <c r="F357" t="s">
        <v>163</v>
      </c>
      <c r="G357" t="s">
        <v>163</v>
      </c>
      <c r="H357" t="s">
        <v>163</v>
      </c>
      <c r="I357" t="s">
        <v>163</v>
      </c>
      <c r="J357" t="s">
        <v>163</v>
      </c>
      <c r="K357" t="s">
        <v>163</v>
      </c>
      <c r="L357" t="s">
        <v>163</v>
      </c>
      <c r="M357" t="s">
        <v>163</v>
      </c>
      <c r="N357" t="s">
        <v>163</v>
      </c>
      <c r="O357" t="s">
        <v>163</v>
      </c>
      <c r="P357" t="s">
        <v>163</v>
      </c>
      <c r="Q357" s="80" t="s">
        <v>163</v>
      </c>
      <c r="R357" s="79"/>
      <c r="T357" t="s">
        <v>163</v>
      </c>
      <c r="U357" t="s">
        <v>163</v>
      </c>
      <c r="V357" t="s">
        <v>163</v>
      </c>
    </row>
    <row r="358" spans="2:22" x14ac:dyDescent="0.35">
      <c r="B358" t="s">
        <v>163</v>
      </c>
      <c r="C358" s="79" t="s">
        <v>163</v>
      </c>
      <c r="E358" t="s">
        <v>163</v>
      </c>
      <c r="F358" t="s">
        <v>163</v>
      </c>
      <c r="G358" t="s">
        <v>163</v>
      </c>
      <c r="H358" t="s">
        <v>163</v>
      </c>
      <c r="I358" t="s">
        <v>163</v>
      </c>
      <c r="J358" t="s">
        <v>163</v>
      </c>
      <c r="K358" t="s">
        <v>163</v>
      </c>
      <c r="L358" t="s">
        <v>163</v>
      </c>
      <c r="M358" t="s">
        <v>163</v>
      </c>
      <c r="N358" t="s">
        <v>163</v>
      </c>
      <c r="O358" t="s">
        <v>163</v>
      </c>
      <c r="P358" t="s">
        <v>163</v>
      </c>
      <c r="Q358" s="80" t="s">
        <v>163</v>
      </c>
      <c r="R358" s="79"/>
      <c r="T358" t="s">
        <v>163</v>
      </c>
      <c r="U358" t="s">
        <v>163</v>
      </c>
      <c r="V358" t="s">
        <v>163</v>
      </c>
    </row>
    <row r="359" spans="2:22" x14ac:dyDescent="0.35">
      <c r="B359" t="s">
        <v>163</v>
      </c>
      <c r="C359" s="79" t="s">
        <v>163</v>
      </c>
      <c r="E359" t="s">
        <v>163</v>
      </c>
      <c r="F359" t="s">
        <v>163</v>
      </c>
      <c r="G359" t="s">
        <v>163</v>
      </c>
      <c r="H359" t="s">
        <v>163</v>
      </c>
      <c r="I359" t="s">
        <v>163</v>
      </c>
      <c r="J359" t="s">
        <v>163</v>
      </c>
      <c r="K359" t="s">
        <v>163</v>
      </c>
      <c r="L359" t="s">
        <v>163</v>
      </c>
      <c r="M359" t="s">
        <v>163</v>
      </c>
      <c r="N359" t="s">
        <v>163</v>
      </c>
      <c r="O359" t="s">
        <v>163</v>
      </c>
      <c r="P359" t="s">
        <v>163</v>
      </c>
      <c r="Q359" s="80" t="s">
        <v>163</v>
      </c>
      <c r="R359" s="79"/>
      <c r="T359" t="s">
        <v>163</v>
      </c>
      <c r="U359" t="s">
        <v>163</v>
      </c>
      <c r="V359" t="s">
        <v>163</v>
      </c>
    </row>
    <row r="360" spans="2:22" x14ac:dyDescent="0.35">
      <c r="B360" t="s">
        <v>163</v>
      </c>
      <c r="C360" s="79" t="s">
        <v>163</v>
      </c>
      <c r="E360" t="s">
        <v>163</v>
      </c>
      <c r="F360" t="s">
        <v>163</v>
      </c>
      <c r="G360" t="s">
        <v>163</v>
      </c>
      <c r="H360" t="s">
        <v>163</v>
      </c>
      <c r="I360" t="s">
        <v>163</v>
      </c>
      <c r="J360" t="s">
        <v>163</v>
      </c>
      <c r="K360" t="s">
        <v>163</v>
      </c>
      <c r="L360" t="s">
        <v>163</v>
      </c>
      <c r="M360" t="s">
        <v>163</v>
      </c>
      <c r="N360" t="s">
        <v>163</v>
      </c>
      <c r="O360" t="s">
        <v>163</v>
      </c>
      <c r="P360" t="s">
        <v>163</v>
      </c>
      <c r="Q360" s="80" t="s">
        <v>163</v>
      </c>
      <c r="R360" s="79"/>
      <c r="T360" t="s">
        <v>163</v>
      </c>
      <c r="U360" t="s">
        <v>163</v>
      </c>
      <c r="V360" t="s">
        <v>163</v>
      </c>
    </row>
    <row r="361" spans="2:22" x14ac:dyDescent="0.35">
      <c r="B361" t="s">
        <v>163</v>
      </c>
      <c r="C361" s="79" t="s">
        <v>163</v>
      </c>
      <c r="E361" t="s">
        <v>163</v>
      </c>
      <c r="F361" t="s">
        <v>163</v>
      </c>
      <c r="G361" t="s">
        <v>163</v>
      </c>
      <c r="H361" t="s">
        <v>163</v>
      </c>
      <c r="I361" t="s">
        <v>163</v>
      </c>
      <c r="J361" t="s">
        <v>163</v>
      </c>
      <c r="K361" t="s">
        <v>163</v>
      </c>
      <c r="L361" t="s">
        <v>163</v>
      </c>
      <c r="M361" t="s">
        <v>163</v>
      </c>
      <c r="N361" t="s">
        <v>163</v>
      </c>
      <c r="O361" t="s">
        <v>163</v>
      </c>
      <c r="P361" t="s">
        <v>163</v>
      </c>
      <c r="Q361" s="80" t="s">
        <v>163</v>
      </c>
      <c r="R361" s="79"/>
      <c r="T361" t="s">
        <v>163</v>
      </c>
      <c r="U361" t="s">
        <v>163</v>
      </c>
      <c r="V361" t="s">
        <v>163</v>
      </c>
    </row>
    <row r="362" spans="2:22" x14ac:dyDescent="0.35">
      <c r="B362" t="s">
        <v>163</v>
      </c>
      <c r="C362" s="79" t="s">
        <v>163</v>
      </c>
      <c r="E362" t="s">
        <v>163</v>
      </c>
      <c r="F362" t="s">
        <v>163</v>
      </c>
      <c r="G362" t="s">
        <v>163</v>
      </c>
      <c r="H362" t="s">
        <v>163</v>
      </c>
      <c r="I362" t="s">
        <v>163</v>
      </c>
      <c r="J362" t="s">
        <v>163</v>
      </c>
      <c r="K362" t="s">
        <v>163</v>
      </c>
      <c r="L362" t="s">
        <v>163</v>
      </c>
      <c r="M362" t="s">
        <v>163</v>
      </c>
      <c r="N362" t="s">
        <v>163</v>
      </c>
      <c r="O362" t="s">
        <v>163</v>
      </c>
      <c r="P362" t="s">
        <v>163</v>
      </c>
      <c r="Q362" s="80" t="s">
        <v>163</v>
      </c>
      <c r="R362" s="79"/>
      <c r="T362" t="s">
        <v>163</v>
      </c>
      <c r="U362" t="s">
        <v>163</v>
      </c>
      <c r="V362" t="s">
        <v>163</v>
      </c>
    </row>
    <row r="363" spans="2:22" x14ac:dyDescent="0.35">
      <c r="B363" t="s">
        <v>163</v>
      </c>
      <c r="C363" s="79" t="s">
        <v>163</v>
      </c>
      <c r="E363" t="s">
        <v>163</v>
      </c>
      <c r="F363" t="s">
        <v>163</v>
      </c>
      <c r="G363" t="s">
        <v>163</v>
      </c>
      <c r="H363" t="s">
        <v>163</v>
      </c>
      <c r="I363" t="s">
        <v>163</v>
      </c>
      <c r="J363" t="s">
        <v>163</v>
      </c>
      <c r="K363" t="s">
        <v>163</v>
      </c>
      <c r="L363" t="s">
        <v>163</v>
      </c>
      <c r="M363" t="s">
        <v>163</v>
      </c>
      <c r="N363" t="s">
        <v>163</v>
      </c>
      <c r="O363" t="s">
        <v>163</v>
      </c>
      <c r="P363" t="s">
        <v>163</v>
      </c>
      <c r="Q363" s="80" t="s">
        <v>163</v>
      </c>
      <c r="R363" s="79"/>
      <c r="T363" t="s">
        <v>163</v>
      </c>
      <c r="U363" t="s">
        <v>163</v>
      </c>
      <c r="V363" t="s">
        <v>163</v>
      </c>
    </row>
    <row r="364" spans="2:22" x14ac:dyDescent="0.35">
      <c r="B364" t="s">
        <v>163</v>
      </c>
      <c r="C364" s="79" t="s">
        <v>163</v>
      </c>
      <c r="E364" t="s">
        <v>163</v>
      </c>
      <c r="F364" t="s">
        <v>163</v>
      </c>
      <c r="G364" t="s">
        <v>163</v>
      </c>
      <c r="H364" t="s">
        <v>163</v>
      </c>
      <c r="I364" t="s">
        <v>163</v>
      </c>
      <c r="J364" t="s">
        <v>163</v>
      </c>
      <c r="K364" t="s">
        <v>163</v>
      </c>
      <c r="L364" t="s">
        <v>163</v>
      </c>
      <c r="M364" t="s">
        <v>163</v>
      </c>
      <c r="N364" t="s">
        <v>163</v>
      </c>
      <c r="O364" t="s">
        <v>163</v>
      </c>
      <c r="P364" t="s">
        <v>163</v>
      </c>
      <c r="Q364" s="80" t="s">
        <v>163</v>
      </c>
      <c r="R364" s="79"/>
      <c r="T364" t="s">
        <v>163</v>
      </c>
      <c r="U364" t="s">
        <v>163</v>
      </c>
      <c r="V364" t="s">
        <v>163</v>
      </c>
    </row>
    <row r="365" spans="2:22" x14ac:dyDescent="0.35">
      <c r="B365" t="s">
        <v>163</v>
      </c>
      <c r="C365" s="79" t="s">
        <v>163</v>
      </c>
      <c r="E365" t="s">
        <v>163</v>
      </c>
      <c r="F365" t="s">
        <v>163</v>
      </c>
      <c r="G365" t="s">
        <v>163</v>
      </c>
      <c r="H365" t="s">
        <v>163</v>
      </c>
      <c r="I365" t="s">
        <v>163</v>
      </c>
      <c r="J365" t="s">
        <v>163</v>
      </c>
      <c r="K365" t="s">
        <v>163</v>
      </c>
      <c r="L365" t="s">
        <v>163</v>
      </c>
      <c r="M365" t="s">
        <v>163</v>
      </c>
      <c r="N365" t="s">
        <v>163</v>
      </c>
      <c r="O365" t="s">
        <v>163</v>
      </c>
      <c r="P365" t="s">
        <v>163</v>
      </c>
      <c r="Q365" s="80" t="s">
        <v>163</v>
      </c>
      <c r="R365" s="79"/>
      <c r="T365" t="s">
        <v>163</v>
      </c>
      <c r="U365" t="s">
        <v>163</v>
      </c>
      <c r="V365" t="s">
        <v>163</v>
      </c>
    </row>
    <row r="366" spans="2:22" x14ac:dyDescent="0.35">
      <c r="B366" t="s">
        <v>163</v>
      </c>
      <c r="C366" s="79" t="s">
        <v>163</v>
      </c>
      <c r="E366" t="s">
        <v>163</v>
      </c>
      <c r="F366" t="s">
        <v>163</v>
      </c>
      <c r="G366" t="s">
        <v>163</v>
      </c>
      <c r="H366" t="s">
        <v>163</v>
      </c>
      <c r="I366" t="s">
        <v>163</v>
      </c>
      <c r="J366" t="s">
        <v>163</v>
      </c>
      <c r="K366" t="s">
        <v>163</v>
      </c>
      <c r="L366" t="s">
        <v>163</v>
      </c>
      <c r="M366" t="s">
        <v>163</v>
      </c>
      <c r="N366" t="s">
        <v>163</v>
      </c>
      <c r="O366" t="s">
        <v>163</v>
      </c>
      <c r="P366" t="s">
        <v>163</v>
      </c>
      <c r="Q366" s="80" t="s">
        <v>163</v>
      </c>
      <c r="R366" s="79"/>
      <c r="T366" t="s">
        <v>163</v>
      </c>
      <c r="U366" t="s">
        <v>163</v>
      </c>
      <c r="V366" t="s">
        <v>163</v>
      </c>
    </row>
    <row r="367" spans="2:22" x14ac:dyDescent="0.35">
      <c r="B367" t="s">
        <v>163</v>
      </c>
      <c r="C367" s="79" t="s">
        <v>163</v>
      </c>
      <c r="E367" t="s">
        <v>163</v>
      </c>
      <c r="F367" t="s">
        <v>163</v>
      </c>
      <c r="G367" t="s">
        <v>163</v>
      </c>
      <c r="H367" t="s">
        <v>163</v>
      </c>
      <c r="I367" t="s">
        <v>163</v>
      </c>
      <c r="J367" t="s">
        <v>163</v>
      </c>
      <c r="K367" t="s">
        <v>163</v>
      </c>
      <c r="L367" t="s">
        <v>163</v>
      </c>
      <c r="M367" t="s">
        <v>163</v>
      </c>
      <c r="N367" t="s">
        <v>163</v>
      </c>
      <c r="O367" t="s">
        <v>163</v>
      </c>
      <c r="P367" t="s">
        <v>163</v>
      </c>
      <c r="Q367" s="80" t="s">
        <v>163</v>
      </c>
      <c r="R367" s="79"/>
      <c r="T367" t="s">
        <v>163</v>
      </c>
      <c r="U367" t="s">
        <v>163</v>
      </c>
      <c r="V367" t="s">
        <v>163</v>
      </c>
    </row>
    <row r="368" spans="2:22" x14ac:dyDescent="0.35">
      <c r="B368" t="s">
        <v>163</v>
      </c>
      <c r="C368" s="79" t="s">
        <v>163</v>
      </c>
      <c r="E368" t="s">
        <v>163</v>
      </c>
      <c r="F368" t="s">
        <v>163</v>
      </c>
      <c r="G368" t="s">
        <v>163</v>
      </c>
      <c r="H368" t="s">
        <v>163</v>
      </c>
      <c r="I368" t="s">
        <v>163</v>
      </c>
      <c r="J368" t="s">
        <v>163</v>
      </c>
      <c r="K368" t="s">
        <v>163</v>
      </c>
      <c r="L368" t="s">
        <v>163</v>
      </c>
      <c r="M368" t="s">
        <v>163</v>
      </c>
      <c r="N368" t="s">
        <v>163</v>
      </c>
      <c r="O368" t="s">
        <v>163</v>
      </c>
      <c r="P368" t="s">
        <v>163</v>
      </c>
      <c r="Q368" s="80" t="s">
        <v>163</v>
      </c>
      <c r="R368" s="79"/>
      <c r="T368" t="s">
        <v>163</v>
      </c>
      <c r="U368" t="s">
        <v>163</v>
      </c>
      <c r="V368" t="s">
        <v>163</v>
      </c>
    </row>
    <row r="369" spans="2:22" x14ac:dyDescent="0.35">
      <c r="B369" t="s">
        <v>163</v>
      </c>
      <c r="C369" s="79" t="s">
        <v>163</v>
      </c>
      <c r="E369" t="s">
        <v>163</v>
      </c>
      <c r="F369" t="s">
        <v>163</v>
      </c>
      <c r="G369" t="s">
        <v>163</v>
      </c>
      <c r="H369" t="s">
        <v>163</v>
      </c>
      <c r="I369" t="s">
        <v>163</v>
      </c>
      <c r="J369" t="s">
        <v>163</v>
      </c>
      <c r="K369" t="s">
        <v>163</v>
      </c>
      <c r="L369" t="s">
        <v>163</v>
      </c>
      <c r="M369" t="s">
        <v>163</v>
      </c>
      <c r="N369" t="s">
        <v>163</v>
      </c>
      <c r="O369" t="s">
        <v>163</v>
      </c>
      <c r="P369" t="s">
        <v>163</v>
      </c>
      <c r="Q369" s="80" t="s">
        <v>163</v>
      </c>
      <c r="R369" s="79"/>
      <c r="T369" t="s">
        <v>163</v>
      </c>
      <c r="U369" t="s">
        <v>163</v>
      </c>
      <c r="V369" t="s">
        <v>163</v>
      </c>
    </row>
    <row r="370" spans="2:22" x14ac:dyDescent="0.35">
      <c r="B370" t="s">
        <v>163</v>
      </c>
      <c r="C370" s="79" t="s">
        <v>163</v>
      </c>
      <c r="E370" t="s">
        <v>163</v>
      </c>
      <c r="F370" t="s">
        <v>163</v>
      </c>
      <c r="G370" t="s">
        <v>163</v>
      </c>
      <c r="H370" t="s">
        <v>163</v>
      </c>
      <c r="I370" t="s">
        <v>163</v>
      </c>
      <c r="J370" t="s">
        <v>163</v>
      </c>
      <c r="K370" t="s">
        <v>163</v>
      </c>
      <c r="L370" t="s">
        <v>163</v>
      </c>
      <c r="M370" t="s">
        <v>163</v>
      </c>
      <c r="N370" t="s">
        <v>163</v>
      </c>
      <c r="O370" t="s">
        <v>163</v>
      </c>
      <c r="P370" t="s">
        <v>163</v>
      </c>
      <c r="Q370" s="80" t="s">
        <v>163</v>
      </c>
      <c r="R370" s="79"/>
      <c r="T370" t="s">
        <v>163</v>
      </c>
      <c r="U370" t="s">
        <v>163</v>
      </c>
      <c r="V370" t="s">
        <v>163</v>
      </c>
    </row>
    <row r="371" spans="2:22" x14ac:dyDescent="0.35">
      <c r="B371" t="s">
        <v>163</v>
      </c>
      <c r="C371" s="79" t="s">
        <v>163</v>
      </c>
      <c r="E371" t="s">
        <v>163</v>
      </c>
      <c r="F371" t="s">
        <v>163</v>
      </c>
      <c r="G371" t="s">
        <v>163</v>
      </c>
      <c r="H371" t="s">
        <v>163</v>
      </c>
      <c r="I371" t="s">
        <v>163</v>
      </c>
      <c r="J371" t="s">
        <v>163</v>
      </c>
      <c r="K371" t="s">
        <v>163</v>
      </c>
      <c r="L371" t="s">
        <v>163</v>
      </c>
      <c r="M371" t="s">
        <v>163</v>
      </c>
      <c r="N371" t="s">
        <v>163</v>
      </c>
      <c r="O371" t="s">
        <v>163</v>
      </c>
      <c r="P371" t="s">
        <v>163</v>
      </c>
      <c r="Q371" s="80" t="s">
        <v>163</v>
      </c>
      <c r="R371" s="79"/>
      <c r="T371" t="s">
        <v>163</v>
      </c>
      <c r="U371" t="s">
        <v>163</v>
      </c>
      <c r="V371" t="s">
        <v>163</v>
      </c>
    </row>
    <row r="372" spans="2:22" x14ac:dyDescent="0.35">
      <c r="B372" t="s">
        <v>163</v>
      </c>
      <c r="C372" s="79" t="s">
        <v>163</v>
      </c>
      <c r="E372" t="s">
        <v>163</v>
      </c>
      <c r="F372" t="s">
        <v>163</v>
      </c>
      <c r="G372" t="s">
        <v>163</v>
      </c>
      <c r="H372" t="s">
        <v>163</v>
      </c>
      <c r="I372" t="s">
        <v>163</v>
      </c>
      <c r="J372" t="s">
        <v>163</v>
      </c>
      <c r="K372" t="s">
        <v>163</v>
      </c>
      <c r="L372" t="s">
        <v>163</v>
      </c>
      <c r="M372" t="s">
        <v>163</v>
      </c>
      <c r="N372" t="s">
        <v>163</v>
      </c>
      <c r="O372" t="s">
        <v>163</v>
      </c>
      <c r="P372" t="s">
        <v>163</v>
      </c>
      <c r="Q372" s="80" t="s">
        <v>163</v>
      </c>
      <c r="R372" s="79"/>
      <c r="T372" t="s">
        <v>163</v>
      </c>
      <c r="U372" t="s">
        <v>163</v>
      </c>
      <c r="V372" t="s">
        <v>163</v>
      </c>
    </row>
    <row r="373" spans="2:22" x14ac:dyDescent="0.35">
      <c r="B373" t="s">
        <v>163</v>
      </c>
      <c r="C373" s="79" t="s">
        <v>163</v>
      </c>
      <c r="E373" t="s">
        <v>163</v>
      </c>
      <c r="F373" t="s">
        <v>163</v>
      </c>
      <c r="G373" t="s">
        <v>163</v>
      </c>
      <c r="H373" t="s">
        <v>163</v>
      </c>
      <c r="I373" t="s">
        <v>163</v>
      </c>
      <c r="J373" t="s">
        <v>163</v>
      </c>
      <c r="K373" t="s">
        <v>163</v>
      </c>
      <c r="L373" t="s">
        <v>163</v>
      </c>
      <c r="M373" t="s">
        <v>163</v>
      </c>
      <c r="N373" t="s">
        <v>163</v>
      </c>
      <c r="O373" t="s">
        <v>163</v>
      </c>
      <c r="P373" t="s">
        <v>163</v>
      </c>
      <c r="Q373" s="80" t="s">
        <v>163</v>
      </c>
      <c r="R373" s="79"/>
      <c r="T373" t="s">
        <v>163</v>
      </c>
      <c r="U373" t="s">
        <v>163</v>
      </c>
      <c r="V373" t="s">
        <v>163</v>
      </c>
    </row>
    <row r="374" spans="2:22" x14ac:dyDescent="0.35">
      <c r="B374" t="s">
        <v>163</v>
      </c>
      <c r="C374" s="79" t="s">
        <v>163</v>
      </c>
      <c r="E374" t="s">
        <v>163</v>
      </c>
      <c r="F374" t="s">
        <v>163</v>
      </c>
      <c r="G374" t="s">
        <v>163</v>
      </c>
      <c r="H374" t="s">
        <v>163</v>
      </c>
      <c r="I374" t="s">
        <v>163</v>
      </c>
      <c r="J374" t="s">
        <v>163</v>
      </c>
      <c r="K374" t="s">
        <v>163</v>
      </c>
      <c r="L374" t="s">
        <v>163</v>
      </c>
      <c r="M374" t="s">
        <v>163</v>
      </c>
      <c r="N374" t="s">
        <v>163</v>
      </c>
      <c r="O374" t="s">
        <v>163</v>
      </c>
      <c r="P374" t="s">
        <v>163</v>
      </c>
      <c r="Q374" s="80" t="s">
        <v>163</v>
      </c>
      <c r="R374" s="79"/>
      <c r="T374" t="s">
        <v>163</v>
      </c>
      <c r="U374" t="s">
        <v>163</v>
      </c>
      <c r="V374" t="s">
        <v>163</v>
      </c>
    </row>
    <row r="375" spans="2:22" x14ac:dyDescent="0.35">
      <c r="B375" t="s">
        <v>163</v>
      </c>
      <c r="C375" s="79" t="s">
        <v>163</v>
      </c>
      <c r="E375" t="s">
        <v>163</v>
      </c>
      <c r="F375" t="s">
        <v>163</v>
      </c>
      <c r="G375" t="s">
        <v>163</v>
      </c>
      <c r="H375" t="s">
        <v>163</v>
      </c>
      <c r="I375" t="s">
        <v>163</v>
      </c>
      <c r="J375" t="s">
        <v>163</v>
      </c>
      <c r="K375" t="s">
        <v>163</v>
      </c>
      <c r="L375" t="s">
        <v>163</v>
      </c>
      <c r="M375" t="s">
        <v>163</v>
      </c>
      <c r="N375" t="s">
        <v>163</v>
      </c>
      <c r="O375" t="s">
        <v>163</v>
      </c>
      <c r="P375" t="s">
        <v>163</v>
      </c>
      <c r="Q375" s="80" t="s">
        <v>163</v>
      </c>
      <c r="R375" s="79"/>
      <c r="T375" t="s">
        <v>163</v>
      </c>
      <c r="U375" t="s">
        <v>163</v>
      </c>
      <c r="V375" t="s">
        <v>163</v>
      </c>
    </row>
    <row r="376" spans="2:22" x14ac:dyDescent="0.35">
      <c r="B376" t="s">
        <v>163</v>
      </c>
      <c r="C376" s="79" t="s">
        <v>163</v>
      </c>
      <c r="E376" t="s">
        <v>163</v>
      </c>
      <c r="F376" t="s">
        <v>163</v>
      </c>
      <c r="G376" t="s">
        <v>163</v>
      </c>
      <c r="H376" t="s">
        <v>163</v>
      </c>
      <c r="I376" t="s">
        <v>163</v>
      </c>
      <c r="J376" t="s">
        <v>163</v>
      </c>
      <c r="K376" t="s">
        <v>163</v>
      </c>
      <c r="L376" t="s">
        <v>163</v>
      </c>
      <c r="M376" t="s">
        <v>163</v>
      </c>
      <c r="N376" t="s">
        <v>163</v>
      </c>
      <c r="O376" t="s">
        <v>163</v>
      </c>
      <c r="P376" t="s">
        <v>163</v>
      </c>
      <c r="Q376" s="80" t="s">
        <v>163</v>
      </c>
      <c r="R376" s="79"/>
      <c r="T376" t="s">
        <v>163</v>
      </c>
      <c r="U376" t="s">
        <v>163</v>
      </c>
      <c r="V376" t="s">
        <v>163</v>
      </c>
    </row>
    <row r="377" spans="2:22" x14ac:dyDescent="0.35">
      <c r="B377" t="s">
        <v>163</v>
      </c>
      <c r="C377" s="79" t="s">
        <v>163</v>
      </c>
      <c r="E377" t="s">
        <v>163</v>
      </c>
      <c r="F377" t="s">
        <v>163</v>
      </c>
      <c r="G377" t="s">
        <v>163</v>
      </c>
      <c r="H377" t="s">
        <v>163</v>
      </c>
      <c r="I377" t="s">
        <v>163</v>
      </c>
      <c r="J377" t="s">
        <v>163</v>
      </c>
      <c r="K377" t="s">
        <v>163</v>
      </c>
      <c r="L377" t="s">
        <v>163</v>
      </c>
      <c r="M377" t="s">
        <v>163</v>
      </c>
      <c r="N377" t="s">
        <v>163</v>
      </c>
      <c r="O377" t="s">
        <v>163</v>
      </c>
      <c r="P377" t="s">
        <v>163</v>
      </c>
      <c r="Q377" s="80" t="s">
        <v>163</v>
      </c>
      <c r="R377" s="79"/>
      <c r="T377" t="s">
        <v>163</v>
      </c>
      <c r="U377" t="s">
        <v>163</v>
      </c>
      <c r="V377" t="s">
        <v>163</v>
      </c>
    </row>
    <row r="378" spans="2:22" x14ac:dyDescent="0.35">
      <c r="B378" t="s">
        <v>163</v>
      </c>
      <c r="C378" s="79" t="s">
        <v>163</v>
      </c>
      <c r="E378" t="s">
        <v>163</v>
      </c>
      <c r="F378" t="s">
        <v>163</v>
      </c>
      <c r="G378" t="s">
        <v>163</v>
      </c>
      <c r="H378" t="s">
        <v>163</v>
      </c>
      <c r="I378" t="s">
        <v>163</v>
      </c>
      <c r="J378" t="s">
        <v>163</v>
      </c>
      <c r="K378" t="s">
        <v>163</v>
      </c>
      <c r="L378" t="s">
        <v>163</v>
      </c>
      <c r="M378" t="s">
        <v>163</v>
      </c>
      <c r="N378" t="s">
        <v>163</v>
      </c>
      <c r="O378" t="s">
        <v>163</v>
      </c>
      <c r="P378" t="s">
        <v>163</v>
      </c>
      <c r="Q378" s="80" t="s">
        <v>163</v>
      </c>
      <c r="R378" s="79"/>
      <c r="T378" t="s">
        <v>163</v>
      </c>
      <c r="U378" t="s">
        <v>163</v>
      </c>
      <c r="V378" t="s">
        <v>163</v>
      </c>
    </row>
    <row r="379" spans="2:22" x14ac:dyDescent="0.35">
      <c r="B379" t="s">
        <v>163</v>
      </c>
      <c r="C379" s="79" t="s">
        <v>163</v>
      </c>
      <c r="E379" t="s">
        <v>163</v>
      </c>
      <c r="F379" t="s">
        <v>163</v>
      </c>
      <c r="G379" t="s">
        <v>163</v>
      </c>
      <c r="H379" t="s">
        <v>163</v>
      </c>
      <c r="I379" t="s">
        <v>163</v>
      </c>
      <c r="J379" t="s">
        <v>163</v>
      </c>
      <c r="K379" t="s">
        <v>163</v>
      </c>
      <c r="L379" t="s">
        <v>163</v>
      </c>
      <c r="M379" t="s">
        <v>163</v>
      </c>
      <c r="N379" t="s">
        <v>163</v>
      </c>
      <c r="O379" t="s">
        <v>163</v>
      </c>
      <c r="P379" t="s">
        <v>163</v>
      </c>
      <c r="Q379" s="80" t="s">
        <v>163</v>
      </c>
      <c r="R379" s="79"/>
      <c r="T379" t="s">
        <v>163</v>
      </c>
      <c r="U379" t="s">
        <v>163</v>
      </c>
      <c r="V379" t="s">
        <v>163</v>
      </c>
    </row>
    <row r="380" spans="2:22" x14ac:dyDescent="0.35">
      <c r="B380" t="s">
        <v>163</v>
      </c>
      <c r="C380" s="79" t="s">
        <v>163</v>
      </c>
      <c r="E380" t="s">
        <v>163</v>
      </c>
      <c r="F380" t="s">
        <v>163</v>
      </c>
      <c r="G380" t="s">
        <v>163</v>
      </c>
      <c r="H380" t="s">
        <v>163</v>
      </c>
      <c r="I380" t="s">
        <v>163</v>
      </c>
      <c r="J380" t="s">
        <v>163</v>
      </c>
      <c r="K380" t="s">
        <v>163</v>
      </c>
      <c r="L380" t="s">
        <v>163</v>
      </c>
      <c r="M380" t="s">
        <v>163</v>
      </c>
      <c r="N380" t="s">
        <v>163</v>
      </c>
      <c r="O380" t="s">
        <v>163</v>
      </c>
      <c r="P380" t="s">
        <v>163</v>
      </c>
      <c r="Q380" s="80" t="s">
        <v>163</v>
      </c>
      <c r="R380" s="79"/>
      <c r="T380" t="s">
        <v>163</v>
      </c>
      <c r="U380" t="s">
        <v>163</v>
      </c>
      <c r="V380" t="s">
        <v>163</v>
      </c>
    </row>
    <row r="381" spans="2:22" x14ac:dyDescent="0.35">
      <c r="B381" t="s">
        <v>163</v>
      </c>
      <c r="C381" s="79" t="s">
        <v>163</v>
      </c>
      <c r="E381" t="s">
        <v>163</v>
      </c>
      <c r="F381" t="s">
        <v>163</v>
      </c>
      <c r="G381" t="s">
        <v>163</v>
      </c>
      <c r="H381" t="s">
        <v>163</v>
      </c>
      <c r="I381" t="s">
        <v>163</v>
      </c>
      <c r="J381" t="s">
        <v>163</v>
      </c>
      <c r="K381" t="s">
        <v>163</v>
      </c>
      <c r="L381" t="s">
        <v>163</v>
      </c>
      <c r="M381" t="s">
        <v>163</v>
      </c>
      <c r="N381" t="s">
        <v>163</v>
      </c>
      <c r="O381" t="s">
        <v>163</v>
      </c>
      <c r="P381" t="s">
        <v>163</v>
      </c>
      <c r="Q381" s="80" t="s">
        <v>163</v>
      </c>
      <c r="R381" s="79"/>
      <c r="T381" t="s">
        <v>163</v>
      </c>
      <c r="U381" t="s">
        <v>163</v>
      </c>
      <c r="V381" t="s">
        <v>163</v>
      </c>
    </row>
    <row r="382" spans="2:22" x14ac:dyDescent="0.35">
      <c r="B382" t="s">
        <v>163</v>
      </c>
      <c r="C382" s="79" t="s">
        <v>163</v>
      </c>
      <c r="E382" t="s">
        <v>163</v>
      </c>
      <c r="F382" t="s">
        <v>163</v>
      </c>
      <c r="G382" t="s">
        <v>163</v>
      </c>
      <c r="H382" t="s">
        <v>163</v>
      </c>
      <c r="I382" t="s">
        <v>163</v>
      </c>
      <c r="J382" t="s">
        <v>163</v>
      </c>
      <c r="K382" t="s">
        <v>163</v>
      </c>
      <c r="L382" t="s">
        <v>163</v>
      </c>
      <c r="M382" t="s">
        <v>163</v>
      </c>
      <c r="N382" t="s">
        <v>163</v>
      </c>
      <c r="O382" t="s">
        <v>163</v>
      </c>
      <c r="P382" t="s">
        <v>163</v>
      </c>
      <c r="Q382" s="80" t="s">
        <v>163</v>
      </c>
      <c r="R382" s="79"/>
      <c r="T382" t="s">
        <v>163</v>
      </c>
      <c r="U382" t="s">
        <v>163</v>
      </c>
      <c r="V382" t="s">
        <v>163</v>
      </c>
    </row>
    <row r="383" spans="2:22" x14ac:dyDescent="0.35">
      <c r="B383" t="s">
        <v>163</v>
      </c>
      <c r="C383" s="79" t="s">
        <v>163</v>
      </c>
      <c r="E383" t="s">
        <v>163</v>
      </c>
      <c r="F383" t="s">
        <v>163</v>
      </c>
      <c r="G383" t="s">
        <v>163</v>
      </c>
      <c r="H383" t="s">
        <v>163</v>
      </c>
      <c r="I383" t="s">
        <v>163</v>
      </c>
      <c r="J383" t="s">
        <v>163</v>
      </c>
      <c r="K383" t="s">
        <v>163</v>
      </c>
      <c r="L383" t="s">
        <v>163</v>
      </c>
      <c r="M383" t="s">
        <v>163</v>
      </c>
      <c r="N383" t="s">
        <v>163</v>
      </c>
      <c r="O383" t="s">
        <v>163</v>
      </c>
      <c r="P383" t="s">
        <v>163</v>
      </c>
      <c r="Q383" s="80" t="s">
        <v>163</v>
      </c>
      <c r="R383" s="79"/>
      <c r="T383" t="s">
        <v>163</v>
      </c>
      <c r="U383" t="s">
        <v>163</v>
      </c>
      <c r="V383" t="s">
        <v>163</v>
      </c>
    </row>
    <row r="384" spans="2:22" x14ac:dyDescent="0.35">
      <c r="B384" t="s">
        <v>163</v>
      </c>
      <c r="C384" s="79" t="s">
        <v>163</v>
      </c>
      <c r="E384" t="s">
        <v>163</v>
      </c>
      <c r="F384" t="s">
        <v>163</v>
      </c>
      <c r="G384" t="s">
        <v>163</v>
      </c>
      <c r="H384" t="s">
        <v>163</v>
      </c>
      <c r="I384" t="s">
        <v>163</v>
      </c>
      <c r="J384" t="s">
        <v>163</v>
      </c>
      <c r="K384" t="s">
        <v>163</v>
      </c>
      <c r="L384" t="s">
        <v>163</v>
      </c>
      <c r="M384" t="s">
        <v>163</v>
      </c>
      <c r="N384" t="s">
        <v>163</v>
      </c>
      <c r="O384" t="s">
        <v>163</v>
      </c>
      <c r="P384" t="s">
        <v>163</v>
      </c>
      <c r="Q384" s="80" t="s">
        <v>163</v>
      </c>
      <c r="R384" s="79"/>
      <c r="T384" t="s">
        <v>163</v>
      </c>
      <c r="U384" t="s">
        <v>163</v>
      </c>
      <c r="V384" t="s">
        <v>163</v>
      </c>
    </row>
    <row r="385" spans="2:22" x14ac:dyDescent="0.35">
      <c r="B385" t="s">
        <v>163</v>
      </c>
      <c r="C385" s="79" t="s">
        <v>163</v>
      </c>
      <c r="E385" t="s">
        <v>163</v>
      </c>
      <c r="F385" t="s">
        <v>163</v>
      </c>
      <c r="G385" t="s">
        <v>163</v>
      </c>
      <c r="H385" t="s">
        <v>163</v>
      </c>
      <c r="I385" t="s">
        <v>163</v>
      </c>
      <c r="J385" t="s">
        <v>163</v>
      </c>
      <c r="K385" t="s">
        <v>163</v>
      </c>
      <c r="L385" t="s">
        <v>163</v>
      </c>
      <c r="M385" t="s">
        <v>163</v>
      </c>
      <c r="N385" t="s">
        <v>163</v>
      </c>
      <c r="O385" t="s">
        <v>163</v>
      </c>
      <c r="P385" t="s">
        <v>163</v>
      </c>
      <c r="Q385" s="80" t="s">
        <v>163</v>
      </c>
      <c r="R385" s="79"/>
      <c r="T385" t="s">
        <v>163</v>
      </c>
      <c r="U385" t="s">
        <v>163</v>
      </c>
      <c r="V385" t="s">
        <v>163</v>
      </c>
    </row>
    <row r="386" spans="2:22" x14ac:dyDescent="0.35">
      <c r="B386" t="s">
        <v>163</v>
      </c>
      <c r="C386" s="79" t="s">
        <v>163</v>
      </c>
      <c r="E386" t="s">
        <v>163</v>
      </c>
      <c r="F386" t="s">
        <v>163</v>
      </c>
      <c r="G386" t="s">
        <v>163</v>
      </c>
      <c r="H386" t="s">
        <v>163</v>
      </c>
      <c r="I386" t="s">
        <v>163</v>
      </c>
      <c r="J386" t="s">
        <v>163</v>
      </c>
      <c r="K386" t="s">
        <v>163</v>
      </c>
      <c r="L386" t="s">
        <v>163</v>
      </c>
      <c r="M386" t="s">
        <v>163</v>
      </c>
      <c r="N386" t="s">
        <v>163</v>
      </c>
      <c r="O386" t="s">
        <v>163</v>
      </c>
      <c r="P386" t="s">
        <v>163</v>
      </c>
      <c r="Q386" s="80" t="s">
        <v>163</v>
      </c>
      <c r="R386" s="79"/>
      <c r="T386" t="s">
        <v>163</v>
      </c>
      <c r="U386" t="s">
        <v>163</v>
      </c>
      <c r="V386" t="s">
        <v>163</v>
      </c>
    </row>
    <row r="387" spans="2:22" x14ac:dyDescent="0.35">
      <c r="B387" t="s">
        <v>163</v>
      </c>
      <c r="C387" s="79" t="s">
        <v>163</v>
      </c>
      <c r="E387" t="s">
        <v>163</v>
      </c>
      <c r="F387" t="s">
        <v>163</v>
      </c>
      <c r="G387" t="s">
        <v>163</v>
      </c>
      <c r="H387" t="s">
        <v>163</v>
      </c>
      <c r="I387" t="s">
        <v>163</v>
      </c>
      <c r="J387" t="s">
        <v>163</v>
      </c>
      <c r="K387" t="s">
        <v>163</v>
      </c>
      <c r="L387" t="s">
        <v>163</v>
      </c>
      <c r="M387" t="s">
        <v>163</v>
      </c>
      <c r="N387" t="s">
        <v>163</v>
      </c>
      <c r="O387" t="s">
        <v>163</v>
      </c>
      <c r="P387" t="s">
        <v>163</v>
      </c>
      <c r="Q387" s="80" t="s">
        <v>163</v>
      </c>
      <c r="R387" s="79"/>
      <c r="T387" t="s">
        <v>163</v>
      </c>
      <c r="U387" t="s">
        <v>163</v>
      </c>
      <c r="V387" t="s">
        <v>163</v>
      </c>
    </row>
    <row r="388" spans="2:22" x14ac:dyDescent="0.35">
      <c r="B388" t="s">
        <v>163</v>
      </c>
      <c r="C388" s="79" t="s">
        <v>163</v>
      </c>
      <c r="E388" t="s">
        <v>163</v>
      </c>
      <c r="F388" t="s">
        <v>163</v>
      </c>
      <c r="G388" t="s">
        <v>163</v>
      </c>
      <c r="H388" t="s">
        <v>163</v>
      </c>
      <c r="I388" t="s">
        <v>163</v>
      </c>
      <c r="J388" t="s">
        <v>163</v>
      </c>
      <c r="K388" t="s">
        <v>163</v>
      </c>
      <c r="L388" t="s">
        <v>163</v>
      </c>
      <c r="M388" t="s">
        <v>163</v>
      </c>
      <c r="N388" t="s">
        <v>163</v>
      </c>
      <c r="O388" t="s">
        <v>163</v>
      </c>
      <c r="P388" t="s">
        <v>163</v>
      </c>
      <c r="Q388" s="80" t="s">
        <v>163</v>
      </c>
      <c r="R388" s="79"/>
      <c r="T388" t="s">
        <v>163</v>
      </c>
      <c r="U388" t="s">
        <v>163</v>
      </c>
      <c r="V388" t="s">
        <v>163</v>
      </c>
    </row>
    <row r="389" spans="2:22" x14ac:dyDescent="0.35">
      <c r="B389" t="s">
        <v>163</v>
      </c>
      <c r="C389" s="79" t="s">
        <v>163</v>
      </c>
      <c r="E389" t="s">
        <v>163</v>
      </c>
      <c r="F389" t="s">
        <v>163</v>
      </c>
      <c r="G389" t="s">
        <v>163</v>
      </c>
      <c r="H389" t="s">
        <v>163</v>
      </c>
      <c r="I389" t="s">
        <v>163</v>
      </c>
      <c r="J389" t="s">
        <v>163</v>
      </c>
      <c r="K389" t="s">
        <v>163</v>
      </c>
      <c r="L389" t="s">
        <v>163</v>
      </c>
      <c r="M389" t="s">
        <v>163</v>
      </c>
      <c r="N389" t="s">
        <v>163</v>
      </c>
      <c r="O389" t="s">
        <v>163</v>
      </c>
      <c r="P389" t="s">
        <v>163</v>
      </c>
      <c r="Q389" s="80" t="s">
        <v>163</v>
      </c>
      <c r="R389" s="79"/>
      <c r="T389" t="s">
        <v>163</v>
      </c>
      <c r="U389" t="s">
        <v>163</v>
      </c>
      <c r="V389" t="s">
        <v>163</v>
      </c>
    </row>
    <row r="390" spans="2:22" x14ac:dyDescent="0.35">
      <c r="B390" t="s">
        <v>163</v>
      </c>
      <c r="C390" s="79" t="s">
        <v>163</v>
      </c>
      <c r="E390" t="s">
        <v>163</v>
      </c>
      <c r="F390" t="s">
        <v>163</v>
      </c>
      <c r="G390" t="s">
        <v>163</v>
      </c>
      <c r="H390" t="s">
        <v>163</v>
      </c>
      <c r="I390" t="s">
        <v>163</v>
      </c>
      <c r="J390" t="s">
        <v>163</v>
      </c>
      <c r="K390" t="s">
        <v>163</v>
      </c>
      <c r="L390" t="s">
        <v>163</v>
      </c>
      <c r="M390" t="s">
        <v>163</v>
      </c>
      <c r="N390" t="s">
        <v>163</v>
      </c>
      <c r="O390" t="s">
        <v>163</v>
      </c>
      <c r="P390" t="s">
        <v>163</v>
      </c>
      <c r="Q390" s="80" t="s">
        <v>163</v>
      </c>
      <c r="R390" s="79"/>
      <c r="T390" t="s">
        <v>163</v>
      </c>
      <c r="U390" t="s">
        <v>163</v>
      </c>
      <c r="V390" t="s">
        <v>163</v>
      </c>
    </row>
    <row r="391" spans="2:22" x14ac:dyDescent="0.35">
      <c r="B391" t="s">
        <v>163</v>
      </c>
      <c r="C391" s="79" t="s">
        <v>163</v>
      </c>
      <c r="E391" t="s">
        <v>163</v>
      </c>
      <c r="F391" t="s">
        <v>163</v>
      </c>
      <c r="G391" t="s">
        <v>163</v>
      </c>
      <c r="H391" t="s">
        <v>163</v>
      </c>
      <c r="I391" t="s">
        <v>163</v>
      </c>
      <c r="J391" t="s">
        <v>163</v>
      </c>
      <c r="K391" t="s">
        <v>163</v>
      </c>
      <c r="L391" t="s">
        <v>163</v>
      </c>
      <c r="M391" t="s">
        <v>163</v>
      </c>
      <c r="N391" t="s">
        <v>163</v>
      </c>
      <c r="O391" t="s">
        <v>163</v>
      </c>
      <c r="P391" t="s">
        <v>163</v>
      </c>
      <c r="Q391" s="80" t="s">
        <v>163</v>
      </c>
      <c r="R391" s="79"/>
      <c r="T391" t="s">
        <v>163</v>
      </c>
      <c r="U391" t="s">
        <v>163</v>
      </c>
      <c r="V391" t="s">
        <v>163</v>
      </c>
    </row>
    <row r="392" spans="2:22" x14ac:dyDescent="0.35">
      <c r="B392" t="s">
        <v>163</v>
      </c>
      <c r="C392" s="79" t="s">
        <v>163</v>
      </c>
      <c r="E392" t="s">
        <v>163</v>
      </c>
      <c r="F392" t="s">
        <v>163</v>
      </c>
      <c r="G392" t="s">
        <v>163</v>
      </c>
      <c r="H392" t="s">
        <v>163</v>
      </c>
      <c r="I392" t="s">
        <v>163</v>
      </c>
      <c r="J392" t="s">
        <v>163</v>
      </c>
      <c r="K392" t="s">
        <v>163</v>
      </c>
      <c r="L392" t="s">
        <v>163</v>
      </c>
      <c r="M392" t="s">
        <v>163</v>
      </c>
      <c r="N392" t="s">
        <v>163</v>
      </c>
      <c r="O392" t="s">
        <v>163</v>
      </c>
      <c r="P392" t="s">
        <v>163</v>
      </c>
      <c r="Q392" s="80" t="s">
        <v>163</v>
      </c>
      <c r="R392" s="79"/>
      <c r="T392" t="s">
        <v>163</v>
      </c>
      <c r="U392" t="s">
        <v>163</v>
      </c>
      <c r="V392" t="s">
        <v>163</v>
      </c>
    </row>
    <row r="393" spans="2:22" x14ac:dyDescent="0.35">
      <c r="B393" t="s">
        <v>163</v>
      </c>
      <c r="C393" s="79" t="s">
        <v>163</v>
      </c>
      <c r="E393" t="s">
        <v>163</v>
      </c>
      <c r="F393" t="s">
        <v>163</v>
      </c>
      <c r="G393" t="s">
        <v>163</v>
      </c>
      <c r="H393" t="s">
        <v>163</v>
      </c>
      <c r="I393" t="s">
        <v>163</v>
      </c>
      <c r="J393" t="s">
        <v>163</v>
      </c>
      <c r="K393" t="s">
        <v>163</v>
      </c>
      <c r="L393" t="s">
        <v>163</v>
      </c>
      <c r="M393" t="s">
        <v>163</v>
      </c>
      <c r="N393" t="s">
        <v>163</v>
      </c>
      <c r="O393" t="s">
        <v>163</v>
      </c>
      <c r="P393" t="s">
        <v>163</v>
      </c>
      <c r="Q393" s="80" t="s">
        <v>163</v>
      </c>
      <c r="R393" s="79"/>
      <c r="T393" t="s">
        <v>163</v>
      </c>
      <c r="U393" t="s">
        <v>163</v>
      </c>
      <c r="V393" t="s">
        <v>163</v>
      </c>
    </row>
    <row r="394" spans="2:22" x14ac:dyDescent="0.35">
      <c r="B394" t="s">
        <v>163</v>
      </c>
      <c r="C394" s="79" t="s">
        <v>163</v>
      </c>
      <c r="E394" t="s">
        <v>163</v>
      </c>
      <c r="F394" t="s">
        <v>163</v>
      </c>
      <c r="G394" t="s">
        <v>163</v>
      </c>
      <c r="H394" t="s">
        <v>163</v>
      </c>
      <c r="I394" t="s">
        <v>163</v>
      </c>
      <c r="J394" t="s">
        <v>163</v>
      </c>
      <c r="K394" t="s">
        <v>163</v>
      </c>
      <c r="L394" t="s">
        <v>163</v>
      </c>
      <c r="M394" t="s">
        <v>163</v>
      </c>
      <c r="N394" t="s">
        <v>163</v>
      </c>
      <c r="O394" t="s">
        <v>163</v>
      </c>
      <c r="P394" t="s">
        <v>163</v>
      </c>
      <c r="Q394" s="80" t="s">
        <v>163</v>
      </c>
      <c r="R394" s="79"/>
      <c r="T394" t="s">
        <v>163</v>
      </c>
      <c r="U394" t="s">
        <v>163</v>
      </c>
      <c r="V394" t="s">
        <v>163</v>
      </c>
    </row>
    <row r="395" spans="2:22" x14ac:dyDescent="0.35">
      <c r="B395" t="s">
        <v>163</v>
      </c>
      <c r="C395" s="79" t="s">
        <v>163</v>
      </c>
      <c r="E395" t="s">
        <v>163</v>
      </c>
      <c r="F395" t="s">
        <v>163</v>
      </c>
      <c r="G395" t="s">
        <v>163</v>
      </c>
      <c r="H395" t="s">
        <v>163</v>
      </c>
      <c r="I395" t="s">
        <v>163</v>
      </c>
      <c r="J395" t="s">
        <v>163</v>
      </c>
      <c r="K395" t="s">
        <v>163</v>
      </c>
      <c r="L395" t="s">
        <v>163</v>
      </c>
      <c r="M395" t="s">
        <v>163</v>
      </c>
      <c r="N395" t="s">
        <v>163</v>
      </c>
      <c r="O395" t="s">
        <v>163</v>
      </c>
      <c r="P395" t="s">
        <v>163</v>
      </c>
      <c r="Q395" s="80" t="s">
        <v>163</v>
      </c>
      <c r="R395" s="79"/>
      <c r="T395" t="s">
        <v>163</v>
      </c>
      <c r="U395" t="s">
        <v>163</v>
      </c>
      <c r="V395" t="s">
        <v>163</v>
      </c>
    </row>
    <row r="396" spans="2:22" x14ac:dyDescent="0.35">
      <c r="B396" t="s">
        <v>163</v>
      </c>
      <c r="C396" s="79" t="s">
        <v>163</v>
      </c>
      <c r="E396" t="s">
        <v>163</v>
      </c>
      <c r="F396" t="s">
        <v>163</v>
      </c>
      <c r="G396" t="s">
        <v>163</v>
      </c>
      <c r="H396" t="s">
        <v>163</v>
      </c>
      <c r="I396" t="s">
        <v>163</v>
      </c>
      <c r="J396" t="s">
        <v>163</v>
      </c>
      <c r="K396" t="s">
        <v>163</v>
      </c>
      <c r="L396" t="s">
        <v>163</v>
      </c>
      <c r="M396" t="s">
        <v>163</v>
      </c>
      <c r="N396" t="s">
        <v>163</v>
      </c>
      <c r="O396" t="s">
        <v>163</v>
      </c>
      <c r="P396" t="s">
        <v>163</v>
      </c>
      <c r="Q396" s="80" t="s">
        <v>163</v>
      </c>
      <c r="R396" s="79"/>
      <c r="T396" t="s">
        <v>163</v>
      </c>
      <c r="U396" t="s">
        <v>163</v>
      </c>
      <c r="V396" t="s">
        <v>163</v>
      </c>
    </row>
    <row r="397" spans="2:22" x14ac:dyDescent="0.35">
      <c r="B397" t="s">
        <v>163</v>
      </c>
      <c r="C397" s="79" t="s">
        <v>163</v>
      </c>
      <c r="E397" t="s">
        <v>163</v>
      </c>
      <c r="F397" t="s">
        <v>163</v>
      </c>
      <c r="G397" t="s">
        <v>163</v>
      </c>
      <c r="H397" t="s">
        <v>163</v>
      </c>
      <c r="I397" t="s">
        <v>163</v>
      </c>
      <c r="J397" t="s">
        <v>163</v>
      </c>
      <c r="K397" t="s">
        <v>163</v>
      </c>
      <c r="L397" t="s">
        <v>163</v>
      </c>
      <c r="M397" t="s">
        <v>163</v>
      </c>
      <c r="N397" t="s">
        <v>163</v>
      </c>
      <c r="O397" t="s">
        <v>163</v>
      </c>
      <c r="P397" t="s">
        <v>163</v>
      </c>
      <c r="Q397" s="80" t="s">
        <v>163</v>
      </c>
      <c r="R397" s="79"/>
      <c r="T397" t="s">
        <v>163</v>
      </c>
      <c r="U397" t="s">
        <v>163</v>
      </c>
      <c r="V397" t="s">
        <v>163</v>
      </c>
    </row>
    <row r="398" spans="2:22" x14ac:dyDescent="0.35">
      <c r="B398" t="s">
        <v>163</v>
      </c>
      <c r="C398" s="79" t="s">
        <v>163</v>
      </c>
      <c r="E398" t="s">
        <v>163</v>
      </c>
      <c r="F398" t="s">
        <v>163</v>
      </c>
      <c r="G398" t="s">
        <v>163</v>
      </c>
      <c r="H398" t="s">
        <v>163</v>
      </c>
      <c r="I398" t="s">
        <v>163</v>
      </c>
      <c r="J398" t="s">
        <v>163</v>
      </c>
      <c r="K398" t="s">
        <v>163</v>
      </c>
      <c r="L398" t="s">
        <v>163</v>
      </c>
      <c r="M398" t="s">
        <v>163</v>
      </c>
      <c r="N398" t="s">
        <v>163</v>
      </c>
      <c r="O398" t="s">
        <v>163</v>
      </c>
      <c r="P398" t="s">
        <v>163</v>
      </c>
      <c r="Q398" s="80" t="s">
        <v>163</v>
      </c>
      <c r="R398" s="79"/>
      <c r="T398" t="s">
        <v>163</v>
      </c>
      <c r="U398" t="s">
        <v>163</v>
      </c>
      <c r="V398" t="s">
        <v>163</v>
      </c>
    </row>
    <row r="399" spans="2:22" x14ac:dyDescent="0.35">
      <c r="B399" t="s">
        <v>163</v>
      </c>
      <c r="C399" s="79" t="s">
        <v>163</v>
      </c>
      <c r="E399" t="s">
        <v>163</v>
      </c>
      <c r="F399" t="s">
        <v>163</v>
      </c>
      <c r="G399" t="s">
        <v>163</v>
      </c>
      <c r="H399" t="s">
        <v>163</v>
      </c>
      <c r="I399" t="s">
        <v>163</v>
      </c>
      <c r="J399" t="s">
        <v>163</v>
      </c>
      <c r="K399" t="s">
        <v>163</v>
      </c>
      <c r="L399" t="s">
        <v>163</v>
      </c>
      <c r="M399" t="s">
        <v>163</v>
      </c>
      <c r="N399" t="s">
        <v>163</v>
      </c>
      <c r="O399" t="s">
        <v>163</v>
      </c>
      <c r="P399" t="s">
        <v>163</v>
      </c>
      <c r="Q399" s="80" t="s">
        <v>163</v>
      </c>
      <c r="R399" s="79"/>
      <c r="T399" t="s">
        <v>163</v>
      </c>
      <c r="U399" t="s">
        <v>163</v>
      </c>
      <c r="V399" t="s">
        <v>163</v>
      </c>
    </row>
    <row r="400" spans="2:22" x14ac:dyDescent="0.35">
      <c r="B400" t="s">
        <v>163</v>
      </c>
      <c r="C400" s="79" t="s">
        <v>163</v>
      </c>
      <c r="E400" t="s">
        <v>163</v>
      </c>
      <c r="F400" t="s">
        <v>163</v>
      </c>
      <c r="G400" t="s">
        <v>163</v>
      </c>
      <c r="H400" t="s">
        <v>163</v>
      </c>
      <c r="I400" t="s">
        <v>163</v>
      </c>
      <c r="J400" t="s">
        <v>163</v>
      </c>
      <c r="K400" t="s">
        <v>163</v>
      </c>
      <c r="L400" t="s">
        <v>163</v>
      </c>
      <c r="M400" t="s">
        <v>163</v>
      </c>
      <c r="N400" t="s">
        <v>163</v>
      </c>
      <c r="O400" t="s">
        <v>163</v>
      </c>
      <c r="P400" t="s">
        <v>163</v>
      </c>
      <c r="Q400" s="80" t="s">
        <v>163</v>
      </c>
      <c r="R400" s="79"/>
      <c r="T400" t="s">
        <v>163</v>
      </c>
      <c r="U400" t="s">
        <v>163</v>
      </c>
      <c r="V400" t="s">
        <v>163</v>
      </c>
    </row>
    <row r="401" spans="2:22" x14ac:dyDescent="0.35">
      <c r="B401" t="s">
        <v>163</v>
      </c>
      <c r="C401" s="79" t="s">
        <v>163</v>
      </c>
      <c r="E401" t="s">
        <v>163</v>
      </c>
      <c r="F401" t="s">
        <v>163</v>
      </c>
      <c r="G401" t="s">
        <v>163</v>
      </c>
      <c r="H401" t="s">
        <v>163</v>
      </c>
      <c r="I401" t="s">
        <v>163</v>
      </c>
      <c r="J401" t="s">
        <v>163</v>
      </c>
      <c r="K401" t="s">
        <v>163</v>
      </c>
      <c r="L401" t="s">
        <v>163</v>
      </c>
      <c r="M401" t="s">
        <v>163</v>
      </c>
      <c r="N401" t="s">
        <v>163</v>
      </c>
      <c r="O401" t="s">
        <v>163</v>
      </c>
      <c r="P401" t="s">
        <v>163</v>
      </c>
      <c r="Q401" s="80" t="s">
        <v>163</v>
      </c>
      <c r="R401" s="79"/>
      <c r="T401" t="s">
        <v>163</v>
      </c>
      <c r="U401" t="s">
        <v>163</v>
      </c>
      <c r="V401" t="s">
        <v>163</v>
      </c>
    </row>
    <row r="402" spans="2:22" x14ac:dyDescent="0.35">
      <c r="B402" t="s">
        <v>163</v>
      </c>
      <c r="C402" s="79" t="s">
        <v>163</v>
      </c>
      <c r="E402" t="s">
        <v>163</v>
      </c>
      <c r="F402" t="s">
        <v>163</v>
      </c>
      <c r="G402" t="s">
        <v>163</v>
      </c>
      <c r="H402" t="s">
        <v>163</v>
      </c>
      <c r="I402" t="s">
        <v>163</v>
      </c>
      <c r="J402" t="s">
        <v>163</v>
      </c>
      <c r="K402" t="s">
        <v>163</v>
      </c>
      <c r="L402" t="s">
        <v>163</v>
      </c>
      <c r="M402" t="s">
        <v>163</v>
      </c>
      <c r="N402" t="s">
        <v>163</v>
      </c>
      <c r="O402" t="s">
        <v>163</v>
      </c>
      <c r="P402" t="s">
        <v>163</v>
      </c>
      <c r="Q402" s="80" t="s">
        <v>163</v>
      </c>
      <c r="R402" s="79"/>
      <c r="T402" t="s">
        <v>163</v>
      </c>
      <c r="U402" t="s">
        <v>163</v>
      </c>
      <c r="V402" t="s">
        <v>163</v>
      </c>
    </row>
    <row r="403" spans="2:22" x14ac:dyDescent="0.35">
      <c r="B403" t="s">
        <v>163</v>
      </c>
      <c r="C403" s="79" t="s">
        <v>163</v>
      </c>
      <c r="E403" t="s">
        <v>163</v>
      </c>
      <c r="F403" t="s">
        <v>163</v>
      </c>
      <c r="G403" t="s">
        <v>163</v>
      </c>
      <c r="H403" t="s">
        <v>163</v>
      </c>
      <c r="I403" t="s">
        <v>163</v>
      </c>
      <c r="J403" t="s">
        <v>163</v>
      </c>
      <c r="K403" t="s">
        <v>163</v>
      </c>
      <c r="L403" t="s">
        <v>163</v>
      </c>
      <c r="M403" t="s">
        <v>163</v>
      </c>
      <c r="N403" t="s">
        <v>163</v>
      </c>
      <c r="O403" t="s">
        <v>163</v>
      </c>
      <c r="P403" t="s">
        <v>163</v>
      </c>
      <c r="Q403" s="80" t="s">
        <v>163</v>
      </c>
      <c r="R403" s="79"/>
      <c r="T403" t="s">
        <v>163</v>
      </c>
      <c r="U403" t="s">
        <v>163</v>
      </c>
      <c r="V403" t="s">
        <v>163</v>
      </c>
    </row>
    <row r="404" spans="2:22" x14ac:dyDescent="0.35">
      <c r="B404" t="s">
        <v>163</v>
      </c>
      <c r="C404" s="79" t="s">
        <v>163</v>
      </c>
      <c r="E404" t="s">
        <v>163</v>
      </c>
      <c r="F404" t="s">
        <v>163</v>
      </c>
      <c r="G404" t="s">
        <v>163</v>
      </c>
      <c r="H404" t="s">
        <v>163</v>
      </c>
      <c r="I404" t="s">
        <v>163</v>
      </c>
      <c r="J404" t="s">
        <v>163</v>
      </c>
      <c r="K404" t="s">
        <v>163</v>
      </c>
      <c r="L404" t="s">
        <v>163</v>
      </c>
      <c r="M404" t="s">
        <v>163</v>
      </c>
      <c r="N404" t="s">
        <v>163</v>
      </c>
      <c r="O404" t="s">
        <v>163</v>
      </c>
      <c r="P404" t="s">
        <v>163</v>
      </c>
      <c r="Q404" s="80" t="s">
        <v>163</v>
      </c>
      <c r="R404" s="79"/>
      <c r="T404" t="s">
        <v>163</v>
      </c>
      <c r="U404" t="s">
        <v>163</v>
      </c>
      <c r="V404" t="s">
        <v>163</v>
      </c>
    </row>
    <row r="405" spans="2:22" x14ac:dyDescent="0.35">
      <c r="B405" t="s">
        <v>163</v>
      </c>
      <c r="C405" s="79" t="s">
        <v>163</v>
      </c>
      <c r="E405" t="s">
        <v>163</v>
      </c>
      <c r="F405" t="s">
        <v>163</v>
      </c>
      <c r="G405" t="s">
        <v>163</v>
      </c>
      <c r="H405" t="s">
        <v>163</v>
      </c>
      <c r="I405" t="s">
        <v>163</v>
      </c>
      <c r="J405" t="s">
        <v>163</v>
      </c>
      <c r="K405" t="s">
        <v>163</v>
      </c>
      <c r="L405" t="s">
        <v>163</v>
      </c>
      <c r="M405" t="s">
        <v>163</v>
      </c>
      <c r="N405" t="s">
        <v>163</v>
      </c>
      <c r="O405" t="s">
        <v>163</v>
      </c>
      <c r="P405" t="s">
        <v>163</v>
      </c>
      <c r="Q405" s="80" t="s">
        <v>163</v>
      </c>
      <c r="R405" s="79"/>
      <c r="T405" t="s">
        <v>163</v>
      </c>
      <c r="U405" t="s">
        <v>163</v>
      </c>
      <c r="V405" t="s">
        <v>163</v>
      </c>
    </row>
    <row r="406" spans="2:22" x14ac:dyDescent="0.35">
      <c r="B406" t="s">
        <v>163</v>
      </c>
      <c r="C406" s="79" t="s">
        <v>163</v>
      </c>
      <c r="E406" t="s">
        <v>163</v>
      </c>
      <c r="F406" t="s">
        <v>163</v>
      </c>
      <c r="G406" t="s">
        <v>163</v>
      </c>
      <c r="H406" t="s">
        <v>163</v>
      </c>
      <c r="I406" t="s">
        <v>163</v>
      </c>
      <c r="J406" t="s">
        <v>163</v>
      </c>
      <c r="K406" t="s">
        <v>163</v>
      </c>
      <c r="L406" t="s">
        <v>163</v>
      </c>
      <c r="M406" t="s">
        <v>163</v>
      </c>
      <c r="N406" t="s">
        <v>163</v>
      </c>
      <c r="O406" t="s">
        <v>163</v>
      </c>
      <c r="P406" t="s">
        <v>163</v>
      </c>
      <c r="Q406" s="80" t="s">
        <v>163</v>
      </c>
      <c r="R406" s="79"/>
      <c r="T406" t="s">
        <v>163</v>
      </c>
      <c r="U406" t="s">
        <v>163</v>
      </c>
      <c r="V406" t="s">
        <v>163</v>
      </c>
    </row>
    <row r="407" spans="2:22" x14ac:dyDescent="0.35">
      <c r="B407" t="s">
        <v>163</v>
      </c>
      <c r="C407" s="79" t="s">
        <v>163</v>
      </c>
      <c r="E407" t="s">
        <v>163</v>
      </c>
      <c r="F407" t="s">
        <v>163</v>
      </c>
      <c r="G407" t="s">
        <v>163</v>
      </c>
      <c r="H407" t="s">
        <v>163</v>
      </c>
      <c r="I407" t="s">
        <v>163</v>
      </c>
      <c r="J407" t="s">
        <v>163</v>
      </c>
      <c r="K407" t="s">
        <v>163</v>
      </c>
      <c r="L407" t="s">
        <v>163</v>
      </c>
      <c r="M407" t="s">
        <v>163</v>
      </c>
      <c r="N407" t="s">
        <v>163</v>
      </c>
      <c r="O407" t="s">
        <v>163</v>
      </c>
      <c r="P407" t="s">
        <v>163</v>
      </c>
      <c r="Q407" s="80" t="s">
        <v>163</v>
      </c>
      <c r="R407" s="79"/>
      <c r="T407" t="s">
        <v>163</v>
      </c>
      <c r="U407" t="s">
        <v>163</v>
      </c>
      <c r="V407" t="s">
        <v>163</v>
      </c>
    </row>
    <row r="408" spans="2:22" x14ac:dyDescent="0.35">
      <c r="B408" t="s">
        <v>163</v>
      </c>
      <c r="C408" s="79" t="s">
        <v>163</v>
      </c>
      <c r="E408" t="s">
        <v>163</v>
      </c>
      <c r="F408" t="s">
        <v>163</v>
      </c>
      <c r="G408" t="s">
        <v>163</v>
      </c>
      <c r="H408" t="s">
        <v>163</v>
      </c>
      <c r="I408" t="s">
        <v>163</v>
      </c>
      <c r="J408" t="s">
        <v>163</v>
      </c>
      <c r="K408" t="s">
        <v>163</v>
      </c>
      <c r="L408" t="s">
        <v>163</v>
      </c>
      <c r="M408" t="s">
        <v>163</v>
      </c>
      <c r="N408" t="s">
        <v>163</v>
      </c>
      <c r="O408" t="s">
        <v>163</v>
      </c>
      <c r="P408" t="s">
        <v>163</v>
      </c>
      <c r="Q408" s="80" t="s">
        <v>163</v>
      </c>
      <c r="R408" s="79"/>
      <c r="T408" t="s">
        <v>163</v>
      </c>
      <c r="U408" t="s">
        <v>163</v>
      </c>
      <c r="V408" t="s">
        <v>163</v>
      </c>
    </row>
    <row r="409" spans="2:22" x14ac:dyDescent="0.35">
      <c r="B409" t="s">
        <v>163</v>
      </c>
      <c r="C409" s="79" t="s">
        <v>163</v>
      </c>
      <c r="E409" t="s">
        <v>163</v>
      </c>
      <c r="F409" t="s">
        <v>163</v>
      </c>
      <c r="G409" t="s">
        <v>163</v>
      </c>
      <c r="H409" t="s">
        <v>163</v>
      </c>
      <c r="I409" t="s">
        <v>163</v>
      </c>
      <c r="J409" t="s">
        <v>163</v>
      </c>
      <c r="K409" t="s">
        <v>163</v>
      </c>
      <c r="L409" t="s">
        <v>163</v>
      </c>
      <c r="M409" t="s">
        <v>163</v>
      </c>
      <c r="N409" t="s">
        <v>163</v>
      </c>
      <c r="O409" t="s">
        <v>163</v>
      </c>
      <c r="P409" t="s">
        <v>163</v>
      </c>
      <c r="Q409" s="80" t="s">
        <v>163</v>
      </c>
      <c r="R409" s="79"/>
      <c r="T409" t="s">
        <v>163</v>
      </c>
      <c r="U409" t="s">
        <v>163</v>
      </c>
      <c r="V409" t="s">
        <v>163</v>
      </c>
    </row>
    <row r="410" spans="2:22" x14ac:dyDescent="0.35">
      <c r="B410" t="s">
        <v>163</v>
      </c>
      <c r="C410" s="79" t="s">
        <v>163</v>
      </c>
      <c r="E410" t="s">
        <v>163</v>
      </c>
      <c r="F410" t="s">
        <v>163</v>
      </c>
      <c r="G410" t="s">
        <v>163</v>
      </c>
      <c r="H410" t="s">
        <v>163</v>
      </c>
      <c r="I410" t="s">
        <v>163</v>
      </c>
      <c r="J410" t="s">
        <v>163</v>
      </c>
      <c r="K410" t="s">
        <v>163</v>
      </c>
      <c r="L410" t="s">
        <v>163</v>
      </c>
      <c r="M410" t="s">
        <v>163</v>
      </c>
      <c r="N410" t="s">
        <v>163</v>
      </c>
      <c r="O410" t="s">
        <v>163</v>
      </c>
      <c r="P410" t="s">
        <v>163</v>
      </c>
      <c r="Q410" s="80" t="s">
        <v>163</v>
      </c>
      <c r="R410" s="79"/>
      <c r="T410" t="s">
        <v>163</v>
      </c>
      <c r="U410" t="s">
        <v>163</v>
      </c>
      <c r="V410" t="s">
        <v>163</v>
      </c>
    </row>
    <row r="411" spans="2:22" x14ac:dyDescent="0.35">
      <c r="B411" t="s">
        <v>163</v>
      </c>
      <c r="C411" s="79" t="s">
        <v>163</v>
      </c>
      <c r="E411" t="s">
        <v>163</v>
      </c>
      <c r="F411" t="s">
        <v>163</v>
      </c>
      <c r="G411" t="s">
        <v>163</v>
      </c>
      <c r="H411" t="s">
        <v>163</v>
      </c>
      <c r="I411" t="s">
        <v>163</v>
      </c>
      <c r="J411" t="s">
        <v>163</v>
      </c>
      <c r="K411" t="s">
        <v>163</v>
      </c>
      <c r="L411" t="s">
        <v>163</v>
      </c>
      <c r="M411" t="s">
        <v>163</v>
      </c>
      <c r="N411" t="s">
        <v>163</v>
      </c>
      <c r="O411" t="s">
        <v>163</v>
      </c>
      <c r="P411" t="s">
        <v>163</v>
      </c>
      <c r="Q411" s="80" t="s">
        <v>163</v>
      </c>
      <c r="R411" s="79"/>
      <c r="T411" t="s">
        <v>163</v>
      </c>
      <c r="U411" t="s">
        <v>163</v>
      </c>
      <c r="V411" t="s">
        <v>163</v>
      </c>
    </row>
    <row r="412" spans="2:22" x14ac:dyDescent="0.35">
      <c r="B412" t="s">
        <v>163</v>
      </c>
      <c r="C412" s="79" t="s">
        <v>163</v>
      </c>
      <c r="E412" t="s">
        <v>163</v>
      </c>
      <c r="F412" t="s">
        <v>163</v>
      </c>
      <c r="G412" t="s">
        <v>163</v>
      </c>
      <c r="H412" t="s">
        <v>163</v>
      </c>
      <c r="I412" t="s">
        <v>163</v>
      </c>
      <c r="J412" t="s">
        <v>163</v>
      </c>
      <c r="K412" t="s">
        <v>163</v>
      </c>
      <c r="L412" t="s">
        <v>163</v>
      </c>
      <c r="M412" t="s">
        <v>163</v>
      </c>
      <c r="N412" t="s">
        <v>163</v>
      </c>
      <c r="O412" t="s">
        <v>163</v>
      </c>
      <c r="P412" t="s">
        <v>163</v>
      </c>
      <c r="Q412" s="80" t="s">
        <v>163</v>
      </c>
      <c r="R412" s="79"/>
      <c r="T412" t="s">
        <v>163</v>
      </c>
      <c r="U412" t="s">
        <v>163</v>
      </c>
      <c r="V412" t="s">
        <v>163</v>
      </c>
    </row>
    <row r="413" spans="2:22" x14ac:dyDescent="0.35">
      <c r="B413" t="s">
        <v>163</v>
      </c>
      <c r="C413" s="79" t="s">
        <v>163</v>
      </c>
      <c r="E413" t="s">
        <v>163</v>
      </c>
      <c r="F413" t="s">
        <v>163</v>
      </c>
      <c r="G413" t="s">
        <v>163</v>
      </c>
      <c r="H413" t="s">
        <v>163</v>
      </c>
      <c r="I413" t="s">
        <v>163</v>
      </c>
      <c r="J413" t="s">
        <v>163</v>
      </c>
      <c r="K413" t="s">
        <v>163</v>
      </c>
      <c r="L413" t="s">
        <v>163</v>
      </c>
      <c r="M413" t="s">
        <v>163</v>
      </c>
      <c r="N413" t="s">
        <v>163</v>
      </c>
      <c r="O413" t="s">
        <v>163</v>
      </c>
      <c r="P413" t="s">
        <v>163</v>
      </c>
      <c r="Q413" s="80" t="s">
        <v>163</v>
      </c>
      <c r="R413" s="79"/>
      <c r="T413" t="s">
        <v>163</v>
      </c>
      <c r="U413" t="s">
        <v>163</v>
      </c>
      <c r="V413" t="s">
        <v>163</v>
      </c>
    </row>
    <row r="414" spans="2:22" x14ac:dyDescent="0.35">
      <c r="B414" t="s">
        <v>163</v>
      </c>
      <c r="C414" s="79" t="s">
        <v>163</v>
      </c>
      <c r="E414" t="s">
        <v>163</v>
      </c>
      <c r="F414" t="s">
        <v>163</v>
      </c>
      <c r="G414" t="s">
        <v>163</v>
      </c>
      <c r="H414" t="s">
        <v>163</v>
      </c>
      <c r="I414" t="s">
        <v>163</v>
      </c>
      <c r="J414" t="s">
        <v>163</v>
      </c>
      <c r="K414" t="s">
        <v>163</v>
      </c>
      <c r="L414" t="s">
        <v>163</v>
      </c>
      <c r="M414" t="s">
        <v>163</v>
      </c>
      <c r="N414" t="s">
        <v>163</v>
      </c>
      <c r="O414" t="s">
        <v>163</v>
      </c>
      <c r="P414" t="s">
        <v>163</v>
      </c>
      <c r="Q414" s="80" t="s">
        <v>163</v>
      </c>
      <c r="R414" s="79"/>
      <c r="T414" t="s">
        <v>163</v>
      </c>
      <c r="U414" t="s">
        <v>163</v>
      </c>
      <c r="V414" t="s">
        <v>163</v>
      </c>
    </row>
    <row r="415" spans="2:22" x14ac:dyDescent="0.35">
      <c r="B415" t="s">
        <v>163</v>
      </c>
      <c r="C415" s="79" t="s">
        <v>163</v>
      </c>
      <c r="E415" t="s">
        <v>163</v>
      </c>
      <c r="F415" t="s">
        <v>163</v>
      </c>
      <c r="G415" t="s">
        <v>163</v>
      </c>
      <c r="H415" t="s">
        <v>163</v>
      </c>
      <c r="I415" t="s">
        <v>163</v>
      </c>
      <c r="J415" t="s">
        <v>163</v>
      </c>
      <c r="K415" t="s">
        <v>163</v>
      </c>
      <c r="L415" t="s">
        <v>163</v>
      </c>
      <c r="M415" t="s">
        <v>163</v>
      </c>
      <c r="N415" t="s">
        <v>163</v>
      </c>
      <c r="O415" t="s">
        <v>163</v>
      </c>
      <c r="P415" t="s">
        <v>163</v>
      </c>
      <c r="Q415" s="80" t="s">
        <v>163</v>
      </c>
      <c r="R415" s="79"/>
      <c r="T415" t="s">
        <v>163</v>
      </c>
      <c r="U415" t="s">
        <v>163</v>
      </c>
      <c r="V415" t="s">
        <v>163</v>
      </c>
    </row>
    <row r="416" spans="2:22" x14ac:dyDescent="0.35">
      <c r="B416" t="s">
        <v>163</v>
      </c>
      <c r="C416" s="79" t="s">
        <v>163</v>
      </c>
      <c r="E416" t="s">
        <v>163</v>
      </c>
      <c r="F416" t="s">
        <v>163</v>
      </c>
      <c r="G416" t="s">
        <v>163</v>
      </c>
      <c r="H416" t="s">
        <v>163</v>
      </c>
      <c r="I416" t="s">
        <v>163</v>
      </c>
      <c r="J416" t="s">
        <v>163</v>
      </c>
      <c r="K416" t="s">
        <v>163</v>
      </c>
      <c r="L416" t="s">
        <v>163</v>
      </c>
      <c r="M416" t="s">
        <v>163</v>
      </c>
      <c r="N416" t="s">
        <v>163</v>
      </c>
      <c r="O416" t="s">
        <v>163</v>
      </c>
      <c r="P416" t="s">
        <v>163</v>
      </c>
      <c r="Q416" s="80" t="s">
        <v>163</v>
      </c>
      <c r="R416" s="79"/>
      <c r="T416" t="s">
        <v>163</v>
      </c>
      <c r="U416" t="s">
        <v>163</v>
      </c>
      <c r="V416" t="s">
        <v>163</v>
      </c>
    </row>
    <row r="417" spans="2:22" x14ac:dyDescent="0.35">
      <c r="B417" t="s">
        <v>163</v>
      </c>
      <c r="C417" s="79" t="s">
        <v>163</v>
      </c>
      <c r="E417" t="s">
        <v>163</v>
      </c>
      <c r="F417" t="s">
        <v>163</v>
      </c>
      <c r="G417" t="s">
        <v>163</v>
      </c>
      <c r="H417" t="s">
        <v>163</v>
      </c>
      <c r="I417" t="s">
        <v>163</v>
      </c>
      <c r="J417" t="s">
        <v>163</v>
      </c>
      <c r="K417" t="s">
        <v>163</v>
      </c>
      <c r="L417" t="s">
        <v>163</v>
      </c>
      <c r="M417" t="s">
        <v>163</v>
      </c>
      <c r="N417" t="s">
        <v>163</v>
      </c>
      <c r="O417" t="s">
        <v>163</v>
      </c>
      <c r="P417" t="s">
        <v>163</v>
      </c>
      <c r="Q417" s="80" t="s">
        <v>163</v>
      </c>
      <c r="R417" s="79"/>
      <c r="T417" t="s">
        <v>163</v>
      </c>
      <c r="U417" t="s">
        <v>163</v>
      </c>
      <c r="V417" t="s">
        <v>163</v>
      </c>
    </row>
    <row r="418" spans="2:22" x14ac:dyDescent="0.35">
      <c r="B418" t="s">
        <v>163</v>
      </c>
      <c r="C418" s="79" t="s">
        <v>163</v>
      </c>
      <c r="E418" t="s">
        <v>163</v>
      </c>
      <c r="F418" t="s">
        <v>163</v>
      </c>
      <c r="G418" t="s">
        <v>163</v>
      </c>
      <c r="H418" t="s">
        <v>163</v>
      </c>
      <c r="I418" t="s">
        <v>163</v>
      </c>
      <c r="J418" t="s">
        <v>163</v>
      </c>
      <c r="K418" t="s">
        <v>163</v>
      </c>
      <c r="L418" t="s">
        <v>163</v>
      </c>
      <c r="M418" t="s">
        <v>163</v>
      </c>
      <c r="N418" t="s">
        <v>163</v>
      </c>
      <c r="O418" t="s">
        <v>163</v>
      </c>
      <c r="P418" t="s">
        <v>163</v>
      </c>
      <c r="Q418" s="80" t="s">
        <v>163</v>
      </c>
      <c r="R418" s="79"/>
      <c r="T418" t="s">
        <v>163</v>
      </c>
      <c r="U418" t="s">
        <v>163</v>
      </c>
      <c r="V418" t="s">
        <v>163</v>
      </c>
    </row>
    <row r="419" spans="2:22" x14ac:dyDescent="0.35">
      <c r="B419" t="s">
        <v>163</v>
      </c>
      <c r="C419" s="79" t="s">
        <v>163</v>
      </c>
      <c r="E419" t="s">
        <v>163</v>
      </c>
      <c r="F419" t="s">
        <v>163</v>
      </c>
      <c r="G419" t="s">
        <v>163</v>
      </c>
      <c r="H419" t="s">
        <v>163</v>
      </c>
      <c r="I419" t="s">
        <v>163</v>
      </c>
      <c r="J419" t="s">
        <v>163</v>
      </c>
      <c r="K419" t="s">
        <v>163</v>
      </c>
      <c r="L419" t="s">
        <v>163</v>
      </c>
      <c r="M419" t="s">
        <v>163</v>
      </c>
      <c r="N419" t="s">
        <v>163</v>
      </c>
      <c r="O419" t="s">
        <v>163</v>
      </c>
      <c r="P419" t="s">
        <v>163</v>
      </c>
      <c r="Q419" s="80" t="s">
        <v>163</v>
      </c>
      <c r="R419" s="79"/>
      <c r="T419" t="s">
        <v>163</v>
      </c>
      <c r="U419" t="s">
        <v>163</v>
      </c>
      <c r="V419" t="s">
        <v>163</v>
      </c>
    </row>
    <row r="420" spans="2:22" x14ac:dyDescent="0.35">
      <c r="B420" t="s">
        <v>163</v>
      </c>
      <c r="C420" s="79" t="s">
        <v>163</v>
      </c>
      <c r="E420" t="s">
        <v>163</v>
      </c>
      <c r="F420" t="s">
        <v>163</v>
      </c>
      <c r="G420" t="s">
        <v>163</v>
      </c>
      <c r="H420" t="s">
        <v>163</v>
      </c>
      <c r="I420" t="s">
        <v>163</v>
      </c>
      <c r="J420" t="s">
        <v>163</v>
      </c>
      <c r="K420" t="s">
        <v>163</v>
      </c>
      <c r="L420" t="s">
        <v>163</v>
      </c>
      <c r="M420" t="s">
        <v>163</v>
      </c>
      <c r="N420" t="s">
        <v>163</v>
      </c>
      <c r="O420" t="s">
        <v>163</v>
      </c>
      <c r="P420" t="s">
        <v>163</v>
      </c>
      <c r="Q420" s="80" t="s">
        <v>163</v>
      </c>
      <c r="R420" s="79"/>
      <c r="T420" t="s">
        <v>163</v>
      </c>
      <c r="U420" t="s">
        <v>163</v>
      </c>
      <c r="V420" t="s">
        <v>163</v>
      </c>
    </row>
    <row r="421" spans="2:22" x14ac:dyDescent="0.35">
      <c r="B421" t="s">
        <v>163</v>
      </c>
      <c r="C421" s="79" t="s">
        <v>163</v>
      </c>
      <c r="E421" t="s">
        <v>163</v>
      </c>
      <c r="F421" t="s">
        <v>163</v>
      </c>
      <c r="G421" t="s">
        <v>163</v>
      </c>
      <c r="H421" t="s">
        <v>163</v>
      </c>
      <c r="I421" t="s">
        <v>163</v>
      </c>
      <c r="J421" t="s">
        <v>163</v>
      </c>
      <c r="K421" t="s">
        <v>163</v>
      </c>
      <c r="L421" t="s">
        <v>163</v>
      </c>
      <c r="M421" t="s">
        <v>163</v>
      </c>
      <c r="N421" t="s">
        <v>163</v>
      </c>
      <c r="O421" t="s">
        <v>163</v>
      </c>
      <c r="P421" t="s">
        <v>163</v>
      </c>
      <c r="Q421" s="80" t="s">
        <v>163</v>
      </c>
      <c r="R421" s="79"/>
      <c r="T421" t="s">
        <v>163</v>
      </c>
      <c r="U421" t="s">
        <v>163</v>
      </c>
      <c r="V421" t="s">
        <v>163</v>
      </c>
    </row>
    <row r="422" spans="2:22" x14ac:dyDescent="0.35">
      <c r="B422" t="s">
        <v>163</v>
      </c>
      <c r="C422" s="79" t="s">
        <v>163</v>
      </c>
      <c r="E422" t="s">
        <v>163</v>
      </c>
      <c r="F422" t="s">
        <v>163</v>
      </c>
      <c r="G422" t="s">
        <v>163</v>
      </c>
      <c r="H422" t="s">
        <v>163</v>
      </c>
      <c r="I422" t="s">
        <v>163</v>
      </c>
      <c r="J422" t="s">
        <v>163</v>
      </c>
      <c r="K422" t="s">
        <v>163</v>
      </c>
      <c r="L422" t="s">
        <v>163</v>
      </c>
      <c r="M422" t="s">
        <v>163</v>
      </c>
      <c r="N422" t="s">
        <v>163</v>
      </c>
      <c r="O422" t="s">
        <v>163</v>
      </c>
      <c r="P422" t="s">
        <v>163</v>
      </c>
      <c r="Q422" s="80" t="s">
        <v>163</v>
      </c>
      <c r="R422" s="79"/>
      <c r="T422" t="s">
        <v>163</v>
      </c>
      <c r="U422" t="s">
        <v>163</v>
      </c>
      <c r="V422" t="s">
        <v>163</v>
      </c>
    </row>
    <row r="423" spans="2:22" x14ac:dyDescent="0.35">
      <c r="B423" t="s">
        <v>163</v>
      </c>
      <c r="C423" s="79" t="s">
        <v>163</v>
      </c>
      <c r="E423" t="s">
        <v>163</v>
      </c>
      <c r="F423" t="s">
        <v>163</v>
      </c>
      <c r="G423" t="s">
        <v>163</v>
      </c>
      <c r="H423" t="s">
        <v>163</v>
      </c>
      <c r="I423" t="s">
        <v>163</v>
      </c>
      <c r="J423" t="s">
        <v>163</v>
      </c>
      <c r="K423" t="s">
        <v>163</v>
      </c>
      <c r="L423" t="s">
        <v>163</v>
      </c>
      <c r="M423" t="s">
        <v>163</v>
      </c>
      <c r="N423" t="s">
        <v>163</v>
      </c>
      <c r="O423" t="s">
        <v>163</v>
      </c>
      <c r="P423" t="s">
        <v>163</v>
      </c>
      <c r="Q423" s="80" t="s">
        <v>163</v>
      </c>
      <c r="R423" s="79"/>
      <c r="T423" t="s">
        <v>163</v>
      </c>
      <c r="U423" t="s">
        <v>163</v>
      </c>
      <c r="V423" t="s">
        <v>163</v>
      </c>
    </row>
    <row r="424" spans="2:22" x14ac:dyDescent="0.35">
      <c r="B424" t="s">
        <v>163</v>
      </c>
      <c r="C424" s="79" t="s">
        <v>163</v>
      </c>
      <c r="E424" t="s">
        <v>163</v>
      </c>
      <c r="F424" t="s">
        <v>163</v>
      </c>
      <c r="G424" t="s">
        <v>163</v>
      </c>
      <c r="H424" t="s">
        <v>163</v>
      </c>
      <c r="I424" t="s">
        <v>163</v>
      </c>
      <c r="J424" t="s">
        <v>163</v>
      </c>
      <c r="K424" t="s">
        <v>163</v>
      </c>
      <c r="L424" t="s">
        <v>163</v>
      </c>
      <c r="M424" t="s">
        <v>163</v>
      </c>
      <c r="N424" t="s">
        <v>163</v>
      </c>
      <c r="O424" t="s">
        <v>163</v>
      </c>
      <c r="P424" t="s">
        <v>163</v>
      </c>
      <c r="Q424" s="80" t="s">
        <v>163</v>
      </c>
      <c r="R424" s="79"/>
      <c r="T424" t="s">
        <v>163</v>
      </c>
      <c r="U424" t="s">
        <v>163</v>
      </c>
      <c r="V424" t="s">
        <v>163</v>
      </c>
    </row>
    <row r="425" spans="2:22" x14ac:dyDescent="0.35">
      <c r="B425" t="s">
        <v>163</v>
      </c>
      <c r="C425" s="79" t="s">
        <v>163</v>
      </c>
      <c r="E425" t="s">
        <v>163</v>
      </c>
      <c r="F425" t="s">
        <v>163</v>
      </c>
      <c r="G425" t="s">
        <v>163</v>
      </c>
      <c r="H425" t="s">
        <v>163</v>
      </c>
      <c r="I425" t="s">
        <v>163</v>
      </c>
      <c r="J425" t="s">
        <v>163</v>
      </c>
      <c r="K425" t="s">
        <v>163</v>
      </c>
      <c r="L425" t="s">
        <v>163</v>
      </c>
      <c r="M425" t="s">
        <v>163</v>
      </c>
      <c r="N425" t="s">
        <v>163</v>
      </c>
      <c r="O425" t="s">
        <v>163</v>
      </c>
      <c r="P425" t="s">
        <v>163</v>
      </c>
      <c r="Q425" s="80" t="s">
        <v>163</v>
      </c>
      <c r="R425" s="79"/>
      <c r="T425" t="s">
        <v>163</v>
      </c>
      <c r="U425" t="s">
        <v>163</v>
      </c>
      <c r="V425" t="s">
        <v>163</v>
      </c>
    </row>
    <row r="426" spans="2:22" x14ac:dyDescent="0.35">
      <c r="B426" t="s">
        <v>163</v>
      </c>
      <c r="C426" s="79" t="s">
        <v>163</v>
      </c>
      <c r="E426" t="s">
        <v>163</v>
      </c>
      <c r="F426" t="s">
        <v>163</v>
      </c>
      <c r="G426" t="s">
        <v>163</v>
      </c>
      <c r="H426" t="s">
        <v>163</v>
      </c>
      <c r="I426" t="s">
        <v>163</v>
      </c>
      <c r="J426" t="s">
        <v>163</v>
      </c>
      <c r="K426" t="s">
        <v>163</v>
      </c>
      <c r="L426" t="s">
        <v>163</v>
      </c>
      <c r="M426" t="s">
        <v>163</v>
      </c>
      <c r="N426" t="s">
        <v>163</v>
      </c>
      <c r="O426" t="s">
        <v>163</v>
      </c>
      <c r="P426" t="s">
        <v>163</v>
      </c>
      <c r="Q426" s="80" t="s">
        <v>163</v>
      </c>
      <c r="R426" s="79"/>
      <c r="T426" t="s">
        <v>163</v>
      </c>
      <c r="U426" t="s">
        <v>163</v>
      </c>
      <c r="V426" t="s">
        <v>163</v>
      </c>
    </row>
    <row r="427" spans="2:22" x14ac:dyDescent="0.35">
      <c r="B427" t="s">
        <v>163</v>
      </c>
      <c r="C427" s="79" t="s">
        <v>163</v>
      </c>
      <c r="E427" t="s">
        <v>163</v>
      </c>
      <c r="F427" t="s">
        <v>163</v>
      </c>
      <c r="G427" t="s">
        <v>163</v>
      </c>
      <c r="H427" t="s">
        <v>163</v>
      </c>
      <c r="I427" t="s">
        <v>163</v>
      </c>
      <c r="J427" t="s">
        <v>163</v>
      </c>
      <c r="K427" t="s">
        <v>163</v>
      </c>
      <c r="L427" t="s">
        <v>163</v>
      </c>
      <c r="M427" t="s">
        <v>163</v>
      </c>
      <c r="N427" t="s">
        <v>163</v>
      </c>
      <c r="O427" t="s">
        <v>163</v>
      </c>
      <c r="P427" t="s">
        <v>163</v>
      </c>
      <c r="Q427" s="80" t="s">
        <v>163</v>
      </c>
      <c r="R427" s="79"/>
      <c r="T427" t="s">
        <v>163</v>
      </c>
      <c r="U427" t="s">
        <v>163</v>
      </c>
      <c r="V427" t="s">
        <v>163</v>
      </c>
    </row>
    <row r="428" spans="2:22" x14ac:dyDescent="0.35">
      <c r="B428" t="s">
        <v>163</v>
      </c>
      <c r="C428" s="79" t="s">
        <v>163</v>
      </c>
      <c r="E428" t="s">
        <v>163</v>
      </c>
      <c r="F428" t="s">
        <v>163</v>
      </c>
      <c r="G428" t="s">
        <v>163</v>
      </c>
      <c r="H428" t="s">
        <v>163</v>
      </c>
      <c r="I428" t="s">
        <v>163</v>
      </c>
      <c r="J428" t="s">
        <v>163</v>
      </c>
      <c r="K428" t="s">
        <v>163</v>
      </c>
      <c r="L428" t="s">
        <v>163</v>
      </c>
      <c r="M428" t="s">
        <v>163</v>
      </c>
      <c r="N428" t="s">
        <v>163</v>
      </c>
      <c r="O428" t="s">
        <v>163</v>
      </c>
      <c r="P428" t="s">
        <v>163</v>
      </c>
      <c r="Q428" s="80" t="s">
        <v>163</v>
      </c>
      <c r="R428" s="79"/>
      <c r="T428" t="s">
        <v>163</v>
      </c>
      <c r="U428" t="s">
        <v>163</v>
      </c>
      <c r="V428" t="s">
        <v>163</v>
      </c>
    </row>
    <row r="429" spans="2:22" x14ac:dyDescent="0.35">
      <c r="B429" t="s">
        <v>163</v>
      </c>
      <c r="C429" s="79" t="s">
        <v>163</v>
      </c>
      <c r="E429" t="s">
        <v>163</v>
      </c>
      <c r="F429" t="s">
        <v>163</v>
      </c>
      <c r="G429" t="s">
        <v>163</v>
      </c>
      <c r="H429" t="s">
        <v>163</v>
      </c>
      <c r="I429" t="s">
        <v>163</v>
      </c>
      <c r="J429" t="s">
        <v>163</v>
      </c>
      <c r="K429" t="s">
        <v>163</v>
      </c>
      <c r="L429" t="s">
        <v>163</v>
      </c>
      <c r="M429" t="s">
        <v>163</v>
      </c>
      <c r="N429" t="s">
        <v>163</v>
      </c>
      <c r="O429" t="s">
        <v>163</v>
      </c>
      <c r="P429" t="s">
        <v>163</v>
      </c>
      <c r="Q429" s="80" t="s">
        <v>163</v>
      </c>
      <c r="R429" s="79"/>
      <c r="T429" t="s">
        <v>163</v>
      </c>
      <c r="U429" t="s">
        <v>163</v>
      </c>
      <c r="V429" t="s">
        <v>163</v>
      </c>
    </row>
    <row r="430" spans="2:22" x14ac:dyDescent="0.35">
      <c r="B430" t="s">
        <v>163</v>
      </c>
      <c r="C430" s="79" t="s">
        <v>163</v>
      </c>
      <c r="E430" t="s">
        <v>163</v>
      </c>
      <c r="F430" t="s">
        <v>163</v>
      </c>
      <c r="G430" t="s">
        <v>163</v>
      </c>
      <c r="H430" t="s">
        <v>163</v>
      </c>
      <c r="I430" t="s">
        <v>163</v>
      </c>
      <c r="J430" t="s">
        <v>163</v>
      </c>
      <c r="K430" t="s">
        <v>163</v>
      </c>
      <c r="L430" t="s">
        <v>163</v>
      </c>
      <c r="M430" t="s">
        <v>163</v>
      </c>
      <c r="N430" t="s">
        <v>163</v>
      </c>
      <c r="O430" t="s">
        <v>163</v>
      </c>
      <c r="P430" t="s">
        <v>163</v>
      </c>
      <c r="Q430" s="80" t="s">
        <v>163</v>
      </c>
      <c r="R430" s="79"/>
      <c r="T430" t="s">
        <v>163</v>
      </c>
      <c r="U430" t="s">
        <v>163</v>
      </c>
      <c r="V430" t="s">
        <v>163</v>
      </c>
    </row>
    <row r="431" spans="2:22" x14ac:dyDescent="0.35">
      <c r="B431" t="s">
        <v>163</v>
      </c>
      <c r="C431" s="79" t="s">
        <v>163</v>
      </c>
      <c r="E431" t="s">
        <v>163</v>
      </c>
      <c r="F431" t="s">
        <v>163</v>
      </c>
      <c r="G431" t="s">
        <v>163</v>
      </c>
      <c r="H431" t="s">
        <v>163</v>
      </c>
      <c r="I431" t="s">
        <v>163</v>
      </c>
      <c r="J431" t="s">
        <v>163</v>
      </c>
      <c r="K431" t="s">
        <v>163</v>
      </c>
      <c r="L431" t="s">
        <v>163</v>
      </c>
      <c r="M431" t="s">
        <v>163</v>
      </c>
      <c r="N431" t="s">
        <v>163</v>
      </c>
      <c r="O431" t="s">
        <v>163</v>
      </c>
      <c r="P431" t="s">
        <v>163</v>
      </c>
      <c r="Q431" s="80" t="s">
        <v>163</v>
      </c>
      <c r="R431" s="79"/>
      <c r="T431" t="s">
        <v>163</v>
      </c>
      <c r="U431" t="s">
        <v>163</v>
      </c>
      <c r="V431" t="s">
        <v>163</v>
      </c>
    </row>
    <row r="432" spans="2:22" x14ac:dyDescent="0.35">
      <c r="B432" t="s">
        <v>163</v>
      </c>
      <c r="C432" s="79" t="s">
        <v>163</v>
      </c>
      <c r="E432" t="s">
        <v>163</v>
      </c>
      <c r="F432" t="s">
        <v>163</v>
      </c>
      <c r="G432" t="s">
        <v>163</v>
      </c>
      <c r="H432" t="s">
        <v>163</v>
      </c>
      <c r="I432" t="s">
        <v>163</v>
      </c>
      <c r="J432" t="s">
        <v>163</v>
      </c>
      <c r="K432" t="s">
        <v>163</v>
      </c>
      <c r="L432" t="s">
        <v>163</v>
      </c>
      <c r="M432" t="s">
        <v>163</v>
      </c>
      <c r="N432" t="s">
        <v>163</v>
      </c>
      <c r="O432" t="s">
        <v>163</v>
      </c>
      <c r="P432" t="s">
        <v>163</v>
      </c>
      <c r="Q432" s="80" t="s">
        <v>163</v>
      </c>
      <c r="R432" s="79"/>
      <c r="T432" t="s">
        <v>163</v>
      </c>
      <c r="U432" t="s">
        <v>163</v>
      </c>
      <c r="V432" t="s">
        <v>163</v>
      </c>
    </row>
    <row r="433" spans="2:22" x14ac:dyDescent="0.35">
      <c r="B433" t="s">
        <v>163</v>
      </c>
      <c r="C433" s="79" t="s">
        <v>163</v>
      </c>
      <c r="E433" t="s">
        <v>163</v>
      </c>
      <c r="F433" t="s">
        <v>163</v>
      </c>
      <c r="G433" t="s">
        <v>163</v>
      </c>
      <c r="H433" t="s">
        <v>163</v>
      </c>
      <c r="I433" t="s">
        <v>163</v>
      </c>
      <c r="J433" t="s">
        <v>163</v>
      </c>
      <c r="K433" t="s">
        <v>163</v>
      </c>
      <c r="L433" t="s">
        <v>163</v>
      </c>
      <c r="M433" t="s">
        <v>163</v>
      </c>
      <c r="N433" t="s">
        <v>163</v>
      </c>
      <c r="O433" t="s">
        <v>163</v>
      </c>
      <c r="P433" t="s">
        <v>163</v>
      </c>
      <c r="Q433" s="80" t="s">
        <v>163</v>
      </c>
      <c r="R433" s="79"/>
      <c r="T433" t="s">
        <v>163</v>
      </c>
      <c r="U433" t="s">
        <v>163</v>
      </c>
      <c r="V433" t="s">
        <v>163</v>
      </c>
    </row>
    <row r="434" spans="2:22" x14ac:dyDescent="0.35">
      <c r="B434" t="s">
        <v>163</v>
      </c>
      <c r="C434" s="79" t="s">
        <v>163</v>
      </c>
      <c r="E434" t="s">
        <v>163</v>
      </c>
      <c r="F434" t="s">
        <v>163</v>
      </c>
      <c r="G434" t="s">
        <v>163</v>
      </c>
      <c r="H434" t="s">
        <v>163</v>
      </c>
      <c r="I434" t="s">
        <v>163</v>
      </c>
      <c r="J434" t="s">
        <v>163</v>
      </c>
      <c r="K434" t="s">
        <v>163</v>
      </c>
      <c r="L434" t="s">
        <v>163</v>
      </c>
      <c r="M434" t="s">
        <v>163</v>
      </c>
      <c r="N434" t="s">
        <v>163</v>
      </c>
      <c r="O434" t="s">
        <v>163</v>
      </c>
      <c r="P434" t="s">
        <v>163</v>
      </c>
      <c r="Q434" s="80" t="s">
        <v>163</v>
      </c>
      <c r="R434" s="79"/>
      <c r="T434" t="s">
        <v>163</v>
      </c>
      <c r="U434" t="s">
        <v>163</v>
      </c>
      <c r="V434" t="s">
        <v>163</v>
      </c>
    </row>
    <row r="435" spans="2:22" x14ac:dyDescent="0.35">
      <c r="B435" t="s">
        <v>163</v>
      </c>
      <c r="C435" s="79" t="s">
        <v>163</v>
      </c>
      <c r="E435" t="s">
        <v>163</v>
      </c>
      <c r="F435" t="s">
        <v>163</v>
      </c>
      <c r="G435" t="s">
        <v>163</v>
      </c>
      <c r="H435" t="s">
        <v>163</v>
      </c>
      <c r="I435" t="s">
        <v>163</v>
      </c>
      <c r="J435" t="s">
        <v>163</v>
      </c>
      <c r="K435" t="s">
        <v>163</v>
      </c>
      <c r="L435" t="s">
        <v>163</v>
      </c>
      <c r="M435" t="s">
        <v>163</v>
      </c>
      <c r="N435" t="s">
        <v>163</v>
      </c>
      <c r="O435" t="s">
        <v>163</v>
      </c>
      <c r="P435" t="s">
        <v>163</v>
      </c>
      <c r="Q435" s="80" t="s">
        <v>163</v>
      </c>
      <c r="R435" s="79"/>
      <c r="T435" t="s">
        <v>163</v>
      </c>
      <c r="U435" t="s">
        <v>163</v>
      </c>
      <c r="V435" t="s">
        <v>163</v>
      </c>
    </row>
    <row r="436" spans="2:22" x14ac:dyDescent="0.35">
      <c r="B436" t="s">
        <v>163</v>
      </c>
      <c r="C436" s="79" t="s">
        <v>163</v>
      </c>
      <c r="E436" t="s">
        <v>163</v>
      </c>
      <c r="F436" t="s">
        <v>163</v>
      </c>
      <c r="G436" t="s">
        <v>163</v>
      </c>
      <c r="H436" t="s">
        <v>163</v>
      </c>
      <c r="I436" t="s">
        <v>163</v>
      </c>
      <c r="J436" t="s">
        <v>163</v>
      </c>
      <c r="K436" t="s">
        <v>163</v>
      </c>
      <c r="L436" t="s">
        <v>163</v>
      </c>
      <c r="M436" t="s">
        <v>163</v>
      </c>
      <c r="N436" t="s">
        <v>163</v>
      </c>
      <c r="O436" t="s">
        <v>163</v>
      </c>
      <c r="P436" t="s">
        <v>163</v>
      </c>
      <c r="Q436" s="80" t="s">
        <v>163</v>
      </c>
      <c r="R436" s="79"/>
      <c r="T436" t="s">
        <v>163</v>
      </c>
      <c r="U436" t="s">
        <v>163</v>
      </c>
      <c r="V436" t="s">
        <v>163</v>
      </c>
    </row>
    <row r="437" spans="2:22" x14ac:dyDescent="0.35">
      <c r="B437" t="s">
        <v>163</v>
      </c>
      <c r="C437" s="79" t="s">
        <v>163</v>
      </c>
      <c r="E437" t="s">
        <v>163</v>
      </c>
      <c r="F437" t="s">
        <v>163</v>
      </c>
      <c r="G437" t="s">
        <v>163</v>
      </c>
      <c r="H437" t="s">
        <v>163</v>
      </c>
      <c r="I437" t="s">
        <v>163</v>
      </c>
      <c r="J437" t="s">
        <v>163</v>
      </c>
      <c r="K437" t="s">
        <v>163</v>
      </c>
      <c r="L437" t="s">
        <v>163</v>
      </c>
      <c r="M437" t="s">
        <v>163</v>
      </c>
      <c r="N437" t="s">
        <v>163</v>
      </c>
      <c r="O437" t="s">
        <v>163</v>
      </c>
      <c r="P437" t="s">
        <v>163</v>
      </c>
      <c r="Q437" s="80" t="s">
        <v>163</v>
      </c>
      <c r="R437" s="79"/>
      <c r="T437" t="s">
        <v>163</v>
      </c>
      <c r="U437" t="s">
        <v>163</v>
      </c>
      <c r="V437" t="s">
        <v>163</v>
      </c>
    </row>
    <row r="438" spans="2:22" x14ac:dyDescent="0.35">
      <c r="B438" t="s">
        <v>163</v>
      </c>
      <c r="C438" s="79" t="s">
        <v>163</v>
      </c>
      <c r="E438" t="s">
        <v>163</v>
      </c>
      <c r="F438" t="s">
        <v>163</v>
      </c>
      <c r="G438" t="s">
        <v>163</v>
      </c>
      <c r="H438" t="s">
        <v>163</v>
      </c>
      <c r="I438" t="s">
        <v>163</v>
      </c>
      <c r="J438" t="s">
        <v>163</v>
      </c>
      <c r="K438" t="s">
        <v>163</v>
      </c>
      <c r="L438" t="s">
        <v>163</v>
      </c>
      <c r="M438" t="s">
        <v>163</v>
      </c>
      <c r="N438" t="s">
        <v>163</v>
      </c>
      <c r="O438" t="s">
        <v>163</v>
      </c>
      <c r="P438" t="s">
        <v>163</v>
      </c>
      <c r="Q438" s="80" t="s">
        <v>163</v>
      </c>
      <c r="R438" s="79"/>
      <c r="T438" t="s">
        <v>163</v>
      </c>
      <c r="U438" t="s">
        <v>163</v>
      </c>
      <c r="V438" t="s">
        <v>163</v>
      </c>
    </row>
    <row r="439" spans="2:22" x14ac:dyDescent="0.35">
      <c r="B439" t="s">
        <v>163</v>
      </c>
      <c r="C439" s="79" t="s">
        <v>163</v>
      </c>
      <c r="E439" t="s">
        <v>163</v>
      </c>
      <c r="F439" t="s">
        <v>163</v>
      </c>
      <c r="G439" t="s">
        <v>163</v>
      </c>
      <c r="H439" t="s">
        <v>163</v>
      </c>
      <c r="I439" t="s">
        <v>163</v>
      </c>
      <c r="J439" t="s">
        <v>163</v>
      </c>
      <c r="K439" t="s">
        <v>163</v>
      </c>
      <c r="L439" t="s">
        <v>163</v>
      </c>
      <c r="M439" t="s">
        <v>163</v>
      </c>
      <c r="N439" t="s">
        <v>163</v>
      </c>
      <c r="O439" t="s">
        <v>163</v>
      </c>
      <c r="P439" t="s">
        <v>163</v>
      </c>
      <c r="Q439" s="80" t="s">
        <v>163</v>
      </c>
      <c r="R439" s="79"/>
      <c r="T439" t="s">
        <v>163</v>
      </c>
      <c r="U439" t="s">
        <v>163</v>
      </c>
      <c r="V439" t="s">
        <v>163</v>
      </c>
    </row>
    <row r="440" spans="2:22" x14ac:dyDescent="0.35">
      <c r="B440" t="s">
        <v>163</v>
      </c>
      <c r="C440" s="79" t="s">
        <v>163</v>
      </c>
      <c r="E440" t="s">
        <v>163</v>
      </c>
      <c r="F440" t="s">
        <v>163</v>
      </c>
      <c r="G440" t="s">
        <v>163</v>
      </c>
      <c r="H440" t="s">
        <v>163</v>
      </c>
      <c r="I440" t="s">
        <v>163</v>
      </c>
      <c r="J440" t="s">
        <v>163</v>
      </c>
      <c r="K440" t="s">
        <v>163</v>
      </c>
      <c r="L440" t="s">
        <v>163</v>
      </c>
      <c r="M440" t="s">
        <v>163</v>
      </c>
      <c r="N440" t="s">
        <v>163</v>
      </c>
      <c r="O440" t="s">
        <v>163</v>
      </c>
      <c r="P440" t="s">
        <v>163</v>
      </c>
      <c r="Q440" s="80" t="s">
        <v>163</v>
      </c>
      <c r="R440" s="79"/>
      <c r="T440" t="s">
        <v>163</v>
      </c>
      <c r="U440" t="s">
        <v>163</v>
      </c>
      <c r="V440" t="s">
        <v>163</v>
      </c>
    </row>
    <row r="441" spans="2:22" x14ac:dyDescent="0.35">
      <c r="B441" t="s">
        <v>163</v>
      </c>
      <c r="C441" s="79" t="s">
        <v>163</v>
      </c>
      <c r="E441" t="s">
        <v>163</v>
      </c>
      <c r="F441" t="s">
        <v>163</v>
      </c>
      <c r="G441" t="s">
        <v>163</v>
      </c>
      <c r="H441" t="s">
        <v>163</v>
      </c>
      <c r="I441" t="s">
        <v>163</v>
      </c>
      <c r="J441" t="s">
        <v>163</v>
      </c>
      <c r="K441" t="s">
        <v>163</v>
      </c>
      <c r="L441" t="s">
        <v>163</v>
      </c>
      <c r="M441" t="s">
        <v>163</v>
      </c>
      <c r="N441" t="s">
        <v>163</v>
      </c>
      <c r="O441" t="s">
        <v>163</v>
      </c>
      <c r="P441" t="s">
        <v>163</v>
      </c>
      <c r="Q441" s="80" t="s">
        <v>163</v>
      </c>
      <c r="R441" s="79"/>
      <c r="T441" t="s">
        <v>163</v>
      </c>
      <c r="U441" t="s">
        <v>163</v>
      </c>
      <c r="V441" t="s">
        <v>163</v>
      </c>
    </row>
    <row r="442" spans="2:22" x14ac:dyDescent="0.35">
      <c r="B442" t="s">
        <v>163</v>
      </c>
      <c r="C442" s="79" t="s">
        <v>163</v>
      </c>
      <c r="E442" t="s">
        <v>163</v>
      </c>
      <c r="F442" t="s">
        <v>163</v>
      </c>
      <c r="G442" t="s">
        <v>163</v>
      </c>
      <c r="H442" t="s">
        <v>163</v>
      </c>
      <c r="I442" t="s">
        <v>163</v>
      </c>
      <c r="J442" t="s">
        <v>163</v>
      </c>
      <c r="K442" t="s">
        <v>163</v>
      </c>
      <c r="L442" t="s">
        <v>163</v>
      </c>
      <c r="M442" t="s">
        <v>163</v>
      </c>
      <c r="N442" t="s">
        <v>163</v>
      </c>
      <c r="O442" t="s">
        <v>163</v>
      </c>
      <c r="P442" t="s">
        <v>163</v>
      </c>
      <c r="Q442" s="80" t="s">
        <v>163</v>
      </c>
      <c r="R442" s="79"/>
      <c r="T442" t="s">
        <v>163</v>
      </c>
      <c r="U442" t="s">
        <v>163</v>
      </c>
      <c r="V442" t="s">
        <v>163</v>
      </c>
    </row>
    <row r="443" spans="2:22" x14ac:dyDescent="0.35">
      <c r="B443" t="s">
        <v>163</v>
      </c>
      <c r="C443" s="79" t="s">
        <v>163</v>
      </c>
      <c r="E443" t="s">
        <v>163</v>
      </c>
      <c r="F443" t="s">
        <v>163</v>
      </c>
      <c r="G443" t="s">
        <v>163</v>
      </c>
      <c r="H443" t="s">
        <v>163</v>
      </c>
      <c r="I443" t="s">
        <v>163</v>
      </c>
      <c r="J443" t="s">
        <v>163</v>
      </c>
      <c r="K443" t="s">
        <v>163</v>
      </c>
      <c r="L443" t="s">
        <v>163</v>
      </c>
      <c r="M443" t="s">
        <v>163</v>
      </c>
      <c r="N443" t="s">
        <v>163</v>
      </c>
      <c r="O443" t="s">
        <v>163</v>
      </c>
      <c r="P443" t="s">
        <v>163</v>
      </c>
      <c r="Q443" s="80" t="s">
        <v>163</v>
      </c>
      <c r="R443" s="79"/>
      <c r="T443" t="s">
        <v>163</v>
      </c>
      <c r="U443" t="s">
        <v>163</v>
      </c>
      <c r="V443" t="s">
        <v>163</v>
      </c>
    </row>
    <row r="444" spans="2:22" x14ac:dyDescent="0.35">
      <c r="B444" t="s">
        <v>163</v>
      </c>
      <c r="C444" s="79" t="s">
        <v>163</v>
      </c>
      <c r="E444" t="s">
        <v>163</v>
      </c>
      <c r="F444" t="s">
        <v>163</v>
      </c>
      <c r="G444" t="s">
        <v>163</v>
      </c>
      <c r="H444" t="s">
        <v>163</v>
      </c>
      <c r="I444" t="s">
        <v>163</v>
      </c>
      <c r="J444" t="s">
        <v>163</v>
      </c>
      <c r="K444" t="s">
        <v>163</v>
      </c>
      <c r="L444" t="s">
        <v>163</v>
      </c>
      <c r="M444" t="s">
        <v>163</v>
      </c>
      <c r="N444" t="s">
        <v>163</v>
      </c>
      <c r="O444" t="s">
        <v>163</v>
      </c>
      <c r="P444" t="s">
        <v>163</v>
      </c>
      <c r="Q444" s="80" t="s">
        <v>163</v>
      </c>
      <c r="R444" s="79"/>
      <c r="T444" t="s">
        <v>163</v>
      </c>
      <c r="U444" t="s">
        <v>163</v>
      </c>
      <c r="V444" t="s">
        <v>163</v>
      </c>
    </row>
    <row r="445" spans="2:22" x14ac:dyDescent="0.35">
      <c r="B445" t="s">
        <v>163</v>
      </c>
      <c r="C445" s="79" t="s">
        <v>163</v>
      </c>
      <c r="E445" t="s">
        <v>163</v>
      </c>
      <c r="F445" t="s">
        <v>163</v>
      </c>
      <c r="G445" t="s">
        <v>163</v>
      </c>
      <c r="H445" t="s">
        <v>163</v>
      </c>
      <c r="I445" t="s">
        <v>163</v>
      </c>
      <c r="J445" t="s">
        <v>163</v>
      </c>
      <c r="K445" t="s">
        <v>163</v>
      </c>
      <c r="L445" t="s">
        <v>163</v>
      </c>
      <c r="M445" t="s">
        <v>163</v>
      </c>
      <c r="N445" t="s">
        <v>163</v>
      </c>
      <c r="O445" t="s">
        <v>163</v>
      </c>
      <c r="P445" t="s">
        <v>163</v>
      </c>
      <c r="Q445" s="80" t="s">
        <v>163</v>
      </c>
      <c r="R445" s="79"/>
      <c r="T445" t="s">
        <v>163</v>
      </c>
      <c r="U445" t="s">
        <v>163</v>
      </c>
      <c r="V445" t="s">
        <v>163</v>
      </c>
    </row>
    <row r="446" spans="2:22" x14ac:dyDescent="0.35">
      <c r="B446" t="s">
        <v>163</v>
      </c>
      <c r="C446" s="79" t="s">
        <v>163</v>
      </c>
      <c r="E446" t="s">
        <v>163</v>
      </c>
      <c r="F446" t="s">
        <v>163</v>
      </c>
      <c r="G446" t="s">
        <v>163</v>
      </c>
      <c r="H446" t="s">
        <v>163</v>
      </c>
      <c r="I446" t="s">
        <v>163</v>
      </c>
      <c r="J446" t="s">
        <v>163</v>
      </c>
      <c r="K446" t="s">
        <v>163</v>
      </c>
      <c r="L446" t="s">
        <v>163</v>
      </c>
      <c r="M446" t="s">
        <v>163</v>
      </c>
      <c r="N446" t="s">
        <v>163</v>
      </c>
      <c r="O446" t="s">
        <v>163</v>
      </c>
      <c r="P446" t="s">
        <v>163</v>
      </c>
      <c r="Q446" s="80" t="s">
        <v>163</v>
      </c>
      <c r="R446" s="79"/>
      <c r="T446" t="s">
        <v>163</v>
      </c>
      <c r="U446" t="s">
        <v>163</v>
      </c>
      <c r="V446" t="s">
        <v>163</v>
      </c>
    </row>
    <row r="447" spans="2:22" x14ac:dyDescent="0.35">
      <c r="B447" t="s">
        <v>163</v>
      </c>
      <c r="C447" s="79" t="s">
        <v>163</v>
      </c>
      <c r="E447" t="s">
        <v>163</v>
      </c>
      <c r="F447" t="s">
        <v>163</v>
      </c>
      <c r="G447" t="s">
        <v>163</v>
      </c>
      <c r="H447" t="s">
        <v>163</v>
      </c>
      <c r="I447" t="s">
        <v>163</v>
      </c>
      <c r="J447" t="s">
        <v>163</v>
      </c>
      <c r="K447" t="s">
        <v>163</v>
      </c>
      <c r="L447" t="s">
        <v>163</v>
      </c>
      <c r="M447" t="s">
        <v>163</v>
      </c>
      <c r="N447" t="s">
        <v>163</v>
      </c>
      <c r="O447" t="s">
        <v>163</v>
      </c>
      <c r="P447" t="s">
        <v>163</v>
      </c>
      <c r="Q447" s="80" t="s">
        <v>163</v>
      </c>
      <c r="R447" s="79"/>
      <c r="T447" t="s">
        <v>163</v>
      </c>
      <c r="U447" t="s">
        <v>163</v>
      </c>
      <c r="V447" t="s">
        <v>163</v>
      </c>
    </row>
    <row r="448" spans="2:22" x14ac:dyDescent="0.35">
      <c r="B448" t="s">
        <v>163</v>
      </c>
      <c r="C448" s="79" t="s">
        <v>163</v>
      </c>
      <c r="E448" t="s">
        <v>163</v>
      </c>
      <c r="F448" t="s">
        <v>163</v>
      </c>
      <c r="G448" t="s">
        <v>163</v>
      </c>
      <c r="H448" t="s">
        <v>163</v>
      </c>
      <c r="I448" t="s">
        <v>163</v>
      </c>
      <c r="J448" t="s">
        <v>163</v>
      </c>
      <c r="K448" t="s">
        <v>163</v>
      </c>
      <c r="L448" t="s">
        <v>163</v>
      </c>
      <c r="M448" t="s">
        <v>163</v>
      </c>
      <c r="N448" t="s">
        <v>163</v>
      </c>
      <c r="O448" t="s">
        <v>163</v>
      </c>
      <c r="P448" t="s">
        <v>163</v>
      </c>
      <c r="Q448" s="80" t="s">
        <v>163</v>
      </c>
      <c r="R448" s="79"/>
      <c r="T448" t="s">
        <v>163</v>
      </c>
      <c r="U448" t="s">
        <v>163</v>
      </c>
      <c r="V448" t="s">
        <v>163</v>
      </c>
    </row>
    <row r="449" spans="2:22" x14ac:dyDescent="0.35">
      <c r="B449" t="s">
        <v>163</v>
      </c>
      <c r="C449" s="79" t="s">
        <v>163</v>
      </c>
      <c r="E449" t="s">
        <v>163</v>
      </c>
      <c r="F449" t="s">
        <v>163</v>
      </c>
      <c r="G449" t="s">
        <v>163</v>
      </c>
      <c r="H449" t="s">
        <v>163</v>
      </c>
      <c r="I449" t="s">
        <v>163</v>
      </c>
      <c r="J449" t="s">
        <v>163</v>
      </c>
      <c r="K449" t="s">
        <v>163</v>
      </c>
      <c r="L449" t="s">
        <v>163</v>
      </c>
      <c r="M449" t="s">
        <v>163</v>
      </c>
      <c r="N449" t="s">
        <v>163</v>
      </c>
      <c r="O449" t="s">
        <v>163</v>
      </c>
      <c r="P449" t="s">
        <v>163</v>
      </c>
      <c r="Q449" s="80" t="s">
        <v>163</v>
      </c>
      <c r="R449" s="79"/>
      <c r="T449" t="s">
        <v>163</v>
      </c>
      <c r="U449" t="s">
        <v>163</v>
      </c>
      <c r="V449" t="s">
        <v>163</v>
      </c>
    </row>
    <row r="450" spans="2:22" x14ac:dyDescent="0.35">
      <c r="B450" t="s">
        <v>163</v>
      </c>
      <c r="C450" s="79" t="s">
        <v>163</v>
      </c>
      <c r="E450" t="s">
        <v>163</v>
      </c>
      <c r="F450" t="s">
        <v>163</v>
      </c>
      <c r="G450" t="s">
        <v>163</v>
      </c>
      <c r="H450" t="s">
        <v>163</v>
      </c>
      <c r="I450" t="s">
        <v>163</v>
      </c>
      <c r="J450" t="s">
        <v>163</v>
      </c>
      <c r="K450" t="s">
        <v>163</v>
      </c>
      <c r="L450" t="s">
        <v>163</v>
      </c>
      <c r="M450" t="s">
        <v>163</v>
      </c>
      <c r="N450" t="s">
        <v>163</v>
      </c>
      <c r="O450" t="s">
        <v>163</v>
      </c>
      <c r="P450" t="s">
        <v>163</v>
      </c>
      <c r="Q450" s="80" t="s">
        <v>163</v>
      </c>
      <c r="R450" s="79"/>
      <c r="T450" t="s">
        <v>163</v>
      </c>
      <c r="U450" t="s">
        <v>163</v>
      </c>
      <c r="V450" t="s">
        <v>163</v>
      </c>
    </row>
    <row r="451" spans="2:22" x14ac:dyDescent="0.35">
      <c r="B451" t="s">
        <v>163</v>
      </c>
      <c r="C451" s="79" t="s">
        <v>163</v>
      </c>
      <c r="E451" t="s">
        <v>163</v>
      </c>
      <c r="F451" t="s">
        <v>163</v>
      </c>
      <c r="G451" t="s">
        <v>163</v>
      </c>
      <c r="H451" t="s">
        <v>163</v>
      </c>
      <c r="I451" t="s">
        <v>163</v>
      </c>
      <c r="J451" t="s">
        <v>163</v>
      </c>
      <c r="K451" t="s">
        <v>163</v>
      </c>
      <c r="L451" t="s">
        <v>163</v>
      </c>
      <c r="M451" t="s">
        <v>163</v>
      </c>
      <c r="N451" t="s">
        <v>163</v>
      </c>
      <c r="O451" t="s">
        <v>163</v>
      </c>
      <c r="P451" t="s">
        <v>163</v>
      </c>
      <c r="Q451" s="80" t="s">
        <v>163</v>
      </c>
      <c r="R451" s="79"/>
      <c r="T451" t="s">
        <v>163</v>
      </c>
      <c r="U451" t="s">
        <v>163</v>
      </c>
      <c r="V451" t="s">
        <v>163</v>
      </c>
    </row>
    <row r="452" spans="2:22" x14ac:dyDescent="0.35">
      <c r="B452" t="s">
        <v>163</v>
      </c>
      <c r="C452" s="79" t="s">
        <v>163</v>
      </c>
      <c r="E452" t="s">
        <v>163</v>
      </c>
      <c r="F452" t="s">
        <v>163</v>
      </c>
      <c r="G452" t="s">
        <v>163</v>
      </c>
      <c r="H452" t="s">
        <v>163</v>
      </c>
      <c r="I452" t="s">
        <v>163</v>
      </c>
      <c r="J452" t="s">
        <v>163</v>
      </c>
      <c r="K452" t="s">
        <v>163</v>
      </c>
      <c r="L452" t="s">
        <v>163</v>
      </c>
      <c r="M452" t="s">
        <v>163</v>
      </c>
      <c r="N452" t="s">
        <v>163</v>
      </c>
      <c r="O452" t="s">
        <v>163</v>
      </c>
      <c r="P452" t="s">
        <v>163</v>
      </c>
      <c r="Q452" s="80" t="s">
        <v>163</v>
      </c>
      <c r="R452" s="79"/>
      <c r="T452" t="s">
        <v>163</v>
      </c>
      <c r="U452" t="s">
        <v>163</v>
      </c>
      <c r="V452" t="s">
        <v>163</v>
      </c>
    </row>
    <row r="453" spans="2:22" x14ac:dyDescent="0.35">
      <c r="B453" t="s">
        <v>163</v>
      </c>
      <c r="C453" s="79" t="s">
        <v>163</v>
      </c>
      <c r="E453" t="s">
        <v>163</v>
      </c>
      <c r="F453" t="s">
        <v>163</v>
      </c>
      <c r="G453" t="s">
        <v>163</v>
      </c>
      <c r="H453" t="s">
        <v>163</v>
      </c>
      <c r="I453" t="s">
        <v>163</v>
      </c>
      <c r="J453" t="s">
        <v>163</v>
      </c>
      <c r="K453" t="s">
        <v>163</v>
      </c>
      <c r="L453" t="s">
        <v>163</v>
      </c>
      <c r="M453" t="s">
        <v>163</v>
      </c>
      <c r="N453" t="s">
        <v>163</v>
      </c>
      <c r="O453" t="s">
        <v>163</v>
      </c>
      <c r="P453" t="s">
        <v>163</v>
      </c>
      <c r="Q453" s="80" t="s">
        <v>163</v>
      </c>
      <c r="R453" s="79"/>
      <c r="T453" t="s">
        <v>163</v>
      </c>
      <c r="U453" t="s">
        <v>163</v>
      </c>
      <c r="V453" t="s">
        <v>163</v>
      </c>
    </row>
    <row r="454" spans="2:22" x14ac:dyDescent="0.35">
      <c r="B454" t="s">
        <v>163</v>
      </c>
      <c r="C454" s="79" t="s">
        <v>163</v>
      </c>
      <c r="E454" t="s">
        <v>163</v>
      </c>
      <c r="F454" t="s">
        <v>163</v>
      </c>
      <c r="G454" t="s">
        <v>163</v>
      </c>
      <c r="H454" t="s">
        <v>163</v>
      </c>
      <c r="I454" t="s">
        <v>163</v>
      </c>
      <c r="J454" t="s">
        <v>163</v>
      </c>
      <c r="K454" t="s">
        <v>163</v>
      </c>
      <c r="L454" t="s">
        <v>163</v>
      </c>
      <c r="M454" t="s">
        <v>163</v>
      </c>
      <c r="N454" t="s">
        <v>163</v>
      </c>
      <c r="O454" t="s">
        <v>163</v>
      </c>
      <c r="P454" t="s">
        <v>163</v>
      </c>
      <c r="Q454" s="80" t="s">
        <v>163</v>
      </c>
      <c r="R454" s="79"/>
      <c r="T454" t="s">
        <v>163</v>
      </c>
      <c r="U454" t="s">
        <v>163</v>
      </c>
      <c r="V454" t="s">
        <v>163</v>
      </c>
    </row>
    <row r="455" spans="2:22" x14ac:dyDescent="0.35">
      <c r="B455" t="s">
        <v>163</v>
      </c>
      <c r="C455" s="79" t="s">
        <v>163</v>
      </c>
      <c r="E455" t="s">
        <v>163</v>
      </c>
      <c r="F455" t="s">
        <v>163</v>
      </c>
      <c r="G455" t="s">
        <v>163</v>
      </c>
      <c r="H455" t="s">
        <v>163</v>
      </c>
      <c r="I455" t="s">
        <v>163</v>
      </c>
      <c r="J455" t="s">
        <v>163</v>
      </c>
      <c r="K455" t="s">
        <v>163</v>
      </c>
      <c r="L455" t="s">
        <v>163</v>
      </c>
      <c r="M455" t="s">
        <v>163</v>
      </c>
      <c r="N455" t="s">
        <v>163</v>
      </c>
      <c r="O455" t="s">
        <v>163</v>
      </c>
      <c r="P455" t="s">
        <v>163</v>
      </c>
      <c r="Q455" s="80" t="s">
        <v>163</v>
      </c>
      <c r="R455" s="79"/>
      <c r="T455" t="s">
        <v>163</v>
      </c>
      <c r="U455" t="s">
        <v>163</v>
      </c>
      <c r="V455" t="s">
        <v>163</v>
      </c>
    </row>
    <row r="456" spans="2:22" x14ac:dyDescent="0.35">
      <c r="B456" t="s">
        <v>163</v>
      </c>
      <c r="C456" s="79" t="s">
        <v>163</v>
      </c>
      <c r="E456" t="s">
        <v>163</v>
      </c>
      <c r="F456" t="s">
        <v>163</v>
      </c>
      <c r="G456" t="s">
        <v>163</v>
      </c>
      <c r="H456" t="s">
        <v>163</v>
      </c>
      <c r="I456" t="s">
        <v>163</v>
      </c>
      <c r="J456" t="s">
        <v>163</v>
      </c>
      <c r="K456" t="s">
        <v>163</v>
      </c>
      <c r="L456" t="s">
        <v>163</v>
      </c>
      <c r="M456" t="s">
        <v>163</v>
      </c>
      <c r="N456" t="s">
        <v>163</v>
      </c>
      <c r="O456" t="s">
        <v>163</v>
      </c>
      <c r="P456" t="s">
        <v>163</v>
      </c>
      <c r="Q456" s="80" t="s">
        <v>163</v>
      </c>
      <c r="R456" s="79"/>
      <c r="T456" t="s">
        <v>163</v>
      </c>
      <c r="U456" t="s">
        <v>163</v>
      </c>
      <c r="V456" t="s">
        <v>163</v>
      </c>
    </row>
    <row r="457" spans="2:22" x14ac:dyDescent="0.35">
      <c r="B457" t="s">
        <v>163</v>
      </c>
      <c r="C457" s="79" t="s">
        <v>163</v>
      </c>
      <c r="E457" t="s">
        <v>163</v>
      </c>
      <c r="F457" t="s">
        <v>163</v>
      </c>
      <c r="G457" t="s">
        <v>163</v>
      </c>
      <c r="H457" t="s">
        <v>163</v>
      </c>
      <c r="I457" t="s">
        <v>163</v>
      </c>
      <c r="J457" t="s">
        <v>163</v>
      </c>
      <c r="K457" t="s">
        <v>163</v>
      </c>
      <c r="L457" t="s">
        <v>163</v>
      </c>
      <c r="M457" t="s">
        <v>163</v>
      </c>
      <c r="N457" t="s">
        <v>163</v>
      </c>
      <c r="O457" t="s">
        <v>163</v>
      </c>
      <c r="P457" t="s">
        <v>163</v>
      </c>
      <c r="Q457" s="80" t="s">
        <v>163</v>
      </c>
      <c r="R457" s="79"/>
      <c r="T457" t="s">
        <v>163</v>
      </c>
      <c r="U457" t="s">
        <v>163</v>
      </c>
      <c r="V457" t="s">
        <v>163</v>
      </c>
    </row>
    <row r="458" spans="2:22" x14ac:dyDescent="0.35">
      <c r="B458" t="s">
        <v>163</v>
      </c>
      <c r="C458" s="79" t="s">
        <v>163</v>
      </c>
      <c r="E458" t="s">
        <v>163</v>
      </c>
      <c r="F458" t="s">
        <v>163</v>
      </c>
      <c r="G458" t="s">
        <v>163</v>
      </c>
      <c r="H458" t="s">
        <v>163</v>
      </c>
      <c r="I458" t="s">
        <v>163</v>
      </c>
      <c r="J458" t="s">
        <v>163</v>
      </c>
      <c r="K458" t="s">
        <v>163</v>
      </c>
      <c r="L458" t="s">
        <v>163</v>
      </c>
      <c r="M458" t="s">
        <v>163</v>
      </c>
      <c r="N458" t="s">
        <v>163</v>
      </c>
      <c r="O458" t="s">
        <v>163</v>
      </c>
      <c r="P458" t="s">
        <v>163</v>
      </c>
      <c r="Q458" s="80" t="s">
        <v>163</v>
      </c>
      <c r="R458" s="79"/>
      <c r="T458" t="s">
        <v>163</v>
      </c>
      <c r="U458" t="s">
        <v>163</v>
      </c>
      <c r="V458" t="s">
        <v>163</v>
      </c>
    </row>
    <row r="459" spans="2:22" x14ac:dyDescent="0.35">
      <c r="B459" t="s">
        <v>163</v>
      </c>
      <c r="C459" s="79" t="s">
        <v>163</v>
      </c>
      <c r="E459" t="s">
        <v>163</v>
      </c>
      <c r="F459" t="s">
        <v>163</v>
      </c>
      <c r="G459" t="s">
        <v>163</v>
      </c>
      <c r="H459" t="s">
        <v>163</v>
      </c>
      <c r="I459" t="s">
        <v>163</v>
      </c>
      <c r="J459" t="s">
        <v>163</v>
      </c>
      <c r="K459" t="s">
        <v>163</v>
      </c>
      <c r="L459" t="s">
        <v>163</v>
      </c>
      <c r="M459" t="s">
        <v>163</v>
      </c>
      <c r="N459" t="s">
        <v>163</v>
      </c>
      <c r="O459" t="s">
        <v>163</v>
      </c>
      <c r="P459" t="s">
        <v>163</v>
      </c>
      <c r="Q459" s="80" t="s">
        <v>163</v>
      </c>
      <c r="R459" s="79"/>
      <c r="T459" t="s">
        <v>163</v>
      </c>
      <c r="U459" t="s">
        <v>163</v>
      </c>
      <c r="V459" t="s">
        <v>163</v>
      </c>
    </row>
    <row r="460" spans="2:22" x14ac:dyDescent="0.35">
      <c r="B460" t="s">
        <v>163</v>
      </c>
      <c r="C460" s="79" t="s">
        <v>163</v>
      </c>
      <c r="E460" t="s">
        <v>163</v>
      </c>
      <c r="F460" t="s">
        <v>163</v>
      </c>
      <c r="G460" t="s">
        <v>163</v>
      </c>
      <c r="H460" t="s">
        <v>163</v>
      </c>
      <c r="I460" t="s">
        <v>163</v>
      </c>
      <c r="J460" t="s">
        <v>163</v>
      </c>
      <c r="K460" t="s">
        <v>163</v>
      </c>
      <c r="L460" t="s">
        <v>163</v>
      </c>
      <c r="M460" t="s">
        <v>163</v>
      </c>
      <c r="N460" t="s">
        <v>163</v>
      </c>
      <c r="O460" t="s">
        <v>163</v>
      </c>
      <c r="P460" t="s">
        <v>163</v>
      </c>
      <c r="Q460" s="80" t="s">
        <v>163</v>
      </c>
      <c r="R460" s="79"/>
      <c r="T460" t="s">
        <v>163</v>
      </c>
      <c r="U460" t="s">
        <v>163</v>
      </c>
      <c r="V460" t="s">
        <v>163</v>
      </c>
    </row>
    <row r="461" spans="2:22" x14ac:dyDescent="0.35">
      <c r="B461" t="s">
        <v>163</v>
      </c>
      <c r="C461" s="79" t="s">
        <v>163</v>
      </c>
      <c r="E461" t="s">
        <v>163</v>
      </c>
      <c r="F461" t="s">
        <v>163</v>
      </c>
      <c r="G461" t="s">
        <v>163</v>
      </c>
      <c r="H461" t="s">
        <v>163</v>
      </c>
      <c r="I461" t="s">
        <v>163</v>
      </c>
      <c r="J461" t="s">
        <v>163</v>
      </c>
      <c r="K461" t="s">
        <v>163</v>
      </c>
      <c r="L461" t="s">
        <v>163</v>
      </c>
      <c r="M461" t="s">
        <v>163</v>
      </c>
      <c r="N461" t="s">
        <v>163</v>
      </c>
      <c r="O461" t="s">
        <v>163</v>
      </c>
      <c r="P461" t="s">
        <v>163</v>
      </c>
      <c r="Q461" s="80" t="s">
        <v>163</v>
      </c>
      <c r="R461" s="79"/>
      <c r="T461" t="s">
        <v>163</v>
      </c>
      <c r="U461" t="s">
        <v>163</v>
      </c>
      <c r="V461" t="s">
        <v>163</v>
      </c>
    </row>
    <row r="462" spans="2:22" x14ac:dyDescent="0.35">
      <c r="B462" t="s">
        <v>163</v>
      </c>
      <c r="C462" s="79" t="s">
        <v>163</v>
      </c>
      <c r="E462" t="s">
        <v>163</v>
      </c>
      <c r="F462" t="s">
        <v>163</v>
      </c>
      <c r="G462" t="s">
        <v>163</v>
      </c>
      <c r="H462" t="s">
        <v>163</v>
      </c>
      <c r="I462" t="s">
        <v>163</v>
      </c>
      <c r="J462" t="s">
        <v>163</v>
      </c>
      <c r="K462" t="s">
        <v>163</v>
      </c>
      <c r="L462" t="s">
        <v>163</v>
      </c>
      <c r="M462" t="s">
        <v>163</v>
      </c>
      <c r="N462" t="s">
        <v>163</v>
      </c>
      <c r="O462" t="s">
        <v>163</v>
      </c>
      <c r="P462" t="s">
        <v>163</v>
      </c>
      <c r="Q462" s="80" t="s">
        <v>163</v>
      </c>
      <c r="R462" s="79"/>
      <c r="T462" t="s">
        <v>163</v>
      </c>
      <c r="U462" t="s">
        <v>163</v>
      </c>
      <c r="V462" t="s">
        <v>163</v>
      </c>
    </row>
    <row r="463" spans="2:22" x14ac:dyDescent="0.35">
      <c r="B463" t="s">
        <v>163</v>
      </c>
      <c r="C463" s="79" t="s">
        <v>163</v>
      </c>
      <c r="E463" t="s">
        <v>163</v>
      </c>
      <c r="F463" t="s">
        <v>163</v>
      </c>
      <c r="G463" t="s">
        <v>163</v>
      </c>
      <c r="H463" t="s">
        <v>163</v>
      </c>
      <c r="I463" t="s">
        <v>163</v>
      </c>
      <c r="J463" t="s">
        <v>163</v>
      </c>
      <c r="K463" t="s">
        <v>163</v>
      </c>
      <c r="L463" t="s">
        <v>163</v>
      </c>
      <c r="M463" t="s">
        <v>163</v>
      </c>
      <c r="N463" t="s">
        <v>163</v>
      </c>
      <c r="O463" t="s">
        <v>163</v>
      </c>
      <c r="P463" t="s">
        <v>163</v>
      </c>
      <c r="Q463" s="80" t="s">
        <v>163</v>
      </c>
      <c r="R463" s="79"/>
      <c r="T463" t="s">
        <v>163</v>
      </c>
      <c r="U463" t="s">
        <v>163</v>
      </c>
      <c r="V463" t="s">
        <v>163</v>
      </c>
    </row>
    <row r="464" spans="2:22" x14ac:dyDescent="0.35">
      <c r="B464" t="s">
        <v>163</v>
      </c>
      <c r="C464" s="79" t="s">
        <v>163</v>
      </c>
      <c r="E464" t="s">
        <v>163</v>
      </c>
      <c r="F464" t="s">
        <v>163</v>
      </c>
      <c r="G464" t="s">
        <v>163</v>
      </c>
      <c r="H464" t="s">
        <v>163</v>
      </c>
      <c r="I464" t="s">
        <v>163</v>
      </c>
      <c r="J464" t="s">
        <v>163</v>
      </c>
      <c r="K464" t="s">
        <v>163</v>
      </c>
      <c r="L464" t="s">
        <v>163</v>
      </c>
      <c r="M464" t="s">
        <v>163</v>
      </c>
      <c r="N464" t="s">
        <v>163</v>
      </c>
      <c r="O464" t="s">
        <v>163</v>
      </c>
      <c r="P464" t="s">
        <v>163</v>
      </c>
      <c r="Q464" s="80" t="s">
        <v>163</v>
      </c>
      <c r="R464" s="79"/>
      <c r="T464" t="s">
        <v>163</v>
      </c>
      <c r="U464" t="s">
        <v>163</v>
      </c>
      <c r="V464" t="s">
        <v>163</v>
      </c>
    </row>
    <row r="465" spans="2:22" x14ac:dyDescent="0.35">
      <c r="B465" t="s">
        <v>163</v>
      </c>
      <c r="C465" s="79" t="s">
        <v>163</v>
      </c>
      <c r="E465" t="s">
        <v>163</v>
      </c>
      <c r="F465" t="s">
        <v>163</v>
      </c>
      <c r="G465" t="s">
        <v>163</v>
      </c>
      <c r="H465" t="s">
        <v>163</v>
      </c>
      <c r="I465" t="s">
        <v>163</v>
      </c>
      <c r="J465" t="s">
        <v>163</v>
      </c>
      <c r="K465" t="s">
        <v>163</v>
      </c>
      <c r="L465" t="s">
        <v>163</v>
      </c>
      <c r="M465" t="s">
        <v>163</v>
      </c>
      <c r="N465" t="s">
        <v>163</v>
      </c>
      <c r="O465" t="s">
        <v>163</v>
      </c>
      <c r="P465" t="s">
        <v>163</v>
      </c>
      <c r="Q465" s="80" t="s">
        <v>163</v>
      </c>
      <c r="R465" s="79"/>
      <c r="T465" t="s">
        <v>163</v>
      </c>
      <c r="U465" t="s">
        <v>163</v>
      </c>
      <c r="V465" t="s">
        <v>163</v>
      </c>
    </row>
    <row r="466" spans="2:22" x14ac:dyDescent="0.35">
      <c r="B466" t="s">
        <v>163</v>
      </c>
      <c r="C466" s="79" t="s">
        <v>163</v>
      </c>
      <c r="E466" t="s">
        <v>163</v>
      </c>
      <c r="F466" t="s">
        <v>163</v>
      </c>
      <c r="G466" t="s">
        <v>163</v>
      </c>
      <c r="H466" t="s">
        <v>163</v>
      </c>
      <c r="I466" t="s">
        <v>163</v>
      </c>
      <c r="J466" t="s">
        <v>163</v>
      </c>
      <c r="K466" t="s">
        <v>163</v>
      </c>
      <c r="L466" t="s">
        <v>163</v>
      </c>
      <c r="M466" t="s">
        <v>163</v>
      </c>
      <c r="N466" t="s">
        <v>163</v>
      </c>
      <c r="O466" t="s">
        <v>163</v>
      </c>
      <c r="P466" t="s">
        <v>163</v>
      </c>
      <c r="Q466" s="80" t="s">
        <v>163</v>
      </c>
      <c r="R466" s="79"/>
      <c r="T466" t="s">
        <v>163</v>
      </c>
      <c r="U466" t="s">
        <v>163</v>
      </c>
      <c r="V466" t="s">
        <v>163</v>
      </c>
    </row>
    <row r="467" spans="2:22" x14ac:dyDescent="0.35">
      <c r="B467" t="s">
        <v>163</v>
      </c>
      <c r="C467" s="79" t="s">
        <v>163</v>
      </c>
      <c r="E467" t="s">
        <v>163</v>
      </c>
      <c r="F467" t="s">
        <v>163</v>
      </c>
      <c r="G467" t="s">
        <v>163</v>
      </c>
      <c r="H467" t="s">
        <v>163</v>
      </c>
      <c r="I467" t="s">
        <v>163</v>
      </c>
      <c r="J467" t="s">
        <v>163</v>
      </c>
      <c r="K467" t="s">
        <v>163</v>
      </c>
      <c r="L467" t="s">
        <v>163</v>
      </c>
      <c r="M467" t="s">
        <v>163</v>
      </c>
      <c r="N467" t="s">
        <v>163</v>
      </c>
      <c r="O467" t="s">
        <v>163</v>
      </c>
      <c r="P467" t="s">
        <v>163</v>
      </c>
      <c r="Q467" s="80" t="s">
        <v>163</v>
      </c>
      <c r="R467" s="79"/>
      <c r="T467" t="s">
        <v>163</v>
      </c>
      <c r="U467" t="s">
        <v>163</v>
      </c>
      <c r="V467" t="s">
        <v>163</v>
      </c>
    </row>
    <row r="468" spans="2:22" x14ac:dyDescent="0.35">
      <c r="B468" t="s">
        <v>163</v>
      </c>
      <c r="C468" s="79" t="s">
        <v>163</v>
      </c>
      <c r="E468" t="s">
        <v>163</v>
      </c>
      <c r="F468" t="s">
        <v>163</v>
      </c>
      <c r="G468" t="s">
        <v>163</v>
      </c>
      <c r="H468" t="s">
        <v>163</v>
      </c>
      <c r="I468" t="s">
        <v>163</v>
      </c>
      <c r="J468" t="s">
        <v>163</v>
      </c>
      <c r="K468" t="s">
        <v>163</v>
      </c>
      <c r="L468" t="s">
        <v>163</v>
      </c>
      <c r="M468" t="s">
        <v>163</v>
      </c>
      <c r="N468" t="s">
        <v>163</v>
      </c>
      <c r="O468" t="s">
        <v>163</v>
      </c>
      <c r="P468" t="s">
        <v>163</v>
      </c>
      <c r="Q468" s="80" t="s">
        <v>163</v>
      </c>
      <c r="R468" s="79"/>
      <c r="T468" t="s">
        <v>163</v>
      </c>
      <c r="U468" t="s">
        <v>163</v>
      </c>
      <c r="V468" t="s">
        <v>163</v>
      </c>
    </row>
    <row r="469" spans="2:22" x14ac:dyDescent="0.35">
      <c r="B469" t="s">
        <v>163</v>
      </c>
      <c r="C469" s="79" t="s">
        <v>163</v>
      </c>
      <c r="E469" t="s">
        <v>163</v>
      </c>
      <c r="F469" t="s">
        <v>163</v>
      </c>
      <c r="G469" t="s">
        <v>163</v>
      </c>
      <c r="H469" t="s">
        <v>163</v>
      </c>
      <c r="I469" t="s">
        <v>163</v>
      </c>
      <c r="J469" t="s">
        <v>163</v>
      </c>
      <c r="K469" t="s">
        <v>163</v>
      </c>
      <c r="L469" t="s">
        <v>163</v>
      </c>
      <c r="M469" t="s">
        <v>163</v>
      </c>
      <c r="N469" t="s">
        <v>163</v>
      </c>
      <c r="O469" t="s">
        <v>163</v>
      </c>
      <c r="P469" t="s">
        <v>163</v>
      </c>
      <c r="Q469" s="80" t="s">
        <v>163</v>
      </c>
      <c r="R469" s="79"/>
      <c r="T469" t="s">
        <v>163</v>
      </c>
      <c r="U469" t="s">
        <v>163</v>
      </c>
      <c r="V469" t="s">
        <v>163</v>
      </c>
    </row>
    <row r="470" spans="2:22" x14ac:dyDescent="0.35">
      <c r="B470" t="s">
        <v>163</v>
      </c>
      <c r="C470" s="79" t="s">
        <v>163</v>
      </c>
      <c r="E470" t="s">
        <v>163</v>
      </c>
      <c r="F470" t="s">
        <v>163</v>
      </c>
      <c r="G470" t="s">
        <v>163</v>
      </c>
      <c r="H470" t="s">
        <v>163</v>
      </c>
      <c r="I470" t="s">
        <v>163</v>
      </c>
      <c r="J470" t="s">
        <v>163</v>
      </c>
      <c r="K470" t="s">
        <v>163</v>
      </c>
      <c r="L470" t="s">
        <v>163</v>
      </c>
      <c r="M470" t="s">
        <v>163</v>
      </c>
      <c r="N470" t="s">
        <v>163</v>
      </c>
      <c r="O470" t="s">
        <v>163</v>
      </c>
      <c r="P470" t="s">
        <v>163</v>
      </c>
      <c r="Q470" s="80" t="s">
        <v>163</v>
      </c>
      <c r="R470" s="79"/>
      <c r="T470" t="s">
        <v>163</v>
      </c>
      <c r="U470" t="s">
        <v>163</v>
      </c>
      <c r="V470" t="s">
        <v>163</v>
      </c>
    </row>
    <row r="471" spans="2:22" x14ac:dyDescent="0.35">
      <c r="B471" t="s">
        <v>163</v>
      </c>
      <c r="C471" s="79" t="s">
        <v>163</v>
      </c>
      <c r="E471" t="s">
        <v>163</v>
      </c>
      <c r="F471" t="s">
        <v>163</v>
      </c>
      <c r="G471" t="s">
        <v>163</v>
      </c>
      <c r="H471" t="s">
        <v>163</v>
      </c>
      <c r="I471" t="s">
        <v>163</v>
      </c>
      <c r="J471" t="s">
        <v>163</v>
      </c>
      <c r="K471" t="s">
        <v>163</v>
      </c>
      <c r="L471" t="s">
        <v>163</v>
      </c>
      <c r="M471" t="s">
        <v>163</v>
      </c>
      <c r="N471" t="s">
        <v>163</v>
      </c>
      <c r="O471" t="s">
        <v>163</v>
      </c>
      <c r="P471" t="s">
        <v>163</v>
      </c>
      <c r="Q471" s="80" t="s">
        <v>163</v>
      </c>
      <c r="R471" s="79"/>
      <c r="T471" t="s">
        <v>163</v>
      </c>
      <c r="U471" t="s">
        <v>163</v>
      </c>
      <c r="V471" t="s">
        <v>163</v>
      </c>
    </row>
    <row r="472" spans="2:22" x14ac:dyDescent="0.35">
      <c r="B472" t="s">
        <v>163</v>
      </c>
      <c r="C472" s="79" t="s">
        <v>163</v>
      </c>
      <c r="E472" t="s">
        <v>163</v>
      </c>
      <c r="F472" t="s">
        <v>163</v>
      </c>
      <c r="G472" t="s">
        <v>163</v>
      </c>
      <c r="H472" t="s">
        <v>163</v>
      </c>
      <c r="I472" t="s">
        <v>163</v>
      </c>
      <c r="J472" t="s">
        <v>163</v>
      </c>
      <c r="K472" t="s">
        <v>163</v>
      </c>
      <c r="L472" t="s">
        <v>163</v>
      </c>
      <c r="M472" t="s">
        <v>163</v>
      </c>
      <c r="N472" t="s">
        <v>163</v>
      </c>
      <c r="O472" t="s">
        <v>163</v>
      </c>
      <c r="P472" t="s">
        <v>163</v>
      </c>
      <c r="Q472" s="80" t="s">
        <v>163</v>
      </c>
      <c r="R472" s="79"/>
      <c r="T472" t="s">
        <v>163</v>
      </c>
      <c r="U472" t="s">
        <v>163</v>
      </c>
      <c r="V472" t="s">
        <v>163</v>
      </c>
    </row>
    <row r="473" spans="2:22" x14ac:dyDescent="0.35">
      <c r="B473" t="s">
        <v>163</v>
      </c>
      <c r="C473" s="79" t="s">
        <v>163</v>
      </c>
      <c r="E473" t="s">
        <v>163</v>
      </c>
      <c r="F473" t="s">
        <v>163</v>
      </c>
      <c r="G473" t="s">
        <v>163</v>
      </c>
      <c r="H473" t="s">
        <v>163</v>
      </c>
      <c r="I473" t="s">
        <v>163</v>
      </c>
      <c r="J473" t="s">
        <v>163</v>
      </c>
      <c r="K473" t="s">
        <v>163</v>
      </c>
      <c r="L473" t="s">
        <v>163</v>
      </c>
      <c r="M473" t="s">
        <v>163</v>
      </c>
      <c r="N473" t="s">
        <v>163</v>
      </c>
      <c r="O473" t="s">
        <v>163</v>
      </c>
      <c r="P473" t="s">
        <v>163</v>
      </c>
      <c r="Q473" s="80" t="s">
        <v>163</v>
      </c>
      <c r="R473" s="79"/>
      <c r="T473" t="s">
        <v>163</v>
      </c>
      <c r="U473" t="s">
        <v>163</v>
      </c>
      <c r="V473" t="s">
        <v>163</v>
      </c>
    </row>
    <row r="474" spans="2:22" x14ac:dyDescent="0.35">
      <c r="B474" t="s">
        <v>163</v>
      </c>
      <c r="C474" s="79" t="s">
        <v>163</v>
      </c>
      <c r="E474" t="s">
        <v>163</v>
      </c>
      <c r="F474" t="s">
        <v>163</v>
      </c>
      <c r="G474" t="s">
        <v>163</v>
      </c>
      <c r="H474" t="s">
        <v>163</v>
      </c>
      <c r="I474" t="s">
        <v>163</v>
      </c>
      <c r="J474" t="s">
        <v>163</v>
      </c>
      <c r="K474" t="s">
        <v>163</v>
      </c>
      <c r="L474" t="s">
        <v>163</v>
      </c>
      <c r="M474" t="s">
        <v>163</v>
      </c>
      <c r="N474" t="s">
        <v>163</v>
      </c>
      <c r="O474" t="s">
        <v>163</v>
      </c>
      <c r="P474" t="s">
        <v>163</v>
      </c>
      <c r="Q474" s="80" t="s">
        <v>163</v>
      </c>
      <c r="R474" s="79"/>
      <c r="T474" t="s">
        <v>163</v>
      </c>
      <c r="U474" t="s">
        <v>163</v>
      </c>
      <c r="V474" t="s">
        <v>163</v>
      </c>
    </row>
    <row r="475" spans="2:22" x14ac:dyDescent="0.35">
      <c r="B475" t="s">
        <v>163</v>
      </c>
      <c r="C475" s="79" t="s">
        <v>163</v>
      </c>
      <c r="E475" t="s">
        <v>163</v>
      </c>
      <c r="F475" t="s">
        <v>163</v>
      </c>
      <c r="G475" t="s">
        <v>163</v>
      </c>
      <c r="H475" t="s">
        <v>163</v>
      </c>
      <c r="I475" t="s">
        <v>163</v>
      </c>
      <c r="J475" t="s">
        <v>163</v>
      </c>
      <c r="K475" t="s">
        <v>163</v>
      </c>
      <c r="L475" t="s">
        <v>163</v>
      </c>
      <c r="M475" t="s">
        <v>163</v>
      </c>
      <c r="N475" t="s">
        <v>163</v>
      </c>
      <c r="O475" t="s">
        <v>163</v>
      </c>
      <c r="P475" t="s">
        <v>163</v>
      </c>
      <c r="Q475" s="80" t="s">
        <v>163</v>
      </c>
      <c r="R475" s="79"/>
      <c r="T475" t="s">
        <v>163</v>
      </c>
      <c r="U475" t="s">
        <v>163</v>
      </c>
      <c r="V475" t="s">
        <v>163</v>
      </c>
    </row>
    <row r="476" spans="2:22" x14ac:dyDescent="0.35">
      <c r="B476" t="s">
        <v>163</v>
      </c>
      <c r="C476" s="79" t="s">
        <v>163</v>
      </c>
      <c r="E476" t="s">
        <v>163</v>
      </c>
      <c r="F476" t="s">
        <v>163</v>
      </c>
      <c r="G476" t="s">
        <v>163</v>
      </c>
      <c r="H476" t="s">
        <v>163</v>
      </c>
      <c r="I476" t="s">
        <v>163</v>
      </c>
      <c r="J476" t="s">
        <v>163</v>
      </c>
      <c r="K476" t="s">
        <v>163</v>
      </c>
      <c r="L476" t="s">
        <v>163</v>
      </c>
      <c r="M476" t="s">
        <v>163</v>
      </c>
      <c r="N476" t="s">
        <v>163</v>
      </c>
      <c r="O476" t="s">
        <v>163</v>
      </c>
      <c r="P476" t="s">
        <v>163</v>
      </c>
      <c r="Q476" s="80" t="s">
        <v>163</v>
      </c>
      <c r="R476" s="79"/>
      <c r="T476" t="s">
        <v>163</v>
      </c>
      <c r="U476" t="s">
        <v>163</v>
      </c>
      <c r="V476" t="s">
        <v>163</v>
      </c>
    </row>
    <row r="477" spans="2:22" x14ac:dyDescent="0.35">
      <c r="B477" t="s">
        <v>163</v>
      </c>
      <c r="C477" s="79" t="s">
        <v>163</v>
      </c>
      <c r="E477" t="s">
        <v>163</v>
      </c>
      <c r="F477" t="s">
        <v>163</v>
      </c>
      <c r="G477" t="s">
        <v>163</v>
      </c>
      <c r="H477" t="s">
        <v>163</v>
      </c>
      <c r="I477" t="s">
        <v>163</v>
      </c>
      <c r="J477" t="s">
        <v>163</v>
      </c>
      <c r="K477" t="s">
        <v>163</v>
      </c>
      <c r="L477" t="s">
        <v>163</v>
      </c>
      <c r="M477" t="s">
        <v>163</v>
      </c>
      <c r="N477" t="s">
        <v>163</v>
      </c>
      <c r="O477" t="s">
        <v>163</v>
      </c>
      <c r="P477" t="s">
        <v>163</v>
      </c>
      <c r="Q477" s="80" t="s">
        <v>163</v>
      </c>
      <c r="R477" s="79"/>
      <c r="T477" t="s">
        <v>163</v>
      </c>
      <c r="U477" t="s">
        <v>163</v>
      </c>
      <c r="V477" t="s">
        <v>163</v>
      </c>
    </row>
    <row r="478" spans="2:22" x14ac:dyDescent="0.35">
      <c r="B478" t="s">
        <v>163</v>
      </c>
      <c r="C478" s="79" t="s">
        <v>163</v>
      </c>
      <c r="E478" t="s">
        <v>163</v>
      </c>
      <c r="F478" t="s">
        <v>163</v>
      </c>
      <c r="G478" t="s">
        <v>163</v>
      </c>
      <c r="H478" t="s">
        <v>163</v>
      </c>
      <c r="I478" t="s">
        <v>163</v>
      </c>
      <c r="J478" t="s">
        <v>163</v>
      </c>
      <c r="K478" t="s">
        <v>163</v>
      </c>
      <c r="L478" t="s">
        <v>163</v>
      </c>
      <c r="M478" t="s">
        <v>163</v>
      </c>
      <c r="N478" t="s">
        <v>163</v>
      </c>
      <c r="O478" t="s">
        <v>163</v>
      </c>
      <c r="P478" t="s">
        <v>163</v>
      </c>
      <c r="Q478" s="80" t="s">
        <v>163</v>
      </c>
      <c r="R478" s="79"/>
      <c r="T478" t="s">
        <v>163</v>
      </c>
      <c r="U478" t="s">
        <v>163</v>
      </c>
      <c r="V478" t="s">
        <v>163</v>
      </c>
    </row>
    <row r="479" spans="2:22" x14ac:dyDescent="0.35">
      <c r="B479" t="s">
        <v>163</v>
      </c>
      <c r="C479" s="79" t="s">
        <v>163</v>
      </c>
      <c r="E479" t="s">
        <v>163</v>
      </c>
      <c r="F479" t="s">
        <v>163</v>
      </c>
      <c r="G479" t="s">
        <v>163</v>
      </c>
      <c r="H479" t="s">
        <v>163</v>
      </c>
      <c r="I479" t="s">
        <v>163</v>
      </c>
      <c r="J479" t="s">
        <v>163</v>
      </c>
      <c r="K479" t="s">
        <v>163</v>
      </c>
      <c r="L479" t="s">
        <v>163</v>
      </c>
      <c r="M479" t="s">
        <v>163</v>
      </c>
      <c r="N479" t="s">
        <v>163</v>
      </c>
      <c r="O479" t="s">
        <v>163</v>
      </c>
      <c r="P479" t="s">
        <v>163</v>
      </c>
      <c r="Q479" s="80" t="s">
        <v>163</v>
      </c>
      <c r="R479" s="79"/>
      <c r="T479" t="s">
        <v>163</v>
      </c>
      <c r="U479" t="s">
        <v>163</v>
      </c>
      <c r="V479" t="s">
        <v>163</v>
      </c>
    </row>
    <row r="480" spans="2:22" x14ac:dyDescent="0.35">
      <c r="B480" t="s">
        <v>163</v>
      </c>
      <c r="C480" s="79" t="s">
        <v>163</v>
      </c>
      <c r="E480" t="s">
        <v>163</v>
      </c>
      <c r="F480" t="s">
        <v>163</v>
      </c>
      <c r="G480" t="s">
        <v>163</v>
      </c>
      <c r="H480" t="s">
        <v>163</v>
      </c>
      <c r="I480" t="s">
        <v>163</v>
      </c>
      <c r="J480" t="s">
        <v>163</v>
      </c>
      <c r="K480" t="s">
        <v>163</v>
      </c>
      <c r="L480" t="s">
        <v>163</v>
      </c>
      <c r="M480" t="s">
        <v>163</v>
      </c>
      <c r="N480" t="s">
        <v>163</v>
      </c>
      <c r="O480" t="s">
        <v>163</v>
      </c>
      <c r="P480" t="s">
        <v>163</v>
      </c>
      <c r="Q480" s="80" t="s">
        <v>163</v>
      </c>
      <c r="R480" s="79"/>
      <c r="T480" t="s">
        <v>163</v>
      </c>
      <c r="U480" t="s">
        <v>163</v>
      </c>
      <c r="V480" t="s">
        <v>163</v>
      </c>
    </row>
    <row r="481" spans="2:22" x14ac:dyDescent="0.35">
      <c r="B481" t="s">
        <v>163</v>
      </c>
      <c r="C481" s="79" t="s">
        <v>163</v>
      </c>
      <c r="E481" t="s">
        <v>163</v>
      </c>
      <c r="F481" t="s">
        <v>163</v>
      </c>
      <c r="G481" t="s">
        <v>163</v>
      </c>
      <c r="H481" t="s">
        <v>163</v>
      </c>
      <c r="I481" t="s">
        <v>163</v>
      </c>
      <c r="J481" t="s">
        <v>163</v>
      </c>
      <c r="K481" t="s">
        <v>163</v>
      </c>
      <c r="L481" t="s">
        <v>163</v>
      </c>
      <c r="M481" t="s">
        <v>163</v>
      </c>
      <c r="N481" t="s">
        <v>163</v>
      </c>
      <c r="O481" t="s">
        <v>163</v>
      </c>
      <c r="P481" t="s">
        <v>163</v>
      </c>
      <c r="Q481" s="80" t="s">
        <v>163</v>
      </c>
      <c r="R481" s="79"/>
      <c r="T481" t="s">
        <v>163</v>
      </c>
      <c r="U481" t="s">
        <v>163</v>
      </c>
      <c r="V481" t="s">
        <v>163</v>
      </c>
    </row>
    <row r="482" spans="2:22" x14ac:dyDescent="0.35">
      <c r="B482" t="s">
        <v>163</v>
      </c>
      <c r="C482" s="79" t="s">
        <v>163</v>
      </c>
      <c r="E482" t="s">
        <v>163</v>
      </c>
      <c r="F482" t="s">
        <v>163</v>
      </c>
      <c r="G482" t="s">
        <v>163</v>
      </c>
      <c r="H482" t="s">
        <v>163</v>
      </c>
      <c r="I482" t="s">
        <v>163</v>
      </c>
      <c r="J482" t="s">
        <v>163</v>
      </c>
      <c r="K482" t="s">
        <v>163</v>
      </c>
      <c r="L482" t="s">
        <v>163</v>
      </c>
      <c r="M482" t="s">
        <v>163</v>
      </c>
      <c r="N482" t="s">
        <v>163</v>
      </c>
      <c r="O482" t="s">
        <v>163</v>
      </c>
      <c r="P482" t="s">
        <v>163</v>
      </c>
      <c r="Q482" s="80" t="s">
        <v>163</v>
      </c>
      <c r="R482" s="79"/>
      <c r="T482" t="s">
        <v>163</v>
      </c>
      <c r="U482" t="s">
        <v>163</v>
      </c>
      <c r="V482" t="s">
        <v>163</v>
      </c>
    </row>
    <row r="483" spans="2:22" x14ac:dyDescent="0.35">
      <c r="B483" t="s">
        <v>163</v>
      </c>
      <c r="C483" s="79" t="s">
        <v>163</v>
      </c>
      <c r="E483" t="s">
        <v>163</v>
      </c>
      <c r="F483" t="s">
        <v>163</v>
      </c>
      <c r="G483" t="s">
        <v>163</v>
      </c>
      <c r="H483" t="s">
        <v>163</v>
      </c>
      <c r="I483" t="s">
        <v>163</v>
      </c>
      <c r="J483" t="s">
        <v>163</v>
      </c>
      <c r="K483" t="s">
        <v>163</v>
      </c>
      <c r="L483" t="s">
        <v>163</v>
      </c>
      <c r="M483" t="s">
        <v>163</v>
      </c>
      <c r="N483" t="s">
        <v>163</v>
      </c>
      <c r="O483" t="s">
        <v>163</v>
      </c>
      <c r="P483" t="s">
        <v>163</v>
      </c>
      <c r="Q483" s="80" t="s">
        <v>163</v>
      </c>
      <c r="R483" s="79"/>
      <c r="T483" t="s">
        <v>163</v>
      </c>
      <c r="U483" t="s">
        <v>163</v>
      </c>
      <c r="V483" t="s">
        <v>163</v>
      </c>
    </row>
    <row r="484" spans="2:22" x14ac:dyDescent="0.35">
      <c r="B484" t="s">
        <v>163</v>
      </c>
      <c r="C484" s="79" t="s">
        <v>163</v>
      </c>
      <c r="E484" t="s">
        <v>163</v>
      </c>
      <c r="F484" t="s">
        <v>163</v>
      </c>
      <c r="G484" t="s">
        <v>163</v>
      </c>
      <c r="H484" t="s">
        <v>163</v>
      </c>
      <c r="I484" t="s">
        <v>163</v>
      </c>
      <c r="J484" t="s">
        <v>163</v>
      </c>
      <c r="K484" t="s">
        <v>163</v>
      </c>
      <c r="L484" t="s">
        <v>163</v>
      </c>
      <c r="M484" t="s">
        <v>163</v>
      </c>
      <c r="N484" t="s">
        <v>163</v>
      </c>
      <c r="O484" t="s">
        <v>163</v>
      </c>
      <c r="P484" t="s">
        <v>163</v>
      </c>
      <c r="Q484" s="80" t="s">
        <v>163</v>
      </c>
      <c r="R484" s="79"/>
      <c r="T484" t="s">
        <v>163</v>
      </c>
      <c r="U484" t="s">
        <v>163</v>
      </c>
      <c r="V484" t="s">
        <v>163</v>
      </c>
    </row>
    <row r="485" spans="2:22" x14ac:dyDescent="0.35">
      <c r="B485" t="s">
        <v>163</v>
      </c>
      <c r="C485" s="79" t="s">
        <v>163</v>
      </c>
      <c r="E485" t="s">
        <v>163</v>
      </c>
      <c r="F485" t="s">
        <v>163</v>
      </c>
      <c r="G485" t="s">
        <v>163</v>
      </c>
      <c r="H485" t="s">
        <v>163</v>
      </c>
      <c r="I485" t="s">
        <v>163</v>
      </c>
      <c r="J485" t="s">
        <v>163</v>
      </c>
      <c r="K485" t="s">
        <v>163</v>
      </c>
      <c r="L485" t="s">
        <v>163</v>
      </c>
      <c r="M485" t="s">
        <v>163</v>
      </c>
      <c r="N485" t="s">
        <v>163</v>
      </c>
      <c r="O485" t="s">
        <v>163</v>
      </c>
      <c r="P485" t="s">
        <v>163</v>
      </c>
      <c r="Q485" s="80" t="s">
        <v>163</v>
      </c>
      <c r="R485" s="79"/>
      <c r="T485" t="s">
        <v>163</v>
      </c>
      <c r="U485" t="s">
        <v>163</v>
      </c>
      <c r="V485" t="s">
        <v>163</v>
      </c>
    </row>
    <row r="486" spans="2:22" x14ac:dyDescent="0.35">
      <c r="B486" t="s">
        <v>163</v>
      </c>
      <c r="C486" s="79" t="s">
        <v>163</v>
      </c>
      <c r="E486" t="s">
        <v>163</v>
      </c>
      <c r="F486" t="s">
        <v>163</v>
      </c>
      <c r="G486" t="s">
        <v>163</v>
      </c>
      <c r="H486" t="s">
        <v>163</v>
      </c>
      <c r="I486" t="s">
        <v>163</v>
      </c>
      <c r="J486" t="s">
        <v>163</v>
      </c>
      <c r="K486" t="s">
        <v>163</v>
      </c>
      <c r="L486" t="s">
        <v>163</v>
      </c>
      <c r="M486" t="s">
        <v>163</v>
      </c>
      <c r="N486" t="s">
        <v>163</v>
      </c>
      <c r="O486" t="s">
        <v>163</v>
      </c>
      <c r="P486" t="s">
        <v>163</v>
      </c>
      <c r="Q486" s="80" t="s">
        <v>163</v>
      </c>
      <c r="R486" s="79"/>
      <c r="T486" t="s">
        <v>163</v>
      </c>
      <c r="U486" t="s">
        <v>163</v>
      </c>
      <c r="V486" t="s">
        <v>163</v>
      </c>
    </row>
    <row r="487" spans="2:22" x14ac:dyDescent="0.35">
      <c r="B487" t="s">
        <v>163</v>
      </c>
      <c r="C487" s="79" t="s">
        <v>163</v>
      </c>
      <c r="E487" t="s">
        <v>163</v>
      </c>
      <c r="F487" t="s">
        <v>163</v>
      </c>
      <c r="G487" t="s">
        <v>163</v>
      </c>
      <c r="H487" t="s">
        <v>163</v>
      </c>
      <c r="I487" t="s">
        <v>163</v>
      </c>
      <c r="J487" t="s">
        <v>163</v>
      </c>
      <c r="K487" t="s">
        <v>163</v>
      </c>
      <c r="L487" t="s">
        <v>163</v>
      </c>
      <c r="M487" t="s">
        <v>163</v>
      </c>
      <c r="N487" t="s">
        <v>163</v>
      </c>
      <c r="O487" t="s">
        <v>163</v>
      </c>
      <c r="P487" t="s">
        <v>163</v>
      </c>
      <c r="Q487" s="80" t="s">
        <v>163</v>
      </c>
      <c r="R487" s="79"/>
      <c r="T487" t="s">
        <v>163</v>
      </c>
      <c r="U487" t="s">
        <v>163</v>
      </c>
      <c r="V487" t="s">
        <v>163</v>
      </c>
    </row>
    <row r="488" spans="2:22" x14ac:dyDescent="0.35">
      <c r="B488" t="s">
        <v>163</v>
      </c>
      <c r="C488" s="79" t="s">
        <v>163</v>
      </c>
      <c r="E488" t="s">
        <v>163</v>
      </c>
      <c r="F488" t="s">
        <v>163</v>
      </c>
      <c r="G488" t="s">
        <v>163</v>
      </c>
      <c r="H488" t="s">
        <v>163</v>
      </c>
      <c r="I488" t="s">
        <v>163</v>
      </c>
      <c r="J488" t="s">
        <v>163</v>
      </c>
      <c r="K488" t="s">
        <v>163</v>
      </c>
      <c r="L488" t="s">
        <v>163</v>
      </c>
      <c r="M488" t="s">
        <v>163</v>
      </c>
      <c r="N488" t="s">
        <v>163</v>
      </c>
      <c r="O488" t="s">
        <v>163</v>
      </c>
      <c r="P488" t="s">
        <v>163</v>
      </c>
      <c r="Q488" s="80" t="s">
        <v>163</v>
      </c>
      <c r="R488" s="79"/>
      <c r="T488" t="s">
        <v>163</v>
      </c>
      <c r="U488" t="s">
        <v>163</v>
      </c>
      <c r="V488" t="s">
        <v>163</v>
      </c>
    </row>
    <row r="489" spans="2:22" x14ac:dyDescent="0.35">
      <c r="B489" t="s">
        <v>163</v>
      </c>
      <c r="C489" s="79" t="s">
        <v>163</v>
      </c>
      <c r="E489" t="s">
        <v>163</v>
      </c>
      <c r="F489" t="s">
        <v>163</v>
      </c>
      <c r="G489" t="s">
        <v>163</v>
      </c>
      <c r="H489" t="s">
        <v>163</v>
      </c>
      <c r="I489" t="s">
        <v>163</v>
      </c>
      <c r="J489" t="s">
        <v>163</v>
      </c>
      <c r="K489" t="s">
        <v>163</v>
      </c>
      <c r="L489" t="s">
        <v>163</v>
      </c>
      <c r="M489" t="s">
        <v>163</v>
      </c>
      <c r="N489" t="s">
        <v>163</v>
      </c>
      <c r="O489" t="s">
        <v>163</v>
      </c>
      <c r="P489" t="s">
        <v>163</v>
      </c>
      <c r="Q489" s="80" t="s">
        <v>163</v>
      </c>
      <c r="R489" s="79"/>
      <c r="T489" t="s">
        <v>163</v>
      </c>
      <c r="U489" t="s">
        <v>163</v>
      </c>
      <c r="V489" t="s">
        <v>163</v>
      </c>
    </row>
    <row r="490" spans="2:22" x14ac:dyDescent="0.35">
      <c r="B490" t="s">
        <v>163</v>
      </c>
      <c r="C490" s="79" t="s">
        <v>163</v>
      </c>
      <c r="E490" t="s">
        <v>163</v>
      </c>
      <c r="F490" t="s">
        <v>163</v>
      </c>
      <c r="G490" t="s">
        <v>163</v>
      </c>
      <c r="H490" t="s">
        <v>163</v>
      </c>
      <c r="I490" t="s">
        <v>163</v>
      </c>
      <c r="J490" t="s">
        <v>163</v>
      </c>
      <c r="K490" t="s">
        <v>163</v>
      </c>
      <c r="L490" t="s">
        <v>163</v>
      </c>
      <c r="M490" t="s">
        <v>163</v>
      </c>
      <c r="N490" t="s">
        <v>163</v>
      </c>
      <c r="O490" t="s">
        <v>163</v>
      </c>
      <c r="P490" t="s">
        <v>163</v>
      </c>
      <c r="Q490" s="80" t="s">
        <v>163</v>
      </c>
      <c r="R490" s="79"/>
      <c r="T490" t="s">
        <v>163</v>
      </c>
      <c r="U490" t="s">
        <v>163</v>
      </c>
      <c r="V490" t="s">
        <v>163</v>
      </c>
    </row>
    <row r="491" spans="2:22" x14ac:dyDescent="0.35">
      <c r="B491" t="s">
        <v>163</v>
      </c>
      <c r="C491" s="79" t="s">
        <v>163</v>
      </c>
      <c r="E491" t="s">
        <v>163</v>
      </c>
      <c r="F491" t="s">
        <v>163</v>
      </c>
      <c r="G491" t="s">
        <v>163</v>
      </c>
      <c r="H491" t="s">
        <v>163</v>
      </c>
      <c r="I491" t="s">
        <v>163</v>
      </c>
      <c r="J491" t="s">
        <v>163</v>
      </c>
      <c r="K491" t="s">
        <v>163</v>
      </c>
      <c r="L491" t="s">
        <v>163</v>
      </c>
      <c r="M491" t="s">
        <v>163</v>
      </c>
      <c r="N491" t="s">
        <v>163</v>
      </c>
      <c r="O491" t="s">
        <v>163</v>
      </c>
      <c r="P491" t="s">
        <v>163</v>
      </c>
      <c r="Q491" s="80" t="s">
        <v>163</v>
      </c>
      <c r="R491" s="79"/>
      <c r="T491" t="s">
        <v>163</v>
      </c>
      <c r="U491" t="s">
        <v>163</v>
      </c>
      <c r="V491" t="s">
        <v>163</v>
      </c>
    </row>
    <row r="492" spans="2:22" x14ac:dyDescent="0.35">
      <c r="B492" t="s">
        <v>163</v>
      </c>
      <c r="C492" s="79" t="s">
        <v>163</v>
      </c>
      <c r="E492" t="s">
        <v>163</v>
      </c>
      <c r="F492" t="s">
        <v>163</v>
      </c>
      <c r="G492" t="s">
        <v>163</v>
      </c>
      <c r="H492" t="s">
        <v>163</v>
      </c>
      <c r="I492" t="s">
        <v>163</v>
      </c>
      <c r="J492" t="s">
        <v>163</v>
      </c>
      <c r="K492" t="s">
        <v>163</v>
      </c>
      <c r="L492" t="s">
        <v>163</v>
      </c>
      <c r="M492" t="s">
        <v>163</v>
      </c>
      <c r="N492" t="s">
        <v>163</v>
      </c>
      <c r="O492" t="s">
        <v>163</v>
      </c>
      <c r="P492" t="s">
        <v>163</v>
      </c>
      <c r="Q492" s="80" t="s">
        <v>163</v>
      </c>
      <c r="R492" s="79"/>
      <c r="T492" t="s">
        <v>163</v>
      </c>
      <c r="U492" t="s">
        <v>163</v>
      </c>
      <c r="V492" t="s">
        <v>163</v>
      </c>
    </row>
    <row r="493" spans="2:22" x14ac:dyDescent="0.35">
      <c r="B493" t="s">
        <v>163</v>
      </c>
      <c r="C493" s="79" t="s">
        <v>163</v>
      </c>
      <c r="E493" t="s">
        <v>163</v>
      </c>
      <c r="F493" t="s">
        <v>163</v>
      </c>
      <c r="G493" t="s">
        <v>163</v>
      </c>
      <c r="H493" t="s">
        <v>163</v>
      </c>
      <c r="I493" t="s">
        <v>163</v>
      </c>
      <c r="J493" t="s">
        <v>163</v>
      </c>
      <c r="K493" t="s">
        <v>163</v>
      </c>
      <c r="L493" t="s">
        <v>163</v>
      </c>
      <c r="M493" t="s">
        <v>163</v>
      </c>
      <c r="N493" t="s">
        <v>163</v>
      </c>
      <c r="O493" t="s">
        <v>163</v>
      </c>
      <c r="P493" t="s">
        <v>163</v>
      </c>
      <c r="Q493" s="80" t="s">
        <v>163</v>
      </c>
      <c r="R493" s="79"/>
      <c r="T493" t="s">
        <v>163</v>
      </c>
      <c r="U493" t="s">
        <v>163</v>
      </c>
      <c r="V493" t="s">
        <v>163</v>
      </c>
    </row>
    <row r="494" spans="2:22" x14ac:dyDescent="0.35">
      <c r="B494" t="s">
        <v>163</v>
      </c>
      <c r="C494" s="79" t="s">
        <v>163</v>
      </c>
      <c r="E494" t="s">
        <v>163</v>
      </c>
      <c r="F494" t="s">
        <v>163</v>
      </c>
      <c r="G494" t="s">
        <v>163</v>
      </c>
      <c r="H494" t="s">
        <v>163</v>
      </c>
      <c r="I494" t="s">
        <v>163</v>
      </c>
      <c r="J494" t="s">
        <v>163</v>
      </c>
      <c r="K494" t="s">
        <v>163</v>
      </c>
      <c r="L494" t="s">
        <v>163</v>
      </c>
      <c r="M494" t="s">
        <v>163</v>
      </c>
      <c r="N494" t="s">
        <v>163</v>
      </c>
      <c r="O494" t="s">
        <v>163</v>
      </c>
      <c r="P494" t="s">
        <v>163</v>
      </c>
      <c r="Q494" s="80" t="s">
        <v>163</v>
      </c>
      <c r="R494" s="79"/>
      <c r="T494" t="s">
        <v>163</v>
      </c>
      <c r="U494" t="s">
        <v>163</v>
      </c>
      <c r="V494" t="s">
        <v>163</v>
      </c>
    </row>
    <row r="495" spans="2:22" x14ac:dyDescent="0.35">
      <c r="B495" t="s">
        <v>163</v>
      </c>
      <c r="C495" s="79" t="s">
        <v>163</v>
      </c>
      <c r="E495" t="s">
        <v>163</v>
      </c>
      <c r="F495" t="s">
        <v>163</v>
      </c>
      <c r="G495" t="s">
        <v>163</v>
      </c>
      <c r="H495" t="s">
        <v>163</v>
      </c>
      <c r="I495" t="s">
        <v>163</v>
      </c>
      <c r="J495" t="s">
        <v>163</v>
      </c>
      <c r="K495" t="s">
        <v>163</v>
      </c>
      <c r="L495" t="s">
        <v>163</v>
      </c>
      <c r="M495" t="s">
        <v>163</v>
      </c>
      <c r="N495" t="s">
        <v>163</v>
      </c>
      <c r="O495" t="s">
        <v>163</v>
      </c>
      <c r="P495" t="s">
        <v>163</v>
      </c>
      <c r="Q495" s="80" t="s">
        <v>163</v>
      </c>
      <c r="R495" s="79"/>
      <c r="T495" t="s">
        <v>163</v>
      </c>
      <c r="U495" t="s">
        <v>163</v>
      </c>
      <c r="V495" t="s">
        <v>163</v>
      </c>
    </row>
    <row r="496" spans="2:22" x14ac:dyDescent="0.35">
      <c r="B496" t="s">
        <v>163</v>
      </c>
      <c r="C496" s="79" t="s">
        <v>163</v>
      </c>
      <c r="E496" t="s">
        <v>163</v>
      </c>
      <c r="F496" t="s">
        <v>163</v>
      </c>
      <c r="G496" t="s">
        <v>163</v>
      </c>
      <c r="H496" t="s">
        <v>163</v>
      </c>
      <c r="I496" t="s">
        <v>163</v>
      </c>
      <c r="J496" t="s">
        <v>163</v>
      </c>
      <c r="K496" t="s">
        <v>163</v>
      </c>
      <c r="L496" t="s">
        <v>163</v>
      </c>
      <c r="M496" t="s">
        <v>163</v>
      </c>
      <c r="N496" t="s">
        <v>163</v>
      </c>
      <c r="O496" t="s">
        <v>163</v>
      </c>
      <c r="P496" t="s">
        <v>163</v>
      </c>
      <c r="Q496" s="80" t="s">
        <v>163</v>
      </c>
      <c r="R496" s="79"/>
      <c r="T496" t="s">
        <v>163</v>
      </c>
      <c r="U496" t="s">
        <v>163</v>
      </c>
      <c r="V496" t="s">
        <v>163</v>
      </c>
    </row>
    <row r="497" spans="2:22" x14ac:dyDescent="0.35">
      <c r="B497" t="s">
        <v>163</v>
      </c>
      <c r="C497" s="79" t="s">
        <v>163</v>
      </c>
      <c r="E497" t="s">
        <v>163</v>
      </c>
      <c r="F497" t="s">
        <v>163</v>
      </c>
      <c r="G497" t="s">
        <v>163</v>
      </c>
      <c r="H497" t="s">
        <v>163</v>
      </c>
      <c r="I497" t="s">
        <v>163</v>
      </c>
      <c r="J497" t="s">
        <v>163</v>
      </c>
      <c r="K497" t="s">
        <v>163</v>
      </c>
      <c r="L497" t="s">
        <v>163</v>
      </c>
      <c r="M497" t="s">
        <v>163</v>
      </c>
      <c r="N497" t="s">
        <v>163</v>
      </c>
      <c r="O497" t="s">
        <v>163</v>
      </c>
      <c r="P497" t="s">
        <v>163</v>
      </c>
      <c r="Q497" s="80" t="s">
        <v>163</v>
      </c>
      <c r="R497" s="79"/>
      <c r="T497" t="s">
        <v>163</v>
      </c>
      <c r="U497" t="s">
        <v>163</v>
      </c>
      <c r="V497" t="s">
        <v>163</v>
      </c>
    </row>
    <row r="498" spans="2:22" x14ac:dyDescent="0.35">
      <c r="B498" t="s">
        <v>163</v>
      </c>
      <c r="C498" s="79" t="s">
        <v>163</v>
      </c>
      <c r="E498" t="s">
        <v>163</v>
      </c>
      <c r="F498" t="s">
        <v>163</v>
      </c>
      <c r="G498" t="s">
        <v>163</v>
      </c>
      <c r="H498" t="s">
        <v>163</v>
      </c>
      <c r="I498" t="s">
        <v>163</v>
      </c>
      <c r="J498" t="s">
        <v>163</v>
      </c>
      <c r="K498" t="s">
        <v>163</v>
      </c>
      <c r="L498" t="s">
        <v>163</v>
      </c>
      <c r="M498" t="s">
        <v>163</v>
      </c>
      <c r="N498" t="s">
        <v>163</v>
      </c>
      <c r="O498" t="s">
        <v>163</v>
      </c>
      <c r="P498" t="s">
        <v>163</v>
      </c>
      <c r="Q498" s="80" t="s">
        <v>163</v>
      </c>
      <c r="R498" s="79"/>
      <c r="T498" t="s">
        <v>163</v>
      </c>
      <c r="U498" t="s">
        <v>163</v>
      </c>
      <c r="V498" t="s">
        <v>163</v>
      </c>
    </row>
    <row r="499" spans="2:22" x14ac:dyDescent="0.35">
      <c r="B499" t="s">
        <v>163</v>
      </c>
      <c r="C499" s="79" t="s">
        <v>163</v>
      </c>
      <c r="E499" t="s">
        <v>163</v>
      </c>
      <c r="F499" t="s">
        <v>163</v>
      </c>
      <c r="G499" t="s">
        <v>163</v>
      </c>
      <c r="H499" t="s">
        <v>163</v>
      </c>
      <c r="I499" t="s">
        <v>163</v>
      </c>
      <c r="J499" t="s">
        <v>163</v>
      </c>
      <c r="K499" t="s">
        <v>163</v>
      </c>
      <c r="L499" t="s">
        <v>163</v>
      </c>
      <c r="M499" t="s">
        <v>163</v>
      </c>
      <c r="N499" t="s">
        <v>163</v>
      </c>
      <c r="O499" t="s">
        <v>163</v>
      </c>
      <c r="P499" t="s">
        <v>163</v>
      </c>
      <c r="Q499" s="80" t="s">
        <v>163</v>
      </c>
      <c r="R499" s="79"/>
      <c r="T499" t="s">
        <v>163</v>
      </c>
      <c r="U499" t="s">
        <v>163</v>
      </c>
      <c r="V499" t="s">
        <v>163</v>
      </c>
    </row>
    <row r="500" spans="2:22" x14ac:dyDescent="0.35">
      <c r="B500" t="s">
        <v>163</v>
      </c>
      <c r="C500" s="79" t="s">
        <v>163</v>
      </c>
      <c r="E500" t="s">
        <v>163</v>
      </c>
      <c r="F500" t="s">
        <v>163</v>
      </c>
      <c r="G500" t="s">
        <v>163</v>
      </c>
      <c r="H500" t="s">
        <v>163</v>
      </c>
      <c r="I500" t="s">
        <v>163</v>
      </c>
      <c r="J500" t="s">
        <v>163</v>
      </c>
      <c r="K500" t="s">
        <v>163</v>
      </c>
      <c r="L500" t="s">
        <v>163</v>
      </c>
      <c r="M500" t="s">
        <v>163</v>
      </c>
      <c r="N500" t="s">
        <v>163</v>
      </c>
      <c r="O500" t="s">
        <v>163</v>
      </c>
      <c r="P500" t="s">
        <v>163</v>
      </c>
      <c r="Q500" s="80" t="s">
        <v>163</v>
      </c>
      <c r="R500" s="79"/>
      <c r="T500" t="s">
        <v>163</v>
      </c>
      <c r="U500" t="s">
        <v>163</v>
      </c>
      <c r="V500" t="s">
        <v>163</v>
      </c>
    </row>
    <row r="501" spans="2:22" x14ac:dyDescent="0.35">
      <c r="B501" t="s">
        <v>163</v>
      </c>
      <c r="C501" s="79" t="s">
        <v>163</v>
      </c>
      <c r="E501" t="s">
        <v>163</v>
      </c>
      <c r="F501" t="s">
        <v>163</v>
      </c>
      <c r="G501" t="s">
        <v>163</v>
      </c>
      <c r="H501" t="s">
        <v>163</v>
      </c>
      <c r="I501" t="s">
        <v>163</v>
      </c>
      <c r="J501" t="s">
        <v>163</v>
      </c>
      <c r="K501" t="s">
        <v>163</v>
      </c>
      <c r="L501" t="s">
        <v>163</v>
      </c>
      <c r="M501" t="s">
        <v>163</v>
      </c>
      <c r="N501" t="s">
        <v>163</v>
      </c>
      <c r="O501" t="s">
        <v>163</v>
      </c>
      <c r="P501" t="s">
        <v>163</v>
      </c>
      <c r="Q501" s="80" t="s">
        <v>163</v>
      </c>
      <c r="R501" s="79"/>
      <c r="T501" t="s">
        <v>163</v>
      </c>
      <c r="U501" t="s">
        <v>163</v>
      </c>
      <c r="V501" t="s">
        <v>163</v>
      </c>
    </row>
    <row r="502" spans="2:22" x14ac:dyDescent="0.35">
      <c r="B502" t="s">
        <v>163</v>
      </c>
      <c r="C502" s="79" t="s">
        <v>163</v>
      </c>
      <c r="E502" t="s">
        <v>163</v>
      </c>
      <c r="F502" t="s">
        <v>163</v>
      </c>
      <c r="G502" t="s">
        <v>163</v>
      </c>
      <c r="H502" t="s">
        <v>163</v>
      </c>
      <c r="I502" t="s">
        <v>163</v>
      </c>
      <c r="J502" t="s">
        <v>163</v>
      </c>
      <c r="K502" t="s">
        <v>163</v>
      </c>
      <c r="L502" t="s">
        <v>163</v>
      </c>
      <c r="M502" t="s">
        <v>163</v>
      </c>
      <c r="N502" t="s">
        <v>163</v>
      </c>
      <c r="O502" t="s">
        <v>163</v>
      </c>
      <c r="P502" t="s">
        <v>163</v>
      </c>
      <c r="Q502" s="80" t="s">
        <v>163</v>
      </c>
      <c r="R502" s="79"/>
      <c r="T502" t="s">
        <v>163</v>
      </c>
      <c r="U502" t="s">
        <v>163</v>
      </c>
      <c r="V502" t="s">
        <v>163</v>
      </c>
    </row>
    <row r="503" spans="2:22" x14ac:dyDescent="0.35">
      <c r="B503" t="s">
        <v>163</v>
      </c>
      <c r="C503" s="79" t="s">
        <v>163</v>
      </c>
      <c r="E503" t="s">
        <v>163</v>
      </c>
      <c r="F503" t="s">
        <v>163</v>
      </c>
      <c r="G503" t="s">
        <v>163</v>
      </c>
      <c r="H503" t="s">
        <v>163</v>
      </c>
      <c r="I503" t="s">
        <v>163</v>
      </c>
      <c r="J503" t="s">
        <v>163</v>
      </c>
      <c r="K503" t="s">
        <v>163</v>
      </c>
      <c r="L503" t="s">
        <v>163</v>
      </c>
      <c r="M503" t="s">
        <v>163</v>
      </c>
      <c r="N503" t="s">
        <v>163</v>
      </c>
      <c r="O503" t="s">
        <v>163</v>
      </c>
      <c r="P503" t="s">
        <v>163</v>
      </c>
      <c r="Q503" s="80" t="s">
        <v>163</v>
      </c>
      <c r="R503" s="79"/>
      <c r="T503" t="s">
        <v>163</v>
      </c>
      <c r="U503" t="s">
        <v>163</v>
      </c>
      <c r="V503" t="s">
        <v>163</v>
      </c>
    </row>
    <row r="504" spans="2:22" x14ac:dyDescent="0.35">
      <c r="B504" t="s">
        <v>163</v>
      </c>
      <c r="C504" s="79" t="s">
        <v>163</v>
      </c>
      <c r="E504" t="s">
        <v>163</v>
      </c>
      <c r="F504" t="s">
        <v>163</v>
      </c>
      <c r="G504" t="s">
        <v>163</v>
      </c>
      <c r="H504" t="s">
        <v>163</v>
      </c>
      <c r="I504" t="s">
        <v>163</v>
      </c>
      <c r="J504" t="s">
        <v>163</v>
      </c>
      <c r="K504" t="s">
        <v>163</v>
      </c>
      <c r="L504" t="s">
        <v>163</v>
      </c>
      <c r="M504" t="s">
        <v>163</v>
      </c>
      <c r="N504" t="s">
        <v>163</v>
      </c>
      <c r="O504" t="s">
        <v>163</v>
      </c>
      <c r="P504" t="s">
        <v>163</v>
      </c>
      <c r="Q504" s="80" t="s">
        <v>163</v>
      </c>
      <c r="R504" s="79"/>
      <c r="T504" t="s">
        <v>163</v>
      </c>
      <c r="U504" t="s">
        <v>163</v>
      </c>
      <c r="V504" t="s">
        <v>163</v>
      </c>
    </row>
    <row r="505" spans="2:22" x14ac:dyDescent="0.35">
      <c r="B505" t="s">
        <v>163</v>
      </c>
      <c r="C505" s="79" t="s">
        <v>163</v>
      </c>
      <c r="E505" t="s">
        <v>163</v>
      </c>
      <c r="F505" t="s">
        <v>163</v>
      </c>
      <c r="G505" t="s">
        <v>163</v>
      </c>
      <c r="H505" t="s">
        <v>163</v>
      </c>
      <c r="I505" t="s">
        <v>163</v>
      </c>
      <c r="J505" t="s">
        <v>163</v>
      </c>
      <c r="K505" t="s">
        <v>163</v>
      </c>
      <c r="L505" t="s">
        <v>163</v>
      </c>
      <c r="M505" t="s">
        <v>163</v>
      </c>
      <c r="N505" t="s">
        <v>163</v>
      </c>
      <c r="O505" t="s">
        <v>163</v>
      </c>
      <c r="P505" t="s">
        <v>163</v>
      </c>
      <c r="Q505" s="80" t="s">
        <v>163</v>
      </c>
      <c r="R505" s="79"/>
      <c r="T505" t="s">
        <v>163</v>
      </c>
      <c r="U505" t="s">
        <v>163</v>
      </c>
      <c r="V505" t="s">
        <v>163</v>
      </c>
    </row>
    <row r="506" spans="2:22" x14ac:dyDescent="0.35">
      <c r="B506" t="s">
        <v>163</v>
      </c>
      <c r="C506" s="79" t="s">
        <v>163</v>
      </c>
      <c r="E506" t="s">
        <v>163</v>
      </c>
      <c r="F506" t="s">
        <v>163</v>
      </c>
      <c r="G506" t="s">
        <v>163</v>
      </c>
      <c r="H506" t="s">
        <v>163</v>
      </c>
      <c r="I506" t="s">
        <v>163</v>
      </c>
      <c r="J506" t="s">
        <v>163</v>
      </c>
      <c r="K506" t="s">
        <v>163</v>
      </c>
      <c r="L506" t="s">
        <v>163</v>
      </c>
      <c r="M506" t="s">
        <v>163</v>
      </c>
      <c r="N506" t="s">
        <v>163</v>
      </c>
      <c r="O506" t="s">
        <v>163</v>
      </c>
      <c r="P506" t="s">
        <v>163</v>
      </c>
      <c r="Q506" s="80" t="s">
        <v>163</v>
      </c>
      <c r="R506" s="79"/>
      <c r="T506" t="s">
        <v>163</v>
      </c>
      <c r="U506" t="s">
        <v>163</v>
      </c>
      <c r="V506" t="s">
        <v>163</v>
      </c>
    </row>
    <row r="507" spans="2:22" x14ac:dyDescent="0.35">
      <c r="B507" t="s">
        <v>163</v>
      </c>
      <c r="C507" s="79" t="s">
        <v>163</v>
      </c>
      <c r="E507" t="s">
        <v>163</v>
      </c>
      <c r="F507" t="s">
        <v>163</v>
      </c>
      <c r="G507" t="s">
        <v>163</v>
      </c>
      <c r="H507" t="s">
        <v>163</v>
      </c>
      <c r="I507" t="s">
        <v>163</v>
      </c>
      <c r="J507" t="s">
        <v>163</v>
      </c>
      <c r="K507" t="s">
        <v>163</v>
      </c>
      <c r="L507" t="s">
        <v>163</v>
      </c>
      <c r="M507" t="s">
        <v>163</v>
      </c>
      <c r="N507" t="s">
        <v>163</v>
      </c>
      <c r="O507" t="s">
        <v>163</v>
      </c>
      <c r="P507" t="s">
        <v>163</v>
      </c>
      <c r="Q507" s="80" t="s">
        <v>163</v>
      </c>
      <c r="R507" s="79"/>
      <c r="T507" t="s">
        <v>163</v>
      </c>
      <c r="U507" t="s">
        <v>163</v>
      </c>
      <c r="V507" t="s">
        <v>163</v>
      </c>
    </row>
    <row r="508" spans="2:22" x14ac:dyDescent="0.35">
      <c r="B508" t="s">
        <v>163</v>
      </c>
      <c r="C508" s="79" t="s">
        <v>163</v>
      </c>
      <c r="E508" t="s">
        <v>163</v>
      </c>
      <c r="F508" t="s">
        <v>163</v>
      </c>
      <c r="G508" t="s">
        <v>163</v>
      </c>
      <c r="H508" t="s">
        <v>163</v>
      </c>
      <c r="I508" t="s">
        <v>163</v>
      </c>
      <c r="J508" t="s">
        <v>163</v>
      </c>
      <c r="K508" t="s">
        <v>163</v>
      </c>
      <c r="L508" t="s">
        <v>163</v>
      </c>
      <c r="M508" t="s">
        <v>163</v>
      </c>
      <c r="N508" t="s">
        <v>163</v>
      </c>
      <c r="O508" t="s">
        <v>163</v>
      </c>
      <c r="P508" t="s">
        <v>163</v>
      </c>
      <c r="Q508" s="80" t="s">
        <v>163</v>
      </c>
      <c r="R508" s="79"/>
      <c r="T508" t="s">
        <v>163</v>
      </c>
      <c r="U508" t="s">
        <v>163</v>
      </c>
      <c r="V508" t="s">
        <v>163</v>
      </c>
    </row>
    <row r="509" spans="2:22" x14ac:dyDescent="0.35">
      <c r="B509" t="s">
        <v>163</v>
      </c>
      <c r="C509" s="79" t="s">
        <v>163</v>
      </c>
      <c r="E509" t="s">
        <v>163</v>
      </c>
      <c r="F509" t="s">
        <v>163</v>
      </c>
      <c r="G509" t="s">
        <v>163</v>
      </c>
      <c r="H509" t="s">
        <v>163</v>
      </c>
      <c r="I509" t="s">
        <v>163</v>
      </c>
      <c r="J509" t="s">
        <v>163</v>
      </c>
      <c r="K509" t="s">
        <v>163</v>
      </c>
      <c r="L509" t="s">
        <v>163</v>
      </c>
      <c r="M509" t="s">
        <v>163</v>
      </c>
      <c r="N509" t="s">
        <v>163</v>
      </c>
      <c r="O509" t="s">
        <v>163</v>
      </c>
      <c r="P509" t="s">
        <v>163</v>
      </c>
      <c r="Q509" s="80" t="s">
        <v>163</v>
      </c>
      <c r="R509" s="79"/>
      <c r="T509" t="s">
        <v>163</v>
      </c>
      <c r="U509" t="s">
        <v>163</v>
      </c>
      <c r="V509" t="s">
        <v>163</v>
      </c>
    </row>
    <row r="510" spans="2:22" x14ac:dyDescent="0.35">
      <c r="B510" t="s">
        <v>163</v>
      </c>
      <c r="C510" s="79" t="s">
        <v>163</v>
      </c>
      <c r="E510" t="s">
        <v>163</v>
      </c>
      <c r="F510" t="s">
        <v>163</v>
      </c>
      <c r="G510" t="s">
        <v>163</v>
      </c>
      <c r="H510" t="s">
        <v>163</v>
      </c>
      <c r="I510" t="s">
        <v>163</v>
      </c>
      <c r="J510" t="s">
        <v>163</v>
      </c>
      <c r="K510" t="s">
        <v>163</v>
      </c>
      <c r="L510" t="s">
        <v>163</v>
      </c>
      <c r="M510" t="s">
        <v>163</v>
      </c>
      <c r="N510" t="s">
        <v>163</v>
      </c>
      <c r="O510" t="s">
        <v>163</v>
      </c>
      <c r="P510" t="s">
        <v>163</v>
      </c>
      <c r="Q510" s="80" t="s">
        <v>163</v>
      </c>
      <c r="R510" s="79"/>
      <c r="T510" t="s">
        <v>163</v>
      </c>
      <c r="U510" t="s">
        <v>163</v>
      </c>
      <c r="V510" t="s">
        <v>163</v>
      </c>
    </row>
    <row r="511" spans="2:22" x14ac:dyDescent="0.35">
      <c r="B511" t="s">
        <v>163</v>
      </c>
      <c r="C511" s="79" t="s">
        <v>163</v>
      </c>
      <c r="E511" t="s">
        <v>163</v>
      </c>
      <c r="F511" t="s">
        <v>163</v>
      </c>
      <c r="G511" t="s">
        <v>163</v>
      </c>
      <c r="H511" t="s">
        <v>163</v>
      </c>
      <c r="I511" t="s">
        <v>163</v>
      </c>
      <c r="J511" t="s">
        <v>163</v>
      </c>
      <c r="K511" t="s">
        <v>163</v>
      </c>
      <c r="L511" t="s">
        <v>163</v>
      </c>
      <c r="M511" t="s">
        <v>163</v>
      </c>
      <c r="N511" t="s">
        <v>163</v>
      </c>
      <c r="O511" t="s">
        <v>163</v>
      </c>
      <c r="P511" t="s">
        <v>163</v>
      </c>
      <c r="Q511" s="80" t="s">
        <v>163</v>
      </c>
      <c r="R511" s="79"/>
      <c r="T511" t="s">
        <v>163</v>
      </c>
      <c r="U511" t="s">
        <v>163</v>
      </c>
      <c r="V511" t="s">
        <v>163</v>
      </c>
    </row>
    <row r="512" spans="2:22" x14ac:dyDescent="0.35">
      <c r="B512" t="s">
        <v>163</v>
      </c>
      <c r="C512" s="79" t="s">
        <v>163</v>
      </c>
      <c r="E512" t="s">
        <v>163</v>
      </c>
      <c r="F512" t="s">
        <v>163</v>
      </c>
      <c r="G512" t="s">
        <v>163</v>
      </c>
      <c r="H512" t="s">
        <v>163</v>
      </c>
      <c r="I512" t="s">
        <v>163</v>
      </c>
      <c r="J512" t="s">
        <v>163</v>
      </c>
      <c r="K512" t="s">
        <v>163</v>
      </c>
      <c r="L512" t="s">
        <v>163</v>
      </c>
      <c r="M512" t="s">
        <v>163</v>
      </c>
      <c r="N512" t="s">
        <v>163</v>
      </c>
      <c r="O512" t="s">
        <v>163</v>
      </c>
      <c r="P512" t="s">
        <v>163</v>
      </c>
      <c r="Q512" s="80" t="s">
        <v>163</v>
      </c>
      <c r="R512" s="79"/>
      <c r="T512" t="s">
        <v>163</v>
      </c>
      <c r="U512" t="s">
        <v>163</v>
      </c>
      <c r="V512" t="s">
        <v>163</v>
      </c>
    </row>
    <row r="513" spans="2:22" x14ac:dyDescent="0.35">
      <c r="B513" t="s">
        <v>163</v>
      </c>
      <c r="C513" s="79" t="s">
        <v>163</v>
      </c>
      <c r="E513" t="s">
        <v>163</v>
      </c>
      <c r="F513" t="s">
        <v>163</v>
      </c>
      <c r="G513" t="s">
        <v>163</v>
      </c>
      <c r="H513" t="s">
        <v>163</v>
      </c>
      <c r="I513" t="s">
        <v>163</v>
      </c>
      <c r="J513" t="s">
        <v>163</v>
      </c>
      <c r="K513" t="s">
        <v>163</v>
      </c>
      <c r="L513" t="s">
        <v>163</v>
      </c>
      <c r="M513" t="s">
        <v>163</v>
      </c>
      <c r="N513" t="s">
        <v>163</v>
      </c>
      <c r="O513" t="s">
        <v>163</v>
      </c>
      <c r="P513" t="s">
        <v>163</v>
      </c>
      <c r="Q513" s="80" t="s">
        <v>163</v>
      </c>
      <c r="R513" s="79"/>
      <c r="T513" t="s">
        <v>163</v>
      </c>
      <c r="U513" t="s">
        <v>163</v>
      </c>
      <c r="V513" t="s">
        <v>163</v>
      </c>
    </row>
    <row r="514" spans="2:22" x14ac:dyDescent="0.35">
      <c r="B514" t="s">
        <v>163</v>
      </c>
      <c r="C514" s="79" t="s">
        <v>163</v>
      </c>
      <c r="E514" t="s">
        <v>163</v>
      </c>
      <c r="F514" t="s">
        <v>163</v>
      </c>
      <c r="G514" t="s">
        <v>163</v>
      </c>
      <c r="H514" t="s">
        <v>163</v>
      </c>
      <c r="I514" t="s">
        <v>163</v>
      </c>
      <c r="J514" t="s">
        <v>163</v>
      </c>
      <c r="K514" t="s">
        <v>163</v>
      </c>
      <c r="L514" t="s">
        <v>163</v>
      </c>
      <c r="M514" t="s">
        <v>163</v>
      </c>
      <c r="N514" t="s">
        <v>163</v>
      </c>
      <c r="O514" t="s">
        <v>163</v>
      </c>
      <c r="P514" t="s">
        <v>163</v>
      </c>
      <c r="Q514" s="80" t="s">
        <v>163</v>
      </c>
      <c r="R514" s="79"/>
      <c r="T514" t="s">
        <v>163</v>
      </c>
      <c r="U514" t="s">
        <v>163</v>
      </c>
      <c r="V514" t="s">
        <v>163</v>
      </c>
    </row>
    <row r="515" spans="2:22" x14ac:dyDescent="0.35">
      <c r="B515" t="s">
        <v>163</v>
      </c>
      <c r="C515" s="79" t="s">
        <v>163</v>
      </c>
      <c r="E515" t="s">
        <v>163</v>
      </c>
      <c r="F515" t="s">
        <v>163</v>
      </c>
      <c r="G515" t="s">
        <v>163</v>
      </c>
      <c r="H515" t="s">
        <v>163</v>
      </c>
      <c r="I515" t="s">
        <v>163</v>
      </c>
      <c r="J515" t="s">
        <v>163</v>
      </c>
      <c r="K515" t="s">
        <v>163</v>
      </c>
      <c r="L515" t="s">
        <v>163</v>
      </c>
      <c r="M515" t="s">
        <v>163</v>
      </c>
      <c r="N515" t="s">
        <v>163</v>
      </c>
      <c r="O515" t="s">
        <v>163</v>
      </c>
      <c r="P515" t="s">
        <v>163</v>
      </c>
      <c r="Q515" s="80" t="s">
        <v>163</v>
      </c>
      <c r="R515" s="79"/>
      <c r="T515" t="s">
        <v>163</v>
      </c>
      <c r="U515" t="s">
        <v>163</v>
      </c>
      <c r="V515" t="s">
        <v>163</v>
      </c>
    </row>
    <row r="516" spans="2:22" x14ac:dyDescent="0.35">
      <c r="B516" t="s">
        <v>163</v>
      </c>
      <c r="C516" s="79" t="s">
        <v>163</v>
      </c>
      <c r="E516" t="s">
        <v>163</v>
      </c>
      <c r="F516" t="s">
        <v>163</v>
      </c>
      <c r="G516" t="s">
        <v>163</v>
      </c>
      <c r="H516" t="s">
        <v>163</v>
      </c>
      <c r="I516" t="s">
        <v>163</v>
      </c>
      <c r="J516" t="s">
        <v>163</v>
      </c>
      <c r="K516" t="s">
        <v>163</v>
      </c>
      <c r="L516" t="s">
        <v>163</v>
      </c>
      <c r="M516" t="s">
        <v>163</v>
      </c>
      <c r="N516" t="s">
        <v>163</v>
      </c>
      <c r="O516" t="s">
        <v>163</v>
      </c>
      <c r="P516" t="s">
        <v>163</v>
      </c>
      <c r="Q516" s="80" t="s">
        <v>163</v>
      </c>
      <c r="R516" s="79"/>
      <c r="T516" t="s">
        <v>163</v>
      </c>
      <c r="U516" t="s">
        <v>163</v>
      </c>
      <c r="V516" t="s">
        <v>163</v>
      </c>
    </row>
    <row r="517" spans="2:22" x14ac:dyDescent="0.35">
      <c r="B517" t="s">
        <v>163</v>
      </c>
      <c r="C517" s="79" t="s">
        <v>163</v>
      </c>
      <c r="E517" t="s">
        <v>163</v>
      </c>
      <c r="F517" t="s">
        <v>163</v>
      </c>
      <c r="G517" t="s">
        <v>163</v>
      </c>
      <c r="H517" t="s">
        <v>163</v>
      </c>
      <c r="I517" t="s">
        <v>163</v>
      </c>
      <c r="J517" t="s">
        <v>163</v>
      </c>
      <c r="K517" t="s">
        <v>163</v>
      </c>
      <c r="L517" t="s">
        <v>163</v>
      </c>
      <c r="M517" t="s">
        <v>163</v>
      </c>
      <c r="N517" t="s">
        <v>163</v>
      </c>
      <c r="O517" t="s">
        <v>163</v>
      </c>
      <c r="P517" t="s">
        <v>163</v>
      </c>
      <c r="Q517" s="80" t="s">
        <v>163</v>
      </c>
      <c r="R517" s="79"/>
      <c r="T517" t="s">
        <v>163</v>
      </c>
      <c r="U517" t="s">
        <v>163</v>
      </c>
      <c r="V517" t="s">
        <v>163</v>
      </c>
    </row>
    <row r="518" spans="2:22" x14ac:dyDescent="0.35">
      <c r="B518" t="s">
        <v>163</v>
      </c>
      <c r="C518" s="79" t="s">
        <v>163</v>
      </c>
      <c r="E518" t="s">
        <v>163</v>
      </c>
      <c r="F518" t="s">
        <v>163</v>
      </c>
      <c r="G518" t="s">
        <v>163</v>
      </c>
      <c r="H518" t="s">
        <v>163</v>
      </c>
      <c r="I518" t="s">
        <v>163</v>
      </c>
      <c r="J518" t="s">
        <v>163</v>
      </c>
      <c r="K518" t="s">
        <v>163</v>
      </c>
      <c r="L518" t="s">
        <v>163</v>
      </c>
      <c r="M518" t="s">
        <v>163</v>
      </c>
      <c r="N518" t="s">
        <v>163</v>
      </c>
      <c r="O518" t="s">
        <v>163</v>
      </c>
      <c r="P518" t="s">
        <v>163</v>
      </c>
      <c r="Q518" s="80" t="s">
        <v>163</v>
      </c>
      <c r="R518" s="79"/>
      <c r="T518" t="s">
        <v>163</v>
      </c>
      <c r="U518" t="s">
        <v>163</v>
      </c>
      <c r="V518" t="s">
        <v>163</v>
      </c>
    </row>
    <row r="519" spans="2:22" x14ac:dyDescent="0.35">
      <c r="B519" t="s">
        <v>163</v>
      </c>
      <c r="C519" s="79" t="s">
        <v>163</v>
      </c>
      <c r="E519" t="s">
        <v>163</v>
      </c>
      <c r="F519" t="s">
        <v>163</v>
      </c>
      <c r="G519" t="s">
        <v>163</v>
      </c>
      <c r="H519" t="s">
        <v>163</v>
      </c>
      <c r="I519" t="s">
        <v>163</v>
      </c>
      <c r="J519" t="s">
        <v>163</v>
      </c>
      <c r="K519" t="s">
        <v>163</v>
      </c>
      <c r="L519" t="s">
        <v>163</v>
      </c>
      <c r="M519" t="s">
        <v>163</v>
      </c>
      <c r="N519" t="s">
        <v>163</v>
      </c>
      <c r="O519" t="s">
        <v>163</v>
      </c>
      <c r="P519" t="s">
        <v>163</v>
      </c>
      <c r="Q519" s="80" t="s">
        <v>163</v>
      </c>
      <c r="R519" s="79"/>
      <c r="T519" t="s">
        <v>163</v>
      </c>
      <c r="U519" t="s">
        <v>163</v>
      </c>
      <c r="V519" t="s">
        <v>163</v>
      </c>
    </row>
    <row r="520" spans="2:22" x14ac:dyDescent="0.35">
      <c r="B520" t="s">
        <v>163</v>
      </c>
      <c r="C520" s="79" t="s">
        <v>163</v>
      </c>
      <c r="E520" t="s">
        <v>163</v>
      </c>
      <c r="F520" t="s">
        <v>163</v>
      </c>
      <c r="G520" t="s">
        <v>163</v>
      </c>
      <c r="H520" t="s">
        <v>163</v>
      </c>
      <c r="I520" t="s">
        <v>163</v>
      </c>
      <c r="J520" t="s">
        <v>163</v>
      </c>
      <c r="K520" t="s">
        <v>163</v>
      </c>
      <c r="L520" t="s">
        <v>163</v>
      </c>
      <c r="M520" t="s">
        <v>163</v>
      </c>
      <c r="N520" t="s">
        <v>163</v>
      </c>
      <c r="O520" t="s">
        <v>163</v>
      </c>
      <c r="P520" t="s">
        <v>163</v>
      </c>
      <c r="Q520" s="80" t="s">
        <v>163</v>
      </c>
      <c r="R520" s="79"/>
      <c r="T520" t="s">
        <v>163</v>
      </c>
      <c r="U520" t="s">
        <v>163</v>
      </c>
      <c r="V520" t="s">
        <v>163</v>
      </c>
    </row>
    <row r="521" spans="2:22" x14ac:dyDescent="0.35">
      <c r="B521" t="s">
        <v>163</v>
      </c>
      <c r="C521" s="79" t="s">
        <v>163</v>
      </c>
      <c r="E521" t="s">
        <v>163</v>
      </c>
      <c r="F521" t="s">
        <v>163</v>
      </c>
      <c r="G521" t="s">
        <v>163</v>
      </c>
      <c r="H521" t="s">
        <v>163</v>
      </c>
      <c r="I521" t="s">
        <v>163</v>
      </c>
      <c r="J521" t="s">
        <v>163</v>
      </c>
      <c r="K521" t="s">
        <v>163</v>
      </c>
      <c r="L521" t="s">
        <v>163</v>
      </c>
      <c r="M521" t="s">
        <v>163</v>
      </c>
      <c r="N521" t="s">
        <v>163</v>
      </c>
      <c r="O521" t="s">
        <v>163</v>
      </c>
      <c r="P521" t="s">
        <v>163</v>
      </c>
      <c r="Q521" s="80" t="s">
        <v>163</v>
      </c>
      <c r="R521" s="79"/>
      <c r="T521" t="s">
        <v>163</v>
      </c>
      <c r="U521" t="s">
        <v>163</v>
      </c>
      <c r="V521" t="s">
        <v>163</v>
      </c>
    </row>
    <row r="522" spans="2:22" x14ac:dyDescent="0.35">
      <c r="B522" t="s">
        <v>163</v>
      </c>
      <c r="C522" s="79" t="s">
        <v>163</v>
      </c>
      <c r="E522" t="s">
        <v>163</v>
      </c>
      <c r="F522" t="s">
        <v>163</v>
      </c>
      <c r="G522" t="s">
        <v>163</v>
      </c>
      <c r="H522" t="s">
        <v>163</v>
      </c>
      <c r="I522" t="s">
        <v>163</v>
      </c>
      <c r="J522" t="s">
        <v>163</v>
      </c>
      <c r="K522" t="s">
        <v>163</v>
      </c>
      <c r="L522" t="s">
        <v>163</v>
      </c>
      <c r="M522" t="s">
        <v>163</v>
      </c>
      <c r="N522" t="s">
        <v>163</v>
      </c>
      <c r="O522" t="s">
        <v>163</v>
      </c>
      <c r="P522" t="s">
        <v>163</v>
      </c>
      <c r="Q522" s="80" t="s">
        <v>163</v>
      </c>
      <c r="R522" s="79"/>
      <c r="T522" t="s">
        <v>163</v>
      </c>
      <c r="U522" t="s">
        <v>163</v>
      </c>
      <c r="V522" t="s">
        <v>163</v>
      </c>
    </row>
    <row r="523" spans="2:22" x14ac:dyDescent="0.35">
      <c r="B523" t="s">
        <v>163</v>
      </c>
      <c r="C523" s="79" t="s">
        <v>163</v>
      </c>
      <c r="E523" t="s">
        <v>163</v>
      </c>
      <c r="F523" t="s">
        <v>163</v>
      </c>
      <c r="G523" t="s">
        <v>163</v>
      </c>
      <c r="H523" t="s">
        <v>163</v>
      </c>
      <c r="I523" t="s">
        <v>163</v>
      </c>
      <c r="J523" t="s">
        <v>163</v>
      </c>
      <c r="K523" t="s">
        <v>163</v>
      </c>
      <c r="L523" t="s">
        <v>163</v>
      </c>
      <c r="M523" t="s">
        <v>163</v>
      </c>
      <c r="N523" t="s">
        <v>163</v>
      </c>
      <c r="O523" t="s">
        <v>163</v>
      </c>
      <c r="P523" t="s">
        <v>163</v>
      </c>
      <c r="Q523" s="80" t="s">
        <v>163</v>
      </c>
      <c r="R523" s="79"/>
      <c r="T523" t="s">
        <v>163</v>
      </c>
      <c r="U523" t="s">
        <v>163</v>
      </c>
      <c r="V523" t="s">
        <v>163</v>
      </c>
    </row>
    <row r="524" spans="2:22" x14ac:dyDescent="0.35">
      <c r="B524" t="s">
        <v>163</v>
      </c>
      <c r="C524" s="79" t="s">
        <v>163</v>
      </c>
      <c r="E524" t="s">
        <v>163</v>
      </c>
      <c r="F524" t="s">
        <v>163</v>
      </c>
      <c r="G524" t="s">
        <v>163</v>
      </c>
      <c r="H524" t="s">
        <v>163</v>
      </c>
      <c r="I524" t="s">
        <v>163</v>
      </c>
      <c r="J524" t="s">
        <v>163</v>
      </c>
      <c r="K524" t="s">
        <v>163</v>
      </c>
      <c r="L524" t="s">
        <v>163</v>
      </c>
      <c r="M524" t="s">
        <v>163</v>
      </c>
      <c r="N524" t="s">
        <v>163</v>
      </c>
      <c r="O524" t="s">
        <v>163</v>
      </c>
      <c r="P524" t="s">
        <v>163</v>
      </c>
      <c r="Q524" s="80" t="s">
        <v>163</v>
      </c>
      <c r="R524" s="79"/>
      <c r="T524" t="s">
        <v>163</v>
      </c>
      <c r="U524" t="s">
        <v>163</v>
      </c>
      <c r="V524" t="s">
        <v>163</v>
      </c>
    </row>
    <row r="525" spans="2:22" x14ac:dyDescent="0.35">
      <c r="B525" t="s">
        <v>163</v>
      </c>
      <c r="C525" s="79" t="s">
        <v>163</v>
      </c>
      <c r="E525" t="s">
        <v>163</v>
      </c>
      <c r="F525" t="s">
        <v>163</v>
      </c>
      <c r="G525" t="s">
        <v>163</v>
      </c>
      <c r="H525" t="s">
        <v>163</v>
      </c>
      <c r="I525" t="s">
        <v>163</v>
      </c>
      <c r="J525" t="s">
        <v>163</v>
      </c>
      <c r="K525" t="s">
        <v>163</v>
      </c>
      <c r="L525" t="s">
        <v>163</v>
      </c>
      <c r="M525" t="s">
        <v>163</v>
      </c>
      <c r="N525" t="s">
        <v>163</v>
      </c>
      <c r="O525" t="s">
        <v>163</v>
      </c>
      <c r="P525" t="s">
        <v>163</v>
      </c>
      <c r="Q525" s="80" t="s">
        <v>163</v>
      </c>
      <c r="R525" s="79"/>
      <c r="T525" t="s">
        <v>163</v>
      </c>
      <c r="U525" t="s">
        <v>163</v>
      </c>
      <c r="V525" t="s">
        <v>163</v>
      </c>
    </row>
    <row r="526" spans="2:22" x14ac:dyDescent="0.35">
      <c r="B526" t="s">
        <v>163</v>
      </c>
      <c r="C526" s="79" t="s">
        <v>163</v>
      </c>
      <c r="E526" t="s">
        <v>163</v>
      </c>
      <c r="F526" t="s">
        <v>163</v>
      </c>
      <c r="G526" t="s">
        <v>163</v>
      </c>
      <c r="H526" t="s">
        <v>163</v>
      </c>
      <c r="I526" t="s">
        <v>163</v>
      </c>
      <c r="J526" t="s">
        <v>163</v>
      </c>
      <c r="K526" t="s">
        <v>163</v>
      </c>
      <c r="L526" t="s">
        <v>163</v>
      </c>
      <c r="M526" t="s">
        <v>163</v>
      </c>
      <c r="N526" t="s">
        <v>163</v>
      </c>
      <c r="O526" t="s">
        <v>163</v>
      </c>
      <c r="P526" t="s">
        <v>163</v>
      </c>
      <c r="Q526" s="80" t="s">
        <v>163</v>
      </c>
      <c r="R526" s="79"/>
      <c r="T526" t="s">
        <v>163</v>
      </c>
      <c r="U526" t="s">
        <v>163</v>
      </c>
      <c r="V526" t="s">
        <v>163</v>
      </c>
    </row>
    <row r="527" spans="2:22" x14ac:dyDescent="0.35">
      <c r="B527" t="s">
        <v>163</v>
      </c>
      <c r="C527" s="79" t="s">
        <v>163</v>
      </c>
      <c r="E527" t="s">
        <v>163</v>
      </c>
      <c r="F527" t="s">
        <v>163</v>
      </c>
      <c r="G527" t="s">
        <v>163</v>
      </c>
      <c r="H527" t="s">
        <v>163</v>
      </c>
      <c r="I527" t="s">
        <v>163</v>
      </c>
      <c r="J527" t="s">
        <v>163</v>
      </c>
      <c r="K527" t="s">
        <v>163</v>
      </c>
      <c r="L527" t="s">
        <v>163</v>
      </c>
      <c r="M527" t="s">
        <v>163</v>
      </c>
      <c r="N527" t="s">
        <v>163</v>
      </c>
      <c r="O527" t="s">
        <v>163</v>
      </c>
      <c r="P527" t="s">
        <v>163</v>
      </c>
      <c r="Q527" s="80" t="s">
        <v>163</v>
      </c>
      <c r="R527" s="79"/>
      <c r="T527" t="s">
        <v>163</v>
      </c>
      <c r="U527" t="s">
        <v>163</v>
      </c>
      <c r="V527" t="s">
        <v>163</v>
      </c>
    </row>
    <row r="528" spans="2:22" x14ac:dyDescent="0.35">
      <c r="B528" t="s">
        <v>163</v>
      </c>
      <c r="C528" s="79" t="s">
        <v>163</v>
      </c>
      <c r="E528" t="s">
        <v>163</v>
      </c>
      <c r="F528" t="s">
        <v>163</v>
      </c>
      <c r="G528" t="s">
        <v>163</v>
      </c>
      <c r="H528" t="s">
        <v>163</v>
      </c>
      <c r="I528" t="s">
        <v>163</v>
      </c>
      <c r="J528" t="s">
        <v>163</v>
      </c>
      <c r="K528" t="s">
        <v>163</v>
      </c>
      <c r="L528" t="s">
        <v>163</v>
      </c>
      <c r="M528" t="s">
        <v>163</v>
      </c>
      <c r="N528" t="s">
        <v>163</v>
      </c>
      <c r="O528" t="s">
        <v>163</v>
      </c>
      <c r="P528" t="s">
        <v>163</v>
      </c>
      <c r="Q528" s="80" t="s">
        <v>163</v>
      </c>
      <c r="R528" s="79"/>
      <c r="T528" t="s">
        <v>163</v>
      </c>
      <c r="U528" t="s">
        <v>163</v>
      </c>
      <c r="V528" t="s">
        <v>163</v>
      </c>
    </row>
    <row r="529" spans="2:22" x14ac:dyDescent="0.35">
      <c r="B529" t="s">
        <v>163</v>
      </c>
      <c r="C529" s="79" t="s">
        <v>163</v>
      </c>
      <c r="E529" t="s">
        <v>163</v>
      </c>
      <c r="F529" t="s">
        <v>163</v>
      </c>
      <c r="G529" t="s">
        <v>163</v>
      </c>
      <c r="H529" t="s">
        <v>163</v>
      </c>
      <c r="I529" t="s">
        <v>163</v>
      </c>
      <c r="J529" t="s">
        <v>163</v>
      </c>
      <c r="K529" t="s">
        <v>163</v>
      </c>
      <c r="L529" t="s">
        <v>163</v>
      </c>
      <c r="M529" t="s">
        <v>163</v>
      </c>
      <c r="N529" t="s">
        <v>163</v>
      </c>
      <c r="O529" t="s">
        <v>163</v>
      </c>
      <c r="P529" t="s">
        <v>163</v>
      </c>
      <c r="Q529" s="80" t="s">
        <v>163</v>
      </c>
      <c r="R529" s="79"/>
      <c r="T529" t="s">
        <v>163</v>
      </c>
      <c r="U529" t="s">
        <v>163</v>
      </c>
      <c r="V529" t="s">
        <v>163</v>
      </c>
    </row>
    <row r="530" spans="2:22" x14ac:dyDescent="0.35">
      <c r="B530" t="s">
        <v>163</v>
      </c>
      <c r="C530" s="79" t="s">
        <v>163</v>
      </c>
      <c r="E530" t="s">
        <v>163</v>
      </c>
      <c r="F530" t="s">
        <v>163</v>
      </c>
      <c r="G530" t="s">
        <v>163</v>
      </c>
      <c r="H530" t="s">
        <v>163</v>
      </c>
      <c r="I530" t="s">
        <v>163</v>
      </c>
      <c r="J530" t="s">
        <v>163</v>
      </c>
      <c r="K530" t="s">
        <v>163</v>
      </c>
      <c r="L530" t="s">
        <v>163</v>
      </c>
      <c r="M530" t="s">
        <v>163</v>
      </c>
      <c r="N530" t="s">
        <v>163</v>
      </c>
      <c r="O530" t="s">
        <v>163</v>
      </c>
      <c r="P530" t="s">
        <v>163</v>
      </c>
      <c r="Q530" s="80" t="s">
        <v>163</v>
      </c>
      <c r="R530" s="79"/>
      <c r="T530" t="s">
        <v>163</v>
      </c>
      <c r="U530" t="s">
        <v>163</v>
      </c>
      <c r="V530" t="s">
        <v>163</v>
      </c>
    </row>
    <row r="531" spans="2:22" x14ac:dyDescent="0.35">
      <c r="B531" t="s">
        <v>163</v>
      </c>
      <c r="C531" s="79" t="s">
        <v>163</v>
      </c>
      <c r="E531" t="s">
        <v>163</v>
      </c>
      <c r="F531" t="s">
        <v>163</v>
      </c>
      <c r="G531" t="s">
        <v>163</v>
      </c>
      <c r="H531" t="s">
        <v>163</v>
      </c>
      <c r="I531" t="s">
        <v>163</v>
      </c>
      <c r="J531" t="s">
        <v>163</v>
      </c>
      <c r="K531" t="s">
        <v>163</v>
      </c>
      <c r="L531" t="s">
        <v>163</v>
      </c>
      <c r="M531" t="s">
        <v>163</v>
      </c>
      <c r="N531" t="s">
        <v>163</v>
      </c>
      <c r="O531" t="s">
        <v>163</v>
      </c>
      <c r="P531" t="s">
        <v>163</v>
      </c>
      <c r="Q531" s="80" t="s">
        <v>163</v>
      </c>
      <c r="R531" s="79"/>
      <c r="T531" t="s">
        <v>163</v>
      </c>
      <c r="U531" t="s">
        <v>163</v>
      </c>
      <c r="V531" t="s">
        <v>163</v>
      </c>
    </row>
    <row r="532" spans="2:22" x14ac:dyDescent="0.35">
      <c r="B532" t="s">
        <v>163</v>
      </c>
      <c r="C532" s="79" t="s">
        <v>163</v>
      </c>
      <c r="E532" t="s">
        <v>163</v>
      </c>
      <c r="F532" t="s">
        <v>163</v>
      </c>
      <c r="G532" t="s">
        <v>163</v>
      </c>
      <c r="H532" t="s">
        <v>163</v>
      </c>
      <c r="I532" t="s">
        <v>163</v>
      </c>
      <c r="J532" t="s">
        <v>163</v>
      </c>
      <c r="K532" t="s">
        <v>163</v>
      </c>
      <c r="L532" t="s">
        <v>163</v>
      </c>
      <c r="M532" t="s">
        <v>163</v>
      </c>
      <c r="N532" t="s">
        <v>163</v>
      </c>
      <c r="O532" t="s">
        <v>163</v>
      </c>
      <c r="P532" t="s">
        <v>163</v>
      </c>
      <c r="Q532" s="80" t="s">
        <v>163</v>
      </c>
      <c r="R532" s="79"/>
      <c r="T532" t="s">
        <v>163</v>
      </c>
      <c r="U532" t="s">
        <v>163</v>
      </c>
      <c r="V532" t="s">
        <v>163</v>
      </c>
    </row>
    <row r="533" spans="2:22" x14ac:dyDescent="0.35">
      <c r="B533" t="s">
        <v>163</v>
      </c>
      <c r="C533" s="79" t="s">
        <v>163</v>
      </c>
      <c r="E533" t="s">
        <v>163</v>
      </c>
      <c r="F533" t="s">
        <v>163</v>
      </c>
      <c r="G533" t="s">
        <v>163</v>
      </c>
      <c r="H533" t="s">
        <v>163</v>
      </c>
      <c r="I533" t="s">
        <v>163</v>
      </c>
      <c r="J533" t="s">
        <v>163</v>
      </c>
      <c r="K533" t="s">
        <v>163</v>
      </c>
      <c r="L533" t="s">
        <v>163</v>
      </c>
      <c r="M533" t="s">
        <v>163</v>
      </c>
      <c r="N533" t="s">
        <v>163</v>
      </c>
      <c r="O533" t="s">
        <v>163</v>
      </c>
      <c r="P533" t="s">
        <v>163</v>
      </c>
      <c r="Q533" s="80" t="s">
        <v>163</v>
      </c>
      <c r="R533" s="79"/>
      <c r="T533" t="s">
        <v>163</v>
      </c>
      <c r="U533" t="s">
        <v>163</v>
      </c>
      <c r="V533" t="s">
        <v>163</v>
      </c>
    </row>
    <row r="534" spans="2:22" x14ac:dyDescent="0.35">
      <c r="B534" t="s">
        <v>163</v>
      </c>
      <c r="C534" s="79" t="s">
        <v>163</v>
      </c>
      <c r="E534" t="s">
        <v>163</v>
      </c>
      <c r="F534" t="s">
        <v>163</v>
      </c>
      <c r="G534" t="s">
        <v>163</v>
      </c>
      <c r="H534" t="s">
        <v>163</v>
      </c>
      <c r="I534" t="s">
        <v>163</v>
      </c>
      <c r="J534" t="s">
        <v>163</v>
      </c>
      <c r="K534" t="s">
        <v>163</v>
      </c>
      <c r="L534" t="s">
        <v>163</v>
      </c>
      <c r="M534" t="s">
        <v>163</v>
      </c>
      <c r="N534" t="s">
        <v>163</v>
      </c>
      <c r="O534" t="s">
        <v>163</v>
      </c>
      <c r="P534" t="s">
        <v>163</v>
      </c>
      <c r="Q534" s="80" t="s">
        <v>163</v>
      </c>
      <c r="R534" s="79"/>
      <c r="T534" t="s">
        <v>163</v>
      </c>
      <c r="U534" t="s">
        <v>163</v>
      </c>
      <c r="V534" t="s">
        <v>163</v>
      </c>
    </row>
    <row r="535" spans="2:22" x14ac:dyDescent="0.35">
      <c r="B535" t="s">
        <v>163</v>
      </c>
      <c r="C535" s="79" t="s">
        <v>163</v>
      </c>
      <c r="E535" t="s">
        <v>163</v>
      </c>
      <c r="F535" t="s">
        <v>163</v>
      </c>
      <c r="G535" t="s">
        <v>163</v>
      </c>
      <c r="H535" t="s">
        <v>163</v>
      </c>
      <c r="I535" t="s">
        <v>163</v>
      </c>
      <c r="J535" t="s">
        <v>163</v>
      </c>
      <c r="K535" t="s">
        <v>163</v>
      </c>
      <c r="L535" t="s">
        <v>163</v>
      </c>
      <c r="M535" t="s">
        <v>163</v>
      </c>
      <c r="N535" t="s">
        <v>163</v>
      </c>
      <c r="O535" t="s">
        <v>163</v>
      </c>
      <c r="P535" t="s">
        <v>163</v>
      </c>
      <c r="Q535" s="80" t="s">
        <v>163</v>
      </c>
      <c r="R535" s="79"/>
      <c r="T535" t="s">
        <v>163</v>
      </c>
      <c r="U535" t="s">
        <v>163</v>
      </c>
      <c r="V535" t="s">
        <v>163</v>
      </c>
    </row>
    <row r="536" spans="2:22" x14ac:dyDescent="0.35">
      <c r="B536" t="s">
        <v>163</v>
      </c>
      <c r="C536" s="79" t="s">
        <v>163</v>
      </c>
      <c r="E536" t="s">
        <v>163</v>
      </c>
      <c r="F536" t="s">
        <v>163</v>
      </c>
      <c r="G536" t="s">
        <v>163</v>
      </c>
      <c r="H536" t="s">
        <v>163</v>
      </c>
      <c r="I536" t="s">
        <v>163</v>
      </c>
      <c r="J536" t="s">
        <v>163</v>
      </c>
      <c r="K536" t="s">
        <v>163</v>
      </c>
      <c r="L536" t="s">
        <v>163</v>
      </c>
      <c r="M536" t="s">
        <v>163</v>
      </c>
      <c r="N536" t="s">
        <v>163</v>
      </c>
      <c r="O536" t="s">
        <v>163</v>
      </c>
      <c r="P536" t="s">
        <v>163</v>
      </c>
      <c r="Q536" s="80" t="s">
        <v>163</v>
      </c>
      <c r="R536" s="79"/>
      <c r="T536" t="s">
        <v>163</v>
      </c>
      <c r="U536" t="s">
        <v>163</v>
      </c>
      <c r="V536" t="s">
        <v>163</v>
      </c>
    </row>
    <row r="537" spans="2:22" x14ac:dyDescent="0.35">
      <c r="B537" t="s">
        <v>163</v>
      </c>
      <c r="C537" s="79" t="s">
        <v>163</v>
      </c>
      <c r="E537" t="s">
        <v>163</v>
      </c>
      <c r="F537" t="s">
        <v>163</v>
      </c>
      <c r="G537" t="s">
        <v>163</v>
      </c>
      <c r="H537" t="s">
        <v>163</v>
      </c>
      <c r="I537" t="s">
        <v>163</v>
      </c>
      <c r="J537" t="s">
        <v>163</v>
      </c>
      <c r="K537" t="s">
        <v>163</v>
      </c>
      <c r="L537" t="s">
        <v>163</v>
      </c>
      <c r="M537" t="s">
        <v>163</v>
      </c>
      <c r="N537" t="s">
        <v>163</v>
      </c>
      <c r="O537" t="s">
        <v>163</v>
      </c>
      <c r="P537" t="s">
        <v>163</v>
      </c>
      <c r="Q537" s="80" t="s">
        <v>163</v>
      </c>
      <c r="R537" s="79"/>
      <c r="T537" t="s">
        <v>163</v>
      </c>
      <c r="U537" t="s">
        <v>163</v>
      </c>
      <c r="V537" t="s">
        <v>163</v>
      </c>
    </row>
    <row r="538" spans="2:22" x14ac:dyDescent="0.35">
      <c r="B538" t="s">
        <v>163</v>
      </c>
      <c r="C538" s="79" t="s">
        <v>163</v>
      </c>
      <c r="E538" t="s">
        <v>163</v>
      </c>
      <c r="F538" t="s">
        <v>163</v>
      </c>
      <c r="G538" t="s">
        <v>163</v>
      </c>
      <c r="H538" t="s">
        <v>163</v>
      </c>
      <c r="I538" t="s">
        <v>163</v>
      </c>
      <c r="J538" t="s">
        <v>163</v>
      </c>
      <c r="K538" t="s">
        <v>163</v>
      </c>
      <c r="L538" t="s">
        <v>163</v>
      </c>
      <c r="M538" t="s">
        <v>163</v>
      </c>
      <c r="N538" t="s">
        <v>163</v>
      </c>
      <c r="O538" t="s">
        <v>163</v>
      </c>
      <c r="P538" t="s">
        <v>163</v>
      </c>
      <c r="Q538" s="80" t="s">
        <v>163</v>
      </c>
      <c r="R538" s="79"/>
      <c r="T538" t="s">
        <v>163</v>
      </c>
      <c r="U538" t="s">
        <v>163</v>
      </c>
      <c r="V538" t="s">
        <v>163</v>
      </c>
    </row>
    <row r="539" spans="2:22" x14ac:dyDescent="0.35">
      <c r="B539" t="s">
        <v>163</v>
      </c>
      <c r="C539" s="79" t="s">
        <v>163</v>
      </c>
      <c r="E539" t="s">
        <v>163</v>
      </c>
      <c r="F539" t="s">
        <v>163</v>
      </c>
      <c r="G539" t="s">
        <v>163</v>
      </c>
      <c r="H539" t="s">
        <v>163</v>
      </c>
      <c r="I539" t="s">
        <v>163</v>
      </c>
      <c r="J539" t="s">
        <v>163</v>
      </c>
      <c r="K539" t="s">
        <v>163</v>
      </c>
      <c r="L539" t="s">
        <v>163</v>
      </c>
      <c r="M539" t="s">
        <v>163</v>
      </c>
      <c r="N539" t="s">
        <v>163</v>
      </c>
      <c r="O539" t="s">
        <v>163</v>
      </c>
      <c r="P539" t="s">
        <v>163</v>
      </c>
      <c r="Q539" s="80" t="s">
        <v>163</v>
      </c>
      <c r="R539" s="79"/>
      <c r="T539" t="s">
        <v>163</v>
      </c>
      <c r="U539" t="s">
        <v>163</v>
      </c>
      <c r="V539" t="s">
        <v>163</v>
      </c>
    </row>
    <row r="540" spans="2:22" x14ac:dyDescent="0.35">
      <c r="B540" t="s">
        <v>163</v>
      </c>
      <c r="C540" s="79" t="s">
        <v>163</v>
      </c>
      <c r="E540" t="s">
        <v>163</v>
      </c>
      <c r="F540" t="s">
        <v>163</v>
      </c>
      <c r="G540" t="s">
        <v>163</v>
      </c>
      <c r="H540" t="s">
        <v>163</v>
      </c>
      <c r="I540" t="s">
        <v>163</v>
      </c>
      <c r="J540" t="s">
        <v>163</v>
      </c>
      <c r="K540" t="s">
        <v>163</v>
      </c>
      <c r="L540" t="s">
        <v>163</v>
      </c>
      <c r="M540" t="s">
        <v>163</v>
      </c>
      <c r="N540" t="s">
        <v>163</v>
      </c>
      <c r="O540" t="s">
        <v>163</v>
      </c>
      <c r="P540" t="s">
        <v>163</v>
      </c>
      <c r="Q540" s="80" t="s">
        <v>163</v>
      </c>
      <c r="R540" s="79"/>
      <c r="T540" t="s">
        <v>163</v>
      </c>
      <c r="U540" t="s">
        <v>163</v>
      </c>
      <c r="V540" t="s">
        <v>163</v>
      </c>
    </row>
    <row r="541" spans="2:22" x14ac:dyDescent="0.35">
      <c r="B541" t="s">
        <v>163</v>
      </c>
      <c r="C541" s="79" t="s">
        <v>163</v>
      </c>
      <c r="E541" t="s">
        <v>163</v>
      </c>
      <c r="F541" t="s">
        <v>163</v>
      </c>
      <c r="G541" t="s">
        <v>163</v>
      </c>
      <c r="H541" t="s">
        <v>163</v>
      </c>
      <c r="I541" t="s">
        <v>163</v>
      </c>
      <c r="J541" t="s">
        <v>163</v>
      </c>
      <c r="K541" t="s">
        <v>163</v>
      </c>
      <c r="L541" t="s">
        <v>163</v>
      </c>
      <c r="M541" t="s">
        <v>163</v>
      </c>
      <c r="N541" t="s">
        <v>163</v>
      </c>
      <c r="O541" t="s">
        <v>163</v>
      </c>
      <c r="P541" t="s">
        <v>163</v>
      </c>
      <c r="Q541" s="80" t="s">
        <v>163</v>
      </c>
      <c r="R541" s="79"/>
      <c r="T541" t="s">
        <v>163</v>
      </c>
      <c r="U541" t="s">
        <v>163</v>
      </c>
      <c r="V541" t="s">
        <v>163</v>
      </c>
    </row>
    <row r="542" spans="2:22" x14ac:dyDescent="0.35">
      <c r="B542" t="s">
        <v>163</v>
      </c>
      <c r="C542" s="79" t="s">
        <v>163</v>
      </c>
      <c r="E542" t="s">
        <v>163</v>
      </c>
      <c r="F542" t="s">
        <v>163</v>
      </c>
      <c r="G542" t="s">
        <v>163</v>
      </c>
      <c r="H542" t="s">
        <v>163</v>
      </c>
      <c r="I542" t="s">
        <v>163</v>
      </c>
      <c r="J542" t="s">
        <v>163</v>
      </c>
      <c r="K542" t="s">
        <v>163</v>
      </c>
      <c r="L542" t="s">
        <v>163</v>
      </c>
      <c r="M542" t="s">
        <v>163</v>
      </c>
      <c r="N542" t="s">
        <v>163</v>
      </c>
      <c r="O542" t="s">
        <v>163</v>
      </c>
      <c r="P542" t="s">
        <v>163</v>
      </c>
      <c r="Q542" s="80" t="s">
        <v>163</v>
      </c>
      <c r="R542" s="79"/>
      <c r="T542" t="s">
        <v>163</v>
      </c>
      <c r="U542" t="s">
        <v>163</v>
      </c>
      <c r="V542" t="s">
        <v>163</v>
      </c>
    </row>
    <row r="543" spans="2:22" x14ac:dyDescent="0.35">
      <c r="B543" t="s">
        <v>163</v>
      </c>
      <c r="C543" s="79" t="s">
        <v>163</v>
      </c>
      <c r="E543" t="s">
        <v>163</v>
      </c>
      <c r="F543" t="s">
        <v>163</v>
      </c>
      <c r="G543" t="s">
        <v>163</v>
      </c>
      <c r="H543" t="s">
        <v>163</v>
      </c>
      <c r="I543" t="s">
        <v>163</v>
      </c>
      <c r="J543" t="s">
        <v>163</v>
      </c>
      <c r="K543" t="s">
        <v>163</v>
      </c>
      <c r="L543" t="s">
        <v>163</v>
      </c>
      <c r="M543" t="s">
        <v>163</v>
      </c>
      <c r="N543" t="s">
        <v>163</v>
      </c>
      <c r="O543" t="s">
        <v>163</v>
      </c>
      <c r="P543" t="s">
        <v>163</v>
      </c>
      <c r="Q543" s="80" t="s">
        <v>163</v>
      </c>
      <c r="R543" s="79"/>
      <c r="T543" t="s">
        <v>163</v>
      </c>
      <c r="U543" t="s">
        <v>163</v>
      </c>
      <c r="V543" t="s">
        <v>163</v>
      </c>
    </row>
    <row r="544" spans="2:22" x14ac:dyDescent="0.35">
      <c r="B544" t="s">
        <v>163</v>
      </c>
      <c r="C544" s="79" t="s">
        <v>163</v>
      </c>
      <c r="E544" t="s">
        <v>163</v>
      </c>
      <c r="F544" t="s">
        <v>163</v>
      </c>
      <c r="G544" t="s">
        <v>163</v>
      </c>
      <c r="H544" t="s">
        <v>163</v>
      </c>
      <c r="I544" t="s">
        <v>163</v>
      </c>
      <c r="J544" t="s">
        <v>163</v>
      </c>
      <c r="K544" t="s">
        <v>163</v>
      </c>
      <c r="L544" t="s">
        <v>163</v>
      </c>
      <c r="M544" t="s">
        <v>163</v>
      </c>
      <c r="N544" t="s">
        <v>163</v>
      </c>
      <c r="O544" t="s">
        <v>163</v>
      </c>
      <c r="P544" t="s">
        <v>163</v>
      </c>
      <c r="Q544" s="80" t="s">
        <v>163</v>
      </c>
      <c r="R544" s="79"/>
      <c r="T544" t="s">
        <v>163</v>
      </c>
      <c r="U544" t="s">
        <v>163</v>
      </c>
      <c r="V544" t="s">
        <v>163</v>
      </c>
    </row>
    <row r="545" spans="2:22" x14ac:dyDescent="0.35">
      <c r="B545" t="s">
        <v>163</v>
      </c>
      <c r="C545" s="79" t="s">
        <v>163</v>
      </c>
      <c r="E545" t="s">
        <v>163</v>
      </c>
      <c r="F545" t="s">
        <v>163</v>
      </c>
      <c r="G545" t="s">
        <v>163</v>
      </c>
      <c r="H545" t="s">
        <v>163</v>
      </c>
      <c r="I545" t="s">
        <v>163</v>
      </c>
      <c r="J545" t="s">
        <v>163</v>
      </c>
      <c r="K545" t="s">
        <v>163</v>
      </c>
      <c r="L545" t="s">
        <v>163</v>
      </c>
      <c r="M545" t="s">
        <v>163</v>
      </c>
      <c r="N545" t="s">
        <v>163</v>
      </c>
      <c r="O545" t="s">
        <v>163</v>
      </c>
      <c r="P545" t="s">
        <v>163</v>
      </c>
      <c r="Q545" s="80" t="s">
        <v>163</v>
      </c>
      <c r="R545" s="79"/>
      <c r="T545" t="s">
        <v>163</v>
      </c>
      <c r="U545" t="s">
        <v>163</v>
      </c>
      <c r="V545" t="s">
        <v>163</v>
      </c>
    </row>
    <row r="546" spans="2:22" x14ac:dyDescent="0.35">
      <c r="B546" t="s">
        <v>163</v>
      </c>
      <c r="C546" s="79" t="s">
        <v>163</v>
      </c>
      <c r="E546" t="s">
        <v>163</v>
      </c>
      <c r="F546" t="s">
        <v>163</v>
      </c>
      <c r="G546" t="s">
        <v>163</v>
      </c>
      <c r="H546" t="s">
        <v>163</v>
      </c>
      <c r="I546" t="s">
        <v>163</v>
      </c>
      <c r="J546" t="s">
        <v>163</v>
      </c>
      <c r="K546" t="s">
        <v>163</v>
      </c>
      <c r="L546" t="s">
        <v>163</v>
      </c>
      <c r="M546" t="s">
        <v>163</v>
      </c>
      <c r="N546" t="s">
        <v>163</v>
      </c>
      <c r="O546" t="s">
        <v>163</v>
      </c>
      <c r="P546" t="s">
        <v>163</v>
      </c>
      <c r="Q546" s="80" t="s">
        <v>163</v>
      </c>
      <c r="R546" s="79"/>
      <c r="T546" t="s">
        <v>163</v>
      </c>
      <c r="U546" t="s">
        <v>163</v>
      </c>
      <c r="V546" t="s">
        <v>163</v>
      </c>
    </row>
    <row r="547" spans="2:22" x14ac:dyDescent="0.35">
      <c r="B547" t="s">
        <v>163</v>
      </c>
      <c r="C547" s="79" t="s">
        <v>163</v>
      </c>
      <c r="E547" t="s">
        <v>163</v>
      </c>
      <c r="F547" t="s">
        <v>163</v>
      </c>
      <c r="G547" t="s">
        <v>163</v>
      </c>
      <c r="H547" t="s">
        <v>163</v>
      </c>
      <c r="I547" t="s">
        <v>163</v>
      </c>
      <c r="J547" t="s">
        <v>163</v>
      </c>
      <c r="K547" t="s">
        <v>163</v>
      </c>
      <c r="L547" t="s">
        <v>163</v>
      </c>
      <c r="M547" t="s">
        <v>163</v>
      </c>
      <c r="N547" t="s">
        <v>163</v>
      </c>
      <c r="O547" t="s">
        <v>163</v>
      </c>
      <c r="P547" t="s">
        <v>163</v>
      </c>
      <c r="Q547" s="80" t="s">
        <v>163</v>
      </c>
      <c r="R547" s="79"/>
      <c r="T547" t="s">
        <v>163</v>
      </c>
      <c r="U547" t="s">
        <v>163</v>
      </c>
      <c r="V547" t="s">
        <v>163</v>
      </c>
    </row>
    <row r="548" spans="2:22" x14ac:dyDescent="0.35">
      <c r="B548" t="s">
        <v>163</v>
      </c>
      <c r="C548" s="79" t="s">
        <v>163</v>
      </c>
      <c r="E548" t="s">
        <v>163</v>
      </c>
      <c r="F548" t="s">
        <v>163</v>
      </c>
      <c r="G548" t="s">
        <v>163</v>
      </c>
      <c r="H548" t="s">
        <v>163</v>
      </c>
      <c r="I548" t="s">
        <v>163</v>
      </c>
      <c r="J548" t="s">
        <v>163</v>
      </c>
      <c r="K548" t="s">
        <v>163</v>
      </c>
      <c r="L548" t="s">
        <v>163</v>
      </c>
      <c r="M548" t="s">
        <v>163</v>
      </c>
      <c r="N548" t="s">
        <v>163</v>
      </c>
      <c r="O548" t="s">
        <v>163</v>
      </c>
      <c r="P548" t="s">
        <v>163</v>
      </c>
      <c r="Q548" s="80" t="s">
        <v>163</v>
      </c>
      <c r="R548" s="79"/>
      <c r="T548" t="s">
        <v>163</v>
      </c>
      <c r="U548" t="s">
        <v>163</v>
      </c>
      <c r="V548" t="s">
        <v>163</v>
      </c>
    </row>
    <row r="549" spans="2:22" x14ac:dyDescent="0.35">
      <c r="B549" t="s">
        <v>163</v>
      </c>
      <c r="C549" s="79" t="s">
        <v>163</v>
      </c>
      <c r="E549" t="s">
        <v>163</v>
      </c>
      <c r="F549" t="s">
        <v>163</v>
      </c>
      <c r="G549" t="s">
        <v>163</v>
      </c>
      <c r="H549" t="s">
        <v>163</v>
      </c>
      <c r="I549" t="s">
        <v>163</v>
      </c>
      <c r="J549" t="s">
        <v>163</v>
      </c>
      <c r="K549" t="s">
        <v>163</v>
      </c>
      <c r="L549" t="s">
        <v>163</v>
      </c>
      <c r="M549" t="s">
        <v>163</v>
      </c>
      <c r="N549" t="s">
        <v>163</v>
      </c>
      <c r="O549" t="s">
        <v>163</v>
      </c>
      <c r="P549" t="s">
        <v>163</v>
      </c>
      <c r="Q549" s="80" t="s">
        <v>163</v>
      </c>
      <c r="R549" s="79"/>
      <c r="T549" t="s">
        <v>163</v>
      </c>
      <c r="U549" t="s">
        <v>163</v>
      </c>
      <c r="V549" t="s">
        <v>163</v>
      </c>
    </row>
    <row r="550" spans="2:22" x14ac:dyDescent="0.35">
      <c r="B550" t="s">
        <v>163</v>
      </c>
      <c r="C550" s="79" t="s">
        <v>163</v>
      </c>
      <c r="E550" t="s">
        <v>163</v>
      </c>
      <c r="F550" t="s">
        <v>163</v>
      </c>
      <c r="G550" t="s">
        <v>163</v>
      </c>
      <c r="H550" t="s">
        <v>163</v>
      </c>
      <c r="I550" t="s">
        <v>163</v>
      </c>
      <c r="J550" t="s">
        <v>163</v>
      </c>
      <c r="K550" t="s">
        <v>163</v>
      </c>
      <c r="L550" t="s">
        <v>163</v>
      </c>
      <c r="M550" t="s">
        <v>163</v>
      </c>
      <c r="N550" t="s">
        <v>163</v>
      </c>
      <c r="O550" t="s">
        <v>163</v>
      </c>
      <c r="P550" t="s">
        <v>163</v>
      </c>
      <c r="Q550" s="80" t="s">
        <v>163</v>
      </c>
      <c r="R550" s="79"/>
      <c r="T550" t="s">
        <v>163</v>
      </c>
      <c r="U550" t="s">
        <v>163</v>
      </c>
      <c r="V550" t="s">
        <v>163</v>
      </c>
    </row>
    <row r="551" spans="2:22" x14ac:dyDescent="0.35">
      <c r="B551" t="s">
        <v>163</v>
      </c>
      <c r="C551" s="79" t="s">
        <v>163</v>
      </c>
      <c r="E551" t="s">
        <v>163</v>
      </c>
      <c r="F551" t="s">
        <v>163</v>
      </c>
      <c r="G551" t="s">
        <v>163</v>
      </c>
      <c r="H551" t="s">
        <v>163</v>
      </c>
      <c r="I551" t="s">
        <v>163</v>
      </c>
      <c r="J551" t="s">
        <v>163</v>
      </c>
      <c r="K551" t="s">
        <v>163</v>
      </c>
      <c r="L551" t="s">
        <v>163</v>
      </c>
      <c r="M551" t="s">
        <v>163</v>
      </c>
      <c r="N551" t="s">
        <v>163</v>
      </c>
      <c r="O551" t="s">
        <v>163</v>
      </c>
      <c r="P551" t="s">
        <v>163</v>
      </c>
      <c r="Q551" s="80" t="s">
        <v>163</v>
      </c>
      <c r="R551" s="79"/>
      <c r="T551" t="s">
        <v>163</v>
      </c>
      <c r="U551" t="s">
        <v>163</v>
      </c>
      <c r="V551" t="s">
        <v>163</v>
      </c>
    </row>
    <row r="552" spans="2:22" x14ac:dyDescent="0.35">
      <c r="B552" t="s">
        <v>163</v>
      </c>
      <c r="C552" s="79" t="s">
        <v>163</v>
      </c>
      <c r="E552" t="s">
        <v>163</v>
      </c>
      <c r="F552" t="s">
        <v>163</v>
      </c>
      <c r="G552" t="s">
        <v>163</v>
      </c>
      <c r="H552" t="s">
        <v>163</v>
      </c>
      <c r="I552" t="s">
        <v>163</v>
      </c>
      <c r="J552" t="s">
        <v>163</v>
      </c>
      <c r="K552" t="s">
        <v>163</v>
      </c>
      <c r="L552" t="s">
        <v>163</v>
      </c>
      <c r="M552" t="s">
        <v>163</v>
      </c>
      <c r="N552" t="s">
        <v>163</v>
      </c>
      <c r="O552" t="s">
        <v>163</v>
      </c>
      <c r="P552" t="s">
        <v>163</v>
      </c>
      <c r="Q552" s="80" t="s">
        <v>163</v>
      </c>
      <c r="R552" s="79"/>
      <c r="T552" t="s">
        <v>163</v>
      </c>
      <c r="U552" t="s">
        <v>163</v>
      </c>
      <c r="V552" t="s">
        <v>163</v>
      </c>
    </row>
    <row r="553" spans="2:22" x14ac:dyDescent="0.35">
      <c r="B553" t="s">
        <v>163</v>
      </c>
      <c r="C553" s="79" t="s">
        <v>163</v>
      </c>
      <c r="E553" t="s">
        <v>163</v>
      </c>
      <c r="F553" t="s">
        <v>163</v>
      </c>
      <c r="G553" t="s">
        <v>163</v>
      </c>
      <c r="H553" t="s">
        <v>163</v>
      </c>
      <c r="I553" t="s">
        <v>163</v>
      </c>
      <c r="J553" t="s">
        <v>163</v>
      </c>
      <c r="K553" t="s">
        <v>163</v>
      </c>
      <c r="L553" t="s">
        <v>163</v>
      </c>
      <c r="M553" t="s">
        <v>163</v>
      </c>
      <c r="N553" t="s">
        <v>163</v>
      </c>
      <c r="O553" t="s">
        <v>163</v>
      </c>
      <c r="P553" t="s">
        <v>163</v>
      </c>
      <c r="Q553" s="80" t="s">
        <v>163</v>
      </c>
      <c r="R553" s="79"/>
      <c r="T553" t="s">
        <v>163</v>
      </c>
      <c r="U553" t="s">
        <v>163</v>
      </c>
      <c r="V553" t="s">
        <v>163</v>
      </c>
    </row>
    <row r="554" spans="2:22" x14ac:dyDescent="0.35">
      <c r="B554" t="s">
        <v>163</v>
      </c>
      <c r="C554" s="79" t="s">
        <v>163</v>
      </c>
      <c r="E554" t="s">
        <v>163</v>
      </c>
      <c r="F554" t="s">
        <v>163</v>
      </c>
      <c r="G554" t="s">
        <v>163</v>
      </c>
      <c r="H554" t="s">
        <v>163</v>
      </c>
      <c r="I554" t="s">
        <v>163</v>
      </c>
      <c r="J554" t="s">
        <v>163</v>
      </c>
      <c r="K554" t="s">
        <v>163</v>
      </c>
      <c r="L554" t="s">
        <v>163</v>
      </c>
      <c r="M554" t="s">
        <v>163</v>
      </c>
      <c r="N554" t="s">
        <v>163</v>
      </c>
      <c r="O554" t="s">
        <v>163</v>
      </c>
      <c r="P554" t="s">
        <v>163</v>
      </c>
      <c r="Q554" s="80" t="s">
        <v>163</v>
      </c>
      <c r="R554" s="79"/>
      <c r="T554" t="s">
        <v>163</v>
      </c>
      <c r="U554" t="s">
        <v>163</v>
      </c>
      <c r="V554" t="s">
        <v>163</v>
      </c>
    </row>
    <row r="555" spans="2:22" x14ac:dyDescent="0.35">
      <c r="B555" t="s">
        <v>163</v>
      </c>
      <c r="C555" s="79" t="s">
        <v>163</v>
      </c>
      <c r="E555" t="s">
        <v>163</v>
      </c>
      <c r="F555" t="s">
        <v>163</v>
      </c>
      <c r="G555" t="s">
        <v>163</v>
      </c>
      <c r="H555" t="s">
        <v>163</v>
      </c>
      <c r="I555" t="s">
        <v>163</v>
      </c>
      <c r="J555" t="s">
        <v>163</v>
      </c>
      <c r="K555" t="s">
        <v>163</v>
      </c>
      <c r="L555" t="s">
        <v>163</v>
      </c>
      <c r="M555" t="s">
        <v>163</v>
      </c>
      <c r="N555" t="s">
        <v>163</v>
      </c>
      <c r="O555" t="s">
        <v>163</v>
      </c>
      <c r="P555" t="s">
        <v>163</v>
      </c>
      <c r="Q555" s="80" t="s">
        <v>163</v>
      </c>
      <c r="R555" s="79"/>
      <c r="T555" t="s">
        <v>163</v>
      </c>
      <c r="U555" t="s">
        <v>163</v>
      </c>
      <c r="V555" t="s">
        <v>163</v>
      </c>
    </row>
    <row r="556" spans="2:22" x14ac:dyDescent="0.35">
      <c r="B556" t="s">
        <v>163</v>
      </c>
      <c r="C556" s="79" t="s">
        <v>163</v>
      </c>
      <c r="E556" t="s">
        <v>163</v>
      </c>
      <c r="F556" t="s">
        <v>163</v>
      </c>
      <c r="G556" t="s">
        <v>163</v>
      </c>
      <c r="H556" t="s">
        <v>163</v>
      </c>
      <c r="I556" t="s">
        <v>163</v>
      </c>
      <c r="J556" t="s">
        <v>163</v>
      </c>
      <c r="K556" t="s">
        <v>163</v>
      </c>
      <c r="L556" t="s">
        <v>163</v>
      </c>
      <c r="M556" t="s">
        <v>163</v>
      </c>
      <c r="N556" t="s">
        <v>163</v>
      </c>
      <c r="O556" t="s">
        <v>163</v>
      </c>
      <c r="P556" t="s">
        <v>163</v>
      </c>
      <c r="Q556" s="80" t="s">
        <v>163</v>
      </c>
      <c r="R556" s="79"/>
      <c r="T556" t="s">
        <v>163</v>
      </c>
      <c r="U556" t="s">
        <v>163</v>
      </c>
      <c r="V556" t="s">
        <v>163</v>
      </c>
    </row>
    <row r="557" spans="2:22" x14ac:dyDescent="0.35">
      <c r="B557" t="s">
        <v>163</v>
      </c>
      <c r="C557" s="79" t="s">
        <v>163</v>
      </c>
      <c r="E557" t="s">
        <v>163</v>
      </c>
      <c r="F557" t="s">
        <v>163</v>
      </c>
      <c r="G557" t="s">
        <v>163</v>
      </c>
      <c r="H557" t="s">
        <v>163</v>
      </c>
      <c r="I557" t="s">
        <v>163</v>
      </c>
      <c r="J557" t="s">
        <v>163</v>
      </c>
      <c r="K557" t="s">
        <v>163</v>
      </c>
      <c r="L557" t="s">
        <v>163</v>
      </c>
      <c r="M557" t="s">
        <v>163</v>
      </c>
      <c r="N557" t="s">
        <v>163</v>
      </c>
      <c r="O557" t="s">
        <v>163</v>
      </c>
      <c r="P557" t="s">
        <v>163</v>
      </c>
      <c r="Q557" s="80" t="s">
        <v>163</v>
      </c>
      <c r="R557" s="79"/>
      <c r="T557" t="s">
        <v>163</v>
      </c>
      <c r="U557" t="s">
        <v>163</v>
      </c>
      <c r="V557" t="s">
        <v>163</v>
      </c>
    </row>
    <row r="558" spans="2:22" x14ac:dyDescent="0.35">
      <c r="B558" t="s">
        <v>163</v>
      </c>
      <c r="C558" s="79" t="s">
        <v>163</v>
      </c>
      <c r="E558" t="s">
        <v>163</v>
      </c>
      <c r="F558" t="s">
        <v>163</v>
      </c>
      <c r="G558" t="s">
        <v>163</v>
      </c>
      <c r="H558" t="s">
        <v>163</v>
      </c>
      <c r="I558" t="s">
        <v>163</v>
      </c>
      <c r="J558" t="s">
        <v>163</v>
      </c>
      <c r="K558" t="s">
        <v>163</v>
      </c>
      <c r="L558" t="s">
        <v>163</v>
      </c>
      <c r="M558" t="s">
        <v>163</v>
      </c>
      <c r="N558" t="s">
        <v>163</v>
      </c>
      <c r="O558" t="s">
        <v>163</v>
      </c>
      <c r="P558" t="s">
        <v>163</v>
      </c>
      <c r="Q558" s="80" t="s">
        <v>163</v>
      </c>
      <c r="R558" s="79"/>
      <c r="T558" t="s">
        <v>163</v>
      </c>
      <c r="U558" t="s">
        <v>163</v>
      </c>
      <c r="V558" t="s">
        <v>163</v>
      </c>
    </row>
    <row r="559" spans="2:22" x14ac:dyDescent="0.35">
      <c r="B559" t="s">
        <v>163</v>
      </c>
      <c r="C559" s="79" t="s">
        <v>163</v>
      </c>
      <c r="E559" t="s">
        <v>163</v>
      </c>
      <c r="F559" t="s">
        <v>163</v>
      </c>
      <c r="G559" t="s">
        <v>163</v>
      </c>
      <c r="H559" t="s">
        <v>163</v>
      </c>
      <c r="I559" t="s">
        <v>163</v>
      </c>
      <c r="J559" t="s">
        <v>163</v>
      </c>
      <c r="K559" t="s">
        <v>163</v>
      </c>
      <c r="L559" t="s">
        <v>163</v>
      </c>
      <c r="M559" t="s">
        <v>163</v>
      </c>
      <c r="N559" t="s">
        <v>163</v>
      </c>
      <c r="O559" t="s">
        <v>163</v>
      </c>
      <c r="P559" t="s">
        <v>163</v>
      </c>
      <c r="Q559" s="80" t="s">
        <v>163</v>
      </c>
      <c r="R559" s="79"/>
      <c r="T559" t="s">
        <v>163</v>
      </c>
      <c r="U559" t="s">
        <v>163</v>
      </c>
      <c r="V559" t="s">
        <v>163</v>
      </c>
    </row>
    <row r="560" spans="2:22" x14ac:dyDescent="0.35">
      <c r="B560" t="s">
        <v>163</v>
      </c>
      <c r="C560" s="79" t="s">
        <v>163</v>
      </c>
      <c r="E560" t="s">
        <v>163</v>
      </c>
      <c r="F560" t="s">
        <v>163</v>
      </c>
      <c r="G560" t="s">
        <v>163</v>
      </c>
      <c r="H560" t="s">
        <v>163</v>
      </c>
      <c r="I560" t="s">
        <v>163</v>
      </c>
      <c r="J560" t="s">
        <v>163</v>
      </c>
      <c r="K560" t="s">
        <v>163</v>
      </c>
      <c r="L560" t="s">
        <v>163</v>
      </c>
      <c r="M560" t="s">
        <v>163</v>
      </c>
      <c r="N560" t="s">
        <v>163</v>
      </c>
      <c r="O560" t="s">
        <v>163</v>
      </c>
      <c r="P560" t="s">
        <v>163</v>
      </c>
      <c r="Q560" s="80" t="s">
        <v>163</v>
      </c>
      <c r="R560" s="79"/>
      <c r="T560" t="s">
        <v>163</v>
      </c>
      <c r="U560" t="s">
        <v>163</v>
      </c>
      <c r="V560" t="s">
        <v>163</v>
      </c>
    </row>
    <row r="561" spans="2:22" x14ac:dyDescent="0.35">
      <c r="B561" t="s">
        <v>163</v>
      </c>
      <c r="C561" s="79" t="s">
        <v>163</v>
      </c>
      <c r="E561" t="s">
        <v>163</v>
      </c>
      <c r="F561" t="s">
        <v>163</v>
      </c>
      <c r="G561" t="s">
        <v>163</v>
      </c>
      <c r="H561" t="s">
        <v>163</v>
      </c>
      <c r="I561" t="s">
        <v>163</v>
      </c>
      <c r="J561" t="s">
        <v>163</v>
      </c>
      <c r="K561" t="s">
        <v>163</v>
      </c>
      <c r="L561" t="s">
        <v>163</v>
      </c>
      <c r="M561" t="s">
        <v>163</v>
      </c>
      <c r="N561" t="s">
        <v>163</v>
      </c>
      <c r="O561" t="s">
        <v>163</v>
      </c>
      <c r="P561" t="s">
        <v>163</v>
      </c>
      <c r="Q561" s="80" t="s">
        <v>163</v>
      </c>
      <c r="R561" s="79"/>
      <c r="T561" t="s">
        <v>163</v>
      </c>
      <c r="U561" t="s">
        <v>163</v>
      </c>
      <c r="V561" t="s">
        <v>163</v>
      </c>
    </row>
    <row r="562" spans="2:22" x14ac:dyDescent="0.35">
      <c r="B562" t="s">
        <v>163</v>
      </c>
      <c r="C562" s="79" t="s">
        <v>163</v>
      </c>
      <c r="E562" t="s">
        <v>163</v>
      </c>
      <c r="F562" t="s">
        <v>163</v>
      </c>
      <c r="G562" t="s">
        <v>163</v>
      </c>
      <c r="H562" t="s">
        <v>163</v>
      </c>
      <c r="I562" t="s">
        <v>163</v>
      </c>
      <c r="J562" t="s">
        <v>163</v>
      </c>
      <c r="K562" t="s">
        <v>163</v>
      </c>
      <c r="L562" t="s">
        <v>163</v>
      </c>
      <c r="M562" t="s">
        <v>163</v>
      </c>
      <c r="N562" t="s">
        <v>163</v>
      </c>
      <c r="O562" t="s">
        <v>163</v>
      </c>
      <c r="P562" t="s">
        <v>163</v>
      </c>
      <c r="Q562" s="80" t="s">
        <v>163</v>
      </c>
      <c r="R562" s="79"/>
      <c r="T562" t="s">
        <v>163</v>
      </c>
      <c r="U562" t="s">
        <v>163</v>
      </c>
      <c r="V562" t="s">
        <v>163</v>
      </c>
    </row>
    <row r="563" spans="2:22" x14ac:dyDescent="0.35">
      <c r="B563" t="s">
        <v>163</v>
      </c>
      <c r="C563" s="79" t="s">
        <v>163</v>
      </c>
      <c r="E563" t="s">
        <v>163</v>
      </c>
      <c r="F563" t="s">
        <v>163</v>
      </c>
      <c r="G563" t="s">
        <v>163</v>
      </c>
      <c r="H563" t="s">
        <v>163</v>
      </c>
      <c r="I563" t="s">
        <v>163</v>
      </c>
      <c r="J563" t="s">
        <v>163</v>
      </c>
      <c r="K563" t="s">
        <v>163</v>
      </c>
      <c r="L563" t="s">
        <v>163</v>
      </c>
      <c r="M563" t="s">
        <v>163</v>
      </c>
      <c r="N563" t="s">
        <v>163</v>
      </c>
      <c r="O563" t="s">
        <v>163</v>
      </c>
      <c r="P563" t="s">
        <v>163</v>
      </c>
      <c r="Q563" s="80" t="s">
        <v>163</v>
      </c>
      <c r="R563" s="79"/>
      <c r="T563" t="s">
        <v>163</v>
      </c>
      <c r="U563" t="s">
        <v>163</v>
      </c>
      <c r="V563" t="s">
        <v>163</v>
      </c>
    </row>
    <row r="564" spans="2:22" x14ac:dyDescent="0.35">
      <c r="B564" t="s">
        <v>163</v>
      </c>
      <c r="C564" s="79" t="s">
        <v>163</v>
      </c>
      <c r="E564" t="s">
        <v>163</v>
      </c>
      <c r="F564" t="s">
        <v>163</v>
      </c>
      <c r="G564" t="s">
        <v>163</v>
      </c>
      <c r="H564" t="s">
        <v>163</v>
      </c>
      <c r="I564" t="s">
        <v>163</v>
      </c>
      <c r="J564" t="s">
        <v>163</v>
      </c>
      <c r="K564" t="s">
        <v>163</v>
      </c>
      <c r="L564" t="s">
        <v>163</v>
      </c>
      <c r="M564" t="s">
        <v>163</v>
      </c>
      <c r="N564" t="s">
        <v>163</v>
      </c>
      <c r="O564" t="s">
        <v>163</v>
      </c>
      <c r="P564" t="s">
        <v>163</v>
      </c>
      <c r="Q564" s="80" t="s">
        <v>163</v>
      </c>
      <c r="R564" s="79"/>
      <c r="T564" t="s">
        <v>163</v>
      </c>
      <c r="U564" t="s">
        <v>163</v>
      </c>
      <c r="V564" t="s">
        <v>163</v>
      </c>
    </row>
    <row r="565" spans="2:22" x14ac:dyDescent="0.35">
      <c r="B565" t="s">
        <v>163</v>
      </c>
      <c r="C565" s="79" t="s">
        <v>163</v>
      </c>
      <c r="E565" t="s">
        <v>163</v>
      </c>
      <c r="F565" t="s">
        <v>163</v>
      </c>
      <c r="G565" t="s">
        <v>163</v>
      </c>
      <c r="H565" t="s">
        <v>163</v>
      </c>
      <c r="I565" t="s">
        <v>163</v>
      </c>
      <c r="J565" t="s">
        <v>163</v>
      </c>
      <c r="K565" t="s">
        <v>163</v>
      </c>
      <c r="L565" t="s">
        <v>163</v>
      </c>
      <c r="M565" t="s">
        <v>163</v>
      </c>
      <c r="N565" t="s">
        <v>163</v>
      </c>
      <c r="O565" t="s">
        <v>163</v>
      </c>
      <c r="P565" t="s">
        <v>163</v>
      </c>
      <c r="Q565" s="80" t="s">
        <v>163</v>
      </c>
      <c r="R565" s="79"/>
      <c r="T565" t="s">
        <v>163</v>
      </c>
      <c r="U565" t="s">
        <v>163</v>
      </c>
      <c r="V565" t="s">
        <v>163</v>
      </c>
    </row>
    <row r="566" spans="2:22" x14ac:dyDescent="0.35">
      <c r="B566" t="s">
        <v>163</v>
      </c>
      <c r="C566" s="79" t="s">
        <v>163</v>
      </c>
      <c r="E566" t="s">
        <v>163</v>
      </c>
      <c r="F566" t="s">
        <v>163</v>
      </c>
      <c r="G566" t="s">
        <v>163</v>
      </c>
      <c r="H566" t="s">
        <v>163</v>
      </c>
      <c r="I566" t="s">
        <v>163</v>
      </c>
      <c r="J566" t="s">
        <v>163</v>
      </c>
      <c r="K566" t="s">
        <v>163</v>
      </c>
      <c r="L566" t="s">
        <v>163</v>
      </c>
      <c r="M566" t="s">
        <v>163</v>
      </c>
      <c r="N566" t="s">
        <v>163</v>
      </c>
      <c r="O566" t="s">
        <v>163</v>
      </c>
      <c r="P566" t="s">
        <v>163</v>
      </c>
      <c r="Q566" s="80" t="s">
        <v>163</v>
      </c>
      <c r="R566" s="79"/>
      <c r="T566" t="s">
        <v>163</v>
      </c>
      <c r="U566" t="s">
        <v>163</v>
      </c>
      <c r="V566" t="s">
        <v>163</v>
      </c>
    </row>
    <row r="567" spans="2:22" x14ac:dyDescent="0.35">
      <c r="B567" t="s">
        <v>163</v>
      </c>
      <c r="C567" s="79" t="s">
        <v>163</v>
      </c>
      <c r="E567" t="s">
        <v>163</v>
      </c>
      <c r="F567" t="s">
        <v>163</v>
      </c>
      <c r="G567" t="s">
        <v>163</v>
      </c>
      <c r="H567" t="s">
        <v>163</v>
      </c>
      <c r="I567" t="s">
        <v>163</v>
      </c>
      <c r="J567" t="s">
        <v>163</v>
      </c>
      <c r="K567" t="s">
        <v>163</v>
      </c>
      <c r="L567" t="s">
        <v>163</v>
      </c>
      <c r="M567" t="s">
        <v>163</v>
      </c>
      <c r="N567" t="s">
        <v>163</v>
      </c>
      <c r="O567" t="s">
        <v>163</v>
      </c>
      <c r="P567" t="s">
        <v>163</v>
      </c>
      <c r="Q567" s="80" t="s">
        <v>163</v>
      </c>
      <c r="R567" s="79"/>
      <c r="T567" t="s">
        <v>163</v>
      </c>
      <c r="U567" t="s">
        <v>163</v>
      </c>
      <c r="V567" t="s">
        <v>163</v>
      </c>
    </row>
    <row r="568" spans="2:22" x14ac:dyDescent="0.35">
      <c r="B568" t="s">
        <v>163</v>
      </c>
      <c r="C568" s="79" t="s">
        <v>163</v>
      </c>
      <c r="E568" t="s">
        <v>163</v>
      </c>
      <c r="F568" t="s">
        <v>163</v>
      </c>
      <c r="G568" t="s">
        <v>163</v>
      </c>
      <c r="H568" t="s">
        <v>163</v>
      </c>
      <c r="I568" t="s">
        <v>163</v>
      </c>
      <c r="J568" t="s">
        <v>163</v>
      </c>
      <c r="K568" t="s">
        <v>163</v>
      </c>
      <c r="L568" t="s">
        <v>163</v>
      </c>
      <c r="M568" t="s">
        <v>163</v>
      </c>
      <c r="N568" t="s">
        <v>163</v>
      </c>
      <c r="O568" t="s">
        <v>163</v>
      </c>
      <c r="P568" t="s">
        <v>163</v>
      </c>
      <c r="Q568" s="80" t="s">
        <v>163</v>
      </c>
      <c r="R568" s="79"/>
      <c r="T568" t="s">
        <v>163</v>
      </c>
      <c r="U568" t="s">
        <v>163</v>
      </c>
      <c r="V568" t="s">
        <v>163</v>
      </c>
    </row>
    <row r="569" spans="2:22" x14ac:dyDescent="0.35">
      <c r="B569" t="s">
        <v>163</v>
      </c>
      <c r="C569" s="79" t="s">
        <v>163</v>
      </c>
      <c r="E569" t="s">
        <v>163</v>
      </c>
      <c r="F569" t="s">
        <v>163</v>
      </c>
      <c r="G569" t="s">
        <v>163</v>
      </c>
      <c r="H569" t="s">
        <v>163</v>
      </c>
      <c r="I569" t="s">
        <v>163</v>
      </c>
      <c r="J569" t="s">
        <v>163</v>
      </c>
      <c r="K569" t="s">
        <v>163</v>
      </c>
      <c r="L569" t="s">
        <v>163</v>
      </c>
      <c r="M569" t="s">
        <v>163</v>
      </c>
      <c r="N569" t="s">
        <v>163</v>
      </c>
      <c r="O569" t="s">
        <v>163</v>
      </c>
      <c r="P569" t="s">
        <v>163</v>
      </c>
      <c r="Q569" s="80" t="s">
        <v>163</v>
      </c>
      <c r="R569" s="79"/>
      <c r="T569" t="s">
        <v>163</v>
      </c>
      <c r="U569" t="s">
        <v>163</v>
      </c>
      <c r="V569" t="s">
        <v>163</v>
      </c>
    </row>
    <row r="570" spans="2:22" x14ac:dyDescent="0.35">
      <c r="B570" t="s">
        <v>163</v>
      </c>
      <c r="C570" s="79" t="s">
        <v>163</v>
      </c>
      <c r="E570" t="s">
        <v>163</v>
      </c>
      <c r="F570" t="s">
        <v>163</v>
      </c>
      <c r="G570" t="s">
        <v>163</v>
      </c>
      <c r="H570" t="s">
        <v>163</v>
      </c>
      <c r="I570" t="s">
        <v>163</v>
      </c>
      <c r="J570" t="s">
        <v>163</v>
      </c>
      <c r="K570" t="s">
        <v>163</v>
      </c>
      <c r="L570" t="s">
        <v>163</v>
      </c>
      <c r="M570" t="s">
        <v>163</v>
      </c>
      <c r="N570" t="s">
        <v>163</v>
      </c>
      <c r="O570" t="s">
        <v>163</v>
      </c>
      <c r="P570" t="s">
        <v>163</v>
      </c>
      <c r="Q570" s="80" t="s">
        <v>163</v>
      </c>
      <c r="R570" s="79"/>
      <c r="T570" t="s">
        <v>163</v>
      </c>
      <c r="U570" t="s">
        <v>163</v>
      </c>
      <c r="V570" t="s">
        <v>163</v>
      </c>
    </row>
    <row r="571" spans="2:22" x14ac:dyDescent="0.35">
      <c r="B571" t="s">
        <v>163</v>
      </c>
      <c r="C571" s="79" t="s">
        <v>163</v>
      </c>
      <c r="E571" t="s">
        <v>163</v>
      </c>
      <c r="F571" t="s">
        <v>163</v>
      </c>
      <c r="G571" t="s">
        <v>163</v>
      </c>
      <c r="H571" t="s">
        <v>163</v>
      </c>
      <c r="I571" t="s">
        <v>163</v>
      </c>
      <c r="J571" t="s">
        <v>163</v>
      </c>
      <c r="K571" t="s">
        <v>163</v>
      </c>
      <c r="L571" t="s">
        <v>163</v>
      </c>
      <c r="M571" t="s">
        <v>163</v>
      </c>
      <c r="N571" t="s">
        <v>163</v>
      </c>
      <c r="O571" t="s">
        <v>163</v>
      </c>
      <c r="P571" t="s">
        <v>163</v>
      </c>
      <c r="Q571" s="80" t="s">
        <v>163</v>
      </c>
      <c r="R571" s="79"/>
      <c r="T571" t="s">
        <v>163</v>
      </c>
      <c r="U571" t="s">
        <v>163</v>
      </c>
      <c r="V571" t="s">
        <v>163</v>
      </c>
    </row>
    <row r="572" spans="2:22" x14ac:dyDescent="0.35">
      <c r="B572" t="s">
        <v>163</v>
      </c>
      <c r="C572" s="79" t="s">
        <v>163</v>
      </c>
      <c r="E572" t="s">
        <v>163</v>
      </c>
      <c r="F572" t="s">
        <v>163</v>
      </c>
      <c r="G572" t="s">
        <v>163</v>
      </c>
      <c r="H572" t="s">
        <v>163</v>
      </c>
      <c r="I572" t="s">
        <v>163</v>
      </c>
      <c r="J572" t="s">
        <v>163</v>
      </c>
      <c r="K572" t="s">
        <v>163</v>
      </c>
      <c r="L572" t="s">
        <v>163</v>
      </c>
      <c r="M572" t="s">
        <v>163</v>
      </c>
      <c r="N572" t="s">
        <v>163</v>
      </c>
      <c r="O572" t="s">
        <v>163</v>
      </c>
      <c r="P572" t="s">
        <v>163</v>
      </c>
      <c r="Q572" s="80" t="s">
        <v>163</v>
      </c>
      <c r="R572" s="79"/>
      <c r="T572" t="s">
        <v>163</v>
      </c>
      <c r="U572" t="s">
        <v>163</v>
      </c>
      <c r="V572" t="s">
        <v>163</v>
      </c>
    </row>
    <row r="573" spans="2:22" x14ac:dyDescent="0.35">
      <c r="B573" t="s">
        <v>163</v>
      </c>
      <c r="C573" s="79" t="s">
        <v>163</v>
      </c>
      <c r="E573" t="s">
        <v>163</v>
      </c>
      <c r="F573" t="s">
        <v>163</v>
      </c>
      <c r="G573" t="s">
        <v>163</v>
      </c>
      <c r="H573" t="s">
        <v>163</v>
      </c>
      <c r="I573" t="s">
        <v>163</v>
      </c>
      <c r="J573" t="s">
        <v>163</v>
      </c>
      <c r="K573" t="s">
        <v>163</v>
      </c>
      <c r="L573" t="s">
        <v>163</v>
      </c>
      <c r="M573" t="s">
        <v>163</v>
      </c>
      <c r="N573" t="s">
        <v>163</v>
      </c>
      <c r="O573" t="s">
        <v>163</v>
      </c>
      <c r="P573" t="s">
        <v>163</v>
      </c>
      <c r="Q573" s="80" t="s">
        <v>163</v>
      </c>
      <c r="R573" s="79"/>
      <c r="T573" t="s">
        <v>163</v>
      </c>
      <c r="U573" t="s">
        <v>163</v>
      </c>
      <c r="V573" t="s">
        <v>163</v>
      </c>
    </row>
    <row r="574" spans="2:22" x14ac:dyDescent="0.35">
      <c r="B574" t="s">
        <v>163</v>
      </c>
      <c r="C574" s="79" t="s">
        <v>163</v>
      </c>
      <c r="E574" t="s">
        <v>163</v>
      </c>
      <c r="F574" t="s">
        <v>163</v>
      </c>
      <c r="G574" t="s">
        <v>163</v>
      </c>
      <c r="H574" t="s">
        <v>163</v>
      </c>
      <c r="I574" t="s">
        <v>163</v>
      </c>
      <c r="J574" t="s">
        <v>163</v>
      </c>
      <c r="K574" t="s">
        <v>163</v>
      </c>
      <c r="L574" t="s">
        <v>163</v>
      </c>
      <c r="M574" t="s">
        <v>163</v>
      </c>
      <c r="N574" t="s">
        <v>163</v>
      </c>
      <c r="O574" t="s">
        <v>163</v>
      </c>
      <c r="P574" t="s">
        <v>163</v>
      </c>
      <c r="Q574" s="80" t="s">
        <v>163</v>
      </c>
      <c r="R574" s="79"/>
      <c r="T574" t="s">
        <v>163</v>
      </c>
      <c r="U574" t="s">
        <v>163</v>
      </c>
      <c r="V574" t="s">
        <v>163</v>
      </c>
    </row>
    <row r="575" spans="2:22" x14ac:dyDescent="0.35">
      <c r="B575" t="s">
        <v>163</v>
      </c>
      <c r="C575" s="79" t="s">
        <v>163</v>
      </c>
      <c r="E575" t="s">
        <v>163</v>
      </c>
      <c r="F575" t="s">
        <v>163</v>
      </c>
      <c r="G575" t="s">
        <v>163</v>
      </c>
      <c r="H575" t="s">
        <v>163</v>
      </c>
      <c r="I575" t="s">
        <v>163</v>
      </c>
      <c r="J575" t="s">
        <v>163</v>
      </c>
      <c r="K575" t="s">
        <v>163</v>
      </c>
      <c r="L575" t="s">
        <v>163</v>
      </c>
      <c r="M575" t="s">
        <v>163</v>
      </c>
      <c r="N575" t="s">
        <v>163</v>
      </c>
      <c r="O575" t="s">
        <v>163</v>
      </c>
      <c r="P575" t="s">
        <v>163</v>
      </c>
      <c r="Q575" s="80" t="s">
        <v>163</v>
      </c>
      <c r="R575" s="79"/>
      <c r="T575" t="s">
        <v>163</v>
      </c>
      <c r="U575" t="s">
        <v>163</v>
      </c>
      <c r="V575" t="s">
        <v>163</v>
      </c>
    </row>
    <row r="576" spans="2:22" x14ac:dyDescent="0.35">
      <c r="B576" t="s">
        <v>163</v>
      </c>
      <c r="C576" s="79" t="s">
        <v>163</v>
      </c>
      <c r="E576" t="s">
        <v>163</v>
      </c>
      <c r="F576" t="s">
        <v>163</v>
      </c>
      <c r="G576" t="s">
        <v>163</v>
      </c>
      <c r="H576" t="s">
        <v>163</v>
      </c>
      <c r="I576" t="s">
        <v>163</v>
      </c>
      <c r="J576" t="s">
        <v>163</v>
      </c>
      <c r="K576" t="s">
        <v>163</v>
      </c>
      <c r="L576" t="s">
        <v>163</v>
      </c>
      <c r="M576" t="s">
        <v>163</v>
      </c>
      <c r="N576" t="s">
        <v>163</v>
      </c>
      <c r="O576" t="s">
        <v>163</v>
      </c>
      <c r="P576" t="s">
        <v>163</v>
      </c>
      <c r="Q576" s="80" t="s">
        <v>163</v>
      </c>
      <c r="R576" s="79"/>
      <c r="T576" t="s">
        <v>163</v>
      </c>
      <c r="U576" t="s">
        <v>163</v>
      </c>
      <c r="V576" t="s">
        <v>163</v>
      </c>
    </row>
    <row r="577" spans="2:22" x14ac:dyDescent="0.35">
      <c r="B577" t="s">
        <v>163</v>
      </c>
      <c r="C577" s="79" t="s">
        <v>163</v>
      </c>
      <c r="E577" t="s">
        <v>163</v>
      </c>
      <c r="F577" t="s">
        <v>163</v>
      </c>
      <c r="G577" t="s">
        <v>163</v>
      </c>
      <c r="H577" t="s">
        <v>163</v>
      </c>
      <c r="I577" t="s">
        <v>163</v>
      </c>
      <c r="J577" t="s">
        <v>163</v>
      </c>
      <c r="K577" t="s">
        <v>163</v>
      </c>
      <c r="L577" t="s">
        <v>163</v>
      </c>
      <c r="M577" t="s">
        <v>163</v>
      </c>
      <c r="N577" t="s">
        <v>163</v>
      </c>
      <c r="O577" t="s">
        <v>163</v>
      </c>
      <c r="P577" t="s">
        <v>163</v>
      </c>
      <c r="Q577" s="80" t="s">
        <v>163</v>
      </c>
      <c r="R577" s="79"/>
      <c r="T577" t="s">
        <v>163</v>
      </c>
      <c r="U577" t="s">
        <v>163</v>
      </c>
      <c r="V577" t="s">
        <v>163</v>
      </c>
    </row>
    <row r="578" spans="2:22" x14ac:dyDescent="0.35">
      <c r="B578" t="s">
        <v>163</v>
      </c>
      <c r="C578" s="79" t="s">
        <v>163</v>
      </c>
      <c r="E578" t="s">
        <v>163</v>
      </c>
      <c r="F578" t="s">
        <v>163</v>
      </c>
      <c r="G578" t="s">
        <v>163</v>
      </c>
      <c r="H578" t="s">
        <v>163</v>
      </c>
      <c r="I578" t="s">
        <v>163</v>
      </c>
      <c r="J578" t="s">
        <v>163</v>
      </c>
      <c r="K578" t="s">
        <v>163</v>
      </c>
      <c r="L578" t="s">
        <v>163</v>
      </c>
      <c r="M578" t="s">
        <v>163</v>
      </c>
      <c r="N578" t="s">
        <v>163</v>
      </c>
      <c r="O578" t="s">
        <v>163</v>
      </c>
      <c r="P578" t="s">
        <v>163</v>
      </c>
      <c r="Q578" s="80" t="s">
        <v>163</v>
      </c>
      <c r="R578" s="79"/>
      <c r="T578" t="s">
        <v>163</v>
      </c>
      <c r="U578" t="s">
        <v>163</v>
      </c>
      <c r="V578" t="s">
        <v>163</v>
      </c>
    </row>
    <row r="579" spans="2:22" x14ac:dyDescent="0.35">
      <c r="B579" t="s">
        <v>163</v>
      </c>
      <c r="C579" s="79" t="s">
        <v>163</v>
      </c>
      <c r="E579" t="s">
        <v>163</v>
      </c>
      <c r="F579" t="s">
        <v>163</v>
      </c>
      <c r="G579" t="s">
        <v>163</v>
      </c>
      <c r="H579" t="s">
        <v>163</v>
      </c>
      <c r="I579" t="s">
        <v>163</v>
      </c>
      <c r="J579" t="s">
        <v>163</v>
      </c>
      <c r="K579" t="s">
        <v>163</v>
      </c>
      <c r="L579" t="s">
        <v>163</v>
      </c>
      <c r="M579" t="s">
        <v>163</v>
      </c>
      <c r="N579" t="s">
        <v>163</v>
      </c>
      <c r="O579" t="s">
        <v>163</v>
      </c>
      <c r="P579" t="s">
        <v>163</v>
      </c>
      <c r="Q579" s="80" t="s">
        <v>163</v>
      </c>
      <c r="R579" s="79"/>
      <c r="T579" t="s">
        <v>163</v>
      </c>
      <c r="U579" t="s">
        <v>163</v>
      </c>
      <c r="V579" t="s">
        <v>163</v>
      </c>
    </row>
    <row r="580" spans="2:22" x14ac:dyDescent="0.35">
      <c r="B580" t="s">
        <v>163</v>
      </c>
      <c r="C580" s="79" t="s">
        <v>163</v>
      </c>
      <c r="E580" t="s">
        <v>163</v>
      </c>
      <c r="F580" t="s">
        <v>163</v>
      </c>
      <c r="G580" t="s">
        <v>163</v>
      </c>
      <c r="H580" t="s">
        <v>163</v>
      </c>
      <c r="I580" t="s">
        <v>163</v>
      </c>
      <c r="J580" t="s">
        <v>163</v>
      </c>
      <c r="K580" t="s">
        <v>163</v>
      </c>
      <c r="L580" t="s">
        <v>163</v>
      </c>
      <c r="M580" t="s">
        <v>163</v>
      </c>
      <c r="N580" t="s">
        <v>163</v>
      </c>
      <c r="O580" t="s">
        <v>163</v>
      </c>
      <c r="P580" t="s">
        <v>163</v>
      </c>
      <c r="Q580" s="80" t="s">
        <v>163</v>
      </c>
      <c r="R580" s="79"/>
      <c r="T580" t="s">
        <v>163</v>
      </c>
      <c r="U580" t="s">
        <v>163</v>
      </c>
      <c r="V580" t="s">
        <v>163</v>
      </c>
    </row>
    <row r="581" spans="2:22" x14ac:dyDescent="0.35">
      <c r="B581" t="s">
        <v>163</v>
      </c>
      <c r="C581" s="79" t="s">
        <v>163</v>
      </c>
      <c r="E581" t="s">
        <v>163</v>
      </c>
      <c r="F581" t="s">
        <v>163</v>
      </c>
      <c r="G581" t="s">
        <v>163</v>
      </c>
      <c r="H581" t="s">
        <v>163</v>
      </c>
      <c r="I581" t="s">
        <v>163</v>
      </c>
      <c r="J581" t="s">
        <v>163</v>
      </c>
      <c r="K581" t="s">
        <v>163</v>
      </c>
      <c r="L581" t="s">
        <v>163</v>
      </c>
      <c r="M581" t="s">
        <v>163</v>
      </c>
      <c r="N581" t="s">
        <v>163</v>
      </c>
      <c r="O581" t="s">
        <v>163</v>
      </c>
      <c r="P581" t="s">
        <v>163</v>
      </c>
      <c r="Q581" s="80" t="s">
        <v>163</v>
      </c>
      <c r="R581" s="79"/>
      <c r="T581" t="s">
        <v>163</v>
      </c>
      <c r="U581" t="s">
        <v>163</v>
      </c>
      <c r="V581" t="s">
        <v>163</v>
      </c>
    </row>
    <row r="582" spans="2:22" x14ac:dyDescent="0.35">
      <c r="B582" t="s">
        <v>163</v>
      </c>
      <c r="C582" s="79" t="s">
        <v>163</v>
      </c>
      <c r="E582" t="s">
        <v>163</v>
      </c>
      <c r="F582" t="s">
        <v>163</v>
      </c>
      <c r="G582" t="s">
        <v>163</v>
      </c>
      <c r="H582" t="s">
        <v>163</v>
      </c>
      <c r="I582" t="s">
        <v>163</v>
      </c>
      <c r="J582" t="s">
        <v>163</v>
      </c>
      <c r="K582" t="s">
        <v>163</v>
      </c>
      <c r="L582" t="s">
        <v>163</v>
      </c>
      <c r="M582" t="s">
        <v>163</v>
      </c>
      <c r="N582" t="s">
        <v>163</v>
      </c>
      <c r="O582" t="s">
        <v>163</v>
      </c>
      <c r="P582" t="s">
        <v>163</v>
      </c>
      <c r="Q582" s="80" t="s">
        <v>163</v>
      </c>
      <c r="R582" s="79"/>
      <c r="T582" t="s">
        <v>163</v>
      </c>
      <c r="U582" t="s">
        <v>163</v>
      </c>
      <c r="V582" t="s">
        <v>163</v>
      </c>
    </row>
    <row r="583" spans="2:22" x14ac:dyDescent="0.35">
      <c r="B583" t="s">
        <v>163</v>
      </c>
      <c r="C583" s="79" t="s">
        <v>163</v>
      </c>
      <c r="E583" t="s">
        <v>163</v>
      </c>
      <c r="F583" t="s">
        <v>163</v>
      </c>
      <c r="G583" t="s">
        <v>163</v>
      </c>
      <c r="H583" t="s">
        <v>163</v>
      </c>
      <c r="I583" t="s">
        <v>163</v>
      </c>
      <c r="J583" t="s">
        <v>163</v>
      </c>
      <c r="K583" t="s">
        <v>163</v>
      </c>
      <c r="L583" t="s">
        <v>163</v>
      </c>
      <c r="M583" t="s">
        <v>163</v>
      </c>
      <c r="N583" t="s">
        <v>163</v>
      </c>
      <c r="O583" t="s">
        <v>163</v>
      </c>
      <c r="P583" t="s">
        <v>163</v>
      </c>
      <c r="Q583" s="80" t="s">
        <v>163</v>
      </c>
      <c r="R583" s="79"/>
      <c r="T583" t="s">
        <v>163</v>
      </c>
      <c r="U583" t="s">
        <v>163</v>
      </c>
      <c r="V583" t="s">
        <v>163</v>
      </c>
    </row>
    <row r="584" spans="2:22" x14ac:dyDescent="0.35">
      <c r="B584" t="s">
        <v>163</v>
      </c>
      <c r="C584" s="79" t="s">
        <v>163</v>
      </c>
      <c r="E584" t="s">
        <v>163</v>
      </c>
      <c r="F584" t="s">
        <v>163</v>
      </c>
      <c r="G584" t="s">
        <v>163</v>
      </c>
      <c r="H584" t="s">
        <v>163</v>
      </c>
      <c r="I584" t="s">
        <v>163</v>
      </c>
      <c r="J584" t="s">
        <v>163</v>
      </c>
      <c r="K584" t="s">
        <v>163</v>
      </c>
      <c r="L584" t="s">
        <v>163</v>
      </c>
      <c r="M584" t="s">
        <v>163</v>
      </c>
      <c r="N584" t="s">
        <v>163</v>
      </c>
      <c r="O584" t="s">
        <v>163</v>
      </c>
      <c r="P584" t="s">
        <v>163</v>
      </c>
      <c r="Q584" s="80" t="s">
        <v>163</v>
      </c>
      <c r="R584" s="79"/>
      <c r="T584" t="s">
        <v>163</v>
      </c>
      <c r="U584" t="s">
        <v>163</v>
      </c>
      <c r="V584" t="s">
        <v>163</v>
      </c>
    </row>
    <row r="585" spans="2:22" x14ac:dyDescent="0.35">
      <c r="B585" t="s">
        <v>163</v>
      </c>
      <c r="C585" s="79" t="s">
        <v>163</v>
      </c>
      <c r="E585" t="s">
        <v>163</v>
      </c>
      <c r="F585" t="s">
        <v>163</v>
      </c>
      <c r="G585" t="s">
        <v>163</v>
      </c>
      <c r="H585" t="s">
        <v>163</v>
      </c>
      <c r="I585" t="s">
        <v>163</v>
      </c>
      <c r="J585" t="s">
        <v>163</v>
      </c>
      <c r="K585" t="s">
        <v>163</v>
      </c>
      <c r="L585" t="s">
        <v>163</v>
      </c>
      <c r="M585" t="s">
        <v>163</v>
      </c>
      <c r="N585" t="s">
        <v>163</v>
      </c>
      <c r="O585" t="s">
        <v>163</v>
      </c>
      <c r="P585" t="s">
        <v>163</v>
      </c>
      <c r="Q585" s="80" t="s">
        <v>163</v>
      </c>
      <c r="R585" s="79"/>
      <c r="T585" t="s">
        <v>163</v>
      </c>
      <c r="U585" t="s">
        <v>163</v>
      </c>
      <c r="V585" t="s">
        <v>163</v>
      </c>
    </row>
    <row r="586" spans="2:22" x14ac:dyDescent="0.35">
      <c r="B586" t="s">
        <v>163</v>
      </c>
      <c r="C586" s="79" t="s">
        <v>163</v>
      </c>
      <c r="E586" t="s">
        <v>163</v>
      </c>
      <c r="F586" t="s">
        <v>163</v>
      </c>
      <c r="G586" t="s">
        <v>163</v>
      </c>
      <c r="H586" t="s">
        <v>163</v>
      </c>
      <c r="I586" t="s">
        <v>163</v>
      </c>
      <c r="J586" t="s">
        <v>163</v>
      </c>
      <c r="K586" t="s">
        <v>163</v>
      </c>
      <c r="L586" t="s">
        <v>163</v>
      </c>
      <c r="M586" t="s">
        <v>163</v>
      </c>
      <c r="N586" t="s">
        <v>163</v>
      </c>
      <c r="O586" t="s">
        <v>163</v>
      </c>
      <c r="P586" t="s">
        <v>163</v>
      </c>
      <c r="Q586" s="80" t="s">
        <v>163</v>
      </c>
      <c r="R586" s="79"/>
      <c r="T586" t="s">
        <v>163</v>
      </c>
      <c r="U586" t="s">
        <v>163</v>
      </c>
      <c r="V586" t="s">
        <v>163</v>
      </c>
    </row>
    <row r="587" spans="2:22" x14ac:dyDescent="0.35">
      <c r="B587" t="s">
        <v>163</v>
      </c>
      <c r="C587" s="79" t="s">
        <v>163</v>
      </c>
      <c r="E587" t="s">
        <v>163</v>
      </c>
      <c r="F587" t="s">
        <v>163</v>
      </c>
      <c r="G587" t="s">
        <v>163</v>
      </c>
      <c r="H587" t="s">
        <v>163</v>
      </c>
      <c r="I587" t="s">
        <v>163</v>
      </c>
      <c r="J587" t="s">
        <v>163</v>
      </c>
      <c r="K587" t="s">
        <v>163</v>
      </c>
      <c r="L587" t="s">
        <v>163</v>
      </c>
      <c r="M587" t="s">
        <v>163</v>
      </c>
      <c r="N587" t="s">
        <v>163</v>
      </c>
      <c r="O587" t="s">
        <v>163</v>
      </c>
      <c r="P587" t="s">
        <v>163</v>
      </c>
      <c r="Q587" s="80" t="s">
        <v>163</v>
      </c>
      <c r="R587" s="79"/>
      <c r="T587" t="s">
        <v>163</v>
      </c>
      <c r="U587" t="s">
        <v>163</v>
      </c>
      <c r="V587" t="s">
        <v>163</v>
      </c>
    </row>
    <row r="588" spans="2:22" x14ac:dyDescent="0.35">
      <c r="B588" t="s">
        <v>163</v>
      </c>
      <c r="C588" s="79" t="s">
        <v>163</v>
      </c>
      <c r="E588" t="s">
        <v>163</v>
      </c>
      <c r="F588" t="s">
        <v>163</v>
      </c>
      <c r="G588" t="s">
        <v>163</v>
      </c>
      <c r="H588" t="s">
        <v>163</v>
      </c>
      <c r="I588" t="s">
        <v>163</v>
      </c>
      <c r="J588" t="s">
        <v>163</v>
      </c>
      <c r="K588" t="s">
        <v>163</v>
      </c>
      <c r="L588" t="s">
        <v>163</v>
      </c>
      <c r="M588" t="s">
        <v>163</v>
      </c>
      <c r="N588" t="s">
        <v>163</v>
      </c>
      <c r="O588" t="s">
        <v>163</v>
      </c>
      <c r="P588" t="s">
        <v>163</v>
      </c>
      <c r="Q588" s="80" t="s">
        <v>163</v>
      </c>
      <c r="R588" s="79"/>
      <c r="T588" t="s">
        <v>163</v>
      </c>
      <c r="U588" t="s">
        <v>163</v>
      </c>
      <c r="V588" t="s">
        <v>163</v>
      </c>
    </row>
    <row r="589" spans="2:22" x14ac:dyDescent="0.35">
      <c r="B589" t="s">
        <v>163</v>
      </c>
      <c r="C589" s="79" t="s">
        <v>163</v>
      </c>
      <c r="E589" t="s">
        <v>163</v>
      </c>
      <c r="F589" t="s">
        <v>163</v>
      </c>
      <c r="G589" t="s">
        <v>163</v>
      </c>
      <c r="H589" t="s">
        <v>163</v>
      </c>
      <c r="I589" t="s">
        <v>163</v>
      </c>
      <c r="J589" t="s">
        <v>163</v>
      </c>
      <c r="K589" t="s">
        <v>163</v>
      </c>
      <c r="L589" t="s">
        <v>163</v>
      </c>
      <c r="M589" t="s">
        <v>163</v>
      </c>
      <c r="N589" t="s">
        <v>163</v>
      </c>
      <c r="O589" t="s">
        <v>163</v>
      </c>
      <c r="P589" t="s">
        <v>163</v>
      </c>
      <c r="Q589" s="80" t="s">
        <v>163</v>
      </c>
      <c r="R589" s="79"/>
      <c r="T589" t="s">
        <v>163</v>
      </c>
      <c r="U589" t="s">
        <v>163</v>
      </c>
      <c r="V589" t="s">
        <v>163</v>
      </c>
    </row>
    <row r="590" spans="2:22" x14ac:dyDescent="0.35">
      <c r="B590" t="s">
        <v>163</v>
      </c>
      <c r="C590" s="79" t="s">
        <v>163</v>
      </c>
      <c r="E590" t="s">
        <v>163</v>
      </c>
      <c r="F590" t="s">
        <v>163</v>
      </c>
      <c r="G590" t="s">
        <v>163</v>
      </c>
      <c r="H590" t="s">
        <v>163</v>
      </c>
      <c r="I590" t="s">
        <v>163</v>
      </c>
      <c r="J590" t="s">
        <v>163</v>
      </c>
      <c r="K590" t="s">
        <v>163</v>
      </c>
      <c r="L590" t="s">
        <v>163</v>
      </c>
      <c r="M590" t="s">
        <v>163</v>
      </c>
      <c r="N590" t="s">
        <v>163</v>
      </c>
      <c r="O590" t="s">
        <v>163</v>
      </c>
      <c r="P590" t="s">
        <v>163</v>
      </c>
      <c r="Q590" s="80" t="s">
        <v>163</v>
      </c>
      <c r="R590" s="79"/>
      <c r="T590" t="s">
        <v>163</v>
      </c>
      <c r="U590" t="s">
        <v>163</v>
      </c>
      <c r="V590" t="s">
        <v>163</v>
      </c>
    </row>
    <row r="591" spans="2:22" x14ac:dyDescent="0.35">
      <c r="B591" t="s">
        <v>163</v>
      </c>
      <c r="C591" s="79" t="s">
        <v>163</v>
      </c>
      <c r="E591" t="s">
        <v>163</v>
      </c>
      <c r="F591" t="s">
        <v>163</v>
      </c>
      <c r="G591" t="s">
        <v>163</v>
      </c>
      <c r="H591" t="s">
        <v>163</v>
      </c>
      <c r="I591" t="s">
        <v>163</v>
      </c>
      <c r="J591" t="s">
        <v>163</v>
      </c>
      <c r="K591" t="s">
        <v>163</v>
      </c>
      <c r="L591" t="s">
        <v>163</v>
      </c>
      <c r="M591" t="s">
        <v>163</v>
      </c>
      <c r="N591" t="s">
        <v>163</v>
      </c>
      <c r="O591" t="s">
        <v>163</v>
      </c>
      <c r="P591" t="s">
        <v>163</v>
      </c>
      <c r="Q591" s="80" t="s">
        <v>163</v>
      </c>
      <c r="R591" s="79"/>
      <c r="T591" t="s">
        <v>163</v>
      </c>
      <c r="U591" t="s">
        <v>163</v>
      </c>
      <c r="V591" t="s">
        <v>163</v>
      </c>
    </row>
    <row r="592" spans="2:22" x14ac:dyDescent="0.35">
      <c r="B592" t="s">
        <v>163</v>
      </c>
      <c r="C592" s="79" t="s">
        <v>163</v>
      </c>
      <c r="E592" t="s">
        <v>163</v>
      </c>
      <c r="F592" t="s">
        <v>163</v>
      </c>
      <c r="G592" t="s">
        <v>163</v>
      </c>
      <c r="H592" t="s">
        <v>163</v>
      </c>
      <c r="I592" t="s">
        <v>163</v>
      </c>
      <c r="J592" t="s">
        <v>163</v>
      </c>
      <c r="K592" t="s">
        <v>163</v>
      </c>
      <c r="L592" t="s">
        <v>163</v>
      </c>
      <c r="M592" t="s">
        <v>163</v>
      </c>
      <c r="N592" t="s">
        <v>163</v>
      </c>
      <c r="O592" t="s">
        <v>163</v>
      </c>
      <c r="P592" t="s">
        <v>163</v>
      </c>
      <c r="Q592" s="80" t="s">
        <v>163</v>
      </c>
      <c r="R592" s="79"/>
      <c r="T592" t="s">
        <v>163</v>
      </c>
      <c r="U592" t="s">
        <v>163</v>
      </c>
      <c r="V592" t="s">
        <v>163</v>
      </c>
    </row>
    <row r="593" spans="2:22" x14ac:dyDescent="0.35">
      <c r="B593" t="s">
        <v>163</v>
      </c>
      <c r="C593" s="79" t="s">
        <v>163</v>
      </c>
      <c r="E593" t="s">
        <v>163</v>
      </c>
      <c r="F593" t="s">
        <v>163</v>
      </c>
      <c r="G593" t="s">
        <v>163</v>
      </c>
      <c r="H593" t="s">
        <v>163</v>
      </c>
      <c r="I593" t="s">
        <v>163</v>
      </c>
      <c r="J593" t="s">
        <v>163</v>
      </c>
      <c r="K593" t="s">
        <v>163</v>
      </c>
      <c r="L593" t="s">
        <v>163</v>
      </c>
      <c r="M593" t="s">
        <v>163</v>
      </c>
      <c r="N593" t="s">
        <v>163</v>
      </c>
      <c r="O593" t="s">
        <v>163</v>
      </c>
      <c r="P593" t="s">
        <v>163</v>
      </c>
      <c r="Q593" s="80" t="s">
        <v>163</v>
      </c>
      <c r="R593" s="79"/>
      <c r="T593" t="s">
        <v>163</v>
      </c>
      <c r="U593" t="s">
        <v>163</v>
      </c>
      <c r="V593" t="s">
        <v>163</v>
      </c>
    </row>
    <row r="594" spans="2:22" x14ac:dyDescent="0.35">
      <c r="B594" t="s">
        <v>163</v>
      </c>
      <c r="C594" s="79" t="s">
        <v>163</v>
      </c>
      <c r="E594" t="s">
        <v>163</v>
      </c>
      <c r="F594" t="s">
        <v>163</v>
      </c>
      <c r="G594" t="s">
        <v>163</v>
      </c>
      <c r="H594" t="s">
        <v>163</v>
      </c>
      <c r="I594" t="s">
        <v>163</v>
      </c>
      <c r="J594" t="s">
        <v>163</v>
      </c>
      <c r="K594" t="s">
        <v>163</v>
      </c>
      <c r="L594" t="s">
        <v>163</v>
      </c>
      <c r="M594" t="s">
        <v>163</v>
      </c>
      <c r="N594" t="s">
        <v>163</v>
      </c>
      <c r="O594" t="s">
        <v>163</v>
      </c>
      <c r="P594" t="s">
        <v>163</v>
      </c>
      <c r="Q594" s="80" t="s">
        <v>163</v>
      </c>
      <c r="R594" s="79"/>
      <c r="T594" t="s">
        <v>163</v>
      </c>
      <c r="U594" t="s">
        <v>163</v>
      </c>
      <c r="V594" t="s">
        <v>163</v>
      </c>
    </row>
    <row r="595" spans="2:22" x14ac:dyDescent="0.35">
      <c r="B595" t="s">
        <v>163</v>
      </c>
      <c r="C595" s="79" t="s">
        <v>163</v>
      </c>
      <c r="E595" t="s">
        <v>163</v>
      </c>
      <c r="F595" t="s">
        <v>163</v>
      </c>
      <c r="G595" t="s">
        <v>163</v>
      </c>
      <c r="H595" t="s">
        <v>163</v>
      </c>
      <c r="I595" t="s">
        <v>163</v>
      </c>
      <c r="J595" t="s">
        <v>163</v>
      </c>
      <c r="K595" t="s">
        <v>163</v>
      </c>
      <c r="L595" t="s">
        <v>163</v>
      </c>
      <c r="M595" t="s">
        <v>163</v>
      </c>
      <c r="N595" t="s">
        <v>163</v>
      </c>
      <c r="O595" t="s">
        <v>163</v>
      </c>
      <c r="P595" t="s">
        <v>163</v>
      </c>
      <c r="Q595" s="80" t="s">
        <v>163</v>
      </c>
      <c r="R595" s="79"/>
      <c r="T595" t="s">
        <v>163</v>
      </c>
      <c r="U595" t="s">
        <v>163</v>
      </c>
      <c r="V595" t="s">
        <v>163</v>
      </c>
    </row>
    <row r="596" spans="2:22" x14ac:dyDescent="0.35">
      <c r="B596" t="s">
        <v>163</v>
      </c>
      <c r="C596" s="79" t="s">
        <v>163</v>
      </c>
      <c r="E596" t="s">
        <v>163</v>
      </c>
      <c r="F596" t="s">
        <v>163</v>
      </c>
      <c r="G596" t="s">
        <v>163</v>
      </c>
      <c r="H596" t="s">
        <v>163</v>
      </c>
      <c r="I596" t="s">
        <v>163</v>
      </c>
      <c r="J596" t="s">
        <v>163</v>
      </c>
      <c r="K596" t="s">
        <v>163</v>
      </c>
      <c r="L596" t="s">
        <v>163</v>
      </c>
      <c r="M596" t="s">
        <v>163</v>
      </c>
      <c r="N596" t="s">
        <v>163</v>
      </c>
      <c r="O596" t="s">
        <v>163</v>
      </c>
      <c r="P596" t="s">
        <v>163</v>
      </c>
      <c r="Q596" s="80" t="s">
        <v>163</v>
      </c>
      <c r="R596" s="79"/>
      <c r="T596" t="s">
        <v>163</v>
      </c>
      <c r="U596" t="s">
        <v>163</v>
      </c>
      <c r="V596" t="s">
        <v>163</v>
      </c>
    </row>
    <row r="597" spans="2:22" x14ac:dyDescent="0.35">
      <c r="B597" t="s">
        <v>163</v>
      </c>
      <c r="C597" s="79" t="s">
        <v>163</v>
      </c>
      <c r="E597" t="s">
        <v>163</v>
      </c>
      <c r="F597" t="s">
        <v>163</v>
      </c>
      <c r="G597" t="s">
        <v>163</v>
      </c>
      <c r="H597" t="s">
        <v>163</v>
      </c>
      <c r="I597" t="s">
        <v>163</v>
      </c>
      <c r="J597" t="s">
        <v>163</v>
      </c>
      <c r="K597" t="s">
        <v>163</v>
      </c>
      <c r="L597" t="s">
        <v>163</v>
      </c>
      <c r="M597" t="s">
        <v>163</v>
      </c>
      <c r="N597" t="s">
        <v>163</v>
      </c>
      <c r="O597" t="s">
        <v>163</v>
      </c>
      <c r="P597" t="s">
        <v>163</v>
      </c>
      <c r="Q597" s="80" t="s">
        <v>163</v>
      </c>
      <c r="R597" s="79"/>
      <c r="T597" t="s">
        <v>163</v>
      </c>
      <c r="U597" t="s">
        <v>163</v>
      </c>
      <c r="V597" t="s">
        <v>163</v>
      </c>
    </row>
    <row r="598" spans="2:22" x14ac:dyDescent="0.35">
      <c r="B598" t="s">
        <v>163</v>
      </c>
      <c r="C598" s="79" t="s">
        <v>163</v>
      </c>
      <c r="E598" t="s">
        <v>163</v>
      </c>
      <c r="F598" t="s">
        <v>163</v>
      </c>
      <c r="G598" t="s">
        <v>163</v>
      </c>
      <c r="H598" t="s">
        <v>163</v>
      </c>
      <c r="I598" t="s">
        <v>163</v>
      </c>
      <c r="J598" t="s">
        <v>163</v>
      </c>
      <c r="K598" t="s">
        <v>163</v>
      </c>
      <c r="L598" t="s">
        <v>163</v>
      </c>
      <c r="M598" t="s">
        <v>163</v>
      </c>
      <c r="N598" t="s">
        <v>163</v>
      </c>
      <c r="O598" t="s">
        <v>163</v>
      </c>
      <c r="P598" t="s">
        <v>163</v>
      </c>
      <c r="Q598" s="80" t="s">
        <v>163</v>
      </c>
      <c r="R598" s="79"/>
      <c r="T598" t="s">
        <v>163</v>
      </c>
      <c r="U598" t="s">
        <v>163</v>
      </c>
      <c r="V598" t="s">
        <v>163</v>
      </c>
    </row>
    <row r="599" spans="2:22" x14ac:dyDescent="0.35">
      <c r="B599" t="s">
        <v>163</v>
      </c>
      <c r="C599" s="79" t="s">
        <v>163</v>
      </c>
      <c r="E599" t="s">
        <v>163</v>
      </c>
      <c r="F599" t="s">
        <v>163</v>
      </c>
      <c r="G599" t="s">
        <v>163</v>
      </c>
      <c r="H599" t="s">
        <v>163</v>
      </c>
      <c r="I599" t="s">
        <v>163</v>
      </c>
      <c r="J599" t="s">
        <v>163</v>
      </c>
      <c r="K599" t="s">
        <v>163</v>
      </c>
      <c r="L599" t="s">
        <v>163</v>
      </c>
      <c r="M599" t="s">
        <v>163</v>
      </c>
      <c r="N599" t="s">
        <v>163</v>
      </c>
      <c r="O599" t="s">
        <v>163</v>
      </c>
      <c r="P599" t="s">
        <v>163</v>
      </c>
      <c r="Q599" s="80" t="s">
        <v>163</v>
      </c>
      <c r="R599" s="79"/>
      <c r="T599" t="s">
        <v>163</v>
      </c>
      <c r="U599" t="s">
        <v>163</v>
      </c>
      <c r="V599" t="s">
        <v>163</v>
      </c>
    </row>
    <row r="600" spans="2:22" x14ac:dyDescent="0.35">
      <c r="B600" t="s">
        <v>163</v>
      </c>
      <c r="C600" s="79" t="s">
        <v>163</v>
      </c>
      <c r="E600" t="s">
        <v>163</v>
      </c>
      <c r="F600" t="s">
        <v>163</v>
      </c>
      <c r="G600" t="s">
        <v>163</v>
      </c>
      <c r="H600" t="s">
        <v>163</v>
      </c>
      <c r="I600" t="s">
        <v>163</v>
      </c>
      <c r="J600" t="s">
        <v>163</v>
      </c>
      <c r="K600" t="s">
        <v>163</v>
      </c>
      <c r="L600" t="s">
        <v>163</v>
      </c>
      <c r="M600" t="s">
        <v>163</v>
      </c>
      <c r="N600" t="s">
        <v>163</v>
      </c>
      <c r="O600" t="s">
        <v>163</v>
      </c>
      <c r="P600" t="s">
        <v>163</v>
      </c>
      <c r="Q600" s="80" t="s">
        <v>163</v>
      </c>
      <c r="R600" s="79"/>
      <c r="T600" t="s">
        <v>163</v>
      </c>
      <c r="U600" t="s">
        <v>163</v>
      </c>
      <c r="V600" t="s">
        <v>163</v>
      </c>
    </row>
    <row r="601" spans="2:22" x14ac:dyDescent="0.35">
      <c r="B601" t="s">
        <v>163</v>
      </c>
      <c r="C601" s="79" t="s">
        <v>163</v>
      </c>
      <c r="E601" t="s">
        <v>163</v>
      </c>
      <c r="F601" t="s">
        <v>163</v>
      </c>
      <c r="G601" t="s">
        <v>163</v>
      </c>
      <c r="H601" t="s">
        <v>163</v>
      </c>
      <c r="I601" t="s">
        <v>163</v>
      </c>
      <c r="J601" t="s">
        <v>163</v>
      </c>
      <c r="K601" t="s">
        <v>163</v>
      </c>
      <c r="L601" t="s">
        <v>163</v>
      </c>
      <c r="M601" t="s">
        <v>163</v>
      </c>
      <c r="N601" t="s">
        <v>163</v>
      </c>
      <c r="O601" t="s">
        <v>163</v>
      </c>
      <c r="P601" t="s">
        <v>163</v>
      </c>
      <c r="Q601" s="80" t="s">
        <v>163</v>
      </c>
      <c r="R601" s="79"/>
      <c r="T601" t="s">
        <v>163</v>
      </c>
      <c r="U601" t="s">
        <v>163</v>
      </c>
      <c r="V601" t="s">
        <v>163</v>
      </c>
    </row>
    <row r="602" spans="2:22" x14ac:dyDescent="0.35">
      <c r="B602" t="s">
        <v>163</v>
      </c>
      <c r="C602" s="79" t="s">
        <v>163</v>
      </c>
      <c r="E602" t="s">
        <v>163</v>
      </c>
      <c r="F602" t="s">
        <v>163</v>
      </c>
      <c r="G602" t="s">
        <v>163</v>
      </c>
      <c r="H602" t="s">
        <v>163</v>
      </c>
      <c r="I602" t="s">
        <v>163</v>
      </c>
      <c r="J602" t="s">
        <v>163</v>
      </c>
      <c r="K602" t="s">
        <v>163</v>
      </c>
      <c r="L602" t="s">
        <v>163</v>
      </c>
      <c r="M602" t="s">
        <v>163</v>
      </c>
      <c r="N602" t="s">
        <v>163</v>
      </c>
      <c r="O602" t="s">
        <v>163</v>
      </c>
      <c r="P602" t="s">
        <v>163</v>
      </c>
      <c r="Q602" s="80" t="s">
        <v>163</v>
      </c>
      <c r="R602" s="79"/>
      <c r="T602" t="s">
        <v>163</v>
      </c>
      <c r="U602" t="s">
        <v>163</v>
      </c>
      <c r="V602" t="s">
        <v>163</v>
      </c>
    </row>
    <row r="603" spans="2:22" x14ac:dyDescent="0.35">
      <c r="B603" t="s">
        <v>163</v>
      </c>
      <c r="C603" s="79" t="s">
        <v>163</v>
      </c>
      <c r="E603" t="s">
        <v>163</v>
      </c>
      <c r="F603" t="s">
        <v>163</v>
      </c>
      <c r="G603" t="s">
        <v>163</v>
      </c>
      <c r="H603" t="s">
        <v>163</v>
      </c>
      <c r="I603" t="s">
        <v>163</v>
      </c>
      <c r="J603" t="s">
        <v>163</v>
      </c>
      <c r="K603" t="s">
        <v>163</v>
      </c>
      <c r="L603" t="s">
        <v>163</v>
      </c>
      <c r="M603" t="s">
        <v>163</v>
      </c>
      <c r="N603" t="s">
        <v>163</v>
      </c>
      <c r="O603" t="s">
        <v>163</v>
      </c>
      <c r="P603" t="s">
        <v>163</v>
      </c>
      <c r="Q603" s="80" t="s">
        <v>163</v>
      </c>
      <c r="R603" s="79"/>
      <c r="T603" t="s">
        <v>163</v>
      </c>
      <c r="U603" t="s">
        <v>163</v>
      </c>
      <c r="V603" t="s">
        <v>163</v>
      </c>
    </row>
    <row r="604" spans="2:22" x14ac:dyDescent="0.35">
      <c r="B604" t="s">
        <v>163</v>
      </c>
      <c r="C604" s="79" t="s">
        <v>163</v>
      </c>
      <c r="E604" t="s">
        <v>163</v>
      </c>
      <c r="F604" t="s">
        <v>163</v>
      </c>
      <c r="G604" t="s">
        <v>163</v>
      </c>
      <c r="H604" t="s">
        <v>163</v>
      </c>
      <c r="I604" t="s">
        <v>163</v>
      </c>
      <c r="J604" t="s">
        <v>163</v>
      </c>
      <c r="K604" t="s">
        <v>163</v>
      </c>
      <c r="L604" t="s">
        <v>163</v>
      </c>
      <c r="M604" t="s">
        <v>163</v>
      </c>
      <c r="N604" t="s">
        <v>163</v>
      </c>
      <c r="O604" t="s">
        <v>163</v>
      </c>
      <c r="P604" t="s">
        <v>163</v>
      </c>
      <c r="Q604" s="80" t="s">
        <v>163</v>
      </c>
      <c r="R604" s="79"/>
      <c r="T604" t="s">
        <v>163</v>
      </c>
      <c r="U604" t="s">
        <v>163</v>
      </c>
      <c r="V604" t="s">
        <v>163</v>
      </c>
    </row>
    <row r="605" spans="2:22" x14ac:dyDescent="0.35">
      <c r="B605" t="s">
        <v>163</v>
      </c>
      <c r="C605" s="79" t="s">
        <v>163</v>
      </c>
      <c r="E605" t="s">
        <v>163</v>
      </c>
      <c r="F605" t="s">
        <v>163</v>
      </c>
      <c r="G605" t="s">
        <v>163</v>
      </c>
      <c r="H605" t="s">
        <v>163</v>
      </c>
      <c r="I605" t="s">
        <v>163</v>
      </c>
      <c r="J605" t="s">
        <v>163</v>
      </c>
      <c r="K605" t="s">
        <v>163</v>
      </c>
      <c r="L605" t="s">
        <v>163</v>
      </c>
      <c r="M605" t="s">
        <v>163</v>
      </c>
      <c r="N605" t="s">
        <v>163</v>
      </c>
      <c r="O605" t="s">
        <v>163</v>
      </c>
      <c r="P605" t="s">
        <v>163</v>
      </c>
      <c r="Q605" s="80" t="s">
        <v>163</v>
      </c>
      <c r="R605" s="79"/>
      <c r="T605" t="s">
        <v>163</v>
      </c>
      <c r="U605" t="s">
        <v>163</v>
      </c>
      <c r="V605" t="s">
        <v>163</v>
      </c>
    </row>
    <row r="606" spans="2:22" x14ac:dyDescent="0.35">
      <c r="B606" t="s">
        <v>163</v>
      </c>
      <c r="C606" s="79" t="s">
        <v>163</v>
      </c>
      <c r="E606" t="s">
        <v>163</v>
      </c>
      <c r="F606" t="s">
        <v>163</v>
      </c>
      <c r="G606" t="s">
        <v>163</v>
      </c>
      <c r="H606" t="s">
        <v>163</v>
      </c>
      <c r="I606" t="s">
        <v>163</v>
      </c>
      <c r="J606" t="s">
        <v>163</v>
      </c>
      <c r="K606" t="s">
        <v>163</v>
      </c>
      <c r="L606" t="s">
        <v>163</v>
      </c>
      <c r="M606" t="s">
        <v>163</v>
      </c>
      <c r="N606" t="s">
        <v>163</v>
      </c>
      <c r="O606" t="s">
        <v>163</v>
      </c>
      <c r="P606" t="s">
        <v>163</v>
      </c>
      <c r="Q606" s="80" t="s">
        <v>163</v>
      </c>
      <c r="R606" s="79"/>
      <c r="T606" t="s">
        <v>163</v>
      </c>
      <c r="U606" t="s">
        <v>163</v>
      </c>
      <c r="V606" t="s">
        <v>163</v>
      </c>
    </row>
    <row r="607" spans="2:22" x14ac:dyDescent="0.35">
      <c r="B607" t="s">
        <v>163</v>
      </c>
      <c r="C607" s="79" t="s">
        <v>163</v>
      </c>
      <c r="E607" t="s">
        <v>163</v>
      </c>
      <c r="F607" t="s">
        <v>163</v>
      </c>
      <c r="G607" t="s">
        <v>163</v>
      </c>
      <c r="H607" t="s">
        <v>163</v>
      </c>
      <c r="I607" t="s">
        <v>163</v>
      </c>
      <c r="J607" t="s">
        <v>163</v>
      </c>
      <c r="K607" t="s">
        <v>163</v>
      </c>
      <c r="L607" t="s">
        <v>163</v>
      </c>
      <c r="M607" t="s">
        <v>163</v>
      </c>
      <c r="N607" t="s">
        <v>163</v>
      </c>
      <c r="O607" t="s">
        <v>163</v>
      </c>
      <c r="P607" t="s">
        <v>163</v>
      </c>
      <c r="Q607" s="80" t="s">
        <v>163</v>
      </c>
      <c r="R607" s="79"/>
      <c r="T607" t="s">
        <v>163</v>
      </c>
      <c r="U607" t="s">
        <v>163</v>
      </c>
      <c r="V607" t="s">
        <v>163</v>
      </c>
    </row>
    <row r="608" spans="2:22" x14ac:dyDescent="0.35">
      <c r="B608" t="s">
        <v>163</v>
      </c>
      <c r="C608" s="79" t="s">
        <v>163</v>
      </c>
      <c r="E608" t="s">
        <v>163</v>
      </c>
      <c r="F608" t="s">
        <v>163</v>
      </c>
      <c r="G608" t="s">
        <v>163</v>
      </c>
      <c r="H608" t="s">
        <v>163</v>
      </c>
      <c r="I608" t="s">
        <v>163</v>
      </c>
      <c r="J608" t="s">
        <v>163</v>
      </c>
      <c r="K608" t="s">
        <v>163</v>
      </c>
      <c r="L608" t="s">
        <v>163</v>
      </c>
      <c r="M608" t="s">
        <v>163</v>
      </c>
      <c r="N608" t="s">
        <v>163</v>
      </c>
      <c r="O608" t="s">
        <v>163</v>
      </c>
      <c r="P608" t="s">
        <v>163</v>
      </c>
      <c r="Q608" s="80" t="s">
        <v>163</v>
      </c>
      <c r="R608" s="79"/>
      <c r="T608" t="s">
        <v>163</v>
      </c>
      <c r="U608" t="s">
        <v>163</v>
      </c>
      <c r="V608" t="s">
        <v>163</v>
      </c>
    </row>
    <row r="609" spans="2:22" x14ac:dyDescent="0.35">
      <c r="B609" t="s">
        <v>163</v>
      </c>
      <c r="C609" s="79" t="s">
        <v>163</v>
      </c>
      <c r="E609" t="s">
        <v>163</v>
      </c>
      <c r="F609" t="s">
        <v>163</v>
      </c>
      <c r="G609" t="s">
        <v>163</v>
      </c>
      <c r="H609" t="s">
        <v>163</v>
      </c>
      <c r="I609" t="s">
        <v>163</v>
      </c>
      <c r="J609" t="s">
        <v>163</v>
      </c>
      <c r="K609" t="s">
        <v>163</v>
      </c>
      <c r="L609" t="s">
        <v>163</v>
      </c>
      <c r="M609" t="s">
        <v>163</v>
      </c>
      <c r="N609" t="s">
        <v>163</v>
      </c>
      <c r="O609" t="s">
        <v>163</v>
      </c>
      <c r="P609" t="s">
        <v>163</v>
      </c>
      <c r="Q609" s="80" t="s">
        <v>163</v>
      </c>
      <c r="R609" s="79"/>
      <c r="T609" t="s">
        <v>163</v>
      </c>
      <c r="U609" t="s">
        <v>163</v>
      </c>
      <c r="V609" t="s">
        <v>163</v>
      </c>
    </row>
    <row r="610" spans="2:22" x14ac:dyDescent="0.35">
      <c r="B610" t="s">
        <v>163</v>
      </c>
      <c r="C610" s="79" t="s">
        <v>163</v>
      </c>
      <c r="E610" t="s">
        <v>163</v>
      </c>
      <c r="F610" t="s">
        <v>163</v>
      </c>
      <c r="G610" t="s">
        <v>163</v>
      </c>
      <c r="H610" t="s">
        <v>163</v>
      </c>
      <c r="I610" t="s">
        <v>163</v>
      </c>
      <c r="J610" t="s">
        <v>163</v>
      </c>
      <c r="K610" t="s">
        <v>163</v>
      </c>
      <c r="L610" t="s">
        <v>163</v>
      </c>
      <c r="M610" t="s">
        <v>163</v>
      </c>
      <c r="N610" t="s">
        <v>163</v>
      </c>
      <c r="O610" t="s">
        <v>163</v>
      </c>
      <c r="P610" t="s">
        <v>163</v>
      </c>
      <c r="Q610" s="80" t="s">
        <v>163</v>
      </c>
      <c r="R610" s="79"/>
      <c r="T610" t="s">
        <v>163</v>
      </c>
      <c r="U610" t="s">
        <v>163</v>
      </c>
      <c r="V610" t="s">
        <v>163</v>
      </c>
    </row>
    <row r="611" spans="2:22" x14ac:dyDescent="0.35">
      <c r="B611" t="s">
        <v>163</v>
      </c>
      <c r="C611" s="79" t="s">
        <v>163</v>
      </c>
      <c r="E611" t="s">
        <v>163</v>
      </c>
      <c r="F611" t="s">
        <v>163</v>
      </c>
      <c r="G611" t="s">
        <v>163</v>
      </c>
      <c r="H611" t="s">
        <v>163</v>
      </c>
      <c r="I611" t="s">
        <v>163</v>
      </c>
      <c r="J611" t="s">
        <v>163</v>
      </c>
      <c r="K611" t="s">
        <v>163</v>
      </c>
      <c r="L611" t="s">
        <v>163</v>
      </c>
      <c r="M611" t="s">
        <v>163</v>
      </c>
      <c r="N611" t="s">
        <v>163</v>
      </c>
      <c r="O611" t="s">
        <v>163</v>
      </c>
      <c r="P611" t="s">
        <v>163</v>
      </c>
      <c r="Q611" s="80" t="s">
        <v>163</v>
      </c>
      <c r="R611" s="79"/>
      <c r="T611" t="s">
        <v>163</v>
      </c>
      <c r="U611" t="s">
        <v>163</v>
      </c>
      <c r="V611" t="s">
        <v>163</v>
      </c>
    </row>
    <row r="612" spans="2:22" x14ac:dyDescent="0.35">
      <c r="B612" t="s">
        <v>163</v>
      </c>
      <c r="C612" s="79" t="s">
        <v>163</v>
      </c>
      <c r="E612" t="s">
        <v>163</v>
      </c>
      <c r="F612" t="s">
        <v>163</v>
      </c>
      <c r="G612" t="s">
        <v>163</v>
      </c>
      <c r="H612" t="s">
        <v>163</v>
      </c>
      <c r="I612" t="s">
        <v>163</v>
      </c>
      <c r="J612" t="s">
        <v>163</v>
      </c>
      <c r="K612" t="s">
        <v>163</v>
      </c>
      <c r="L612" t="s">
        <v>163</v>
      </c>
      <c r="M612" t="s">
        <v>163</v>
      </c>
      <c r="N612" t="s">
        <v>163</v>
      </c>
      <c r="O612" t="s">
        <v>163</v>
      </c>
      <c r="P612" t="s">
        <v>163</v>
      </c>
      <c r="Q612" s="80" t="s">
        <v>163</v>
      </c>
      <c r="R612" s="79"/>
      <c r="T612" t="s">
        <v>163</v>
      </c>
      <c r="U612" t="s">
        <v>163</v>
      </c>
      <c r="V612" t="s">
        <v>163</v>
      </c>
    </row>
    <row r="613" spans="2:22" x14ac:dyDescent="0.35">
      <c r="B613" t="s">
        <v>163</v>
      </c>
      <c r="C613" s="79" t="s">
        <v>163</v>
      </c>
      <c r="E613" t="s">
        <v>163</v>
      </c>
      <c r="F613" t="s">
        <v>163</v>
      </c>
      <c r="G613" t="s">
        <v>163</v>
      </c>
      <c r="H613" t="s">
        <v>163</v>
      </c>
      <c r="I613" t="s">
        <v>163</v>
      </c>
      <c r="J613" t="s">
        <v>163</v>
      </c>
      <c r="K613" t="s">
        <v>163</v>
      </c>
      <c r="L613" t="s">
        <v>163</v>
      </c>
      <c r="M613" t="s">
        <v>163</v>
      </c>
      <c r="N613" t="s">
        <v>163</v>
      </c>
      <c r="O613" t="s">
        <v>163</v>
      </c>
      <c r="P613" t="s">
        <v>163</v>
      </c>
      <c r="Q613" s="80" t="s">
        <v>163</v>
      </c>
      <c r="R613" s="79"/>
      <c r="T613" t="s">
        <v>163</v>
      </c>
      <c r="U613" t="s">
        <v>163</v>
      </c>
      <c r="V613" t="s">
        <v>163</v>
      </c>
    </row>
    <row r="614" spans="2:22" x14ac:dyDescent="0.35">
      <c r="B614" t="s">
        <v>163</v>
      </c>
      <c r="C614" s="79" t="s">
        <v>163</v>
      </c>
      <c r="E614" t="s">
        <v>163</v>
      </c>
      <c r="F614" t="s">
        <v>163</v>
      </c>
      <c r="G614" t="s">
        <v>163</v>
      </c>
      <c r="H614" t="s">
        <v>163</v>
      </c>
      <c r="I614" t="s">
        <v>163</v>
      </c>
      <c r="J614" t="s">
        <v>163</v>
      </c>
      <c r="K614" t="s">
        <v>163</v>
      </c>
      <c r="L614" t="s">
        <v>163</v>
      </c>
      <c r="M614" t="s">
        <v>163</v>
      </c>
      <c r="N614" t="s">
        <v>163</v>
      </c>
      <c r="O614" t="s">
        <v>163</v>
      </c>
      <c r="P614" t="s">
        <v>163</v>
      </c>
      <c r="Q614" s="80" t="s">
        <v>163</v>
      </c>
      <c r="R614" s="79"/>
      <c r="T614" t="s">
        <v>163</v>
      </c>
      <c r="U614" t="s">
        <v>163</v>
      </c>
      <c r="V614" t="s">
        <v>163</v>
      </c>
    </row>
    <row r="615" spans="2:22" x14ac:dyDescent="0.35">
      <c r="B615" t="s">
        <v>163</v>
      </c>
      <c r="C615" s="79" t="s">
        <v>163</v>
      </c>
      <c r="E615" t="s">
        <v>163</v>
      </c>
      <c r="F615" t="s">
        <v>163</v>
      </c>
      <c r="G615" t="s">
        <v>163</v>
      </c>
      <c r="H615" t="s">
        <v>163</v>
      </c>
      <c r="I615" t="s">
        <v>163</v>
      </c>
      <c r="J615" t="s">
        <v>163</v>
      </c>
      <c r="K615" t="s">
        <v>163</v>
      </c>
      <c r="L615" t="s">
        <v>163</v>
      </c>
      <c r="M615" t="s">
        <v>163</v>
      </c>
      <c r="N615" t="s">
        <v>163</v>
      </c>
      <c r="O615" t="s">
        <v>163</v>
      </c>
      <c r="P615" t="s">
        <v>163</v>
      </c>
      <c r="Q615" s="80" t="s">
        <v>163</v>
      </c>
      <c r="R615" s="79"/>
      <c r="T615" t="s">
        <v>163</v>
      </c>
      <c r="U615" t="s">
        <v>163</v>
      </c>
      <c r="V615" t="s">
        <v>163</v>
      </c>
    </row>
    <row r="616" spans="2:22" x14ac:dyDescent="0.35">
      <c r="B616" t="s">
        <v>163</v>
      </c>
      <c r="C616" s="79" t="s">
        <v>163</v>
      </c>
      <c r="E616" t="s">
        <v>163</v>
      </c>
      <c r="F616" t="s">
        <v>163</v>
      </c>
      <c r="G616" t="s">
        <v>163</v>
      </c>
      <c r="H616" t="s">
        <v>163</v>
      </c>
      <c r="I616" t="s">
        <v>163</v>
      </c>
      <c r="J616" t="s">
        <v>163</v>
      </c>
      <c r="K616" t="s">
        <v>163</v>
      </c>
      <c r="L616" t="s">
        <v>163</v>
      </c>
      <c r="M616" t="s">
        <v>163</v>
      </c>
      <c r="N616" t="s">
        <v>163</v>
      </c>
      <c r="O616" t="s">
        <v>163</v>
      </c>
      <c r="P616" t="s">
        <v>163</v>
      </c>
      <c r="Q616" s="80" t="s">
        <v>163</v>
      </c>
      <c r="R616" s="79"/>
      <c r="T616" t="s">
        <v>163</v>
      </c>
      <c r="U616" t="s">
        <v>163</v>
      </c>
      <c r="V616" t="s">
        <v>163</v>
      </c>
    </row>
    <row r="617" spans="2:22" x14ac:dyDescent="0.35">
      <c r="B617" t="s">
        <v>163</v>
      </c>
      <c r="C617" s="79" t="s">
        <v>163</v>
      </c>
      <c r="E617" t="s">
        <v>163</v>
      </c>
      <c r="F617" t="s">
        <v>163</v>
      </c>
      <c r="G617" t="s">
        <v>163</v>
      </c>
      <c r="H617" t="s">
        <v>163</v>
      </c>
      <c r="I617" t="s">
        <v>163</v>
      </c>
      <c r="J617" t="s">
        <v>163</v>
      </c>
      <c r="K617" t="s">
        <v>163</v>
      </c>
      <c r="L617" t="s">
        <v>163</v>
      </c>
      <c r="M617" t="s">
        <v>163</v>
      </c>
      <c r="N617" t="s">
        <v>163</v>
      </c>
      <c r="O617" t="s">
        <v>163</v>
      </c>
      <c r="P617" t="s">
        <v>163</v>
      </c>
      <c r="Q617" s="80" t="s">
        <v>163</v>
      </c>
      <c r="R617" s="79"/>
      <c r="T617" t="s">
        <v>163</v>
      </c>
      <c r="U617" t="s">
        <v>163</v>
      </c>
      <c r="V617" t="s">
        <v>163</v>
      </c>
    </row>
    <row r="618" spans="2:22" x14ac:dyDescent="0.35">
      <c r="B618" t="s">
        <v>163</v>
      </c>
      <c r="C618" s="79" t="s">
        <v>163</v>
      </c>
      <c r="E618" t="s">
        <v>163</v>
      </c>
      <c r="F618" t="s">
        <v>163</v>
      </c>
      <c r="G618" t="s">
        <v>163</v>
      </c>
      <c r="H618" t="s">
        <v>163</v>
      </c>
      <c r="I618" t="s">
        <v>163</v>
      </c>
      <c r="J618" t="s">
        <v>163</v>
      </c>
      <c r="K618" t="s">
        <v>163</v>
      </c>
      <c r="L618" t="s">
        <v>163</v>
      </c>
      <c r="M618" t="s">
        <v>163</v>
      </c>
      <c r="N618" t="s">
        <v>163</v>
      </c>
      <c r="O618" t="s">
        <v>163</v>
      </c>
      <c r="P618" t="s">
        <v>163</v>
      </c>
      <c r="Q618" s="80" t="s">
        <v>163</v>
      </c>
      <c r="R618" s="79"/>
      <c r="T618" t="s">
        <v>163</v>
      </c>
      <c r="U618" t="s">
        <v>163</v>
      </c>
      <c r="V618" t="s">
        <v>163</v>
      </c>
    </row>
    <row r="619" spans="2:22" x14ac:dyDescent="0.35">
      <c r="B619" t="s">
        <v>163</v>
      </c>
      <c r="C619" s="79" t="s">
        <v>163</v>
      </c>
      <c r="E619" t="s">
        <v>163</v>
      </c>
      <c r="F619" t="s">
        <v>163</v>
      </c>
      <c r="G619" t="s">
        <v>163</v>
      </c>
      <c r="H619" t="s">
        <v>163</v>
      </c>
      <c r="I619" t="s">
        <v>163</v>
      </c>
      <c r="J619" t="s">
        <v>163</v>
      </c>
      <c r="K619" t="s">
        <v>163</v>
      </c>
      <c r="L619" t="s">
        <v>163</v>
      </c>
      <c r="M619" t="s">
        <v>163</v>
      </c>
      <c r="N619" t="s">
        <v>163</v>
      </c>
      <c r="O619" t="s">
        <v>163</v>
      </c>
      <c r="P619" t="s">
        <v>163</v>
      </c>
      <c r="Q619" s="80" t="s">
        <v>163</v>
      </c>
      <c r="R619" s="79"/>
      <c r="T619" t="s">
        <v>163</v>
      </c>
      <c r="U619" t="s">
        <v>163</v>
      </c>
      <c r="V619" t="s">
        <v>163</v>
      </c>
    </row>
    <row r="620" spans="2:22" x14ac:dyDescent="0.35">
      <c r="B620" t="s">
        <v>163</v>
      </c>
      <c r="C620" s="79" t="s">
        <v>163</v>
      </c>
      <c r="E620" t="s">
        <v>163</v>
      </c>
      <c r="F620" t="s">
        <v>163</v>
      </c>
      <c r="G620" t="s">
        <v>163</v>
      </c>
      <c r="H620" t="s">
        <v>163</v>
      </c>
      <c r="I620" t="s">
        <v>163</v>
      </c>
      <c r="J620" t="s">
        <v>163</v>
      </c>
      <c r="K620" t="s">
        <v>163</v>
      </c>
      <c r="L620" t="s">
        <v>163</v>
      </c>
      <c r="M620" t="s">
        <v>163</v>
      </c>
      <c r="N620" t="s">
        <v>163</v>
      </c>
      <c r="O620" t="s">
        <v>163</v>
      </c>
      <c r="P620" t="s">
        <v>163</v>
      </c>
      <c r="Q620" s="80" t="s">
        <v>163</v>
      </c>
      <c r="R620" s="79"/>
      <c r="T620" t="s">
        <v>163</v>
      </c>
      <c r="U620" t="s">
        <v>163</v>
      </c>
      <c r="V620" t="s">
        <v>163</v>
      </c>
    </row>
    <row r="621" spans="2:22" x14ac:dyDescent="0.35">
      <c r="B621" t="s">
        <v>163</v>
      </c>
      <c r="C621" s="79" t="s">
        <v>163</v>
      </c>
      <c r="E621" t="s">
        <v>163</v>
      </c>
      <c r="F621" t="s">
        <v>163</v>
      </c>
      <c r="G621" t="s">
        <v>163</v>
      </c>
      <c r="H621" t="s">
        <v>163</v>
      </c>
      <c r="I621" t="s">
        <v>163</v>
      </c>
      <c r="J621" t="s">
        <v>163</v>
      </c>
      <c r="K621" t="s">
        <v>163</v>
      </c>
      <c r="L621" t="s">
        <v>163</v>
      </c>
      <c r="M621" t="s">
        <v>163</v>
      </c>
      <c r="N621" t="s">
        <v>163</v>
      </c>
      <c r="O621" t="s">
        <v>163</v>
      </c>
      <c r="P621" t="s">
        <v>163</v>
      </c>
      <c r="Q621" s="80" t="s">
        <v>163</v>
      </c>
      <c r="R621" s="79"/>
      <c r="T621" t="s">
        <v>163</v>
      </c>
      <c r="U621" t="s">
        <v>163</v>
      </c>
      <c r="V621" t="s">
        <v>163</v>
      </c>
    </row>
    <row r="622" spans="2:22" x14ac:dyDescent="0.35">
      <c r="B622" t="s">
        <v>163</v>
      </c>
      <c r="C622" s="79" t="s">
        <v>163</v>
      </c>
      <c r="E622" t="s">
        <v>163</v>
      </c>
      <c r="F622" t="s">
        <v>163</v>
      </c>
      <c r="G622" t="s">
        <v>163</v>
      </c>
      <c r="H622" t="s">
        <v>163</v>
      </c>
      <c r="I622" t="s">
        <v>163</v>
      </c>
      <c r="J622" t="s">
        <v>163</v>
      </c>
      <c r="K622" t="s">
        <v>163</v>
      </c>
      <c r="L622" t="s">
        <v>163</v>
      </c>
      <c r="M622" t="s">
        <v>163</v>
      </c>
      <c r="N622" t="s">
        <v>163</v>
      </c>
      <c r="O622" t="s">
        <v>163</v>
      </c>
      <c r="P622" t="s">
        <v>163</v>
      </c>
      <c r="Q622" s="80" t="s">
        <v>163</v>
      </c>
      <c r="R622" s="79"/>
      <c r="T622" t="s">
        <v>163</v>
      </c>
      <c r="U622" t="s">
        <v>163</v>
      </c>
      <c r="V622" t="s">
        <v>163</v>
      </c>
    </row>
    <row r="623" spans="2:22" x14ac:dyDescent="0.35">
      <c r="B623" t="s">
        <v>163</v>
      </c>
      <c r="C623" s="79" t="s">
        <v>163</v>
      </c>
      <c r="E623" t="s">
        <v>163</v>
      </c>
      <c r="F623" t="s">
        <v>163</v>
      </c>
      <c r="G623" t="s">
        <v>163</v>
      </c>
      <c r="H623" t="s">
        <v>163</v>
      </c>
      <c r="I623" t="s">
        <v>163</v>
      </c>
      <c r="J623" t="s">
        <v>163</v>
      </c>
      <c r="K623" t="s">
        <v>163</v>
      </c>
      <c r="L623" t="s">
        <v>163</v>
      </c>
      <c r="M623" t="s">
        <v>163</v>
      </c>
      <c r="N623" t="s">
        <v>163</v>
      </c>
      <c r="O623" t="s">
        <v>163</v>
      </c>
      <c r="P623" t="s">
        <v>163</v>
      </c>
      <c r="Q623" s="80" t="s">
        <v>163</v>
      </c>
      <c r="R623" s="79"/>
      <c r="T623" t="s">
        <v>163</v>
      </c>
      <c r="U623" t="s">
        <v>163</v>
      </c>
      <c r="V623" t="s">
        <v>163</v>
      </c>
    </row>
    <row r="624" spans="2:22" x14ac:dyDescent="0.35">
      <c r="B624" t="s">
        <v>163</v>
      </c>
      <c r="C624" s="79" t="s">
        <v>163</v>
      </c>
      <c r="E624" t="s">
        <v>163</v>
      </c>
      <c r="F624" t="s">
        <v>163</v>
      </c>
      <c r="G624" t="s">
        <v>163</v>
      </c>
      <c r="H624" t="s">
        <v>163</v>
      </c>
      <c r="I624" t="s">
        <v>163</v>
      </c>
      <c r="J624" t="s">
        <v>163</v>
      </c>
      <c r="K624" t="s">
        <v>163</v>
      </c>
      <c r="L624" t="s">
        <v>163</v>
      </c>
      <c r="M624" t="s">
        <v>163</v>
      </c>
      <c r="N624" t="s">
        <v>163</v>
      </c>
      <c r="O624" t="s">
        <v>163</v>
      </c>
      <c r="P624" t="s">
        <v>163</v>
      </c>
      <c r="Q624" s="80" t="s">
        <v>163</v>
      </c>
      <c r="R624" s="79"/>
      <c r="T624" t="s">
        <v>163</v>
      </c>
      <c r="U624" t="s">
        <v>163</v>
      </c>
      <c r="V624" t="s">
        <v>163</v>
      </c>
    </row>
    <row r="625" spans="2:22" x14ac:dyDescent="0.35">
      <c r="B625" t="s">
        <v>163</v>
      </c>
      <c r="C625" s="79" t="s">
        <v>163</v>
      </c>
      <c r="E625" t="s">
        <v>163</v>
      </c>
      <c r="F625" t="s">
        <v>163</v>
      </c>
      <c r="G625" t="s">
        <v>163</v>
      </c>
      <c r="H625" t="s">
        <v>163</v>
      </c>
      <c r="I625" t="s">
        <v>163</v>
      </c>
      <c r="J625" t="s">
        <v>163</v>
      </c>
      <c r="K625" t="s">
        <v>163</v>
      </c>
      <c r="L625" t="s">
        <v>163</v>
      </c>
      <c r="M625" t="s">
        <v>163</v>
      </c>
      <c r="N625" t="s">
        <v>163</v>
      </c>
      <c r="O625" t="s">
        <v>163</v>
      </c>
      <c r="P625" t="s">
        <v>163</v>
      </c>
      <c r="Q625" s="80" t="s">
        <v>163</v>
      </c>
      <c r="R625" s="79"/>
      <c r="T625" t="s">
        <v>163</v>
      </c>
      <c r="U625" t="s">
        <v>163</v>
      </c>
      <c r="V625" t="s">
        <v>163</v>
      </c>
    </row>
    <row r="626" spans="2:22" x14ac:dyDescent="0.35">
      <c r="B626" t="s">
        <v>163</v>
      </c>
      <c r="C626" s="79" t="s">
        <v>163</v>
      </c>
      <c r="E626" t="s">
        <v>163</v>
      </c>
      <c r="F626" t="s">
        <v>163</v>
      </c>
      <c r="G626" t="s">
        <v>163</v>
      </c>
      <c r="H626" t="s">
        <v>163</v>
      </c>
      <c r="I626" t="s">
        <v>163</v>
      </c>
      <c r="J626" t="s">
        <v>163</v>
      </c>
      <c r="K626" t="s">
        <v>163</v>
      </c>
      <c r="L626" t="s">
        <v>163</v>
      </c>
      <c r="M626" t="s">
        <v>163</v>
      </c>
      <c r="N626" t="s">
        <v>163</v>
      </c>
      <c r="O626" t="s">
        <v>163</v>
      </c>
      <c r="P626" t="s">
        <v>163</v>
      </c>
      <c r="Q626" s="80" t="s">
        <v>163</v>
      </c>
      <c r="R626" s="79"/>
      <c r="T626" t="s">
        <v>163</v>
      </c>
      <c r="U626" t="s">
        <v>163</v>
      </c>
      <c r="V626" t="s">
        <v>163</v>
      </c>
    </row>
    <row r="627" spans="2:22" x14ac:dyDescent="0.35">
      <c r="B627" t="s">
        <v>163</v>
      </c>
      <c r="C627" s="79" t="s">
        <v>163</v>
      </c>
      <c r="E627" t="s">
        <v>163</v>
      </c>
      <c r="F627" t="s">
        <v>163</v>
      </c>
      <c r="G627" t="s">
        <v>163</v>
      </c>
      <c r="H627" t="s">
        <v>163</v>
      </c>
      <c r="I627" t="s">
        <v>163</v>
      </c>
      <c r="J627" t="s">
        <v>163</v>
      </c>
      <c r="K627" t="s">
        <v>163</v>
      </c>
      <c r="L627" t="s">
        <v>163</v>
      </c>
      <c r="M627" t="s">
        <v>163</v>
      </c>
      <c r="N627" t="s">
        <v>163</v>
      </c>
      <c r="O627" t="s">
        <v>163</v>
      </c>
      <c r="P627" t="s">
        <v>163</v>
      </c>
      <c r="Q627" s="80" t="s">
        <v>163</v>
      </c>
      <c r="R627" s="79"/>
      <c r="T627" t="s">
        <v>163</v>
      </c>
      <c r="U627" t="s">
        <v>163</v>
      </c>
      <c r="V627" t="s">
        <v>163</v>
      </c>
    </row>
    <row r="628" spans="2:22" x14ac:dyDescent="0.35">
      <c r="B628" t="s">
        <v>163</v>
      </c>
      <c r="C628" s="79" t="s">
        <v>163</v>
      </c>
      <c r="E628" t="s">
        <v>163</v>
      </c>
      <c r="F628" t="s">
        <v>163</v>
      </c>
      <c r="G628" t="s">
        <v>163</v>
      </c>
      <c r="H628" t="s">
        <v>163</v>
      </c>
      <c r="I628" t="s">
        <v>163</v>
      </c>
      <c r="J628" t="s">
        <v>163</v>
      </c>
      <c r="K628" t="s">
        <v>163</v>
      </c>
      <c r="L628" t="s">
        <v>163</v>
      </c>
      <c r="M628" t="s">
        <v>163</v>
      </c>
      <c r="N628" t="s">
        <v>163</v>
      </c>
      <c r="O628" t="s">
        <v>163</v>
      </c>
      <c r="P628" t="s">
        <v>163</v>
      </c>
      <c r="Q628" s="80" t="s">
        <v>163</v>
      </c>
      <c r="R628" s="79"/>
      <c r="T628" t="s">
        <v>163</v>
      </c>
      <c r="U628" t="s">
        <v>163</v>
      </c>
      <c r="V628" t="s">
        <v>163</v>
      </c>
    </row>
    <row r="629" spans="2:22" x14ac:dyDescent="0.35">
      <c r="B629" t="s">
        <v>163</v>
      </c>
      <c r="C629" s="79" t="s">
        <v>163</v>
      </c>
      <c r="E629" t="s">
        <v>163</v>
      </c>
      <c r="F629" t="s">
        <v>163</v>
      </c>
      <c r="G629" t="s">
        <v>163</v>
      </c>
      <c r="H629" t="s">
        <v>163</v>
      </c>
      <c r="I629" t="s">
        <v>163</v>
      </c>
      <c r="J629" t="s">
        <v>163</v>
      </c>
      <c r="K629" t="s">
        <v>163</v>
      </c>
      <c r="L629" t="s">
        <v>163</v>
      </c>
      <c r="M629" t="s">
        <v>163</v>
      </c>
      <c r="N629" t="s">
        <v>163</v>
      </c>
      <c r="O629" t="s">
        <v>163</v>
      </c>
      <c r="P629" t="s">
        <v>163</v>
      </c>
      <c r="Q629" s="80" t="s">
        <v>163</v>
      </c>
      <c r="R629" s="79"/>
      <c r="T629" t="s">
        <v>163</v>
      </c>
      <c r="U629" t="s">
        <v>163</v>
      </c>
      <c r="V629" t="s">
        <v>163</v>
      </c>
    </row>
    <row r="630" spans="2:22" x14ac:dyDescent="0.35">
      <c r="B630" t="s">
        <v>163</v>
      </c>
      <c r="C630" s="79" t="s">
        <v>163</v>
      </c>
      <c r="E630" t="s">
        <v>163</v>
      </c>
      <c r="F630" t="s">
        <v>163</v>
      </c>
      <c r="G630" t="s">
        <v>163</v>
      </c>
      <c r="H630" t="s">
        <v>163</v>
      </c>
      <c r="I630" t="s">
        <v>163</v>
      </c>
      <c r="J630" t="s">
        <v>163</v>
      </c>
      <c r="K630" t="s">
        <v>163</v>
      </c>
      <c r="L630" t="s">
        <v>163</v>
      </c>
      <c r="M630" t="s">
        <v>163</v>
      </c>
      <c r="N630" t="s">
        <v>163</v>
      </c>
      <c r="O630" t="s">
        <v>163</v>
      </c>
      <c r="P630" t="s">
        <v>163</v>
      </c>
      <c r="Q630" s="80" t="s">
        <v>163</v>
      </c>
      <c r="R630" s="79"/>
      <c r="T630" t="s">
        <v>163</v>
      </c>
      <c r="U630" t="s">
        <v>163</v>
      </c>
      <c r="V630" t="s">
        <v>163</v>
      </c>
    </row>
    <row r="631" spans="2:22" x14ac:dyDescent="0.35">
      <c r="B631" t="s">
        <v>163</v>
      </c>
      <c r="C631" s="79" t="s">
        <v>163</v>
      </c>
      <c r="E631" t="s">
        <v>163</v>
      </c>
      <c r="F631" t="s">
        <v>163</v>
      </c>
      <c r="G631" t="s">
        <v>163</v>
      </c>
      <c r="H631" t="s">
        <v>163</v>
      </c>
      <c r="I631" t="s">
        <v>163</v>
      </c>
      <c r="J631" t="s">
        <v>163</v>
      </c>
      <c r="K631" t="s">
        <v>163</v>
      </c>
      <c r="L631" t="s">
        <v>163</v>
      </c>
      <c r="M631" t="s">
        <v>163</v>
      </c>
      <c r="N631" t="s">
        <v>163</v>
      </c>
      <c r="O631" t="s">
        <v>163</v>
      </c>
      <c r="P631" t="s">
        <v>163</v>
      </c>
      <c r="Q631" s="80" t="s">
        <v>163</v>
      </c>
      <c r="R631" s="79"/>
      <c r="T631" t="s">
        <v>163</v>
      </c>
      <c r="U631" t="s">
        <v>163</v>
      </c>
      <c r="V631" t="s">
        <v>163</v>
      </c>
    </row>
    <row r="632" spans="2:22" x14ac:dyDescent="0.35">
      <c r="B632" t="s">
        <v>163</v>
      </c>
      <c r="C632" s="79" t="s">
        <v>163</v>
      </c>
      <c r="E632" t="s">
        <v>163</v>
      </c>
      <c r="F632" t="s">
        <v>163</v>
      </c>
      <c r="G632" t="s">
        <v>163</v>
      </c>
      <c r="H632" t="s">
        <v>163</v>
      </c>
      <c r="I632" t="s">
        <v>163</v>
      </c>
      <c r="J632" t="s">
        <v>163</v>
      </c>
      <c r="K632" t="s">
        <v>163</v>
      </c>
      <c r="L632" t="s">
        <v>163</v>
      </c>
      <c r="M632" t="s">
        <v>163</v>
      </c>
      <c r="N632" t="s">
        <v>163</v>
      </c>
      <c r="O632" t="s">
        <v>163</v>
      </c>
      <c r="P632" t="s">
        <v>163</v>
      </c>
      <c r="Q632" s="80" t="s">
        <v>163</v>
      </c>
      <c r="R632" s="79"/>
      <c r="T632" t="s">
        <v>163</v>
      </c>
      <c r="U632" t="s">
        <v>163</v>
      </c>
      <c r="V632" t="s">
        <v>163</v>
      </c>
    </row>
    <row r="633" spans="2:22" x14ac:dyDescent="0.35">
      <c r="B633" t="s">
        <v>163</v>
      </c>
      <c r="C633" s="79" t="s">
        <v>163</v>
      </c>
      <c r="E633" t="s">
        <v>163</v>
      </c>
      <c r="F633" t="s">
        <v>163</v>
      </c>
      <c r="G633" t="s">
        <v>163</v>
      </c>
      <c r="H633" t="s">
        <v>163</v>
      </c>
      <c r="I633" t="s">
        <v>163</v>
      </c>
      <c r="J633" t="s">
        <v>163</v>
      </c>
      <c r="K633" t="s">
        <v>163</v>
      </c>
      <c r="L633" t="s">
        <v>163</v>
      </c>
      <c r="M633" t="s">
        <v>163</v>
      </c>
      <c r="N633" t="s">
        <v>163</v>
      </c>
      <c r="O633" t="s">
        <v>163</v>
      </c>
      <c r="P633" t="s">
        <v>163</v>
      </c>
      <c r="Q633" s="80" t="s">
        <v>163</v>
      </c>
      <c r="R633" s="79"/>
      <c r="T633" t="s">
        <v>163</v>
      </c>
      <c r="U633" t="s">
        <v>163</v>
      </c>
      <c r="V633" t="s">
        <v>163</v>
      </c>
    </row>
    <row r="634" spans="2:22" x14ac:dyDescent="0.35">
      <c r="B634" t="s">
        <v>163</v>
      </c>
      <c r="C634" s="79" t="s">
        <v>163</v>
      </c>
      <c r="E634" t="s">
        <v>163</v>
      </c>
      <c r="F634" t="s">
        <v>163</v>
      </c>
      <c r="G634" t="s">
        <v>163</v>
      </c>
      <c r="H634" t="s">
        <v>163</v>
      </c>
      <c r="I634" t="s">
        <v>163</v>
      </c>
      <c r="J634" t="s">
        <v>163</v>
      </c>
      <c r="K634" t="s">
        <v>163</v>
      </c>
      <c r="L634" t="s">
        <v>163</v>
      </c>
      <c r="M634" t="s">
        <v>163</v>
      </c>
      <c r="N634" t="s">
        <v>163</v>
      </c>
      <c r="O634" t="s">
        <v>163</v>
      </c>
      <c r="P634" t="s">
        <v>163</v>
      </c>
      <c r="Q634" s="80" t="s">
        <v>163</v>
      </c>
      <c r="R634" s="79"/>
      <c r="T634" t="s">
        <v>163</v>
      </c>
      <c r="U634" t="s">
        <v>163</v>
      </c>
      <c r="V634" t="s">
        <v>163</v>
      </c>
    </row>
    <row r="635" spans="2:22" x14ac:dyDescent="0.35">
      <c r="B635" t="s">
        <v>163</v>
      </c>
      <c r="C635" s="79" t="s">
        <v>163</v>
      </c>
      <c r="E635" t="s">
        <v>163</v>
      </c>
      <c r="F635" t="s">
        <v>163</v>
      </c>
      <c r="G635" t="s">
        <v>163</v>
      </c>
      <c r="H635" t="s">
        <v>163</v>
      </c>
      <c r="I635" t="s">
        <v>163</v>
      </c>
      <c r="J635" t="s">
        <v>163</v>
      </c>
      <c r="K635" t="s">
        <v>163</v>
      </c>
      <c r="L635" t="s">
        <v>163</v>
      </c>
      <c r="M635" t="s">
        <v>163</v>
      </c>
      <c r="N635" t="s">
        <v>163</v>
      </c>
      <c r="O635" t="s">
        <v>163</v>
      </c>
      <c r="P635" t="s">
        <v>163</v>
      </c>
      <c r="Q635" s="80" t="s">
        <v>163</v>
      </c>
      <c r="R635" s="79"/>
      <c r="T635" t="s">
        <v>163</v>
      </c>
      <c r="U635" t="s">
        <v>163</v>
      </c>
      <c r="V635" t="s">
        <v>163</v>
      </c>
    </row>
    <row r="636" spans="2:22" x14ac:dyDescent="0.35">
      <c r="B636" t="s">
        <v>163</v>
      </c>
      <c r="C636" s="79" t="s">
        <v>163</v>
      </c>
      <c r="E636" t="s">
        <v>163</v>
      </c>
      <c r="F636" t="s">
        <v>163</v>
      </c>
      <c r="G636" t="s">
        <v>163</v>
      </c>
      <c r="H636" t="s">
        <v>163</v>
      </c>
      <c r="I636" t="s">
        <v>163</v>
      </c>
      <c r="J636" t="s">
        <v>163</v>
      </c>
      <c r="K636" t="s">
        <v>163</v>
      </c>
      <c r="L636" t="s">
        <v>163</v>
      </c>
      <c r="M636" t="s">
        <v>163</v>
      </c>
      <c r="N636" t="s">
        <v>163</v>
      </c>
      <c r="O636" t="s">
        <v>163</v>
      </c>
      <c r="P636" t="s">
        <v>163</v>
      </c>
      <c r="Q636" s="80" t="s">
        <v>163</v>
      </c>
      <c r="R636" s="79"/>
      <c r="T636" t="s">
        <v>163</v>
      </c>
      <c r="U636" t="s">
        <v>163</v>
      </c>
      <c r="V636" t="s">
        <v>163</v>
      </c>
    </row>
    <row r="637" spans="2:22" x14ac:dyDescent="0.35">
      <c r="B637" t="s">
        <v>163</v>
      </c>
      <c r="C637" s="79" t="s">
        <v>163</v>
      </c>
      <c r="E637" t="s">
        <v>163</v>
      </c>
      <c r="F637" t="s">
        <v>163</v>
      </c>
      <c r="G637" t="s">
        <v>163</v>
      </c>
      <c r="H637" t="s">
        <v>163</v>
      </c>
      <c r="I637" t="s">
        <v>163</v>
      </c>
      <c r="J637" t="s">
        <v>163</v>
      </c>
      <c r="K637" t="s">
        <v>163</v>
      </c>
      <c r="L637" t="s">
        <v>163</v>
      </c>
      <c r="M637" t="s">
        <v>163</v>
      </c>
      <c r="N637" t="s">
        <v>163</v>
      </c>
      <c r="O637" t="s">
        <v>163</v>
      </c>
      <c r="P637" t="s">
        <v>163</v>
      </c>
      <c r="Q637" s="80" t="s">
        <v>163</v>
      </c>
      <c r="R637" s="79"/>
      <c r="T637" t="s">
        <v>163</v>
      </c>
      <c r="U637" t="s">
        <v>163</v>
      </c>
      <c r="V637" t="s">
        <v>163</v>
      </c>
    </row>
    <row r="638" spans="2:22" x14ac:dyDescent="0.35">
      <c r="B638" t="s">
        <v>163</v>
      </c>
      <c r="C638" s="79" t="s">
        <v>163</v>
      </c>
      <c r="E638" t="s">
        <v>163</v>
      </c>
      <c r="F638" t="s">
        <v>163</v>
      </c>
      <c r="G638" t="s">
        <v>163</v>
      </c>
      <c r="H638" t="s">
        <v>163</v>
      </c>
      <c r="I638" t="s">
        <v>163</v>
      </c>
      <c r="J638" t="s">
        <v>163</v>
      </c>
      <c r="K638" t="s">
        <v>163</v>
      </c>
      <c r="L638" t="s">
        <v>163</v>
      </c>
      <c r="M638" t="s">
        <v>163</v>
      </c>
      <c r="N638" t="s">
        <v>163</v>
      </c>
      <c r="O638" t="s">
        <v>163</v>
      </c>
      <c r="P638" t="s">
        <v>163</v>
      </c>
      <c r="Q638" s="80" t="s">
        <v>163</v>
      </c>
      <c r="R638" s="79"/>
      <c r="T638" t="s">
        <v>163</v>
      </c>
      <c r="U638" t="s">
        <v>163</v>
      </c>
      <c r="V638" t="s">
        <v>163</v>
      </c>
    </row>
    <row r="639" spans="2:22" x14ac:dyDescent="0.35">
      <c r="B639" t="s">
        <v>163</v>
      </c>
      <c r="C639" s="79" t="s">
        <v>163</v>
      </c>
      <c r="E639" t="s">
        <v>163</v>
      </c>
      <c r="F639" t="s">
        <v>163</v>
      </c>
      <c r="G639" t="s">
        <v>163</v>
      </c>
      <c r="H639" t="s">
        <v>163</v>
      </c>
      <c r="I639" t="s">
        <v>163</v>
      </c>
      <c r="J639" t="s">
        <v>163</v>
      </c>
      <c r="K639" t="s">
        <v>163</v>
      </c>
      <c r="L639" t="s">
        <v>163</v>
      </c>
      <c r="M639" t="s">
        <v>163</v>
      </c>
      <c r="N639" t="s">
        <v>163</v>
      </c>
      <c r="O639" t="s">
        <v>163</v>
      </c>
      <c r="P639" t="s">
        <v>163</v>
      </c>
      <c r="Q639" s="80" t="s">
        <v>163</v>
      </c>
      <c r="R639" s="79"/>
      <c r="T639" t="s">
        <v>163</v>
      </c>
      <c r="U639" t="s">
        <v>163</v>
      </c>
      <c r="V639" t="s">
        <v>163</v>
      </c>
    </row>
    <row r="640" spans="2:22" x14ac:dyDescent="0.35">
      <c r="B640" t="s">
        <v>163</v>
      </c>
      <c r="C640" s="79" t="s">
        <v>163</v>
      </c>
      <c r="E640" t="s">
        <v>163</v>
      </c>
      <c r="F640" t="s">
        <v>163</v>
      </c>
      <c r="G640" t="s">
        <v>163</v>
      </c>
      <c r="H640" t="s">
        <v>163</v>
      </c>
      <c r="I640" t="s">
        <v>163</v>
      </c>
      <c r="J640" t="s">
        <v>163</v>
      </c>
      <c r="K640" t="s">
        <v>163</v>
      </c>
      <c r="L640" t="s">
        <v>163</v>
      </c>
      <c r="M640" t="s">
        <v>163</v>
      </c>
      <c r="N640" t="s">
        <v>163</v>
      </c>
      <c r="O640" t="s">
        <v>163</v>
      </c>
      <c r="P640" t="s">
        <v>163</v>
      </c>
      <c r="Q640" s="80" t="s">
        <v>163</v>
      </c>
      <c r="R640" s="79"/>
      <c r="T640" t="s">
        <v>163</v>
      </c>
      <c r="U640" t="s">
        <v>163</v>
      </c>
      <c r="V640" t="s">
        <v>163</v>
      </c>
    </row>
    <row r="641" spans="2:22" x14ac:dyDescent="0.35">
      <c r="B641" t="s">
        <v>163</v>
      </c>
      <c r="C641" s="79" t="s">
        <v>163</v>
      </c>
      <c r="E641" t="s">
        <v>163</v>
      </c>
      <c r="F641" t="s">
        <v>163</v>
      </c>
      <c r="G641" t="s">
        <v>163</v>
      </c>
      <c r="H641" t="s">
        <v>163</v>
      </c>
      <c r="I641" t="s">
        <v>163</v>
      </c>
      <c r="J641" t="s">
        <v>163</v>
      </c>
      <c r="K641" t="s">
        <v>163</v>
      </c>
      <c r="L641" t="s">
        <v>163</v>
      </c>
      <c r="M641" t="s">
        <v>163</v>
      </c>
      <c r="N641" t="s">
        <v>163</v>
      </c>
      <c r="O641" t="s">
        <v>163</v>
      </c>
      <c r="P641" t="s">
        <v>163</v>
      </c>
      <c r="Q641" s="80" t="s">
        <v>163</v>
      </c>
      <c r="R641" s="79"/>
      <c r="T641" t="s">
        <v>163</v>
      </c>
      <c r="U641" t="s">
        <v>163</v>
      </c>
      <c r="V641" t="s">
        <v>163</v>
      </c>
    </row>
    <row r="642" spans="2:22" x14ac:dyDescent="0.35">
      <c r="B642" t="s">
        <v>163</v>
      </c>
      <c r="C642" s="79" t="s">
        <v>163</v>
      </c>
      <c r="E642" t="s">
        <v>163</v>
      </c>
      <c r="F642" t="s">
        <v>163</v>
      </c>
      <c r="G642" t="s">
        <v>163</v>
      </c>
      <c r="H642" t="s">
        <v>163</v>
      </c>
      <c r="I642" t="s">
        <v>163</v>
      </c>
      <c r="J642" t="s">
        <v>163</v>
      </c>
      <c r="K642" t="s">
        <v>163</v>
      </c>
      <c r="L642" t="s">
        <v>163</v>
      </c>
      <c r="M642" t="s">
        <v>163</v>
      </c>
      <c r="N642" t="s">
        <v>163</v>
      </c>
      <c r="O642" t="s">
        <v>163</v>
      </c>
      <c r="P642" t="s">
        <v>163</v>
      </c>
      <c r="Q642" s="80" t="s">
        <v>163</v>
      </c>
      <c r="R642" s="79"/>
      <c r="T642" t="s">
        <v>163</v>
      </c>
      <c r="U642" t="s">
        <v>163</v>
      </c>
      <c r="V642" t="s">
        <v>163</v>
      </c>
    </row>
    <row r="643" spans="2:22" x14ac:dyDescent="0.35">
      <c r="B643" t="s">
        <v>163</v>
      </c>
      <c r="C643" s="79" t="s">
        <v>163</v>
      </c>
      <c r="E643" t="s">
        <v>163</v>
      </c>
      <c r="F643" t="s">
        <v>163</v>
      </c>
      <c r="G643" t="s">
        <v>163</v>
      </c>
      <c r="H643" t="s">
        <v>163</v>
      </c>
      <c r="I643" t="s">
        <v>163</v>
      </c>
      <c r="J643" t="s">
        <v>163</v>
      </c>
      <c r="K643" t="s">
        <v>163</v>
      </c>
      <c r="L643" t="s">
        <v>163</v>
      </c>
      <c r="M643" t="s">
        <v>163</v>
      </c>
      <c r="N643" t="s">
        <v>163</v>
      </c>
      <c r="O643" t="s">
        <v>163</v>
      </c>
      <c r="P643" t="s">
        <v>163</v>
      </c>
      <c r="Q643" s="80" t="s">
        <v>163</v>
      </c>
      <c r="R643" s="79"/>
      <c r="T643" t="s">
        <v>163</v>
      </c>
      <c r="U643" t="s">
        <v>163</v>
      </c>
      <c r="V643" t="s">
        <v>163</v>
      </c>
    </row>
    <row r="644" spans="2:22" x14ac:dyDescent="0.35">
      <c r="B644" t="s">
        <v>163</v>
      </c>
      <c r="C644" s="79" t="s">
        <v>163</v>
      </c>
      <c r="E644" t="s">
        <v>163</v>
      </c>
      <c r="F644" t="s">
        <v>163</v>
      </c>
      <c r="G644" t="s">
        <v>163</v>
      </c>
      <c r="H644" t="s">
        <v>163</v>
      </c>
      <c r="I644" t="s">
        <v>163</v>
      </c>
      <c r="J644" t="s">
        <v>163</v>
      </c>
      <c r="K644" t="s">
        <v>163</v>
      </c>
      <c r="L644" t="s">
        <v>163</v>
      </c>
      <c r="M644" t="s">
        <v>163</v>
      </c>
      <c r="N644" t="s">
        <v>163</v>
      </c>
      <c r="O644" t="s">
        <v>163</v>
      </c>
      <c r="P644" t="s">
        <v>163</v>
      </c>
      <c r="Q644" s="80" t="s">
        <v>163</v>
      </c>
      <c r="R644" s="79"/>
      <c r="T644" t="s">
        <v>163</v>
      </c>
      <c r="U644" t="s">
        <v>163</v>
      </c>
      <c r="V644" t="s">
        <v>163</v>
      </c>
    </row>
    <row r="645" spans="2:22" x14ac:dyDescent="0.35">
      <c r="B645" t="s">
        <v>163</v>
      </c>
      <c r="C645" s="79" t="s">
        <v>163</v>
      </c>
      <c r="E645" t="s">
        <v>163</v>
      </c>
      <c r="F645" t="s">
        <v>163</v>
      </c>
      <c r="G645" t="s">
        <v>163</v>
      </c>
      <c r="H645" t="s">
        <v>163</v>
      </c>
      <c r="I645" t="s">
        <v>163</v>
      </c>
      <c r="J645" t="s">
        <v>163</v>
      </c>
      <c r="K645" t="s">
        <v>163</v>
      </c>
      <c r="L645" t="s">
        <v>163</v>
      </c>
      <c r="M645" t="s">
        <v>163</v>
      </c>
      <c r="N645" t="s">
        <v>163</v>
      </c>
      <c r="O645" t="s">
        <v>163</v>
      </c>
      <c r="P645" t="s">
        <v>163</v>
      </c>
      <c r="Q645" s="80" t="s">
        <v>163</v>
      </c>
      <c r="R645" s="79"/>
      <c r="T645" t="s">
        <v>163</v>
      </c>
      <c r="U645" t="s">
        <v>163</v>
      </c>
      <c r="V645" t="s">
        <v>163</v>
      </c>
    </row>
    <row r="646" spans="2:22" x14ac:dyDescent="0.35">
      <c r="B646" t="s">
        <v>163</v>
      </c>
      <c r="C646" s="79" t="s">
        <v>163</v>
      </c>
      <c r="E646" t="s">
        <v>163</v>
      </c>
      <c r="F646" t="s">
        <v>163</v>
      </c>
      <c r="G646" t="s">
        <v>163</v>
      </c>
      <c r="H646" t="s">
        <v>163</v>
      </c>
      <c r="I646" t="s">
        <v>163</v>
      </c>
      <c r="J646" t="s">
        <v>163</v>
      </c>
      <c r="K646" t="s">
        <v>163</v>
      </c>
      <c r="L646" t="s">
        <v>163</v>
      </c>
      <c r="M646" t="s">
        <v>163</v>
      </c>
      <c r="N646" t="s">
        <v>163</v>
      </c>
      <c r="O646" t="s">
        <v>163</v>
      </c>
      <c r="P646" t="s">
        <v>163</v>
      </c>
      <c r="Q646" s="80" t="s">
        <v>163</v>
      </c>
      <c r="R646" s="79"/>
      <c r="T646" t="s">
        <v>163</v>
      </c>
      <c r="U646" t="s">
        <v>163</v>
      </c>
      <c r="V646" t="s">
        <v>163</v>
      </c>
    </row>
    <row r="647" spans="2:22" x14ac:dyDescent="0.35">
      <c r="B647" t="s">
        <v>163</v>
      </c>
      <c r="C647" s="79" t="s">
        <v>163</v>
      </c>
      <c r="E647" t="s">
        <v>163</v>
      </c>
      <c r="F647" t="s">
        <v>163</v>
      </c>
      <c r="G647" t="s">
        <v>163</v>
      </c>
      <c r="H647" t="s">
        <v>163</v>
      </c>
      <c r="I647" t="s">
        <v>163</v>
      </c>
      <c r="J647" t="s">
        <v>163</v>
      </c>
      <c r="K647" t="s">
        <v>163</v>
      </c>
      <c r="L647" t="s">
        <v>163</v>
      </c>
      <c r="M647" t="s">
        <v>163</v>
      </c>
      <c r="N647" t="s">
        <v>163</v>
      </c>
      <c r="O647" t="s">
        <v>163</v>
      </c>
      <c r="P647" t="s">
        <v>163</v>
      </c>
      <c r="Q647" s="80" t="s">
        <v>163</v>
      </c>
      <c r="R647" s="79"/>
      <c r="T647" t="s">
        <v>163</v>
      </c>
      <c r="U647" t="s">
        <v>163</v>
      </c>
      <c r="V647" t="s">
        <v>163</v>
      </c>
    </row>
    <row r="648" spans="2:22" x14ac:dyDescent="0.35">
      <c r="B648" t="s">
        <v>163</v>
      </c>
      <c r="C648" s="79" t="s">
        <v>163</v>
      </c>
      <c r="E648" t="s">
        <v>163</v>
      </c>
      <c r="F648" t="s">
        <v>163</v>
      </c>
      <c r="G648" t="s">
        <v>163</v>
      </c>
      <c r="H648" t="s">
        <v>163</v>
      </c>
      <c r="I648" t="s">
        <v>163</v>
      </c>
      <c r="J648" t="s">
        <v>163</v>
      </c>
      <c r="K648" t="s">
        <v>163</v>
      </c>
      <c r="L648" t="s">
        <v>163</v>
      </c>
      <c r="M648" t="s">
        <v>163</v>
      </c>
      <c r="N648" t="s">
        <v>163</v>
      </c>
      <c r="O648" t="s">
        <v>163</v>
      </c>
      <c r="P648" t="s">
        <v>163</v>
      </c>
      <c r="Q648" s="80" t="s">
        <v>163</v>
      </c>
      <c r="R648" s="79"/>
      <c r="T648" t="s">
        <v>163</v>
      </c>
      <c r="U648" t="s">
        <v>163</v>
      </c>
      <c r="V648" t="s">
        <v>163</v>
      </c>
    </row>
    <row r="649" spans="2:22" x14ac:dyDescent="0.35">
      <c r="B649" t="s">
        <v>163</v>
      </c>
      <c r="C649" s="79" t="s">
        <v>163</v>
      </c>
      <c r="E649" t="s">
        <v>163</v>
      </c>
      <c r="F649" t="s">
        <v>163</v>
      </c>
      <c r="G649" t="s">
        <v>163</v>
      </c>
      <c r="H649" t="s">
        <v>163</v>
      </c>
      <c r="I649" t="s">
        <v>163</v>
      </c>
      <c r="J649" t="s">
        <v>163</v>
      </c>
      <c r="K649" t="s">
        <v>163</v>
      </c>
      <c r="L649" t="s">
        <v>163</v>
      </c>
      <c r="M649" t="s">
        <v>163</v>
      </c>
      <c r="N649" t="s">
        <v>163</v>
      </c>
      <c r="O649" t="s">
        <v>163</v>
      </c>
      <c r="P649" t="s">
        <v>163</v>
      </c>
      <c r="Q649" s="80" t="s">
        <v>163</v>
      </c>
      <c r="R649" s="79"/>
      <c r="T649" t="s">
        <v>163</v>
      </c>
      <c r="U649" t="s">
        <v>163</v>
      </c>
      <c r="V649" t="s">
        <v>163</v>
      </c>
    </row>
    <row r="650" spans="2:22" x14ac:dyDescent="0.35">
      <c r="B650" t="s">
        <v>163</v>
      </c>
      <c r="C650" s="79" t="s">
        <v>163</v>
      </c>
      <c r="E650" t="s">
        <v>163</v>
      </c>
      <c r="F650" t="s">
        <v>163</v>
      </c>
      <c r="G650" t="s">
        <v>163</v>
      </c>
      <c r="H650" t="s">
        <v>163</v>
      </c>
      <c r="I650" t="s">
        <v>163</v>
      </c>
      <c r="J650" t="s">
        <v>163</v>
      </c>
      <c r="K650" t="s">
        <v>163</v>
      </c>
      <c r="L650" t="s">
        <v>163</v>
      </c>
      <c r="M650" t="s">
        <v>163</v>
      </c>
      <c r="N650" t="s">
        <v>163</v>
      </c>
      <c r="O650" t="s">
        <v>163</v>
      </c>
      <c r="P650" t="s">
        <v>163</v>
      </c>
      <c r="Q650" s="80" t="s">
        <v>163</v>
      </c>
      <c r="R650" s="79"/>
      <c r="T650" t="s">
        <v>163</v>
      </c>
      <c r="U650" t="s">
        <v>163</v>
      </c>
      <c r="V650" t="s">
        <v>163</v>
      </c>
    </row>
    <row r="651" spans="2:22" x14ac:dyDescent="0.35">
      <c r="B651" t="s">
        <v>163</v>
      </c>
      <c r="C651" s="79" t="s">
        <v>163</v>
      </c>
      <c r="E651" t="s">
        <v>163</v>
      </c>
      <c r="F651" t="s">
        <v>163</v>
      </c>
      <c r="G651" t="s">
        <v>163</v>
      </c>
      <c r="H651" t="s">
        <v>163</v>
      </c>
      <c r="I651" t="s">
        <v>163</v>
      </c>
      <c r="J651" t="s">
        <v>163</v>
      </c>
      <c r="K651" t="s">
        <v>163</v>
      </c>
      <c r="L651" t="s">
        <v>163</v>
      </c>
      <c r="M651" t="s">
        <v>163</v>
      </c>
      <c r="N651" t="s">
        <v>163</v>
      </c>
      <c r="O651" t="s">
        <v>163</v>
      </c>
      <c r="P651" t="s">
        <v>163</v>
      </c>
      <c r="Q651" s="80" t="s">
        <v>163</v>
      </c>
      <c r="R651" s="79"/>
      <c r="T651" t="s">
        <v>163</v>
      </c>
      <c r="U651" t="s">
        <v>163</v>
      </c>
      <c r="V651" t="s">
        <v>163</v>
      </c>
    </row>
    <row r="652" spans="2:22" x14ac:dyDescent="0.35">
      <c r="B652" t="s">
        <v>163</v>
      </c>
      <c r="C652" s="79" t="s">
        <v>163</v>
      </c>
      <c r="E652" t="s">
        <v>163</v>
      </c>
      <c r="F652" t="s">
        <v>163</v>
      </c>
      <c r="G652" t="s">
        <v>163</v>
      </c>
      <c r="H652" t="s">
        <v>163</v>
      </c>
      <c r="I652" t="s">
        <v>163</v>
      </c>
      <c r="J652" t="s">
        <v>163</v>
      </c>
      <c r="K652" t="s">
        <v>163</v>
      </c>
      <c r="L652" t="s">
        <v>163</v>
      </c>
      <c r="M652" t="s">
        <v>163</v>
      </c>
      <c r="N652" t="s">
        <v>163</v>
      </c>
      <c r="O652" t="s">
        <v>163</v>
      </c>
      <c r="P652" t="s">
        <v>163</v>
      </c>
      <c r="Q652" s="80" t="s">
        <v>163</v>
      </c>
      <c r="R652" s="79"/>
      <c r="T652" t="s">
        <v>163</v>
      </c>
      <c r="U652" t="s">
        <v>163</v>
      </c>
      <c r="V652" t="s">
        <v>163</v>
      </c>
    </row>
    <row r="653" spans="2:22" x14ac:dyDescent="0.35">
      <c r="B653" t="s">
        <v>163</v>
      </c>
      <c r="C653" s="79" t="s">
        <v>163</v>
      </c>
      <c r="E653" t="s">
        <v>163</v>
      </c>
      <c r="F653" t="s">
        <v>163</v>
      </c>
      <c r="G653" t="s">
        <v>163</v>
      </c>
      <c r="H653" t="s">
        <v>163</v>
      </c>
      <c r="I653" t="s">
        <v>163</v>
      </c>
      <c r="J653" t="s">
        <v>163</v>
      </c>
      <c r="K653" t="s">
        <v>163</v>
      </c>
      <c r="L653" t="s">
        <v>163</v>
      </c>
      <c r="M653" t="s">
        <v>163</v>
      </c>
      <c r="N653" t="s">
        <v>163</v>
      </c>
      <c r="O653" t="s">
        <v>163</v>
      </c>
      <c r="P653" t="s">
        <v>163</v>
      </c>
      <c r="Q653" s="80" t="s">
        <v>163</v>
      </c>
      <c r="R653" s="79"/>
      <c r="T653" t="s">
        <v>163</v>
      </c>
      <c r="U653" t="s">
        <v>163</v>
      </c>
      <c r="V653" t="s">
        <v>163</v>
      </c>
    </row>
    <row r="654" spans="2:22" x14ac:dyDescent="0.35">
      <c r="B654" t="s">
        <v>163</v>
      </c>
      <c r="C654" s="79" t="s">
        <v>163</v>
      </c>
      <c r="E654" t="s">
        <v>163</v>
      </c>
      <c r="F654" t="s">
        <v>163</v>
      </c>
      <c r="G654" t="s">
        <v>163</v>
      </c>
      <c r="H654" t="s">
        <v>163</v>
      </c>
      <c r="I654" t="s">
        <v>163</v>
      </c>
      <c r="J654" t="s">
        <v>163</v>
      </c>
      <c r="K654" t="s">
        <v>163</v>
      </c>
      <c r="L654" t="s">
        <v>163</v>
      </c>
      <c r="M654" t="s">
        <v>163</v>
      </c>
      <c r="N654" t="s">
        <v>163</v>
      </c>
      <c r="O654" t="s">
        <v>163</v>
      </c>
      <c r="P654" t="s">
        <v>163</v>
      </c>
      <c r="Q654" s="80" t="s">
        <v>163</v>
      </c>
      <c r="R654" s="79"/>
      <c r="T654" t="s">
        <v>163</v>
      </c>
      <c r="U654" t="s">
        <v>163</v>
      </c>
      <c r="V654" t="s">
        <v>163</v>
      </c>
    </row>
    <row r="655" spans="2:22" x14ac:dyDescent="0.35">
      <c r="B655" t="s">
        <v>163</v>
      </c>
      <c r="C655" s="79" t="s">
        <v>163</v>
      </c>
      <c r="E655" t="s">
        <v>163</v>
      </c>
      <c r="F655" t="s">
        <v>163</v>
      </c>
      <c r="G655" t="s">
        <v>163</v>
      </c>
      <c r="H655" t="s">
        <v>163</v>
      </c>
      <c r="I655" t="s">
        <v>163</v>
      </c>
      <c r="J655" t="s">
        <v>163</v>
      </c>
      <c r="K655" t="s">
        <v>163</v>
      </c>
      <c r="L655" t="s">
        <v>163</v>
      </c>
      <c r="M655" t="s">
        <v>163</v>
      </c>
      <c r="N655" t="s">
        <v>163</v>
      </c>
      <c r="O655" t="s">
        <v>163</v>
      </c>
      <c r="P655" t="s">
        <v>163</v>
      </c>
      <c r="Q655" s="80" t="s">
        <v>163</v>
      </c>
      <c r="R655" s="79"/>
      <c r="T655" t="s">
        <v>163</v>
      </c>
      <c r="U655" t="s">
        <v>163</v>
      </c>
      <c r="V655" t="s">
        <v>163</v>
      </c>
    </row>
    <row r="656" spans="2:22" x14ac:dyDescent="0.35">
      <c r="B656" t="s">
        <v>163</v>
      </c>
      <c r="C656" s="79" t="s">
        <v>163</v>
      </c>
      <c r="E656" t="s">
        <v>163</v>
      </c>
      <c r="F656" t="s">
        <v>163</v>
      </c>
      <c r="G656" t="s">
        <v>163</v>
      </c>
      <c r="H656" t="s">
        <v>163</v>
      </c>
      <c r="I656" t="s">
        <v>163</v>
      </c>
      <c r="J656" t="s">
        <v>163</v>
      </c>
      <c r="K656" t="s">
        <v>163</v>
      </c>
      <c r="L656" t="s">
        <v>163</v>
      </c>
      <c r="M656" t="s">
        <v>163</v>
      </c>
      <c r="N656" t="s">
        <v>163</v>
      </c>
      <c r="O656" t="s">
        <v>163</v>
      </c>
      <c r="P656" t="s">
        <v>163</v>
      </c>
      <c r="Q656" s="80" t="s">
        <v>163</v>
      </c>
      <c r="R656" s="79"/>
      <c r="T656" t="s">
        <v>163</v>
      </c>
      <c r="U656" t="s">
        <v>163</v>
      </c>
      <c r="V656" t="s">
        <v>163</v>
      </c>
    </row>
    <row r="657" spans="2:22" x14ac:dyDescent="0.35">
      <c r="B657" t="s">
        <v>163</v>
      </c>
      <c r="C657" s="79" t="s">
        <v>163</v>
      </c>
      <c r="E657" t="s">
        <v>163</v>
      </c>
      <c r="F657" t="s">
        <v>163</v>
      </c>
      <c r="G657" t="s">
        <v>163</v>
      </c>
      <c r="H657" t="s">
        <v>163</v>
      </c>
      <c r="I657" t="s">
        <v>163</v>
      </c>
      <c r="J657" t="s">
        <v>163</v>
      </c>
      <c r="K657" t="s">
        <v>163</v>
      </c>
      <c r="L657" t="s">
        <v>163</v>
      </c>
      <c r="M657" t="s">
        <v>163</v>
      </c>
      <c r="N657" t="s">
        <v>163</v>
      </c>
      <c r="O657" t="s">
        <v>163</v>
      </c>
      <c r="P657" t="s">
        <v>163</v>
      </c>
      <c r="Q657" s="80" t="s">
        <v>163</v>
      </c>
      <c r="R657" s="79"/>
      <c r="T657" t="s">
        <v>163</v>
      </c>
      <c r="U657" t="s">
        <v>163</v>
      </c>
      <c r="V657" t="s">
        <v>163</v>
      </c>
    </row>
    <row r="658" spans="2:22" x14ac:dyDescent="0.35">
      <c r="B658" t="s">
        <v>163</v>
      </c>
      <c r="C658" s="79" t="s">
        <v>163</v>
      </c>
      <c r="E658" t="s">
        <v>163</v>
      </c>
      <c r="F658" t="s">
        <v>163</v>
      </c>
      <c r="G658" t="s">
        <v>163</v>
      </c>
      <c r="H658" t="s">
        <v>163</v>
      </c>
      <c r="I658" t="s">
        <v>163</v>
      </c>
      <c r="J658" t="s">
        <v>163</v>
      </c>
      <c r="K658" t="s">
        <v>163</v>
      </c>
      <c r="L658" t="s">
        <v>163</v>
      </c>
      <c r="M658" t="s">
        <v>163</v>
      </c>
      <c r="N658" t="s">
        <v>163</v>
      </c>
      <c r="O658" t="s">
        <v>163</v>
      </c>
      <c r="P658" t="s">
        <v>163</v>
      </c>
      <c r="Q658" s="80" t="s">
        <v>163</v>
      </c>
      <c r="R658" s="79"/>
      <c r="T658" t="s">
        <v>163</v>
      </c>
      <c r="U658" t="s">
        <v>163</v>
      </c>
      <c r="V658" t="s">
        <v>163</v>
      </c>
    </row>
    <row r="659" spans="2:22" x14ac:dyDescent="0.35">
      <c r="B659" t="s">
        <v>163</v>
      </c>
      <c r="C659" s="79" t="s">
        <v>163</v>
      </c>
      <c r="E659" t="s">
        <v>163</v>
      </c>
      <c r="F659" t="s">
        <v>163</v>
      </c>
      <c r="G659" t="s">
        <v>163</v>
      </c>
      <c r="H659" t="s">
        <v>163</v>
      </c>
      <c r="I659" t="s">
        <v>163</v>
      </c>
      <c r="J659" t="s">
        <v>163</v>
      </c>
      <c r="K659" t="s">
        <v>163</v>
      </c>
      <c r="L659" t="s">
        <v>163</v>
      </c>
      <c r="M659" t="s">
        <v>163</v>
      </c>
      <c r="N659" t="s">
        <v>163</v>
      </c>
      <c r="O659" t="s">
        <v>163</v>
      </c>
      <c r="P659" t="s">
        <v>163</v>
      </c>
      <c r="Q659" s="80" t="s">
        <v>163</v>
      </c>
      <c r="R659" s="79"/>
      <c r="T659" t="s">
        <v>163</v>
      </c>
      <c r="U659" t="s">
        <v>163</v>
      </c>
      <c r="V659" t="s">
        <v>163</v>
      </c>
    </row>
    <row r="660" spans="2:22" x14ac:dyDescent="0.35">
      <c r="B660" t="s">
        <v>163</v>
      </c>
      <c r="C660" s="79" t="s">
        <v>163</v>
      </c>
      <c r="E660" t="s">
        <v>163</v>
      </c>
      <c r="F660" t="s">
        <v>163</v>
      </c>
      <c r="G660" t="s">
        <v>163</v>
      </c>
      <c r="H660" t="s">
        <v>163</v>
      </c>
      <c r="I660" t="s">
        <v>163</v>
      </c>
      <c r="J660" t="s">
        <v>163</v>
      </c>
      <c r="K660" t="s">
        <v>163</v>
      </c>
      <c r="L660" t="s">
        <v>163</v>
      </c>
      <c r="M660" t="s">
        <v>163</v>
      </c>
      <c r="N660" t="s">
        <v>163</v>
      </c>
      <c r="O660" t="s">
        <v>163</v>
      </c>
      <c r="P660" t="s">
        <v>163</v>
      </c>
      <c r="Q660" s="80" t="s">
        <v>163</v>
      </c>
      <c r="R660" s="79"/>
      <c r="T660" t="s">
        <v>163</v>
      </c>
      <c r="U660" t="s">
        <v>163</v>
      </c>
      <c r="V660" t="s">
        <v>163</v>
      </c>
    </row>
    <row r="661" spans="2:22" x14ac:dyDescent="0.35">
      <c r="B661" t="s">
        <v>163</v>
      </c>
      <c r="C661" s="79" t="s">
        <v>163</v>
      </c>
      <c r="E661" t="s">
        <v>163</v>
      </c>
      <c r="F661" t="s">
        <v>163</v>
      </c>
      <c r="G661" t="s">
        <v>163</v>
      </c>
      <c r="H661" t="s">
        <v>163</v>
      </c>
      <c r="I661" t="s">
        <v>163</v>
      </c>
      <c r="J661" t="s">
        <v>163</v>
      </c>
      <c r="K661" t="s">
        <v>163</v>
      </c>
      <c r="L661" t="s">
        <v>163</v>
      </c>
      <c r="M661" t="s">
        <v>163</v>
      </c>
      <c r="N661" t="s">
        <v>163</v>
      </c>
      <c r="O661" t="s">
        <v>163</v>
      </c>
      <c r="P661" t="s">
        <v>163</v>
      </c>
      <c r="Q661" s="80" t="s">
        <v>163</v>
      </c>
      <c r="R661" s="79"/>
      <c r="T661" t="s">
        <v>163</v>
      </c>
      <c r="U661" t="s">
        <v>163</v>
      </c>
      <c r="V661" t="s">
        <v>163</v>
      </c>
    </row>
    <row r="662" spans="2:22" x14ac:dyDescent="0.35">
      <c r="B662" t="s">
        <v>163</v>
      </c>
      <c r="C662" s="79" t="s">
        <v>163</v>
      </c>
      <c r="E662" t="s">
        <v>163</v>
      </c>
      <c r="F662" t="s">
        <v>163</v>
      </c>
      <c r="G662" t="s">
        <v>163</v>
      </c>
      <c r="H662" t="s">
        <v>163</v>
      </c>
      <c r="I662" t="s">
        <v>163</v>
      </c>
      <c r="J662" t="s">
        <v>163</v>
      </c>
      <c r="K662" t="s">
        <v>163</v>
      </c>
      <c r="L662" t="s">
        <v>163</v>
      </c>
      <c r="M662" t="s">
        <v>163</v>
      </c>
      <c r="N662" t="s">
        <v>163</v>
      </c>
      <c r="O662" t="s">
        <v>163</v>
      </c>
      <c r="P662" t="s">
        <v>163</v>
      </c>
      <c r="Q662" s="80" t="s">
        <v>163</v>
      </c>
      <c r="R662" s="79"/>
      <c r="T662" t="s">
        <v>163</v>
      </c>
      <c r="U662" t="s">
        <v>163</v>
      </c>
      <c r="V662" t="s">
        <v>163</v>
      </c>
    </row>
    <row r="663" spans="2:22" x14ac:dyDescent="0.35">
      <c r="B663" t="s">
        <v>163</v>
      </c>
      <c r="C663" s="79" t="s">
        <v>163</v>
      </c>
      <c r="E663" t="s">
        <v>163</v>
      </c>
      <c r="F663" t="s">
        <v>163</v>
      </c>
      <c r="G663" t="s">
        <v>163</v>
      </c>
      <c r="H663" t="s">
        <v>163</v>
      </c>
      <c r="I663" t="s">
        <v>163</v>
      </c>
      <c r="J663" t="s">
        <v>163</v>
      </c>
      <c r="K663" t="s">
        <v>163</v>
      </c>
      <c r="L663" t="s">
        <v>163</v>
      </c>
      <c r="M663" t="s">
        <v>163</v>
      </c>
      <c r="N663" t="s">
        <v>163</v>
      </c>
      <c r="O663" t="s">
        <v>163</v>
      </c>
      <c r="P663" t="s">
        <v>163</v>
      </c>
      <c r="Q663" s="80" t="s">
        <v>163</v>
      </c>
      <c r="R663" s="79"/>
      <c r="T663" t="s">
        <v>163</v>
      </c>
      <c r="U663" t="s">
        <v>163</v>
      </c>
      <c r="V663" t="s">
        <v>163</v>
      </c>
    </row>
    <row r="664" spans="2:22" x14ac:dyDescent="0.35">
      <c r="B664" t="s">
        <v>163</v>
      </c>
      <c r="C664" s="79" t="s">
        <v>163</v>
      </c>
      <c r="E664" t="s">
        <v>163</v>
      </c>
      <c r="F664" t="s">
        <v>163</v>
      </c>
      <c r="G664" t="s">
        <v>163</v>
      </c>
      <c r="H664" t="s">
        <v>163</v>
      </c>
      <c r="I664" t="s">
        <v>163</v>
      </c>
      <c r="J664" t="s">
        <v>163</v>
      </c>
      <c r="K664" t="s">
        <v>163</v>
      </c>
      <c r="L664" t="s">
        <v>163</v>
      </c>
      <c r="M664" t="s">
        <v>163</v>
      </c>
      <c r="N664" t="s">
        <v>163</v>
      </c>
      <c r="O664" t="s">
        <v>163</v>
      </c>
      <c r="P664" t="s">
        <v>163</v>
      </c>
      <c r="Q664" s="80" t="s">
        <v>163</v>
      </c>
      <c r="R664" s="79"/>
      <c r="T664" t="s">
        <v>163</v>
      </c>
      <c r="U664" t="s">
        <v>163</v>
      </c>
      <c r="V664" t="s">
        <v>163</v>
      </c>
    </row>
    <row r="665" spans="2:22" x14ac:dyDescent="0.35">
      <c r="B665" t="s">
        <v>163</v>
      </c>
      <c r="C665" s="79" t="s">
        <v>163</v>
      </c>
      <c r="E665" t="s">
        <v>163</v>
      </c>
      <c r="F665" t="s">
        <v>163</v>
      </c>
      <c r="G665" t="s">
        <v>163</v>
      </c>
      <c r="H665" t="s">
        <v>163</v>
      </c>
      <c r="I665" t="s">
        <v>163</v>
      </c>
      <c r="J665" t="s">
        <v>163</v>
      </c>
      <c r="K665" t="s">
        <v>163</v>
      </c>
      <c r="L665" t="s">
        <v>163</v>
      </c>
      <c r="M665" t="s">
        <v>163</v>
      </c>
      <c r="N665" t="s">
        <v>163</v>
      </c>
      <c r="O665" t="s">
        <v>163</v>
      </c>
      <c r="P665" t="s">
        <v>163</v>
      </c>
      <c r="Q665" s="80" t="s">
        <v>163</v>
      </c>
      <c r="R665" s="79"/>
      <c r="T665" t="s">
        <v>163</v>
      </c>
      <c r="U665" t="s">
        <v>163</v>
      </c>
      <c r="V665" t="s">
        <v>163</v>
      </c>
    </row>
    <row r="666" spans="2:22" x14ac:dyDescent="0.35">
      <c r="B666" t="s">
        <v>163</v>
      </c>
      <c r="C666" s="79" t="s">
        <v>163</v>
      </c>
      <c r="E666" t="s">
        <v>163</v>
      </c>
      <c r="F666" t="s">
        <v>163</v>
      </c>
      <c r="G666" t="s">
        <v>163</v>
      </c>
      <c r="H666" t="s">
        <v>163</v>
      </c>
      <c r="I666" t="s">
        <v>163</v>
      </c>
      <c r="J666" t="s">
        <v>163</v>
      </c>
      <c r="K666" t="s">
        <v>163</v>
      </c>
      <c r="L666" t="s">
        <v>163</v>
      </c>
      <c r="M666" t="s">
        <v>163</v>
      </c>
      <c r="N666" t="s">
        <v>163</v>
      </c>
      <c r="O666" t="s">
        <v>163</v>
      </c>
      <c r="P666" t="s">
        <v>163</v>
      </c>
      <c r="Q666" s="80" t="s">
        <v>163</v>
      </c>
      <c r="R666" s="79"/>
      <c r="T666" t="s">
        <v>163</v>
      </c>
      <c r="U666" t="s">
        <v>163</v>
      </c>
      <c r="V666" t="s">
        <v>163</v>
      </c>
    </row>
    <row r="667" spans="2:22" x14ac:dyDescent="0.35">
      <c r="B667" t="s">
        <v>163</v>
      </c>
      <c r="C667" s="79" t="s">
        <v>163</v>
      </c>
      <c r="E667" t="s">
        <v>163</v>
      </c>
      <c r="F667" t="s">
        <v>163</v>
      </c>
      <c r="G667" t="s">
        <v>163</v>
      </c>
      <c r="H667" t="s">
        <v>163</v>
      </c>
      <c r="I667" t="s">
        <v>163</v>
      </c>
      <c r="J667" t="s">
        <v>163</v>
      </c>
      <c r="K667" t="s">
        <v>163</v>
      </c>
      <c r="L667" t="s">
        <v>163</v>
      </c>
      <c r="M667" t="s">
        <v>163</v>
      </c>
      <c r="N667" t="s">
        <v>163</v>
      </c>
      <c r="O667" t="s">
        <v>163</v>
      </c>
      <c r="P667" t="s">
        <v>163</v>
      </c>
      <c r="Q667" s="80" t="s">
        <v>163</v>
      </c>
      <c r="R667" s="79"/>
      <c r="T667" t="s">
        <v>163</v>
      </c>
      <c r="U667" t="s">
        <v>163</v>
      </c>
      <c r="V667" t="s">
        <v>163</v>
      </c>
    </row>
    <row r="668" spans="2:22" x14ac:dyDescent="0.35">
      <c r="B668" t="s">
        <v>163</v>
      </c>
      <c r="C668" s="79" t="s">
        <v>163</v>
      </c>
      <c r="E668" t="s">
        <v>163</v>
      </c>
      <c r="F668" t="s">
        <v>163</v>
      </c>
      <c r="G668" t="s">
        <v>163</v>
      </c>
      <c r="H668" t="s">
        <v>163</v>
      </c>
      <c r="I668" t="s">
        <v>163</v>
      </c>
      <c r="J668" t="s">
        <v>163</v>
      </c>
      <c r="K668" t="s">
        <v>163</v>
      </c>
      <c r="L668" t="s">
        <v>163</v>
      </c>
      <c r="M668" t="s">
        <v>163</v>
      </c>
      <c r="N668" t="s">
        <v>163</v>
      </c>
      <c r="O668" t="s">
        <v>163</v>
      </c>
      <c r="P668" t="s">
        <v>163</v>
      </c>
      <c r="Q668" s="80" t="s">
        <v>163</v>
      </c>
      <c r="R668" s="79"/>
      <c r="T668" t="s">
        <v>163</v>
      </c>
      <c r="U668" t="s">
        <v>163</v>
      </c>
      <c r="V668" t="s">
        <v>163</v>
      </c>
    </row>
    <row r="669" spans="2:22" x14ac:dyDescent="0.35">
      <c r="B669" t="s">
        <v>163</v>
      </c>
      <c r="C669" s="79" t="s">
        <v>163</v>
      </c>
      <c r="E669" t="s">
        <v>163</v>
      </c>
      <c r="F669" t="s">
        <v>163</v>
      </c>
      <c r="G669" t="s">
        <v>163</v>
      </c>
      <c r="H669" t="s">
        <v>163</v>
      </c>
      <c r="I669" t="s">
        <v>163</v>
      </c>
      <c r="J669" t="s">
        <v>163</v>
      </c>
      <c r="K669" t="s">
        <v>163</v>
      </c>
      <c r="L669" t="s">
        <v>163</v>
      </c>
      <c r="M669" t="s">
        <v>163</v>
      </c>
      <c r="N669" t="s">
        <v>163</v>
      </c>
      <c r="O669" t="s">
        <v>163</v>
      </c>
      <c r="P669" t="s">
        <v>163</v>
      </c>
      <c r="Q669" s="80" t="s">
        <v>163</v>
      </c>
      <c r="R669" s="79"/>
      <c r="T669" t="s">
        <v>163</v>
      </c>
      <c r="U669" t="s">
        <v>163</v>
      </c>
      <c r="V669" t="s">
        <v>163</v>
      </c>
    </row>
    <row r="670" spans="2:22" x14ac:dyDescent="0.35">
      <c r="B670" t="s">
        <v>163</v>
      </c>
      <c r="C670" s="79" t="s">
        <v>163</v>
      </c>
      <c r="E670" t="s">
        <v>163</v>
      </c>
      <c r="F670" t="s">
        <v>163</v>
      </c>
      <c r="G670" t="s">
        <v>163</v>
      </c>
      <c r="H670" t="s">
        <v>163</v>
      </c>
      <c r="I670" t="s">
        <v>163</v>
      </c>
      <c r="J670" t="s">
        <v>163</v>
      </c>
      <c r="K670" t="s">
        <v>163</v>
      </c>
      <c r="L670" t="s">
        <v>163</v>
      </c>
      <c r="M670" t="s">
        <v>163</v>
      </c>
      <c r="N670" t="s">
        <v>163</v>
      </c>
      <c r="O670" t="s">
        <v>163</v>
      </c>
      <c r="P670" t="s">
        <v>163</v>
      </c>
      <c r="Q670" s="80" t="s">
        <v>163</v>
      </c>
      <c r="R670" s="79"/>
      <c r="T670" t="s">
        <v>163</v>
      </c>
      <c r="U670" t="s">
        <v>163</v>
      </c>
      <c r="V670" t="s">
        <v>163</v>
      </c>
    </row>
    <row r="671" spans="2:22" x14ac:dyDescent="0.35">
      <c r="B671" t="s">
        <v>163</v>
      </c>
      <c r="C671" s="79" t="s">
        <v>163</v>
      </c>
      <c r="E671" t="s">
        <v>163</v>
      </c>
      <c r="F671" t="s">
        <v>163</v>
      </c>
      <c r="G671" t="s">
        <v>163</v>
      </c>
      <c r="H671" t="s">
        <v>163</v>
      </c>
      <c r="I671" t="s">
        <v>163</v>
      </c>
      <c r="J671" t="s">
        <v>163</v>
      </c>
      <c r="K671" t="s">
        <v>163</v>
      </c>
      <c r="L671" t="s">
        <v>163</v>
      </c>
      <c r="M671" t="s">
        <v>163</v>
      </c>
      <c r="N671" t="s">
        <v>163</v>
      </c>
      <c r="O671" t="s">
        <v>163</v>
      </c>
      <c r="P671" t="s">
        <v>163</v>
      </c>
      <c r="Q671" s="80" t="s">
        <v>163</v>
      </c>
      <c r="R671" s="79"/>
      <c r="T671" t="s">
        <v>163</v>
      </c>
      <c r="U671" t="s">
        <v>163</v>
      </c>
      <c r="V671" t="s">
        <v>163</v>
      </c>
    </row>
    <row r="672" spans="2:22" x14ac:dyDescent="0.35">
      <c r="B672" t="s">
        <v>163</v>
      </c>
      <c r="C672" s="79" t="s">
        <v>163</v>
      </c>
      <c r="E672" t="s">
        <v>163</v>
      </c>
      <c r="F672" t="s">
        <v>163</v>
      </c>
      <c r="G672" t="s">
        <v>163</v>
      </c>
      <c r="H672" t="s">
        <v>163</v>
      </c>
      <c r="I672" t="s">
        <v>163</v>
      </c>
      <c r="J672" t="s">
        <v>163</v>
      </c>
      <c r="K672" t="s">
        <v>163</v>
      </c>
      <c r="L672" t="s">
        <v>163</v>
      </c>
      <c r="M672" t="s">
        <v>163</v>
      </c>
      <c r="N672" t="s">
        <v>163</v>
      </c>
      <c r="O672" t="s">
        <v>163</v>
      </c>
      <c r="P672" t="s">
        <v>163</v>
      </c>
      <c r="Q672" s="80" t="s">
        <v>163</v>
      </c>
      <c r="R672" s="79"/>
      <c r="T672" t="s">
        <v>163</v>
      </c>
      <c r="U672" t="s">
        <v>163</v>
      </c>
      <c r="V672" t="s">
        <v>163</v>
      </c>
    </row>
    <row r="673" spans="2:22" x14ac:dyDescent="0.35">
      <c r="B673" t="s">
        <v>163</v>
      </c>
      <c r="C673" s="79" t="s">
        <v>163</v>
      </c>
      <c r="E673" t="s">
        <v>163</v>
      </c>
      <c r="F673" t="s">
        <v>163</v>
      </c>
      <c r="G673" t="s">
        <v>163</v>
      </c>
      <c r="H673" t="s">
        <v>163</v>
      </c>
      <c r="I673" t="s">
        <v>163</v>
      </c>
      <c r="J673" t="s">
        <v>163</v>
      </c>
      <c r="K673" t="s">
        <v>163</v>
      </c>
      <c r="L673" t="s">
        <v>163</v>
      </c>
      <c r="M673" t="s">
        <v>163</v>
      </c>
      <c r="N673" t="s">
        <v>163</v>
      </c>
      <c r="O673" t="s">
        <v>163</v>
      </c>
      <c r="P673" t="s">
        <v>163</v>
      </c>
      <c r="Q673" s="80" t="s">
        <v>163</v>
      </c>
      <c r="R673" s="79"/>
      <c r="T673" t="s">
        <v>163</v>
      </c>
      <c r="U673" t="s">
        <v>163</v>
      </c>
      <c r="V673" t="s">
        <v>163</v>
      </c>
    </row>
    <row r="674" spans="2:22" x14ac:dyDescent="0.35">
      <c r="B674" t="s">
        <v>163</v>
      </c>
      <c r="C674" s="79" t="s">
        <v>163</v>
      </c>
      <c r="E674" t="s">
        <v>163</v>
      </c>
      <c r="F674" t="s">
        <v>163</v>
      </c>
      <c r="G674" t="s">
        <v>163</v>
      </c>
      <c r="H674" t="s">
        <v>163</v>
      </c>
      <c r="I674" t="s">
        <v>163</v>
      </c>
      <c r="J674" t="s">
        <v>163</v>
      </c>
      <c r="K674" t="s">
        <v>163</v>
      </c>
      <c r="L674" t="s">
        <v>163</v>
      </c>
      <c r="M674" t="s">
        <v>163</v>
      </c>
      <c r="N674" t="s">
        <v>163</v>
      </c>
      <c r="O674" t="s">
        <v>163</v>
      </c>
      <c r="P674" t="s">
        <v>163</v>
      </c>
      <c r="Q674" s="80" t="s">
        <v>163</v>
      </c>
      <c r="R674" s="79"/>
      <c r="T674" t="s">
        <v>163</v>
      </c>
      <c r="U674" t="s">
        <v>163</v>
      </c>
      <c r="V674" t="s">
        <v>163</v>
      </c>
    </row>
    <row r="675" spans="2:22" x14ac:dyDescent="0.35">
      <c r="B675" t="s">
        <v>163</v>
      </c>
      <c r="C675" s="79" t="s">
        <v>163</v>
      </c>
      <c r="E675" t="s">
        <v>163</v>
      </c>
      <c r="F675" t="s">
        <v>163</v>
      </c>
      <c r="G675" t="s">
        <v>163</v>
      </c>
      <c r="H675" t="s">
        <v>163</v>
      </c>
      <c r="I675" t="s">
        <v>163</v>
      </c>
      <c r="J675" t="s">
        <v>163</v>
      </c>
      <c r="K675" t="s">
        <v>163</v>
      </c>
      <c r="L675" t="s">
        <v>163</v>
      </c>
      <c r="M675" t="s">
        <v>163</v>
      </c>
      <c r="N675" t="s">
        <v>163</v>
      </c>
      <c r="O675" t="s">
        <v>163</v>
      </c>
      <c r="P675" t="s">
        <v>163</v>
      </c>
      <c r="Q675" s="80" t="s">
        <v>163</v>
      </c>
      <c r="R675" s="79"/>
      <c r="T675" t="s">
        <v>163</v>
      </c>
      <c r="U675" t="s">
        <v>163</v>
      </c>
      <c r="V675" t="s">
        <v>163</v>
      </c>
    </row>
    <row r="676" spans="2:22" x14ac:dyDescent="0.35">
      <c r="B676" t="s">
        <v>163</v>
      </c>
      <c r="C676" s="79" t="s">
        <v>163</v>
      </c>
      <c r="E676" t="s">
        <v>163</v>
      </c>
      <c r="F676" t="s">
        <v>163</v>
      </c>
      <c r="G676" t="s">
        <v>163</v>
      </c>
      <c r="H676" t="s">
        <v>163</v>
      </c>
      <c r="I676" t="s">
        <v>163</v>
      </c>
      <c r="J676" t="s">
        <v>163</v>
      </c>
      <c r="K676" t="s">
        <v>163</v>
      </c>
      <c r="L676" t="s">
        <v>163</v>
      </c>
      <c r="M676" t="s">
        <v>163</v>
      </c>
      <c r="N676" t="s">
        <v>163</v>
      </c>
      <c r="O676" t="s">
        <v>163</v>
      </c>
      <c r="P676" t="s">
        <v>163</v>
      </c>
      <c r="Q676" s="80" t="s">
        <v>163</v>
      </c>
      <c r="R676" s="79"/>
      <c r="T676" t="s">
        <v>163</v>
      </c>
      <c r="U676" t="s">
        <v>163</v>
      </c>
      <c r="V676" t="s">
        <v>163</v>
      </c>
    </row>
    <row r="677" spans="2:22" x14ac:dyDescent="0.35">
      <c r="B677" t="s">
        <v>163</v>
      </c>
      <c r="C677" s="79" t="s">
        <v>163</v>
      </c>
      <c r="E677" t="s">
        <v>163</v>
      </c>
      <c r="F677" t="s">
        <v>163</v>
      </c>
      <c r="G677" t="s">
        <v>163</v>
      </c>
      <c r="H677" t="s">
        <v>163</v>
      </c>
      <c r="I677" t="s">
        <v>163</v>
      </c>
      <c r="J677" t="s">
        <v>163</v>
      </c>
      <c r="K677" t="s">
        <v>163</v>
      </c>
      <c r="L677" t="s">
        <v>163</v>
      </c>
      <c r="M677" t="s">
        <v>163</v>
      </c>
      <c r="N677" t="s">
        <v>163</v>
      </c>
      <c r="O677" t="s">
        <v>163</v>
      </c>
      <c r="P677" t="s">
        <v>163</v>
      </c>
      <c r="Q677" s="80" t="s">
        <v>163</v>
      </c>
      <c r="R677" s="79"/>
      <c r="T677" t="s">
        <v>163</v>
      </c>
      <c r="U677" t="s">
        <v>163</v>
      </c>
      <c r="V677" t="s">
        <v>163</v>
      </c>
    </row>
    <row r="678" spans="2:22" x14ac:dyDescent="0.35">
      <c r="B678" t="s">
        <v>163</v>
      </c>
      <c r="C678" s="79" t="s">
        <v>163</v>
      </c>
      <c r="E678" t="s">
        <v>163</v>
      </c>
      <c r="F678" t="s">
        <v>163</v>
      </c>
      <c r="G678" t="s">
        <v>163</v>
      </c>
      <c r="H678" t="s">
        <v>163</v>
      </c>
      <c r="I678" t="s">
        <v>163</v>
      </c>
      <c r="J678" t="s">
        <v>163</v>
      </c>
      <c r="K678" t="s">
        <v>163</v>
      </c>
      <c r="L678" t="s">
        <v>163</v>
      </c>
      <c r="M678" t="s">
        <v>163</v>
      </c>
      <c r="N678" t="s">
        <v>163</v>
      </c>
      <c r="O678" t="s">
        <v>163</v>
      </c>
      <c r="P678" t="s">
        <v>163</v>
      </c>
      <c r="Q678" s="80" t="s">
        <v>163</v>
      </c>
      <c r="R678" s="79"/>
      <c r="T678" t="s">
        <v>163</v>
      </c>
      <c r="U678" t="s">
        <v>163</v>
      </c>
      <c r="V678" t="s">
        <v>163</v>
      </c>
    </row>
    <row r="679" spans="2:22" x14ac:dyDescent="0.35">
      <c r="B679" t="s">
        <v>163</v>
      </c>
      <c r="C679" s="79" t="s">
        <v>163</v>
      </c>
      <c r="E679" t="s">
        <v>163</v>
      </c>
      <c r="F679" t="s">
        <v>163</v>
      </c>
      <c r="G679" t="s">
        <v>163</v>
      </c>
      <c r="H679" t="s">
        <v>163</v>
      </c>
      <c r="I679" t="s">
        <v>163</v>
      </c>
      <c r="J679" t="s">
        <v>163</v>
      </c>
      <c r="K679" t="s">
        <v>163</v>
      </c>
      <c r="L679" t="s">
        <v>163</v>
      </c>
      <c r="M679" t="s">
        <v>163</v>
      </c>
      <c r="N679" t="s">
        <v>163</v>
      </c>
      <c r="O679" t="s">
        <v>163</v>
      </c>
      <c r="P679" t="s">
        <v>163</v>
      </c>
      <c r="Q679" s="80" t="s">
        <v>163</v>
      </c>
      <c r="R679" s="79"/>
      <c r="T679" t="s">
        <v>163</v>
      </c>
      <c r="U679" t="s">
        <v>163</v>
      </c>
      <c r="V679" t="s">
        <v>163</v>
      </c>
    </row>
    <row r="680" spans="2:22" x14ac:dyDescent="0.35">
      <c r="B680" t="s">
        <v>163</v>
      </c>
      <c r="C680" s="79" t="s">
        <v>163</v>
      </c>
      <c r="E680" t="s">
        <v>163</v>
      </c>
      <c r="F680" t="s">
        <v>163</v>
      </c>
      <c r="G680" t="s">
        <v>163</v>
      </c>
      <c r="H680" t="s">
        <v>163</v>
      </c>
      <c r="I680" t="s">
        <v>163</v>
      </c>
      <c r="J680" t="s">
        <v>163</v>
      </c>
      <c r="K680" t="s">
        <v>163</v>
      </c>
      <c r="L680" t="s">
        <v>163</v>
      </c>
      <c r="M680" t="s">
        <v>163</v>
      </c>
      <c r="N680" t="s">
        <v>163</v>
      </c>
      <c r="O680" t="s">
        <v>163</v>
      </c>
      <c r="P680" t="s">
        <v>163</v>
      </c>
      <c r="Q680" s="80" t="s">
        <v>163</v>
      </c>
      <c r="R680" s="79"/>
      <c r="T680" t="s">
        <v>163</v>
      </c>
      <c r="U680" t="s">
        <v>163</v>
      </c>
      <c r="V680" t="s">
        <v>163</v>
      </c>
    </row>
    <row r="681" spans="2:22" x14ac:dyDescent="0.35">
      <c r="B681" t="s">
        <v>163</v>
      </c>
      <c r="C681" s="79" t="s">
        <v>163</v>
      </c>
      <c r="E681" t="s">
        <v>163</v>
      </c>
      <c r="F681" t="s">
        <v>163</v>
      </c>
      <c r="G681" t="s">
        <v>163</v>
      </c>
      <c r="H681" t="s">
        <v>163</v>
      </c>
      <c r="I681" t="s">
        <v>163</v>
      </c>
      <c r="J681" t="s">
        <v>163</v>
      </c>
      <c r="K681" t="s">
        <v>163</v>
      </c>
      <c r="L681" t="s">
        <v>163</v>
      </c>
      <c r="M681" t="s">
        <v>163</v>
      </c>
      <c r="N681" t="s">
        <v>163</v>
      </c>
      <c r="O681" t="s">
        <v>163</v>
      </c>
      <c r="P681" t="s">
        <v>163</v>
      </c>
      <c r="Q681" s="80" t="s">
        <v>163</v>
      </c>
      <c r="R681" s="79"/>
      <c r="T681" t="s">
        <v>163</v>
      </c>
      <c r="U681" t="s">
        <v>163</v>
      </c>
      <c r="V681" t="s">
        <v>163</v>
      </c>
    </row>
    <row r="682" spans="2:22" x14ac:dyDescent="0.35">
      <c r="B682" t="s">
        <v>163</v>
      </c>
      <c r="C682" s="79" t="s">
        <v>163</v>
      </c>
      <c r="E682" t="s">
        <v>163</v>
      </c>
      <c r="F682" t="s">
        <v>163</v>
      </c>
      <c r="G682" t="s">
        <v>163</v>
      </c>
      <c r="H682" t="s">
        <v>163</v>
      </c>
      <c r="I682" t="s">
        <v>163</v>
      </c>
      <c r="J682" t="s">
        <v>163</v>
      </c>
      <c r="K682" t="s">
        <v>163</v>
      </c>
      <c r="L682" t="s">
        <v>163</v>
      </c>
      <c r="M682" t="s">
        <v>163</v>
      </c>
      <c r="N682" t="s">
        <v>163</v>
      </c>
      <c r="O682" t="s">
        <v>163</v>
      </c>
      <c r="P682" t="s">
        <v>163</v>
      </c>
      <c r="Q682" s="80" t="s">
        <v>163</v>
      </c>
      <c r="R682" s="79"/>
      <c r="T682" t="s">
        <v>163</v>
      </c>
      <c r="U682" t="s">
        <v>163</v>
      </c>
      <c r="V682" t="s">
        <v>163</v>
      </c>
    </row>
    <row r="683" spans="2:22" x14ac:dyDescent="0.35">
      <c r="B683" t="s">
        <v>163</v>
      </c>
      <c r="C683" s="79" t="s">
        <v>163</v>
      </c>
      <c r="E683" t="s">
        <v>163</v>
      </c>
      <c r="F683" t="s">
        <v>163</v>
      </c>
      <c r="G683" t="s">
        <v>163</v>
      </c>
      <c r="H683" t="s">
        <v>163</v>
      </c>
      <c r="I683" t="s">
        <v>163</v>
      </c>
      <c r="J683" t="s">
        <v>163</v>
      </c>
      <c r="K683" t="s">
        <v>163</v>
      </c>
      <c r="L683" t="s">
        <v>163</v>
      </c>
      <c r="M683" t="s">
        <v>163</v>
      </c>
      <c r="N683" t="s">
        <v>163</v>
      </c>
      <c r="O683" t="s">
        <v>163</v>
      </c>
      <c r="P683" t="s">
        <v>163</v>
      </c>
      <c r="Q683" s="80" t="s">
        <v>163</v>
      </c>
      <c r="R683" s="79"/>
      <c r="T683" t="s">
        <v>163</v>
      </c>
      <c r="U683" t="s">
        <v>163</v>
      </c>
      <c r="V683" t="s">
        <v>163</v>
      </c>
    </row>
    <row r="684" spans="2:22" x14ac:dyDescent="0.35">
      <c r="B684" t="s">
        <v>163</v>
      </c>
      <c r="C684" s="79" t="s">
        <v>163</v>
      </c>
      <c r="E684" t="s">
        <v>163</v>
      </c>
      <c r="F684" t="s">
        <v>163</v>
      </c>
      <c r="G684" t="s">
        <v>163</v>
      </c>
      <c r="H684" t="s">
        <v>163</v>
      </c>
      <c r="I684" t="s">
        <v>163</v>
      </c>
      <c r="J684" t="s">
        <v>163</v>
      </c>
      <c r="K684" t="s">
        <v>163</v>
      </c>
      <c r="L684" t="s">
        <v>163</v>
      </c>
      <c r="M684" t="s">
        <v>163</v>
      </c>
      <c r="N684" t="s">
        <v>163</v>
      </c>
      <c r="O684" t="s">
        <v>163</v>
      </c>
      <c r="P684" t="s">
        <v>163</v>
      </c>
      <c r="Q684" s="80" t="s">
        <v>163</v>
      </c>
      <c r="R684" s="79"/>
      <c r="T684" t="s">
        <v>163</v>
      </c>
      <c r="U684" t="s">
        <v>163</v>
      </c>
      <c r="V684" t="s">
        <v>163</v>
      </c>
    </row>
    <row r="685" spans="2:22" x14ac:dyDescent="0.35">
      <c r="B685" t="s">
        <v>163</v>
      </c>
      <c r="C685" s="79" t="s">
        <v>163</v>
      </c>
      <c r="E685" t="s">
        <v>163</v>
      </c>
      <c r="F685" t="s">
        <v>163</v>
      </c>
      <c r="G685" t="s">
        <v>163</v>
      </c>
      <c r="H685" t="s">
        <v>163</v>
      </c>
      <c r="I685" t="s">
        <v>163</v>
      </c>
      <c r="J685" t="s">
        <v>163</v>
      </c>
      <c r="K685" t="s">
        <v>163</v>
      </c>
      <c r="L685" t="s">
        <v>163</v>
      </c>
      <c r="M685" t="s">
        <v>163</v>
      </c>
      <c r="N685" t="s">
        <v>163</v>
      </c>
      <c r="O685" t="s">
        <v>163</v>
      </c>
      <c r="P685" t="s">
        <v>163</v>
      </c>
      <c r="Q685" s="80" t="s">
        <v>163</v>
      </c>
      <c r="R685" s="79"/>
      <c r="T685" t="s">
        <v>163</v>
      </c>
      <c r="U685" t="s">
        <v>163</v>
      </c>
      <c r="V685" t="s">
        <v>163</v>
      </c>
    </row>
    <row r="686" spans="2:22" x14ac:dyDescent="0.35">
      <c r="B686" t="s">
        <v>163</v>
      </c>
      <c r="C686" s="79" t="s">
        <v>163</v>
      </c>
      <c r="E686" t="s">
        <v>163</v>
      </c>
      <c r="F686" t="s">
        <v>163</v>
      </c>
      <c r="G686" t="s">
        <v>163</v>
      </c>
      <c r="H686" t="s">
        <v>163</v>
      </c>
      <c r="I686" t="s">
        <v>163</v>
      </c>
      <c r="J686" t="s">
        <v>163</v>
      </c>
      <c r="K686" t="s">
        <v>163</v>
      </c>
      <c r="L686" t="s">
        <v>163</v>
      </c>
      <c r="M686" t="s">
        <v>163</v>
      </c>
      <c r="N686" t="s">
        <v>163</v>
      </c>
      <c r="O686" t="s">
        <v>163</v>
      </c>
      <c r="P686" t="s">
        <v>163</v>
      </c>
      <c r="Q686" s="80" t="s">
        <v>163</v>
      </c>
      <c r="R686" s="79"/>
      <c r="T686" t="s">
        <v>163</v>
      </c>
      <c r="U686" t="s">
        <v>163</v>
      </c>
      <c r="V686" t="s">
        <v>163</v>
      </c>
    </row>
    <row r="687" spans="2:22" x14ac:dyDescent="0.35">
      <c r="B687" t="s">
        <v>163</v>
      </c>
      <c r="C687" s="79" t="s">
        <v>163</v>
      </c>
      <c r="E687" t="s">
        <v>163</v>
      </c>
      <c r="F687" t="s">
        <v>163</v>
      </c>
      <c r="G687" t="s">
        <v>163</v>
      </c>
      <c r="H687" t="s">
        <v>163</v>
      </c>
      <c r="I687" t="s">
        <v>163</v>
      </c>
      <c r="J687" t="s">
        <v>163</v>
      </c>
      <c r="K687" t="s">
        <v>163</v>
      </c>
      <c r="L687" t="s">
        <v>163</v>
      </c>
      <c r="M687" t="s">
        <v>163</v>
      </c>
      <c r="N687" t="s">
        <v>163</v>
      </c>
      <c r="O687" t="s">
        <v>163</v>
      </c>
      <c r="P687" t="s">
        <v>163</v>
      </c>
      <c r="Q687" s="80" t="s">
        <v>163</v>
      </c>
      <c r="R687" s="79"/>
      <c r="T687" t="s">
        <v>163</v>
      </c>
      <c r="U687" t="s">
        <v>163</v>
      </c>
      <c r="V687" t="s">
        <v>163</v>
      </c>
    </row>
    <row r="688" spans="2:22" x14ac:dyDescent="0.35">
      <c r="B688" t="s">
        <v>163</v>
      </c>
      <c r="C688" s="79" t="s">
        <v>163</v>
      </c>
      <c r="E688" t="s">
        <v>163</v>
      </c>
      <c r="F688" t="s">
        <v>163</v>
      </c>
      <c r="G688" t="s">
        <v>163</v>
      </c>
      <c r="H688" t="s">
        <v>163</v>
      </c>
      <c r="I688" t="s">
        <v>163</v>
      </c>
      <c r="J688" t="s">
        <v>163</v>
      </c>
      <c r="K688" t="s">
        <v>163</v>
      </c>
      <c r="L688" t="s">
        <v>163</v>
      </c>
      <c r="M688" t="s">
        <v>163</v>
      </c>
      <c r="N688" t="s">
        <v>163</v>
      </c>
      <c r="O688" t="s">
        <v>163</v>
      </c>
      <c r="P688" t="s">
        <v>163</v>
      </c>
      <c r="Q688" s="80" t="s">
        <v>163</v>
      </c>
      <c r="R688" s="79"/>
      <c r="T688" t="s">
        <v>163</v>
      </c>
      <c r="U688" t="s">
        <v>163</v>
      </c>
      <c r="V688" t="s">
        <v>163</v>
      </c>
    </row>
    <row r="689" spans="2:22" x14ac:dyDescent="0.35">
      <c r="B689" t="s">
        <v>163</v>
      </c>
      <c r="C689" s="79" t="s">
        <v>163</v>
      </c>
      <c r="E689" t="s">
        <v>163</v>
      </c>
      <c r="F689" t="s">
        <v>163</v>
      </c>
      <c r="G689" t="s">
        <v>163</v>
      </c>
      <c r="H689" t="s">
        <v>163</v>
      </c>
      <c r="I689" t="s">
        <v>163</v>
      </c>
      <c r="J689" t="s">
        <v>163</v>
      </c>
      <c r="K689" t="s">
        <v>163</v>
      </c>
      <c r="L689" t="s">
        <v>163</v>
      </c>
      <c r="M689" t="s">
        <v>163</v>
      </c>
      <c r="N689" t="s">
        <v>163</v>
      </c>
      <c r="O689" t="s">
        <v>163</v>
      </c>
      <c r="P689" t="s">
        <v>163</v>
      </c>
      <c r="Q689" s="80" t="s">
        <v>163</v>
      </c>
      <c r="R689" s="79"/>
      <c r="T689" t="s">
        <v>163</v>
      </c>
      <c r="U689" t="s">
        <v>163</v>
      </c>
      <c r="V689" t="s">
        <v>163</v>
      </c>
    </row>
    <row r="690" spans="2:22" x14ac:dyDescent="0.35">
      <c r="B690" t="s">
        <v>163</v>
      </c>
      <c r="C690" s="79" t="s">
        <v>163</v>
      </c>
      <c r="E690" t="s">
        <v>163</v>
      </c>
      <c r="F690" t="s">
        <v>163</v>
      </c>
      <c r="G690" t="s">
        <v>163</v>
      </c>
      <c r="H690" t="s">
        <v>163</v>
      </c>
      <c r="I690" t="s">
        <v>163</v>
      </c>
      <c r="J690" t="s">
        <v>163</v>
      </c>
      <c r="K690" t="s">
        <v>163</v>
      </c>
      <c r="L690" t="s">
        <v>163</v>
      </c>
      <c r="M690" t="s">
        <v>163</v>
      </c>
      <c r="N690" t="s">
        <v>163</v>
      </c>
      <c r="O690" t="s">
        <v>163</v>
      </c>
      <c r="P690" t="s">
        <v>163</v>
      </c>
      <c r="Q690" s="80" t="s">
        <v>163</v>
      </c>
      <c r="R690" s="79"/>
      <c r="T690" t="s">
        <v>163</v>
      </c>
      <c r="U690" t="s">
        <v>163</v>
      </c>
      <c r="V690" t="s">
        <v>163</v>
      </c>
    </row>
    <row r="691" spans="2:22" x14ac:dyDescent="0.35">
      <c r="B691" t="s">
        <v>163</v>
      </c>
      <c r="C691" s="79" t="s">
        <v>163</v>
      </c>
      <c r="E691" t="s">
        <v>163</v>
      </c>
      <c r="F691" t="s">
        <v>163</v>
      </c>
      <c r="G691" t="s">
        <v>163</v>
      </c>
      <c r="H691" t="s">
        <v>163</v>
      </c>
      <c r="I691" t="s">
        <v>163</v>
      </c>
      <c r="J691" t="s">
        <v>163</v>
      </c>
      <c r="K691" t="s">
        <v>163</v>
      </c>
      <c r="L691" t="s">
        <v>163</v>
      </c>
      <c r="M691" t="s">
        <v>163</v>
      </c>
      <c r="N691" t="s">
        <v>163</v>
      </c>
      <c r="O691" t="s">
        <v>163</v>
      </c>
      <c r="P691" t="s">
        <v>163</v>
      </c>
      <c r="Q691" s="80" t="s">
        <v>163</v>
      </c>
      <c r="R691" s="79"/>
      <c r="T691" t="s">
        <v>163</v>
      </c>
      <c r="U691" t="s">
        <v>163</v>
      </c>
      <c r="V691" t="s">
        <v>163</v>
      </c>
    </row>
    <row r="692" spans="2:22" x14ac:dyDescent="0.35">
      <c r="B692" t="s">
        <v>163</v>
      </c>
      <c r="C692" s="79" t="s">
        <v>163</v>
      </c>
      <c r="E692" t="s">
        <v>163</v>
      </c>
      <c r="F692" t="s">
        <v>163</v>
      </c>
      <c r="G692" t="s">
        <v>163</v>
      </c>
      <c r="H692" t="s">
        <v>163</v>
      </c>
      <c r="I692" t="s">
        <v>163</v>
      </c>
      <c r="J692" t="s">
        <v>163</v>
      </c>
      <c r="K692" t="s">
        <v>163</v>
      </c>
      <c r="L692" t="s">
        <v>163</v>
      </c>
      <c r="M692" t="s">
        <v>163</v>
      </c>
      <c r="N692" t="s">
        <v>163</v>
      </c>
      <c r="O692" t="s">
        <v>163</v>
      </c>
      <c r="P692" t="s">
        <v>163</v>
      </c>
      <c r="Q692" s="80" t="s">
        <v>163</v>
      </c>
      <c r="R692" s="79"/>
      <c r="T692" t="s">
        <v>163</v>
      </c>
      <c r="U692" t="s">
        <v>163</v>
      </c>
      <c r="V692" t="s">
        <v>163</v>
      </c>
    </row>
    <row r="693" spans="2:22" x14ac:dyDescent="0.35">
      <c r="B693" t="s">
        <v>163</v>
      </c>
      <c r="C693" s="79" t="s">
        <v>163</v>
      </c>
      <c r="E693" t="s">
        <v>163</v>
      </c>
      <c r="F693" t="s">
        <v>163</v>
      </c>
      <c r="G693" t="s">
        <v>163</v>
      </c>
      <c r="H693" t="s">
        <v>163</v>
      </c>
      <c r="I693" t="s">
        <v>163</v>
      </c>
      <c r="J693" t="s">
        <v>163</v>
      </c>
      <c r="K693" t="s">
        <v>163</v>
      </c>
      <c r="L693" t="s">
        <v>163</v>
      </c>
      <c r="M693" t="s">
        <v>163</v>
      </c>
      <c r="N693" t="s">
        <v>163</v>
      </c>
      <c r="O693" t="s">
        <v>163</v>
      </c>
      <c r="P693" t="s">
        <v>163</v>
      </c>
      <c r="Q693" s="80" t="s">
        <v>163</v>
      </c>
      <c r="R693" s="79"/>
      <c r="T693" t="s">
        <v>163</v>
      </c>
      <c r="U693" t="s">
        <v>163</v>
      </c>
      <c r="V693" t="s">
        <v>163</v>
      </c>
    </row>
    <row r="694" spans="2:22" x14ac:dyDescent="0.35">
      <c r="B694" t="s">
        <v>163</v>
      </c>
      <c r="C694" s="79" t="s">
        <v>163</v>
      </c>
      <c r="E694" t="s">
        <v>163</v>
      </c>
      <c r="F694" t="s">
        <v>163</v>
      </c>
      <c r="G694" t="s">
        <v>163</v>
      </c>
      <c r="H694" t="s">
        <v>163</v>
      </c>
      <c r="I694" t="s">
        <v>163</v>
      </c>
      <c r="J694" t="s">
        <v>163</v>
      </c>
      <c r="K694" t="s">
        <v>163</v>
      </c>
      <c r="L694" t="s">
        <v>163</v>
      </c>
      <c r="M694" t="s">
        <v>163</v>
      </c>
      <c r="N694" t="s">
        <v>163</v>
      </c>
      <c r="O694" t="s">
        <v>163</v>
      </c>
      <c r="P694" t="s">
        <v>163</v>
      </c>
      <c r="Q694" s="80" t="s">
        <v>163</v>
      </c>
      <c r="R694" s="79"/>
      <c r="T694" t="s">
        <v>163</v>
      </c>
      <c r="U694" t="s">
        <v>163</v>
      </c>
      <c r="V694" t="s">
        <v>163</v>
      </c>
    </row>
    <row r="695" spans="2:22" x14ac:dyDescent="0.35">
      <c r="B695" t="s">
        <v>163</v>
      </c>
      <c r="C695" s="79" t="s">
        <v>163</v>
      </c>
      <c r="E695" t="s">
        <v>163</v>
      </c>
      <c r="F695" t="s">
        <v>163</v>
      </c>
      <c r="G695" t="s">
        <v>163</v>
      </c>
      <c r="H695" t="s">
        <v>163</v>
      </c>
      <c r="I695" t="s">
        <v>163</v>
      </c>
      <c r="J695" t="s">
        <v>163</v>
      </c>
      <c r="K695" t="s">
        <v>163</v>
      </c>
      <c r="L695" t="s">
        <v>163</v>
      </c>
      <c r="M695" t="s">
        <v>163</v>
      </c>
      <c r="N695" t="s">
        <v>163</v>
      </c>
      <c r="O695" t="s">
        <v>163</v>
      </c>
      <c r="P695" t="s">
        <v>163</v>
      </c>
      <c r="Q695" s="80" t="s">
        <v>163</v>
      </c>
      <c r="R695" s="79"/>
      <c r="T695" t="s">
        <v>163</v>
      </c>
      <c r="U695" t="s">
        <v>163</v>
      </c>
      <c r="V695" t="s">
        <v>163</v>
      </c>
    </row>
    <row r="696" spans="2:22" x14ac:dyDescent="0.35">
      <c r="B696" t="s">
        <v>163</v>
      </c>
      <c r="C696" s="79" t="s">
        <v>163</v>
      </c>
      <c r="E696" t="s">
        <v>163</v>
      </c>
      <c r="F696" t="s">
        <v>163</v>
      </c>
      <c r="G696" t="s">
        <v>163</v>
      </c>
      <c r="H696" t="s">
        <v>163</v>
      </c>
      <c r="I696" t="s">
        <v>163</v>
      </c>
      <c r="J696" t="s">
        <v>163</v>
      </c>
      <c r="K696" t="s">
        <v>163</v>
      </c>
      <c r="L696" t="s">
        <v>163</v>
      </c>
      <c r="M696" t="s">
        <v>163</v>
      </c>
      <c r="N696" t="s">
        <v>163</v>
      </c>
      <c r="O696" t="s">
        <v>163</v>
      </c>
      <c r="P696" t="s">
        <v>163</v>
      </c>
      <c r="Q696" s="80" t="s">
        <v>163</v>
      </c>
      <c r="R696" s="79"/>
      <c r="T696" t="s">
        <v>163</v>
      </c>
      <c r="U696" t="s">
        <v>163</v>
      </c>
      <c r="V696" t="s">
        <v>163</v>
      </c>
    </row>
    <row r="697" spans="2:22" x14ac:dyDescent="0.35">
      <c r="B697" t="s">
        <v>163</v>
      </c>
      <c r="C697" s="79" t="s">
        <v>163</v>
      </c>
      <c r="E697" t="s">
        <v>163</v>
      </c>
      <c r="F697" t="s">
        <v>163</v>
      </c>
      <c r="G697" t="s">
        <v>163</v>
      </c>
      <c r="H697" t="s">
        <v>163</v>
      </c>
      <c r="I697" t="s">
        <v>163</v>
      </c>
      <c r="J697" t="s">
        <v>163</v>
      </c>
      <c r="K697" t="s">
        <v>163</v>
      </c>
      <c r="L697" t="s">
        <v>163</v>
      </c>
      <c r="M697" t="s">
        <v>163</v>
      </c>
      <c r="N697" t="s">
        <v>163</v>
      </c>
      <c r="O697" t="s">
        <v>163</v>
      </c>
      <c r="P697" t="s">
        <v>163</v>
      </c>
      <c r="Q697" s="80" t="s">
        <v>163</v>
      </c>
      <c r="R697" s="79"/>
      <c r="T697" t="s">
        <v>163</v>
      </c>
      <c r="U697" t="s">
        <v>163</v>
      </c>
      <c r="V697" t="s">
        <v>163</v>
      </c>
    </row>
    <row r="698" spans="2:22" x14ac:dyDescent="0.35">
      <c r="B698" t="s">
        <v>163</v>
      </c>
      <c r="C698" s="79" t="s">
        <v>163</v>
      </c>
      <c r="E698" t="s">
        <v>163</v>
      </c>
      <c r="F698" t="s">
        <v>163</v>
      </c>
      <c r="G698" t="s">
        <v>163</v>
      </c>
      <c r="H698" t="s">
        <v>163</v>
      </c>
      <c r="I698" t="s">
        <v>163</v>
      </c>
      <c r="J698" t="s">
        <v>163</v>
      </c>
      <c r="K698" t="s">
        <v>163</v>
      </c>
      <c r="L698" t="s">
        <v>163</v>
      </c>
      <c r="M698" t="s">
        <v>163</v>
      </c>
      <c r="N698" t="s">
        <v>163</v>
      </c>
      <c r="O698" t="s">
        <v>163</v>
      </c>
      <c r="P698" t="s">
        <v>163</v>
      </c>
      <c r="Q698" s="80" t="s">
        <v>163</v>
      </c>
      <c r="R698" s="79"/>
      <c r="T698" t="s">
        <v>163</v>
      </c>
      <c r="U698" t="s">
        <v>163</v>
      </c>
      <c r="V698" t="s">
        <v>163</v>
      </c>
    </row>
    <row r="699" spans="2:22" x14ac:dyDescent="0.35">
      <c r="B699" t="s">
        <v>163</v>
      </c>
      <c r="C699" s="79" t="s">
        <v>163</v>
      </c>
      <c r="E699" t="s">
        <v>163</v>
      </c>
      <c r="F699" t="s">
        <v>163</v>
      </c>
      <c r="G699" t="s">
        <v>163</v>
      </c>
      <c r="H699" t="s">
        <v>163</v>
      </c>
      <c r="I699" t="s">
        <v>163</v>
      </c>
      <c r="J699" t="s">
        <v>163</v>
      </c>
      <c r="K699" t="s">
        <v>163</v>
      </c>
      <c r="L699" t="s">
        <v>163</v>
      </c>
      <c r="M699" t="s">
        <v>163</v>
      </c>
      <c r="N699" t="s">
        <v>163</v>
      </c>
      <c r="O699" t="s">
        <v>163</v>
      </c>
      <c r="P699" t="s">
        <v>163</v>
      </c>
      <c r="Q699" s="80" t="s">
        <v>163</v>
      </c>
      <c r="R699" s="79"/>
      <c r="T699" t="s">
        <v>163</v>
      </c>
      <c r="U699" t="s">
        <v>163</v>
      </c>
      <c r="V699" t="s">
        <v>163</v>
      </c>
    </row>
    <row r="700" spans="2:22" x14ac:dyDescent="0.35">
      <c r="B700" t="s">
        <v>163</v>
      </c>
      <c r="C700" s="79" t="s">
        <v>163</v>
      </c>
      <c r="E700" t="s">
        <v>163</v>
      </c>
      <c r="F700" t="s">
        <v>163</v>
      </c>
      <c r="G700" t="s">
        <v>163</v>
      </c>
      <c r="H700" t="s">
        <v>163</v>
      </c>
      <c r="I700" t="s">
        <v>163</v>
      </c>
      <c r="J700" t="s">
        <v>163</v>
      </c>
      <c r="K700" t="s">
        <v>163</v>
      </c>
      <c r="L700" t="s">
        <v>163</v>
      </c>
      <c r="M700" t="s">
        <v>163</v>
      </c>
      <c r="N700" t="s">
        <v>163</v>
      </c>
      <c r="O700" t="s">
        <v>163</v>
      </c>
      <c r="P700" t="s">
        <v>163</v>
      </c>
      <c r="Q700" s="80" t="s">
        <v>163</v>
      </c>
      <c r="R700" s="79"/>
      <c r="T700" t="s">
        <v>163</v>
      </c>
      <c r="U700" t="s">
        <v>163</v>
      </c>
      <c r="V700" t="s">
        <v>163</v>
      </c>
    </row>
    <row r="701" spans="2:22" x14ac:dyDescent="0.35">
      <c r="B701" t="s">
        <v>163</v>
      </c>
      <c r="C701" s="79" t="s">
        <v>163</v>
      </c>
      <c r="E701" t="s">
        <v>163</v>
      </c>
      <c r="F701" t="s">
        <v>163</v>
      </c>
      <c r="G701" t="s">
        <v>163</v>
      </c>
      <c r="H701" t="s">
        <v>163</v>
      </c>
      <c r="I701" t="s">
        <v>163</v>
      </c>
      <c r="J701" t="s">
        <v>163</v>
      </c>
      <c r="K701" t="s">
        <v>163</v>
      </c>
      <c r="L701" t="s">
        <v>163</v>
      </c>
      <c r="M701" t="s">
        <v>163</v>
      </c>
      <c r="N701" t="s">
        <v>163</v>
      </c>
      <c r="O701" t="s">
        <v>163</v>
      </c>
      <c r="P701" t="s">
        <v>163</v>
      </c>
      <c r="Q701" s="80" t="s">
        <v>163</v>
      </c>
      <c r="R701" s="79"/>
      <c r="T701" t="s">
        <v>163</v>
      </c>
      <c r="U701" t="s">
        <v>163</v>
      </c>
      <c r="V701" t="s">
        <v>163</v>
      </c>
    </row>
    <row r="702" spans="2:22" x14ac:dyDescent="0.35">
      <c r="B702" t="s">
        <v>163</v>
      </c>
      <c r="C702" s="79" t="s">
        <v>163</v>
      </c>
      <c r="E702" t="s">
        <v>163</v>
      </c>
      <c r="F702" t="s">
        <v>163</v>
      </c>
      <c r="G702" t="s">
        <v>163</v>
      </c>
      <c r="H702" t="s">
        <v>163</v>
      </c>
      <c r="I702" t="s">
        <v>163</v>
      </c>
      <c r="J702" t="s">
        <v>163</v>
      </c>
      <c r="K702" t="s">
        <v>163</v>
      </c>
      <c r="L702" t="s">
        <v>163</v>
      </c>
      <c r="M702" t="s">
        <v>163</v>
      </c>
      <c r="N702" t="s">
        <v>163</v>
      </c>
      <c r="O702" t="s">
        <v>163</v>
      </c>
      <c r="P702" t="s">
        <v>163</v>
      </c>
      <c r="Q702" s="80" t="s">
        <v>163</v>
      </c>
      <c r="R702" s="79"/>
      <c r="T702" t="s">
        <v>163</v>
      </c>
      <c r="U702" t="s">
        <v>163</v>
      </c>
      <c r="V702" t="s">
        <v>163</v>
      </c>
    </row>
    <row r="703" spans="2:22" x14ac:dyDescent="0.35">
      <c r="B703" t="s">
        <v>163</v>
      </c>
      <c r="C703" s="79" t="s">
        <v>163</v>
      </c>
      <c r="E703" t="s">
        <v>163</v>
      </c>
      <c r="F703" t="s">
        <v>163</v>
      </c>
      <c r="G703" t="s">
        <v>163</v>
      </c>
      <c r="H703" t="s">
        <v>163</v>
      </c>
      <c r="I703" t="s">
        <v>163</v>
      </c>
      <c r="J703" t="s">
        <v>163</v>
      </c>
      <c r="K703" t="s">
        <v>163</v>
      </c>
      <c r="L703" t="s">
        <v>163</v>
      </c>
      <c r="M703" t="s">
        <v>163</v>
      </c>
      <c r="N703" t="s">
        <v>163</v>
      </c>
      <c r="O703" t="s">
        <v>163</v>
      </c>
      <c r="P703" t="s">
        <v>163</v>
      </c>
      <c r="Q703" s="80" t="s">
        <v>163</v>
      </c>
      <c r="R703" s="79"/>
      <c r="T703" t="s">
        <v>163</v>
      </c>
      <c r="U703" t="s">
        <v>163</v>
      </c>
      <c r="V703" t="s">
        <v>163</v>
      </c>
    </row>
    <row r="704" spans="2:22" x14ac:dyDescent="0.35">
      <c r="B704" t="s">
        <v>163</v>
      </c>
      <c r="C704" s="79" t="s">
        <v>163</v>
      </c>
      <c r="E704" t="s">
        <v>163</v>
      </c>
      <c r="F704" t="s">
        <v>163</v>
      </c>
      <c r="G704" t="s">
        <v>163</v>
      </c>
      <c r="H704" t="s">
        <v>163</v>
      </c>
      <c r="I704" t="s">
        <v>163</v>
      </c>
      <c r="J704" t="s">
        <v>163</v>
      </c>
      <c r="K704" t="s">
        <v>163</v>
      </c>
      <c r="L704" t="s">
        <v>163</v>
      </c>
      <c r="M704" t="s">
        <v>163</v>
      </c>
      <c r="N704" t="s">
        <v>163</v>
      </c>
      <c r="O704" t="s">
        <v>163</v>
      </c>
      <c r="P704" t="s">
        <v>163</v>
      </c>
      <c r="Q704" s="80" t="s">
        <v>163</v>
      </c>
      <c r="R704" s="79"/>
      <c r="T704" t="s">
        <v>163</v>
      </c>
      <c r="U704" t="s">
        <v>163</v>
      </c>
      <c r="V704" t="s">
        <v>163</v>
      </c>
    </row>
    <row r="705" spans="2:22" x14ac:dyDescent="0.35">
      <c r="B705" t="s">
        <v>163</v>
      </c>
      <c r="C705" s="79" t="s">
        <v>163</v>
      </c>
      <c r="E705" t="s">
        <v>163</v>
      </c>
      <c r="F705" t="s">
        <v>163</v>
      </c>
      <c r="G705" t="s">
        <v>163</v>
      </c>
      <c r="H705" t="s">
        <v>163</v>
      </c>
      <c r="I705" t="s">
        <v>163</v>
      </c>
      <c r="J705" t="s">
        <v>163</v>
      </c>
      <c r="K705" t="s">
        <v>163</v>
      </c>
      <c r="L705" t="s">
        <v>163</v>
      </c>
      <c r="M705" t="s">
        <v>163</v>
      </c>
      <c r="N705" t="s">
        <v>163</v>
      </c>
      <c r="O705" t="s">
        <v>163</v>
      </c>
      <c r="P705" t="s">
        <v>163</v>
      </c>
      <c r="Q705" s="80" t="s">
        <v>163</v>
      </c>
      <c r="R705" s="79"/>
      <c r="T705" t="s">
        <v>163</v>
      </c>
      <c r="U705" t="s">
        <v>163</v>
      </c>
      <c r="V705" t="s">
        <v>163</v>
      </c>
    </row>
    <row r="706" spans="2:22" x14ac:dyDescent="0.35">
      <c r="B706" t="s">
        <v>163</v>
      </c>
      <c r="C706" s="79" t="s">
        <v>163</v>
      </c>
      <c r="E706" t="s">
        <v>163</v>
      </c>
      <c r="F706" t="s">
        <v>163</v>
      </c>
      <c r="G706" t="s">
        <v>163</v>
      </c>
      <c r="H706" t="s">
        <v>163</v>
      </c>
      <c r="I706" t="s">
        <v>163</v>
      </c>
      <c r="J706" t="s">
        <v>163</v>
      </c>
      <c r="K706" t="s">
        <v>163</v>
      </c>
      <c r="L706" t="s">
        <v>163</v>
      </c>
      <c r="M706" t="s">
        <v>163</v>
      </c>
      <c r="N706" t="s">
        <v>163</v>
      </c>
      <c r="O706" t="s">
        <v>163</v>
      </c>
      <c r="P706" t="s">
        <v>163</v>
      </c>
      <c r="Q706" s="80" t="s">
        <v>163</v>
      </c>
      <c r="R706" s="79"/>
      <c r="T706" t="s">
        <v>163</v>
      </c>
      <c r="U706" t="s">
        <v>163</v>
      </c>
      <c r="V706" t="s">
        <v>163</v>
      </c>
    </row>
    <row r="707" spans="2:22" x14ac:dyDescent="0.35">
      <c r="B707" t="s">
        <v>163</v>
      </c>
      <c r="C707" s="79" t="s">
        <v>163</v>
      </c>
      <c r="E707" t="s">
        <v>163</v>
      </c>
      <c r="F707" t="s">
        <v>163</v>
      </c>
      <c r="G707" t="s">
        <v>163</v>
      </c>
      <c r="H707" t="s">
        <v>163</v>
      </c>
      <c r="I707" t="s">
        <v>163</v>
      </c>
      <c r="J707" t="s">
        <v>163</v>
      </c>
      <c r="K707" t="s">
        <v>163</v>
      </c>
      <c r="L707" t="s">
        <v>163</v>
      </c>
      <c r="M707" t="s">
        <v>163</v>
      </c>
      <c r="N707" t="s">
        <v>163</v>
      </c>
      <c r="O707" t="s">
        <v>163</v>
      </c>
      <c r="P707" t="s">
        <v>163</v>
      </c>
      <c r="Q707" s="80" t="s">
        <v>163</v>
      </c>
      <c r="R707" s="79"/>
      <c r="T707" t="s">
        <v>163</v>
      </c>
      <c r="U707" t="s">
        <v>163</v>
      </c>
      <c r="V707" t="s">
        <v>163</v>
      </c>
    </row>
    <row r="708" spans="2:22" x14ac:dyDescent="0.35">
      <c r="B708" t="s">
        <v>163</v>
      </c>
      <c r="C708" s="79" t="s">
        <v>163</v>
      </c>
      <c r="E708" t="s">
        <v>163</v>
      </c>
      <c r="F708" t="s">
        <v>163</v>
      </c>
      <c r="G708" t="s">
        <v>163</v>
      </c>
      <c r="H708" t="s">
        <v>163</v>
      </c>
      <c r="I708" t="s">
        <v>163</v>
      </c>
      <c r="J708" t="s">
        <v>163</v>
      </c>
      <c r="K708" t="s">
        <v>163</v>
      </c>
      <c r="L708" t="s">
        <v>163</v>
      </c>
      <c r="M708" t="s">
        <v>163</v>
      </c>
      <c r="N708" t="s">
        <v>163</v>
      </c>
      <c r="O708" t="s">
        <v>163</v>
      </c>
      <c r="P708" t="s">
        <v>163</v>
      </c>
      <c r="Q708" s="80" t="s">
        <v>163</v>
      </c>
      <c r="R708" s="79"/>
      <c r="T708" t="s">
        <v>163</v>
      </c>
      <c r="U708" t="s">
        <v>163</v>
      </c>
      <c r="V708" t="s">
        <v>163</v>
      </c>
    </row>
    <row r="709" spans="2:22" x14ac:dyDescent="0.35">
      <c r="B709" t="s">
        <v>163</v>
      </c>
      <c r="C709" s="79" t="s">
        <v>163</v>
      </c>
      <c r="E709" t="s">
        <v>163</v>
      </c>
      <c r="F709" t="s">
        <v>163</v>
      </c>
      <c r="G709" t="s">
        <v>163</v>
      </c>
      <c r="H709" t="s">
        <v>163</v>
      </c>
      <c r="I709" t="s">
        <v>163</v>
      </c>
      <c r="J709" t="s">
        <v>163</v>
      </c>
      <c r="K709" t="s">
        <v>163</v>
      </c>
      <c r="L709" t="s">
        <v>163</v>
      </c>
      <c r="M709" t="s">
        <v>163</v>
      </c>
      <c r="N709" t="s">
        <v>163</v>
      </c>
      <c r="O709" t="s">
        <v>163</v>
      </c>
      <c r="P709" t="s">
        <v>163</v>
      </c>
      <c r="Q709" s="80" t="s">
        <v>163</v>
      </c>
      <c r="R709" s="79"/>
      <c r="T709" t="s">
        <v>163</v>
      </c>
      <c r="U709" t="s">
        <v>163</v>
      </c>
      <c r="V709" t="s">
        <v>163</v>
      </c>
    </row>
    <row r="710" spans="2:22" x14ac:dyDescent="0.35">
      <c r="B710" t="s">
        <v>163</v>
      </c>
      <c r="C710" s="79" t="s">
        <v>163</v>
      </c>
      <c r="E710" t="s">
        <v>163</v>
      </c>
      <c r="F710" t="s">
        <v>163</v>
      </c>
      <c r="G710" t="s">
        <v>163</v>
      </c>
      <c r="H710" t="s">
        <v>163</v>
      </c>
      <c r="I710" t="s">
        <v>163</v>
      </c>
      <c r="J710" t="s">
        <v>163</v>
      </c>
      <c r="K710" t="s">
        <v>163</v>
      </c>
      <c r="L710" t="s">
        <v>163</v>
      </c>
      <c r="M710" t="s">
        <v>163</v>
      </c>
      <c r="N710" t="s">
        <v>163</v>
      </c>
      <c r="O710" t="s">
        <v>163</v>
      </c>
      <c r="P710" t="s">
        <v>163</v>
      </c>
      <c r="Q710" s="80" t="s">
        <v>163</v>
      </c>
      <c r="R710" s="79"/>
      <c r="T710" t="s">
        <v>163</v>
      </c>
      <c r="U710" t="s">
        <v>163</v>
      </c>
      <c r="V710" t="s">
        <v>163</v>
      </c>
    </row>
    <row r="711" spans="2:22" x14ac:dyDescent="0.35">
      <c r="B711" t="s">
        <v>163</v>
      </c>
      <c r="C711" s="79" t="s">
        <v>163</v>
      </c>
      <c r="E711" t="s">
        <v>163</v>
      </c>
      <c r="F711" t="s">
        <v>163</v>
      </c>
      <c r="G711" t="s">
        <v>163</v>
      </c>
      <c r="H711" t="s">
        <v>163</v>
      </c>
      <c r="I711" t="s">
        <v>163</v>
      </c>
      <c r="J711" t="s">
        <v>163</v>
      </c>
      <c r="K711" t="s">
        <v>163</v>
      </c>
      <c r="L711" t="s">
        <v>163</v>
      </c>
      <c r="M711" t="s">
        <v>163</v>
      </c>
      <c r="N711" t="s">
        <v>163</v>
      </c>
      <c r="O711" t="s">
        <v>163</v>
      </c>
      <c r="P711" t="s">
        <v>163</v>
      </c>
      <c r="Q711" s="80" t="s">
        <v>163</v>
      </c>
      <c r="R711" s="79"/>
      <c r="T711" t="s">
        <v>163</v>
      </c>
      <c r="U711" t="s">
        <v>163</v>
      </c>
      <c r="V711" t="s">
        <v>163</v>
      </c>
    </row>
    <row r="712" spans="2:22" x14ac:dyDescent="0.35">
      <c r="B712" t="s">
        <v>163</v>
      </c>
      <c r="C712" s="79" t="s">
        <v>163</v>
      </c>
      <c r="E712" t="s">
        <v>163</v>
      </c>
      <c r="F712" t="s">
        <v>163</v>
      </c>
      <c r="G712" t="s">
        <v>163</v>
      </c>
      <c r="H712" t="s">
        <v>163</v>
      </c>
      <c r="I712" t="s">
        <v>163</v>
      </c>
      <c r="J712" t="s">
        <v>163</v>
      </c>
      <c r="K712" t="s">
        <v>163</v>
      </c>
      <c r="L712" t="s">
        <v>163</v>
      </c>
      <c r="M712" t="s">
        <v>163</v>
      </c>
      <c r="N712" t="s">
        <v>163</v>
      </c>
      <c r="O712" t="s">
        <v>163</v>
      </c>
      <c r="P712" t="s">
        <v>163</v>
      </c>
      <c r="Q712" s="80" t="s">
        <v>163</v>
      </c>
      <c r="R712" s="79"/>
      <c r="T712" t="s">
        <v>163</v>
      </c>
      <c r="U712" t="s">
        <v>163</v>
      </c>
      <c r="V712" t="s">
        <v>163</v>
      </c>
    </row>
    <row r="713" spans="2:22" x14ac:dyDescent="0.35">
      <c r="B713" t="s">
        <v>163</v>
      </c>
      <c r="C713" s="79" t="s">
        <v>163</v>
      </c>
      <c r="E713" t="s">
        <v>163</v>
      </c>
      <c r="F713" t="s">
        <v>163</v>
      </c>
      <c r="G713" t="s">
        <v>163</v>
      </c>
      <c r="H713" t="s">
        <v>163</v>
      </c>
      <c r="I713" t="s">
        <v>163</v>
      </c>
      <c r="J713" t="s">
        <v>163</v>
      </c>
      <c r="K713" t="s">
        <v>163</v>
      </c>
      <c r="L713" t="s">
        <v>163</v>
      </c>
      <c r="M713" t="s">
        <v>163</v>
      </c>
      <c r="N713" t="s">
        <v>163</v>
      </c>
      <c r="O713" t="s">
        <v>163</v>
      </c>
      <c r="P713" t="s">
        <v>163</v>
      </c>
      <c r="Q713" s="80" t="s">
        <v>163</v>
      </c>
      <c r="R713" s="79"/>
      <c r="T713" t="s">
        <v>163</v>
      </c>
      <c r="U713" t="s">
        <v>163</v>
      </c>
      <c r="V713" t="s">
        <v>163</v>
      </c>
    </row>
    <row r="714" spans="2:22" x14ac:dyDescent="0.35">
      <c r="B714" t="s">
        <v>163</v>
      </c>
      <c r="C714" s="79" t="s">
        <v>163</v>
      </c>
      <c r="E714" t="s">
        <v>163</v>
      </c>
      <c r="F714" t="s">
        <v>163</v>
      </c>
      <c r="G714" t="s">
        <v>163</v>
      </c>
      <c r="H714" t="s">
        <v>163</v>
      </c>
      <c r="I714" t="s">
        <v>163</v>
      </c>
      <c r="J714" t="s">
        <v>163</v>
      </c>
      <c r="K714" t="s">
        <v>163</v>
      </c>
      <c r="L714" t="s">
        <v>163</v>
      </c>
      <c r="M714" t="s">
        <v>163</v>
      </c>
      <c r="N714" t="s">
        <v>163</v>
      </c>
      <c r="O714" t="s">
        <v>163</v>
      </c>
      <c r="P714" t="s">
        <v>163</v>
      </c>
      <c r="Q714" s="80" t="s">
        <v>163</v>
      </c>
      <c r="R714" s="79"/>
      <c r="T714" t="s">
        <v>163</v>
      </c>
      <c r="U714" t="s">
        <v>163</v>
      </c>
      <c r="V714" t="s">
        <v>163</v>
      </c>
    </row>
    <row r="715" spans="2:22" x14ac:dyDescent="0.35">
      <c r="B715" t="s">
        <v>163</v>
      </c>
      <c r="C715" s="79" t="s">
        <v>163</v>
      </c>
      <c r="E715" t="s">
        <v>163</v>
      </c>
      <c r="F715" t="s">
        <v>163</v>
      </c>
      <c r="G715" t="s">
        <v>163</v>
      </c>
      <c r="H715" t="s">
        <v>163</v>
      </c>
      <c r="I715" t="s">
        <v>163</v>
      </c>
      <c r="J715" t="s">
        <v>163</v>
      </c>
      <c r="K715" t="s">
        <v>163</v>
      </c>
      <c r="L715" t="s">
        <v>163</v>
      </c>
      <c r="M715" t="s">
        <v>163</v>
      </c>
      <c r="N715" t="s">
        <v>163</v>
      </c>
      <c r="O715" t="s">
        <v>163</v>
      </c>
      <c r="P715" t="s">
        <v>163</v>
      </c>
      <c r="Q715" s="80" t="s">
        <v>163</v>
      </c>
      <c r="R715" s="79"/>
      <c r="T715" t="s">
        <v>163</v>
      </c>
      <c r="U715" t="s">
        <v>163</v>
      </c>
      <c r="V715" t="s">
        <v>163</v>
      </c>
    </row>
    <row r="716" spans="2:22" x14ac:dyDescent="0.35">
      <c r="B716" t="s">
        <v>163</v>
      </c>
      <c r="C716" s="79" t="s">
        <v>163</v>
      </c>
      <c r="E716" t="s">
        <v>163</v>
      </c>
      <c r="F716" t="s">
        <v>163</v>
      </c>
      <c r="G716" t="s">
        <v>163</v>
      </c>
      <c r="H716" t="s">
        <v>163</v>
      </c>
      <c r="I716" t="s">
        <v>163</v>
      </c>
      <c r="J716" t="s">
        <v>163</v>
      </c>
      <c r="K716" t="s">
        <v>163</v>
      </c>
      <c r="L716" t="s">
        <v>163</v>
      </c>
      <c r="M716" t="s">
        <v>163</v>
      </c>
      <c r="N716" t="s">
        <v>163</v>
      </c>
      <c r="O716" t="s">
        <v>163</v>
      </c>
      <c r="P716" t="s">
        <v>163</v>
      </c>
      <c r="Q716" s="80" t="s">
        <v>163</v>
      </c>
      <c r="R716" s="79"/>
      <c r="T716" t="s">
        <v>163</v>
      </c>
      <c r="U716" t="s">
        <v>163</v>
      </c>
      <c r="V716" t="s">
        <v>163</v>
      </c>
    </row>
    <row r="717" spans="2:22" x14ac:dyDescent="0.35">
      <c r="B717" t="s">
        <v>163</v>
      </c>
      <c r="C717" s="79" t="s">
        <v>163</v>
      </c>
      <c r="E717" t="s">
        <v>163</v>
      </c>
      <c r="F717" t="s">
        <v>163</v>
      </c>
      <c r="G717" t="s">
        <v>163</v>
      </c>
      <c r="H717" t="s">
        <v>163</v>
      </c>
      <c r="I717" t="s">
        <v>163</v>
      </c>
      <c r="J717" t="s">
        <v>163</v>
      </c>
      <c r="K717" t="s">
        <v>163</v>
      </c>
      <c r="L717" t="s">
        <v>163</v>
      </c>
      <c r="M717" t="s">
        <v>163</v>
      </c>
      <c r="N717" t="s">
        <v>163</v>
      </c>
      <c r="O717" t="s">
        <v>163</v>
      </c>
      <c r="P717" t="s">
        <v>163</v>
      </c>
      <c r="Q717" s="80" t="s">
        <v>163</v>
      </c>
      <c r="R717" s="79"/>
      <c r="T717" t="s">
        <v>163</v>
      </c>
      <c r="U717" t="s">
        <v>163</v>
      </c>
      <c r="V717" t="s">
        <v>163</v>
      </c>
    </row>
    <row r="718" spans="2:22" x14ac:dyDescent="0.35">
      <c r="B718" t="s">
        <v>163</v>
      </c>
      <c r="C718" s="79" t="s">
        <v>163</v>
      </c>
      <c r="E718" t="s">
        <v>163</v>
      </c>
      <c r="F718" t="s">
        <v>163</v>
      </c>
      <c r="G718" t="s">
        <v>163</v>
      </c>
      <c r="H718" t="s">
        <v>163</v>
      </c>
      <c r="I718" t="s">
        <v>163</v>
      </c>
      <c r="J718" t="s">
        <v>163</v>
      </c>
      <c r="K718" t="s">
        <v>163</v>
      </c>
      <c r="L718" t="s">
        <v>163</v>
      </c>
      <c r="M718" t="s">
        <v>163</v>
      </c>
      <c r="N718" t="s">
        <v>163</v>
      </c>
      <c r="O718" t="s">
        <v>163</v>
      </c>
      <c r="P718" t="s">
        <v>163</v>
      </c>
      <c r="Q718" s="80" t="s">
        <v>163</v>
      </c>
      <c r="R718" s="79"/>
      <c r="T718" t="s">
        <v>163</v>
      </c>
      <c r="U718" t="s">
        <v>163</v>
      </c>
      <c r="V718" t="s">
        <v>163</v>
      </c>
    </row>
    <row r="719" spans="2:22" x14ac:dyDescent="0.35">
      <c r="B719" t="s">
        <v>163</v>
      </c>
      <c r="C719" s="79" t="s">
        <v>163</v>
      </c>
      <c r="E719" t="s">
        <v>163</v>
      </c>
      <c r="F719" t="s">
        <v>163</v>
      </c>
      <c r="G719" t="s">
        <v>163</v>
      </c>
      <c r="H719" t="s">
        <v>163</v>
      </c>
      <c r="I719" t="s">
        <v>163</v>
      </c>
      <c r="J719" t="s">
        <v>163</v>
      </c>
      <c r="K719" t="s">
        <v>163</v>
      </c>
      <c r="L719" t="s">
        <v>163</v>
      </c>
      <c r="M719" t="s">
        <v>163</v>
      </c>
      <c r="N719" t="s">
        <v>163</v>
      </c>
      <c r="O719" t="s">
        <v>163</v>
      </c>
      <c r="P719" t="s">
        <v>163</v>
      </c>
      <c r="Q719" s="80" t="s">
        <v>163</v>
      </c>
      <c r="R719" s="79"/>
      <c r="T719" t="s">
        <v>163</v>
      </c>
      <c r="U719" t="s">
        <v>163</v>
      </c>
      <c r="V719" t="s">
        <v>163</v>
      </c>
    </row>
    <row r="720" spans="2:22" x14ac:dyDescent="0.35">
      <c r="B720" t="s">
        <v>163</v>
      </c>
      <c r="C720" s="79" t="s">
        <v>163</v>
      </c>
      <c r="E720" t="s">
        <v>163</v>
      </c>
      <c r="F720" t="s">
        <v>163</v>
      </c>
      <c r="G720" t="s">
        <v>163</v>
      </c>
      <c r="H720" t="s">
        <v>163</v>
      </c>
      <c r="I720" t="s">
        <v>163</v>
      </c>
      <c r="J720" t="s">
        <v>163</v>
      </c>
      <c r="K720" t="s">
        <v>163</v>
      </c>
      <c r="L720" t="s">
        <v>163</v>
      </c>
      <c r="M720" t="s">
        <v>163</v>
      </c>
      <c r="N720" t="s">
        <v>163</v>
      </c>
      <c r="O720" t="s">
        <v>163</v>
      </c>
      <c r="P720" t="s">
        <v>163</v>
      </c>
      <c r="Q720" s="80" t="s">
        <v>163</v>
      </c>
      <c r="R720" s="79"/>
      <c r="T720" t="s">
        <v>163</v>
      </c>
      <c r="U720" t="s">
        <v>163</v>
      </c>
      <c r="V720" t="s">
        <v>163</v>
      </c>
    </row>
    <row r="721" spans="2:22" x14ac:dyDescent="0.35">
      <c r="B721" t="s">
        <v>163</v>
      </c>
      <c r="C721" s="79" t="s">
        <v>163</v>
      </c>
      <c r="E721" t="s">
        <v>163</v>
      </c>
      <c r="F721" t="s">
        <v>163</v>
      </c>
      <c r="G721" t="s">
        <v>163</v>
      </c>
      <c r="H721" t="s">
        <v>163</v>
      </c>
      <c r="I721" t="s">
        <v>163</v>
      </c>
      <c r="J721" t="s">
        <v>163</v>
      </c>
      <c r="K721" t="s">
        <v>163</v>
      </c>
      <c r="L721" t="s">
        <v>163</v>
      </c>
      <c r="M721" t="s">
        <v>163</v>
      </c>
      <c r="N721" t="s">
        <v>163</v>
      </c>
      <c r="O721" t="s">
        <v>163</v>
      </c>
      <c r="P721" t="s">
        <v>163</v>
      </c>
      <c r="Q721" s="80" t="s">
        <v>163</v>
      </c>
      <c r="R721" s="79"/>
      <c r="T721" t="s">
        <v>163</v>
      </c>
      <c r="U721" t="s">
        <v>163</v>
      </c>
      <c r="V721" t="s">
        <v>163</v>
      </c>
    </row>
    <row r="722" spans="2:22" x14ac:dyDescent="0.35">
      <c r="B722" t="s">
        <v>163</v>
      </c>
      <c r="C722" s="79" t="s">
        <v>163</v>
      </c>
      <c r="E722" t="s">
        <v>163</v>
      </c>
      <c r="F722" t="s">
        <v>163</v>
      </c>
      <c r="G722" t="s">
        <v>163</v>
      </c>
      <c r="H722" t="s">
        <v>163</v>
      </c>
      <c r="I722" t="s">
        <v>163</v>
      </c>
      <c r="J722" t="s">
        <v>163</v>
      </c>
      <c r="K722" t="s">
        <v>163</v>
      </c>
      <c r="L722" t="s">
        <v>163</v>
      </c>
      <c r="M722" t="s">
        <v>163</v>
      </c>
      <c r="N722" t="s">
        <v>163</v>
      </c>
      <c r="O722" t="s">
        <v>163</v>
      </c>
      <c r="P722" t="s">
        <v>163</v>
      </c>
      <c r="Q722" s="80" t="s">
        <v>163</v>
      </c>
      <c r="R722" s="79"/>
      <c r="T722" t="s">
        <v>163</v>
      </c>
      <c r="U722" t="s">
        <v>163</v>
      </c>
      <c r="V722" t="s">
        <v>163</v>
      </c>
    </row>
    <row r="723" spans="2:22" x14ac:dyDescent="0.35">
      <c r="B723" t="s">
        <v>163</v>
      </c>
      <c r="C723" s="79" t="s">
        <v>163</v>
      </c>
      <c r="E723" t="s">
        <v>163</v>
      </c>
      <c r="F723" t="s">
        <v>163</v>
      </c>
      <c r="G723" t="s">
        <v>163</v>
      </c>
      <c r="H723" t="s">
        <v>163</v>
      </c>
      <c r="I723" t="s">
        <v>163</v>
      </c>
      <c r="J723" t="s">
        <v>163</v>
      </c>
      <c r="K723" t="s">
        <v>163</v>
      </c>
      <c r="L723" t="s">
        <v>163</v>
      </c>
      <c r="M723" t="s">
        <v>163</v>
      </c>
      <c r="N723" t="s">
        <v>163</v>
      </c>
      <c r="O723" t="s">
        <v>163</v>
      </c>
      <c r="P723" t="s">
        <v>163</v>
      </c>
      <c r="Q723" s="80" t="s">
        <v>163</v>
      </c>
      <c r="R723" s="79"/>
      <c r="T723" t="s">
        <v>163</v>
      </c>
      <c r="U723" t="s">
        <v>163</v>
      </c>
      <c r="V723" t="s">
        <v>163</v>
      </c>
    </row>
    <row r="724" spans="2:22" x14ac:dyDescent="0.35">
      <c r="B724" t="s">
        <v>163</v>
      </c>
      <c r="C724" s="79" t="s">
        <v>163</v>
      </c>
      <c r="E724" t="s">
        <v>163</v>
      </c>
      <c r="F724" t="s">
        <v>163</v>
      </c>
      <c r="G724" t="s">
        <v>163</v>
      </c>
      <c r="H724" t="s">
        <v>163</v>
      </c>
      <c r="I724" t="s">
        <v>163</v>
      </c>
      <c r="J724" t="s">
        <v>163</v>
      </c>
      <c r="K724" t="s">
        <v>163</v>
      </c>
      <c r="L724" t="s">
        <v>163</v>
      </c>
      <c r="M724" t="s">
        <v>163</v>
      </c>
      <c r="N724" t="s">
        <v>163</v>
      </c>
      <c r="O724" t="s">
        <v>163</v>
      </c>
      <c r="P724" t="s">
        <v>163</v>
      </c>
      <c r="Q724" s="80" t="s">
        <v>163</v>
      </c>
      <c r="R724" s="79"/>
      <c r="T724" t="s">
        <v>163</v>
      </c>
      <c r="U724" t="s">
        <v>163</v>
      </c>
      <c r="V724" t="s">
        <v>163</v>
      </c>
    </row>
    <row r="725" spans="2:22" x14ac:dyDescent="0.35">
      <c r="B725" t="s">
        <v>163</v>
      </c>
      <c r="C725" s="79" t="s">
        <v>163</v>
      </c>
      <c r="E725" t="s">
        <v>163</v>
      </c>
      <c r="F725" t="s">
        <v>163</v>
      </c>
      <c r="G725" t="s">
        <v>163</v>
      </c>
      <c r="H725" t="s">
        <v>163</v>
      </c>
      <c r="I725" t="s">
        <v>163</v>
      </c>
      <c r="J725" t="s">
        <v>163</v>
      </c>
      <c r="K725" t="s">
        <v>163</v>
      </c>
      <c r="L725" t="s">
        <v>163</v>
      </c>
      <c r="M725" t="s">
        <v>163</v>
      </c>
      <c r="N725" t="s">
        <v>163</v>
      </c>
      <c r="O725" t="s">
        <v>163</v>
      </c>
      <c r="P725" t="s">
        <v>163</v>
      </c>
      <c r="Q725" s="80" t="s">
        <v>163</v>
      </c>
      <c r="R725" s="79"/>
      <c r="T725" t="s">
        <v>163</v>
      </c>
      <c r="U725" t="s">
        <v>163</v>
      </c>
      <c r="V725" t="s">
        <v>163</v>
      </c>
    </row>
    <row r="726" spans="2:22" x14ac:dyDescent="0.35">
      <c r="B726" t="s">
        <v>163</v>
      </c>
      <c r="C726" s="79" t="s">
        <v>163</v>
      </c>
      <c r="E726" t="s">
        <v>163</v>
      </c>
      <c r="F726" t="s">
        <v>163</v>
      </c>
      <c r="G726" t="s">
        <v>163</v>
      </c>
      <c r="H726" t="s">
        <v>163</v>
      </c>
      <c r="I726" t="s">
        <v>163</v>
      </c>
      <c r="J726" t="s">
        <v>163</v>
      </c>
      <c r="K726" t="s">
        <v>163</v>
      </c>
      <c r="L726" t="s">
        <v>163</v>
      </c>
      <c r="M726" t="s">
        <v>163</v>
      </c>
      <c r="N726" t="s">
        <v>163</v>
      </c>
      <c r="O726" t="s">
        <v>163</v>
      </c>
      <c r="P726" t="s">
        <v>163</v>
      </c>
      <c r="Q726" s="80" t="s">
        <v>163</v>
      </c>
      <c r="R726" s="79"/>
      <c r="T726" t="s">
        <v>163</v>
      </c>
      <c r="U726" t="s">
        <v>163</v>
      </c>
      <c r="V726" t="s">
        <v>163</v>
      </c>
    </row>
    <row r="727" spans="2:22" x14ac:dyDescent="0.35">
      <c r="B727" t="s">
        <v>163</v>
      </c>
      <c r="C727" s="79" t="s">
        <v>163</v>
      </c>
      <c r="E727" t="s">
        <v>163</v>
      </c>
      <c r="F727" t="s">
        <v>163</v>
      </c>
      <c r="G727" t="s">
        <v>163</v>
      </c>
      <c r="H727" t="s">
        <v>163</v>
      </c>
      <c r="I727" t="s">
        <v>163</v>
      </c>
      <c r="J727" t="s">
        <v>163</v>
      </c>
      <c r="K727" t="s">
        <v>163</v>
      </c>
      <c r="L727" t="s">
        <v>163</v>
      </c>
      <c r="M727" t="s">
        <v>163</v>
      </c>
      <c r="N727" t="s">
        <v>163</v>
      </c>
      <c r="O727" t="s">
        <v>163</v>
      </c>
      <c r="P727" t="s">
        <v>163</v>
      </c>
      <c r="Q727" s="80" t="s">
        <v>163</v>
      </c>
      <c r="R727" s="79"/>
      <c r="T727" t="s">
        <v>163</v>
      </c>
      <c r="U727" t="s">
        <v>163</v>
      </c>
      <c r="V727" t="s">
        <v>163</v>
      </c>
    </row>
    <row r="728" spans="2:22" x14ac:dyDescent="0.35">
      <c r="B728" t="s">
        <v>163</v>
      </c>
      <c r="C728" s="79" t="s">
        <v>163</v>
      </c>
      <c r="E728" t="s">
        <v>163</v>
      </c>
      <c r="F728" t="s">
        <v>163</v>
      </c>
      <c r="G728" t="s">
        <v>163</v>
      </c>
      <c r="H728" t="s">
        <v>163</v>
      </c>
      <c r="I728" t="s">
        <v>163</v>
      </c>
      <c r="J728" t="s">
        <v>163</v>
      </c>
      <c r="K728" t="s">
        <v>163</v>
      </c>
      <c r="L728" t="s">
        <v>163</v>
      </c>
      <c r="M728" t="s">
        <v>163</v>
      </c>
      <c r="N728" t="s">
        <v>163</v>
      </c>
      <c r="O728" t="s">
        <v>163</v>
      </c>
      <c r="P728" t="s">
        <v>163</v>
      </c>
      <c r="Q728" s="80" t="s">
        <v>163</v>
      </c>
      <c r="R728" s="79"/>
      <c r="T728" t="s">
        <v>163</v>
      </c>
      <c r="U728" t="s">
        <v>163</v>
      </c>
      <c r="V728" t="s">
        <v>163</v>
      </c>
    </row>
    <row r="729" spans="2:22" x14ac:dyDescent="0.35">
      <c r="B729" t="s">
        <v>163</v>
      </c>
      <c r="C729" s="79" t="s">
        <v>163</v>
      </c>
      <c r="E729" t="s">
        <v>163</v>
      </c>
      <c r="F729" t="s">
        <v>163</v>
      </c>
      <c r="G729" t="s">
        <v>163</v>
      </c>
      <c r="H729" t="s">
        <v>163</v>
      </c>
      <c r="I729" t="s">
        <v>163</v>
      </c>
      <c r="J729" t="s">
        <v>163</v>
      </c>
      <c r="K729" t="s">
        <v>163</v>
      </c>
      <c r="L729" t="s">
        <v>163</v>
      </c>
      <c r="M729" t="s">
        <v>163</v>
      </c>
      <c r="N729" t="s">
        <v>163</v>
      </c>
      <c r="O729" t="s">
        <v>163</v>
      </c>
      <c r="P729" t="s">
        <v>163</v>
      </c>
      <c r="Q729" s="80" t="s">
        <v>163</v>
      </c>
      <c r="R729" s="79"/>
      <c r="T729" t="s">
        <v>163</v>
      </c>
      <c r="U729" t="s">
        <v>163</v>
      </c>
      <c r="V729" t="s">
        <v>163</v>
      </c>
    </row>
    <row r="730" spans="2:22" x14ac:dyDescent="0.35">
      <c r="B730" t="s">
        <v>163</v>
      </c>
      <c r="C730" s="79" t="s">
        <v>163</v>
      </c>
      <c r="E730" t="s">
        <v>163</v>
      </c>
      <c r="F730" t="s">
        <v>163</v>
      </c>
      <c r="G730" t="s">
        <v>163</v>
      </c>
      <c r="H730" t="s">
        <v>163</v>
      </c>
      <c r="I730" t="s">
        <v>163</v>
      </c>
      <c r="J730" t="s">
        <v>163</v>
      </c>
      <c r="K730" t="s">
        <v>163</v>
      </c>
      <c r="L730" t="s">
        <v>163</v>
      </c>
      <c r="M730" t="s">
        <v>163</v>
      </c>
      <c r="N730" t="s">
        <v>163</v>
      </c>
      <c r="O730" t="s">
        <v>163</v>
      </c>
      <c r="P730" t="s">
        <v>163</v>
      </c>
      <c r="Q730" s="80" t="s">
        <v>163</v>
      </c>
      <c r="R730" s="79"/>
      <c r="T730" t="s">
        <v>163</v>
      </c>
      <c r="U730" t="s">
        <v>163</v>
      </c>
      <c r="V730" t="s">
        <v>163</v>
      </c>
    </row>
    <row r="731" spans="2:22" x14ac:dyDescent="0.35">
      <c r="B731" t="s">
        <v>163</v>
      </c>
      <c r="C731" s="79" t="s">
        <v>163</v>
      </c>
      <c r="E731" t="s">
        <v>163</v>
      </c>
      <c r="F731" t="s">
        <v>163</v>
      </c>
      <c r="G731" t="s">
        <v>163</v>
      </c>
      <c r="H731" t="s">
        <v>163</v>
      </c>
      <c r="I731" t="s">
        <v>163</v>
      </c>
      <c r="J731" t="s">
        <v>163</v>
      </c>
      <c r="K731" t="s">
        <v>163</v>
      </c>
      <c r="L731" t="s">
        <v>163</v>
      </c>
      <c r="M731" t="s">
        <v>163</v>
      </c>
      <c r="N731" t="s">
        <v>163</v>
      </c>
      <c r="O731" t="s">
        <v>163</v>
      </c>
      <c r="P731" t="s">
        <v>163</v>
      </c>
      <c r="Q731" s="80" t="s">
        <v>163</v>
      </c>
      <c r="R731" s="79"/>
      <c r="T731" t="s">
        <v>163</v>
      </c>
      <c r="U731" t="s">
        <v>163</v>
      </c>
      <c r="V731" t="s">
        <v>163</v>
      </c>
    </row>
    <row r="732" spans="2:22" x14ac:dyDescent="0.35">
      <c r="B732" t="s">
        <v>163</v>
      </c>
      <c r="C732" s="79" t="s">
        <v>163</v>
      </c>
      <c r="E732" t="s">
        <v>163</v>
      </c>
      <c r="F732" t="s">
        <v>163</v>
      </c>
      <c r="G732" t="s">
        <v>163</v>
      </c>
      <c r="H732" t="s">
        <v>163</v>
      </c>
      <c r="I732" t="s">
        <v>163</v>
      </c>
      <c r="J732" t="s">
        <v>163</v>
      </c>
      <c r="K732" t="s">
        <v>163</v>
      </c>
      <c r="L732" t="s">
        <v>163</v>
      </c>
      <c r="M732" t="s">
        <v>163</v>
      </c>
      <c r="N732" t="s">
        <v>163</v>
      </c>
      <c r="O732" t="s">
        <v>163</v>
      </c>
      <c r="P732" t="s">
        <v>163</v>
      </c>
      <c r="Q732" s="80" t="s">
        <v>163</v>
      </c>
      <c r="R732" s="79"/>
      <c r="T732" t="s">
        <v>163</v>
      </c>
      <c r="U732" t="s">
        <v>163</v>
      </c>
      <c r="V732" t="s">
        <v>163</v>
      </c>
    </row>
    <row r="733" spans="2:22" x14ac:dyDescent="0.35">
      <c r="B733" t="s">
        <v>163</v>
      </c>
      <c r="C733" s="79" t="s">
        <v>163</v>
      </c>
      <c r="E733" t="s">
        <v>163</v>
      </c>
      <c r="F733" t="s">
        <v>163</v>
      </c>
      <c r="G733" t="s">
        <v>163</v>
      </c>
      <c r="H733" t="s">
        <v>163</v>
      </c>
      <c r="I733" t="s">
        <v>163</v>
      </c>
      <c r="J733" t="s">
        <v>163</v>
      </c>
      <c r="K733" t="s">
        <v>163</v>
      </c>
      <c r="L733" t="s">
        <v>163</v>
      </c>
      <c r="M733" t="s">
        <v>163</v>
      </c>
      <c r="N733" t="s">
        <v>163</v>
      </c>
      <c r="O733" t="s">
        <v>163</v>
      </c>
      <c r="P733" t="s">
        <v>163</v>
      </c>
      <c r="Q733" s="80" t="s">
        <v>163</v>
      </c>
      <c r="R733" s="79"/>
      <c r="T733" t="s">
        <v>163</v>
      </c>
      <c r="U733" t="s">
        <v>163</v>
      </c>
      <c r="V733" t="s">
        <v>163</v>
      </c>
    </row>
    <row r="734" spans="2:22" x14ac:dyDescent="0.35">
      <c r="B734" t="s">
        <v>163</v>
      </c>
      <c r="C734" s="79" t="s">
        <v>163</v>
      </c>
      <c r="E734" t="s">
        <v>163</v>
      </c>
      <c r="F734" t="s">
        <v>163</v>
      </c>
      <c r="G734" t="s">
        <v>163</v>
      </c>
      <c r="H734" t="s">
        <v>163</v>
      </c>
      <c r="I734" t="s">
        <v>163</v>
      </c>
      <c r="J734" t="s">
        <v>163</v>
      </c>
      <c r="K734" t="s">
        <v>163</v>
      </c>
      <c r="L734" t="s">
        <v>163</v>
      </c>
      <c r="M734" t="s">
        <v>163</v>
      </c>
      <c r="N734" t="s">
        <v>163</v>
      </c>
      <c r="O734" t="s">
        <v>163</v>
      </c>
      <c r="P734" t="s">
        <v>163</v>
      </c>
      <c r="Q734" s="80" t="s">
        <v>163</v>
      </c>
      <c r="R734" s="79"/>
      <c r="T734" t="s">
        <v>163</v>
      </c>
      <c r="U734" t="s">
        <v>163</v>
      </c>
      <c r="V734" t="s">
        <v>163</v>
      </c>
    </row>
    <row r="735" spans="2:22" x14ac:dyDescent="0.35">
      <c r="B735" t="s">
        <v>163</v>
      </c>
      <c r="C735" s="79" t="s">
        <v>163</v>
      </c>
      <c r="E735" t="s">
        <v>163</v>
      </c>
      <c r="F735" t="s">
        <v>163</v>
      </c>
      <c r="G735" t="s">
        <v>163</v>
      </c>
      <c r="H735" t="s">
        <v>163</v>
      </c>
      <c r="I735" t="s">
        <v>163</v>
      </c>
      <c r="J735" t="s">
        <v>163</v>
      </c>
      <c r="K735" t="s">
        <v>163</v>
      </c>
      <c r="L735" t="s">
        <v>163</v>
      </c>
      <c r="M735" t="s">
        <v>163</v>
      </c>
      <c r="N735" t="s">
        <v>163</v>
      </c>
      <c r="O735" t="s">
        <v>163</v>
      </c>
      <c r="P735" t="s">
        <v>163</v>
      </c>
      <c r="Q735" s="80" t="s">
        <v>163</v>
      </c>
      <c r="R735" s="79"/>
      <c r="T735" t="s">
        <v>163</v>
      </c>
      <c r="U735" t="s">
        <v>163</v>
      </c>
      <c r="V735" t="s">
        <v>163</v>
      </c>
    </row>
    <row r="736" spans="2:22" x14ac:dyDescent="0.35">
      <c r="B736" t="s">
        <v>163</v>
      </c>
      <c r="C736" s="79" t="s">
        <v>163</v>
      </c>
      <c r="E736" t="s">
        <v>163</v>
      </c>
      <c r="F736" t="s">
        <v>163</v>
      </c>
      <c r="G736" t="s">
        <v>163</v>
      </c>
      <c r="H736" t="s">
        <v>163</v>
      </c>
      <c r="I736" t="s">
        <v>163</v>
      </c>
      <c r="J736" t="s">
        <v>163</v>
      </c>
      <c r="K736" t="s">
        <v>163</v>
      </c>
      <c r="L736" t="s">
        <v>163</v>
      </c>
      <c r="M736" t="s">
        <v>163</v>
      </c>
      <c r="N736" t="s">
        <v>163</v>
      </c>
      <c r="O736" t="s">
        <v>163</v>
      </c>
      <c r="P736" t="s">
        <v>163</v>
      </c>
      <c r="Q736" s="80" t="s">
        <v>163</v>
      </c>
      <c r="R736" s="79"/>
      <c r="T736" t="s">
        <v>163</v>
      </c>
      <c r="U736" t="s">
        <v>163</v>
      </c>
      <c r="V736" t="s">
        <v>163</v>
      </c>
    </row>
    <row r="737" spans="2:22" x14ac:dyDescent="0.35">
      <c r="B737" t="s">
        <v>163</v>
      </c>
      <c r="C737" s="79" t="s">
        <v>163</v>
      </c>
      <c r="E737" t="s">
        <v>163</v>
      </c>
      <c r="F737" t="s">
        <v>163</v>
      </c>
      <c r="G737" t="s">
        <v>163</v>
      </c>
      <c r="H737" t="s">
        <v>163</v>
      </c>
      <c r="I737" t="s">
        <v>163</v>
      </c>
      <c r="J737" t="s">
        <v>163</v>
      </c>
      <c r="K737" t="s">
        <v>163</v>
      </c>
      <c r="L737" t="s">
        <v>163</v>
      </c>
      <c r="M737" t="s">
        <v>163</v>
      </c>
      <c r="N737" t="s">
        <v>163</v>
      </c>
      <c r="O737" t="s">
        <v>163</v>
      </c>
      <c r="P737" t="s">
        <v>163</v>
      </c>
      <c r="Q737" s="80" t="s">
        <v>163</v>
      </c>
      <c r="R737" s="79"/>
      <c r="T737" t="s">
        <v>163</v>
      </c>
      <c r="U737" t="s">
        <v>163</v>
      </c>
      <c r="V737" t="s">
        <v>163</v>
      </c>
    </row>
    <row r="738" spans="2:22" x14ac:dyDescent="0.35">
      <c r="B738" t="s">
        <v>163</v>
      </c>
      <c r="C738" s="79" t="s">
        <v>163</v>
      </c>
      <c r="E738" t="s">
        <v>163</v>
      </c>
      <c r="F738" t="s">
        <v>163</v>
      </c>
      <c r="G738" t="s">
        <v>163</v>
      </c>
      <c r="H738" t="s">
        <v>163</v>
      </c>
      <c r="I738" t="s">
        <v>163</v>
      </c>
      <c r="J738" t="s">
        <v>163</v>
      </c>
      <c r="K738" t="s">
        <v>163</v>
      </c>
      <c r="L738" t="s">
        <v>163</v>
      </c>
      <c r="M738" t="s">
        <v>163</v>
      </c>
      <c r="N738" t="s">
        <v>163</v>
      </c>
      <c r="O738" t="s">
        <v>163</v>
      </c>
      <c r="P738" t="s">
        <v>163</v>
      </c>
      <c r="Q738" s="80" t="s">
        <v>163</v>
      </c>
      <c r="R738" s="79"/>
      <c r="T738" t="s">
        <v>163</v>
      </c>
      <c r="U738" t="s">
        <v>163</v>
      </c>
      <c r="V738" t="s">
        <v>163</v>
      </c>
    </row>
    <row r="739" spans="2:22" x14ac:dyDescent="0.35">
      <c r="B739" t="s">
        <v>163</v>
      </c>
      <c r="C739" s="79" t="s">
        <v>163</v>
      </c>
      <c r="E739" t="s">
        <v>163</v>
      </c>
      <c r="F739" t="s">
        <v>163</v>
      </c>
      <c r="G739" t="s">
        <v>163</v>
      </c>
      <c r="H739" t="s">
        <v>163</v>
      </c>
      <c r="I739" t="s">
        <v>163</v>
      </c>
      <c r="J739" t="s">
        <v>163</v>
      </c>
      <c r="K739" t="s">
        <v>163</v>
      </c>
      <c r="L739" t="s">
        <v>163</v>
      </c>
      <c r="M739" t="s">
        <v>163</v>
      </c>
      <c r="N739" t="s">
        <v>163</v>
      </c>
      <c r="O739" t="s">
        <v>163</v>
      </c>
      <c r="P739" t="s">
        <v>163</v>
      </c>
      <c r="Q739" s="80" t="s">
        <v>163</v>
      </c>
      <c r="R739" s="79"/>
      <c r="T739" t="s">
        <v>163</v>
      </c>
      <c r="U739" t="s">
        <v>163</v>
      </c>
      <c r="V739" t="s">
        <v>163</v>
      </c>
    </row>
    <row r="740" spans="2:22" x14ac:dyDescent="0.35">
      <c r="B740" t="s">
        <v>163</v>
      </c>
      <c r="C740" s="79" t="s">
        <v>163</v>
      </c>
      <c r="E740" t="s">
        <v>163</v>
      </c>
      <c r="F740" t="s">
        <v>163</v>
      </c>
      <c r="G740" t="s">
        <v>163</v>
      </c>
      <c r="H740" t="s">
        <v>163</v>
      </c>
      <c r="I740" t="s">
        <v>163</v>
      </c>
      <c r="J740" t="s">
        <v>163</v>
      </c>
      <c r="K740" t="s">
        <v>163</v>
      </c>
      <c r="L740" t="s">
        <v>163</v>
      </c>
      <c r="M740" t="s">
        <v>163</v>
      </c>
      <c r="N740" t="s">
        <v>163</v>
      </c>
      <c r="O740" t="s">
        <v>163</v>
      </c>
      <c r="P740" t="s">
        <v>163</v>
      </c>
      <c r="Q740" s="80" t="s">
        <v>163</v>
      </c>
      <c r="R740" s="79"/>
      <c r="T740" t="s">
        <v>163</v>
      </c>
      <c r="U740" t="s">
        <v>163</v>
      </c>
      <c r="V740" t="s">
        <v>163</v>
      </c>
    </row>
    <row r="741" spans="2:22" x14ac:dyDescent="0.35">
      <c r="B741" t="s">
        <v>163</v>
      </c>
      <c r="C741" s="79" t="s">
        <v>163</v>
      </c>
      <c r="E741" t="s">
        <v>163</v>
      </c>
      <c r="F741" t="s">
        <v>163</v>
      </c>
      <c r="G741" t="s">
        <v>163</v>
      </c>
      <c r="H741" t="s">
        <v>163</v>
      </c>
      <c r="I741" t="s">
        <v>163</v>
      </c>
      <c r="J741" t="s">
        <v>163</v>
      </c>
      <c r="K741" t="s">
        <v>163</v>
      </c>
      <c r="L741" t="s">
        <v>163</v>
      </c>
      <c r="M741" t="s">
        <v>163</v>
      </c>
      <c r="N741" t="s">
        <v>163</v>
      </c>
      <c r="O741" t="s">
        <v>163</v>
      </c>
      <c r="P741" t="s">
        <v>163</v>
      </c>
      <c r="Q741" s="80" t="s">
        <v>163</v>
      </c>
      <c r="R741" s="79"/>
      <c r="T741" t="s">
        <v>163</v>
      </c>
      <c r="U741" t="s">
        <v>163</v>
      </c>
      <c r="V741" t="s">
        <v>163</v>
      </c>
    </row>
    <row r="742" spans="2:22" x14ac:dyDescent="0.35">
      <c r="B742" t="s">
        <v>163</v>
      </c>
      <c r="C742" s="79" t="s">
        <v>163</v>
      </c>
      <c r="E742" t="s">
        <v>163</v>
      </c>
      <c r="F742" t="s">
        <v>163</v>
      </c>
      <c r="G742" t="s">
        <v>163</v>
      </c>
      <c r="H742" t="s">
        <v>163</v>
      </c>
      <c r="I742" t="s">
        <v>163</v>
      </c>
      <c r="J742" t="s">
        <v>163</v>
      </c>
      <c r="K742" t="s">
        <v>163</v>
      </c>
      <c r="L742" t="s">
        <v>163</v>
      </c>
      <c r="M742" t="s">
        <v>163</v>
      </c>
      <c r="N742" t="s">
        <v>163</v>
      </c>
      <c r="O742" t="s">
        <v>163</v>
      </c>
      <c r="P742" t="s">
        <v>163</v>
      </c>
      <c r="Q742" s="80" t="s">
        <v>163</v>
      </c>
      <c r="R742" s="79"/>
      <c r="T742" t="s">
        <v>163</v>
      </c>
      <c r="U742" t="s">
        <v>163</v>
      </c>
      <c r="V742" t="s">
        <v>163</v>
      </c>
    </row>
    <row r="743" spans="2:22" x14ac:dyDescent="0.35">
      <c r="B743" t="s">
        <v>163</v>
      </c>
      <c r="C743" s="79" t="s">
        <v>163</v>
      </c>
      <c r="E743" t="s">
        <v>163</v>
      </c>
      <c r="F743" t="s">
        <v>163</v>
      </c>
      <c r="G743" t="s">
        <v>163</v>
      </c>
      <c r="H743" t="s">
        <v>163</v>
      </c>
      <c r="I743" t="s">
        <v>163</v>
      </c>
      <c r="J743" t="s">
        <v>163</v>
      </c>
      <c r="K743" t="s">
        <v>163</v>
      </c>
      <c r="L743" t="s">
        <v>163</v>
      </c>
      <c r="M743" t="s">
        <v>163</v>
      </c>
      <c r="N743" t="s">
        <v>163</v>
      </c>
      <c r="O743" t="s">
        <v>163</v>
      </c>
      <c r="P743" t="s">
        <v>163</v>
      </c>
      <c r="Q743" s="80" t="s">
        <v>163</v>
      </c>
      <c r="R743" s="79"/>
      <c r="T743" t="s">
        <v>163</v>
      </c>
      <c r="U743" t="s">
        <v>163</v>
      </c>
      <c r="V743" t="s">
        <v>163</v>
      </c>
    </row>
    <row r="744" spans="2:22" x14ac:dyDescent="0.35">
      <c r="B744" t="s">
        <v>163</v>
      </c>
      <c r="C744" s="79" t="s">
        <v>163</v>
      </c>
      <c r="E744" t="s">
        <v>163</v>
      </c>
      <c r="F744" t="s">
        <v>163</v>
      </c>
      <c r="G744" t="s">
        <v>163</v>
      </c>
      <c r="H744" t="s">
        <v>163</v>
      </c>
      <c r="I744" t="s">
        <v>163</v>
      </c>
      <c r="J744" t="s">
        <v>163</v>
      </c>
      <c r="K744" t="s">
        <v>163</v>
      </c>
      <c r="L744" t="s">
        <v>163</v>
      </c>
      <c r="M744" t="s">
        <v>163</v>
      </c>
      <c r="N744" t="s">
        <v>163</v>
      </c>
      <c r="O744" t="s">
        <v>163</v>
      </c>
      <c r="P744" t="s">
        <v>163</v>
      </c>
      <c r="Q744" s="80" t="s">
        <v>163</v>
      </c>
      <c r="R744" s="79"/>
      <c r="T744" t="s">
        <v>163</v>
      </c>
      <c r="U744" t="s">
        <v>163</v>
      </c>
      <c r="V744" t="s">
        <v>163</v>
      </c>
    </row>
    <row r="745" spans="2:22" x14ac:dyDescent="0.35">
      <c r="B745" t="s">
        <v>163</v>
      </c>
      <c r="C745" s="79" t="s">
        <v>163</v>
      </c>
      <c r="E745" t="s">
        <v>163</v>
      </c>
      <c r="F745" t="s">
        <v>163</v>
      </c>
      <c r="G745" t="s">
        <v>163</v>
      </c>
      <c r="H745" t="s">
        <v>163</v>
      </c>
      <c r="I745" t="s">
        <v>163</v>
      </c>
      <c r="J745" t="s">
        <v>163</v>
      </c>
      <c r="K745" t="s">
        <v>163</v>
      </c>
      <c r="L745" t="s">
        <v>163</v>
      </c>
      <c r="M745" t="s">
        <v>163</v>
      </c>
      <c r="N745" t="s">
        <v>163</v>
      </c>
      <c r="O745" t="s">
        <v>163</v>
      </c>
      <c r="P745" t="s">
        <v>163</v>
      </c>
      <c r="Q745" s="80" t="s">
        <v>163</v>
      </c>
      <c r="R745" s="79"/>
      <c r="T745" t="s">
        <v>163</v>
      </c>
      <c r="U745" t="s">
        <v>163</v>
      </c>
      <c r="V745" t="s">
        <v>163</v>
      </c>
    </row>
    <row r="746" spans="2:22" x14ac:dyDescent="0.35">
      <c r="B746" t="s">
        <v>163</v>
      </c>
      <c r="C746" s="79" t="s">
        <v>163</v>
      </c>
      <c r="E746" t="s">
        <v>163</v>
      </c>
      <c r="F746" t="s">
        <v>163</v>
      </c>
      <c r="G746" t="s">
        <v>163</v>
      </c>
      <c r="H746" t="s">
        <v>163</v>
      </c>
      <c r="I746" t="s">
        <v>163</v>
      </c>
      <c r="J746" t="s">
        <v>163</v>
      </c>
      <c r="K746" t="s">
        <v>163</v>
      </c>
      <c r="L746" t="s">
        <v>163</v>
      </c>
      <c r="M746" t="s">
        <v>163</v>
      </c>
      <c r="N746" t="s">
        <v>163</v>
      </c>
      <c r="O746" t="s">
        <v>163</v>
      </c>
      <c r="P746" t="s">
        <v>163</v>
      </c>
      <c r="Q746" s="80" t="s">
        <v>163</v>
      </c>
      <c r="R746" s="79"/>
      <c r="T746" t="s">
        <v>163</v>
      </c>
      <c r="U746" t="s">
        <v>163</v>
      </c>
      <c r="V746" t="s">
        <v>163</v>
      </c>
    </row>
    <row r="747" spans="2:22" x14ac:dyDescent="0.35">
      <c r="B747" t="s">
        <v>163</v>
      </c>
      <c r="C747" s="79" t="s">
        <v>163</v>
      </c>
      <c r="E747" t="s">
        <v>163</v>
      </c>
      <c r="F747" t="s">
        <v>163</v>
      </c>
      <c r="G747" t="s">
        <v>163</v>
      </c>
      <c r="H747" t="s">
        <v>163</v>
      </c>
      <c r="I747" t="s">
        <v>163</v>
      </c>
      <c r="J747" t="s">
        <v>163</v>
      </c>
      <c r="K747" t="s">
        <v>163</v>
      </c>
      <c r="L747" t="s">
        <v>163</v>
      </c>
      <c r="M747" t="s">
        <v>163</v>
      </c>
      <c r="N747" t="s">
        <v>163</v>
      </c>
      <c r="O747" t="s">
        <v>163</v>
      </c>
      <c r="P747" t="s">
        <v>163</v>
      </c>
      <c r="Q747" s="80" t="s">
        <v>163</v>
      </c>
      <c r="R747" s="79"/>
      <c r="T747" t="s">
        <v>163</v>
      </c>
      <c r="U747" t="s">
        <v>163</v>
      </c>
      <c r="V747" t="s">
        <v>163</v>
      </c>
    </row>
    <row r="748" spans="2:22" x14ac:dyDescent="0.35">
      <c r="B748" t="s">
        <v>163</v>
      </c>
      <c r="C748" s="79" t="s">
        <v>163</v>
      </c>
      <c r="E748" t="s">
        <v>163</v>
      </c>
      <c r="F748" t="s">
        <v>163</v>
      </c>
      <c r="G748" t="s">
        <v>163</v>
      </c>
      <c r="H748" t="s">
        <v>163</v>
      </c>
      <c r="I748" t="s">
        <v>163</v>
      </c>
      <c r="J748" t="s">
        <v>163</v>
      </c>
      <c r="K748" t="s">
        <v>163</v>
      </c>
      <c r="L748" t="s">
        <v>163</v>
      </c>
      <c r="M748" t="s">
        <v>163</v>
      </c>
      <c r="N748" t="s">
        <v>163</v>
      </c>
      <c r="O748" t="s">
        <v>163</v>
      </c>
      <c r="P748" t="s">
        <v>163</v>
      </c>
      <c r="Q748" s="80" t="s">
        <v>163</v>
      </c>
      <c r="R748" s="79"/>
      <c r="T748" t="s">
        <v>163</v>
      </c>
      <c r="U748" t="s">
        <v>163</v>
      </c>
      <c r="V748" t="s">
        <v>163</v>
      </c>
    </row>
    <row r="749" spans="2:22" x14ac:dyDescent="0.35">
      <c r="B749" t="s">
        <v>163</v>
      </c>
      <c r="C749" s="79" t="s">
        <v>163</v>
      </c>
      <c r="E749" t="s">
        <v>163</v>
      </c>
      <c r="F749" t="s">
        <v>163</v>
      </c>
      <c r="G749" t="s">
        <v>163</v>
      </c>
      <c r="H749" t="s">
        <v>163</v>
      </c>
      <c r="I749" t="s">
        <v>163</v>
      </c>
      <c r="J749" t="s">
        <v>163</v>
      </c>
      <c r="K749" t="s">
        <v>163</v>
      </c>
      <c r="L749" t="s">
        <v>163</v>
      </c>
      <c r="M749" t="s">
        <v>163</v>
      </c>
      <c r="N749" t="s">
        <v>163</v>
      </c>
      <c r="O749" t="s">
        <v>163</v>
      </c>
      <c r="P749" t="s">
        <v>163</v>
      </c>
      <c r="Q749" s="80" t="s">
        <v>163</v>
      </c>
      <c r="R749" s="79"/>
      <c r="T749" t="s">
        <v>163</v>
      </c>
      <c r="U749" t="s">
        <v>163</v>
      </c>
      <c r="V749" t="s">
        <v>163</v>
      </c>
    </row>
    <row r="750" spans="2:22" x14ac:dyDescent="0.35">
      <c r="B750" t="s">
        <v>163</v>
      </c>
      <c r="C750" s="79" t="s">
        <v>163</v>
      </c>
      <c r="E750" t="s">
        <v>163</v>
      </c>
      <c r="F750" t="s">
        <v>163</v>
      </c>
      <c r="G750" t="s">
        <v>163</v>
      </c>
      <c r="H750" t="s">
        <v>163</v>
      </c>
      <c r="I750" t="s">
        <v>163</v>
      </c>
      <c r="J750" t="s">
        <v>163</v>
      </c>
      <c r="K750" t="s">
        <v>163</v>
      </c>
      <c r="L750" t="s">
        <v>163</v>
      </c>
      <c r="M750" t="s">
        <v>163</v>
      </c>
      <c r="N750" t="s">
        <v>163</v>
      </c>
      <c r="O750" t="s">
        <v>163</v>
      </c>
      <c r="P750" t="s">
        <v>163</v>
      </c>
      <c r="Q750" s="80" t="s">
        <v>163</v>
      </c>
      <c r="R750" s="79"/>
      <c r="T750" t="s">
        <v>163</v>
      </c>
      <c r="U750" t="s">
        <v>163</v>
      </c>
      <c r="V750" t="s">
        <v>163</v>
      </c>
    </row>
    <row r="751" spans="2:22" x14ac:dyDescent="0.35">
      <c r="B751" t="s">
        <v>163</v>
      </c>
      <c r="C751" s="79" t="s">
        <v>163</v>
      </c>
      <c r="E751" t="s">
        <v>163</v>
      </c>
      <c r="F751" t="s">
        <v>163</v>
      </c>
      <c r="G751" t="s">
        <v>163</v>
      </c>
      <c r="H751" t="s">
        <v>163</v>
      </c>
      <c r="I751" t="s">
        <v>163</v>
      </c>
      <c r="J751" t="s">
        <v>163</v>
      </c>
      <c r="K751" t="s">
        <v>163</v>
      </c>
      <c r="L751" t="s">
        <v>163</v>
      </c>
      <c r="M751" t="s">
        <v>163</v>
      </c>
      <c r="N751" t="s">
        <v>163</v>
      </c>
      <c r="O751" t="s">
        <v>163</v>
      </c>
      <c r="P751" t="s">
        <v>163</v>
      </c>
      <c r="Q751" s="80" t="s">
        <v>163</v>
      </c>
      <c r="R751" s="79"/>
      <c r="T751" t="s">
        <v>163</v>
      </c>
      <c r="U751" t="s">
        <v>163</v>
      </c>
      <c r="V751" t="s">
        <v>163</v>
      </c>
    </row>
    <row r="752" spans="2:22" x14ac:dyDescent="0.35">
      <c r="B752" t="s">
        <v>163</v>
      </c>
      <c r="C752" s="79" t="s">
        <v>163</v>
      </c>
      <c r="E752" t="s">
        <v>163</v>
      </c>
      <c r="F752" t="s">
        <v>163</v>
      </c>
      <c r="G752" t="s">
        <v>163</v>
      </c>
      <c r="H752" t="s">
        <v>163</v>
      </c>
      <c r="I752" t="s">
        <v>163</v>
      </c>
      <c r="J752" t="s">
        <v>163</v>
      </c>
      <c r="K752" t="s">
        <v>163</v>
      </c>
      <c r="L752" t="s">
        <v>163</v>
      </c>
      <c r="M752" t="s">
        <v>163</v>
      </c>
      <c r="N752" t="s">
        <v>163</v>
      </c>
      <c r="O752" t="s">
        <v>163</v>
      </c>
      <c r="P752" t="s">
        <v>163</v>
      </c>
      <c r="Q752" s="80" t="s">
        <v>163</v>
      </c>
      <c r="R752" s="79"/>
      <c r="T752" t="s">
        <v>163</v>
      </c>
      <c r="U752" t="s">
        <v>163</v>
      </c>
      <c r="V752" t="s">
        <v>163</v>
      </c>
    </row>
    <row r="753" spans="2:22" x14ac:dyDescent="0.35">
      <c r="B753" t="s">
        <v>163</v>
      </c>
      <c r="C753" s="79" t="s">
        <v>163</v>
      </c>
      <c r="E753" t="s">
        <v>163</v>
      </c>
      <c r="F753" t="s">
        <v>163</v>
      </c>
      <c r="G753" t="s">
        <v>163</v>
      </c>
      <c r="H753" t="s">
        <v>163</v>
      </c>
      <c r="I753" t="s">
        <v>163</v>
      </c>
      <c r="J753" t="s">
        <v>163</v>
      </c>
      <c r="K753" t="s">
        <v>163</v>
      </c>
      <c r="L753" t="s">
        <v>163</v>
      </c>
      <c r="M753" t="s">
        <v>163</v>
      </c>
      <c r="N753" t="s">
        <v>163</v>
      </c>
      <c r="O753" t="s">
        <v>163</v>
      </c>
      <c r="P753" t="s">
        <v>163</v>
      </c>
      <c r="Q753" s="80" t="s">
        <v>163</v>
      </c>
      <c r="R753" s="79"/>
      <c r="T753" t="s">
        <v>163</v>
      </c>
      <c r="U753" t="s">
        <v>163</v>
      </c>
      <c r="V753" t="s">
        <v>163</v>
      </c>
    </row>
    <row r="754" spans="2:22" x14ac:dyDescent="0.35">
      <c r="B754" t="s">
        <v>163</v>
      </c>
      <c r="C754" s="79" t="s">
        <v>163</v>
      </c>
      <c r="E754" t="s">
        <v>163</v>
      </c>
      <c r="F754" t="s">
        <v>163</v>
      </c>
      <c r="G754" t="s">
        <v>163</v>
      </c>
      <c r="H754" t="s">
        <v>163</v>
      </c>
      <c r="I754" t="s">
        <v>163</v>
      </c>
      <c r="J754" t="s">
        <v>163</v>
      </c>
      <c r="K754" t="s">
        <v>163</v>
      </c>
      <c r="L754" t="s">
        <v>163</v>
      </c>
      <c r="M754" t="s">
        <v>163</v>
      </c>
      <c r="N754" t="s">
        <v>163</v>
      </c>
      <c r="O754" t="s">
        <v>163</v>
      </c>
      <c r="P754" t="s">
        <v>163</v>
      </c>
      <c r="Q754" s="80" t="s">
        <v>163</v>
      </c>
      <c r="R754" s="79"/>
      <c r="T754" t="s">
        <v>163</v>
      </c>
      <c r="U754" t="s">
        <v>163</v>
      </c>
      <c r="V754" t="s">
        <v>163</v>
      </c>
    </row>
    <row r="755" spans="2:22" x14ac:dyDescent="0.35">
      <c r="B755" t="s">
        <v>163</v>
      </c>
      <c r="C755" s="79" t="s">
        <v>163</v>
      </c>
      <c r="E755" t="s">
        <v>163</v>
      </c>
      <c r="F755" t="s">
        <v>163</v>
      </c>
      <c r="G755" t="s">
        <v>163</v>
      </c>
      <c r="H755" t="s">
        <v>163</v>
      </c>
      <c r="I755" t="s">
        <v>163</v>
      </c>
      <c r="J755" t="s">
        <v>163</v>
      </c>
      <c r="K755" t="s">
        <v>163</v>
      </c>
      <c r="L755" t="s">
        <v>163</v>
      </c>
      <c r="M755" t="s">
        <v>163</v>
      </c>
      <c r="N755" t="s">
        <v>163</v>
      </c>
      <c r="O755" t="s">
        <v>163</v>
      </c>
      <c r="P755" t="s">
        <v>163</v>
      </c>
      <c r="Q755" s="80" t="s">
        <v>163</v>
      </c>
      <c r="R755" s="79"/>
      <c r="T755" t="s">
        <v>163</v>
      </c>
      <c r="U755" t="s">
        <v>163</v>
      </c>
      <c r="V755" t="s">
        <v>163</v>
      </c>
    </row>
    <row r="756" spans="2:22" x14ac:dyDescent="0.35">
      <c r="B756" t="s">
        <v>163</v>
      </c>
      <c r="C756" s="79" t="s">
        <v>163</v>
      </c>
      <c r="E756" t="s">
        <v>163</v>
      </c>
      <c r="F756" t="s">
        <v>163</v>
      </c>
      <c r="G756" t="s">
        <v>163</v>
      </c>
      <c r="H756" t="s">
        <v>163</v>
      </c>
      <c r="I756" t="s">
        <v>163</v>
      </c>
      <c r="J756" t="s">
        <v>163</v>
      </c>
      <c r="K756" t="s">
        <v>163</v>
      </c>
      <c r="L756" t="s">
        <v>163</v>
      </c>
      <c r="M756" t="s">
        <v>163</v>
      </c>
      <c r="N756" t="s">
        <v>163</v>
      </c>
      <c r="O756" t="s">
        <v>163</v>
      </c>
      <c r="P756" t="s">
        <v>163</v>
      </c>
      <c r="Q756" s="80" t="s">
        <v>163</v>
      </c>
      <c r="R756" s="79"/>
      <c r="T756" t="s">
        <v>163</v>
      </c>
      <c r="U756" t="s">
        <v>163</v>
      </c>
      <c r="V756" t="s">
        <v>163</v>
      </c>
    </row>
    <row r="757" spans="2:22" x14ac:dyDescent="0.35">
      <c r="B757" t="s">
        <v>163</v>
      </c>
      <c r="C757" s="79" t="s">
        <v>163</v>
      </c>
      <c r="E757" t="s">
        <v>163</v>
      </c>
      <c r="F757" t="s">
        <v>163</v>
      </c>
      <c r="G757" t="s">
        <v>163</v>
      </c>
      <c r="H757" t="s">
        <v>163</v>
      </c>
      <c r="I757" t="s">
        <v>163</v>
      </c>
      <c r="J757" t="s">
        <v>163</v>
      </c>
      <c r="K757" t="s">
        <v>163</v>
      </c>
      <c r="L757" t="s">
        <v>163</v>
      </c>
      <c r="M757" t="s">
        <v>163</v>
      </c>
      <c r="N757" t="s">
        <v>163</v>
      </c>
      <c r="O757" t="s">
        <v>163</v>
      </c>
      <c r="P757" t="s">
        <v>163</v>
      </c>
      <c r="Q757" s="80" t="s">
        <v>163</v>
      </c>
      <c r="R757" s="79"/>
      <c r="T757" t="s">
        <v>163</v>
      </c>
      <c r="U757" t="s">
        <v>163</v>
      </c>
      <c r="V757" t="s">
        <v>163</v>
      </c>
    </row>
    <row r="758" spans="2:22" x14ac:dyDescent="0.35">
      <c r="B758" t="s">
        <v>163</v>
      </c>
      <c r="C758" s="79" t="s">
        <v>163</v>
      </c>
      <c r="E758" t="s">
        <v>163</v>
      </c>
      <c r="F758" t="s">
        <v>163</v>
      </c>
      <c r="G758" t="s">
        <v>163</v>
      </c>
      <c r="H758" t="s">
        <v>163</v>
      </c>
      <c r="I758" t="s">
        <v>163</v>
      </c>
      <c r="J758" t="s">
        <v>163</v>
      </c>
      <c r="K758" t="s">
        <v>163</v>
      </c>
      <c r="L758" t="s">
        <v>163</v>
      </c>
      <c r="M758" t="s">
        <v>163</v>
      </c>
      <c r="N758" t="s">
        <v>163</v>
      </c>
      <c r="O758" t="s">
        <v>163</v>
      </c>
      <c r="P758" t="s">
        <v>163</v>
      </c>
      <c r="Q758" s="80" t="s">
        <v>163</v>
      </c>
      <c r="R758" s="79"/>
      <c r="T758" t="s">
        <v>163</v>
      </c>
      <c r="U758" t="s">
        <v>163</v>
      </c>
      <c r="V758" t="s">
        <v>163</v>
      </c>
    </row>
    <row r="759" spans="2:22" x14ac:dyDescent="0.35">
      <c r="B759" t="s">
        <v>163</v>
      </c>
      <c r="C759" s="79" t="s">
        <v>163</v>
      </c>
      <c r="E759" t="s">
        <v>163</v>
      </c>
      <c r="F759" t="s">
        <v>163</v>
      </c>
      <c r="G759" t="s">
        <v>163</v>
      </c>
      <c r="H759" t="s">
        <v>163</v>
      </c>
      <c r="I759" t="s">
        <v>163</v>
      </c>
      <c r="J759" t="s">
        <v>163</v>
      </c>
      <c r="K759" t="s">
        <v>163</v>
      </c>
      <c r="L759" t="s">
        <v>163</v>
      </c>
      <c r="M759" t="s">
        <v>163</v>
      </c>
      <c r="N759" t="s">
        <v>163</v>
      </c>
      <c r="O759" t="s">
        <v>163</v>
      </c>
      <c r="P759" t="s">
        <v>163</v>
      </c>
      <c r="Q759" s="80" t="s">
        <v>163</v>
      </c>
      <c r="R759" s="79"/>
      <c r="T759" t="s">
        <v>163</v>
      </c>
      <c r="U759" t="s">
        <v>163</v>
      </c>
      <c r="V759" t="s">
        <v>163</v>
      </c>
    </row>
    <row r="760" spans="2:22" x14ac:dyDescent="0.35">
      <c r="B760" t="s">
        <v>163</v>
      </c>
      <c r="C760" s="79" t="s">
        <v>163</v>
      </c>
      <c r="E760" t="s">
        <v>163</v>
      </c>
      <c r="F760" t="s">
        <v>163</v>
      </c>
      <c r="G760" t="s">
        <v>163</v>
      </c>
      <c r="H760" t="s">
        <v>163</v>
      </c>
      <c r="I760" t="s">
        <v>163</v>
      </c>
      <c r="J760" t="s">
        <v>163</v>
      </c>
      <c r="K760" t="s">
        <v>163</v>
      </c>
      <c r="L760" t="s">
        <v>163</v>
      </c>
      <c r="M760" t="s">
        <v>163</v>
      </c>
      <c r="N760" t="s">
        <v>163</v>
      </c>
      <c r="O760" t="s">
        <v>163</v>
      </c>
      <c r="P760" t="s">
        <v>163</v>
      </c>
      <c r="Q760" s="80" t="s">
        <v>163</v>
      </c>
      <c r="R760" s="79"/>
      <c r="T760" t="s">
        <v>163</v>
      </c>
      <c r="U760" t="s">
        <v>163</v>
      </c>
      <c r="V760" t="s">
        <v>163</v>
      </c>
    </row>
    <row r="761" spans="2:22" x14ac:dyDescent="0.35">
      <c r="B761" t="s">
        <v>163</v>
      </c>
      <c r="C761" s="79" t="s">
        <v>163</v>
      </c>
      <c r="E761" t="s">
        <v>163</v>
      </c>
      <c r="F761" t="s">
        <v>163</v>
      </c>
      <c r="G761" t="s">
        <v>163</v>
      </c>
      <c r="H761" t="s">
        <v>163</v>
      </c>
      <c r="I761" t="s">
        <v>163</v>
      </c>
      <c r="J761" t="s">
        <v>163</v>
      </c>
      <c r="K761" t="s">
        <v>163</v>
      </c>
      <c r="L761" t="s">
        <v>163</v>
      </c>
      <c r="M761" t="s">
        <v>163</v>
      </c>
      <c r="N761" t="s">
        <v>163</v>
      </c>
      <c r="O761" t="s">
        <v>163</v>
      </c>
      <c r="P761" t="s">
        <v>163</v>
      </c>
      <c r="Q761" s="80" t="s">
        <v>163</v>
      </c>
      <c r="R761" s="79"/>
      <c r="T761" t="s">
        <v>163</v>
      </c>
      <c r="U761" t="s">
        <v>163</v>
      </c>
      <c r="V761" t="s">
        <v>163</v>
      </c>
    </row>
    <row r="762" spans="2:22" x14ac:dyDescent="0.35">
      <c r="B762" t="s">
        <v>163</v>
      </c>
      <c r="C762" s="79" t="s">
        <v>163</v>
      </c>
      <c r="E762" t="s">
        <v>163</v>
      </c>
      <c r="F762" t="s">
        <v>163</v>
      </c>
      <c r="G762" t="s">
        <v>163</v>
      </c>
      <c r="H762" t="s">
        <v>163</v>
      </c>
      <c r="I762" t="s">
        <v>163</v>
      </c>
      <c r="J762" t="s">
        <v>163</v>
      </c>
      <c r="K762" t="s">
        <v>163</v>
      </c>
      <c r="L762" t="s">
        <v>163</v>
      </c>
      <c r="M762" t="s">
        <v>163</v>
      </c>
      <c r="N762" t="s">
        <v>163</v>
      </c>
      <c r="O762" t="s">
        <v>163</v>
      </c>
      <c r="P762" t="s">
        <v>163</v>
      </c>
      <c r="Q762" s="80" t="s">
        <v>163</v>
      </c>
      <c r="R762" s="79"/>
      <c r="T762" t="s">
        <v>163</v>
      </c>
      <c r="U762" t="s">
        <v>163</v>
      </c>
      <c r="V762" t="s">
        <v>163</v>
      </c>
    </row>
    <row r="763" spans="2:22" x14ac:dyDescent="0.35">
      <c r="B763" t="s">
        <v>163</v>
      </c>
      <c r="C763" s="79" t="s">
        <v>163</v>
      </c>
      <c r="E763" t="s">
        <v>163</v>
      </c>
      <c r="F763" t="s">
        <v>163</v>
      </c>
      <c r="G763" t="s">
        <v>163</v>
      </c>
      <c r="H763" t="s">
        <v>163</v>
      </c>
      <c r="I763" t="s">
        <v>163</v>
      </c>
      <c r="J763" t="s">
        <v>163</v>
      </c>
      <c r="K763" t="s">
        <v>163</v>
      </c>
      <c r="L763" t="s">
        <v>163</v>
      </c>
      <c r="M763" t="s">
        <v>163</v>
      </c>
      <c r="N763" t="s">
        <v>163</v>
      </c>
      <c r="O763" t="s">
        <v>163</v>
      </c>
      <c r="P763" t="s">
        <v>163</v>
      </c>
      <c r="Q763" s="80" t="s">
        <v>163</v>
      </c>
      <c r="R763" s="79"/>
      <c r="T763" t="s">
        <v>163</v>
      </c>
      <c r="U763" t="s">
        <v>163</v>
      </c>
      <c r="V763" t="s">
        <v>163</v>
      </c>
    </row>
    <row r="764" spans="2:22" x14ac:dyDescent="0.35">
      <c r="B764" t="s">
        <v>163</v>
      </c>
      <c r="C764" s="79" t="s">
        <v>163</v>
      </c>
      <c r="E764" t="s">
        <v>163</v>
      </c>
      <c r="F764" t="s">
        <v>163</v>
      </c>
      <c r="G764" t="s">
        <v>163</v>
      </c>
      <c r="H764" t="s">
        <v>163</v>
      </c>
      <c r="I764" t="s">
        <v>163</v>
      </c>
      <c r="J764" t="s">
        <v>163</v>
      </c>
      <c r="K764" t="s">
        <v>163</v>
      </c>
      <c r="L764" t="s">
        <v>163</v>
      </c>
      <c r="M764" t="s">
        <v>163</v>
      </c>
      <c r="N764" t="s">
        <v>163</v>
      </c>
      <c r="O764" t="s">
        <v>163</v>
      </c>
      <c r="P764" t="s">
        <v>163</v>
      </c>
      <c r="Q764" s="80" t="s">
        <v>163</v>
      </c>
      <c r="R764" s="79"/>
      <c r="T764" t="s">
        <v>163</v>
      </c>
      <c r="U764" t="s">
        <v>163</v>
      </c>
      <c r="V764" t="s">
        <v>163</v>
      </c>
    </row>
    <row r="765" spans="2:22" x14ac:dyDescent="0.35">
      <c r="B765" t="s">
        <v>163</v>
      </c>
      <c r="C765" s="79" t="s">
        <v>163</v>
      </c>
      <c r="E765" t="s">
        <v>163</v>
      </c>
      <c r="F765" t="s">
        <v>163</v>
      </c>
      <c r="G765" t="s">
        <v>163</v>
      </c>
      <c r="H765" t="s">
        <v>163</v>
      </c>
      <c r="I765" t="s">
        <v>163</v>
      </c>
      <c r="J765" t="s">
        <v>163</v>
      </c>
      <c r="K765" t="s">
        <v>163</v>
      </c>
      <c r="L765" t="s">
        <v>163</v>
      </c>
      <c r="M765" t="s">
        <v>163</v>
      </c>
      <c r="N765" t="s">
        <v>163</v>
      </c>
      <c r="O765" t="s">
        <v>163</v>
      </c>
      <c r="P765" t="s">
        <v>163</v>
      </c>
      <c r="Q765" s="80" t="s">
        <v>163</v>
      </c>
      <c r="R765" s="79"/>
      <c r="T765" t="s">
        <v>163</v>
      </c>
      <c r="U765" t="s">
        <v>163</v>
      </c>
      <c r="V765" t="s">
        <v>163</v>
      </c>
    </row>
    <row r="766" spans="2:22" x14ac:dyDescent="0.35">
      <c r="B766" t="s">
        <v>163</v>
      </c>
      <c r="C766" s="79" t="s">
        <v>163</v>
      </c>
      <c r="E766" t="s">
        <v>163</v>
      </c>
      <c r="F766" t="s">
        <v>163</v>
      </c>
      <c r="G766" t="s">
        <v>163</v>
      </c>
      <c r="H766" t="s">
        <v>163</v>
      </c>
      <c r="I766" t="s">
        <v>163</v>
      </c>
      <c r="J766" t="s">
        <v>163</v>
      </c>
      <c r="K766" t="s">
        <v>163</v>
      </c>
      <c r="L766" t="s">
        <v>163</v>
      </c>
      <c r="M766" t="s">
        <v>163</v>
      </c>
      <c r="N766" t="s">
        <v>163</v>
      </c>
      <c r="O766" t="s">
        <v>163</v>
      </c>
      <c r="P766" t="s">
        <v>163</v>
      </c>
      <c r="Q766" s="80" t="s">
        <v>163</v>
      </c>
      <c r="R766" s="79"/>
      <c r="T766" t="s">
        <v>163</v>
      </c>
      <c r="U766" t="s">
        <v>163</v>
      </c>
      <c r="V766" t="s">
        <v>163</v>
      </c>
    </row>
    <row r="767" spans="2:22" x14ac:dyDescent="0.35">
      <c r="B767" t="s">
        <v>163</v>
      </c>
      <c r="C767" s="79" t="s">
        <v>163</v>
      </c>
      <c r="E767" t="s">
        <v>163</v>
      </c>
      <c r="F767" t="s">
        <v>163</v>
      </c>
      <c r="G767" t="s">
        <v>163</v>
      </c>
      <c r="H767" t="s">
        <v>163</v>
      </c>
      <c r="I767" t="s">
        <v>163</v>
      </c>
      <c r="J767" t="s">
        <v>163</v>
      </c>
      <c r="K767" t="s">
        <v>163</v>
      </c>
      <c r="L767" t="s">
        <v>163</v>
      </c>
      <c r="M767" t="s">
        <v>163</v>
      </c>
      <c r="N767" t="s">
        <v>163</v>
      </c>
      <c r="O767" t="s">
        <v>163</v>
      </c>
      <c r="P767" t="s">
        <v>163</v>
      </c>
      <c r="Q767" s="80" t="s">
        <v>163</v>
      </c>
      <c r="R767" s="79"/>
      <c r="T767" t="s">
        <v>163</v>
      </c>
      <c r="U767" t="s">
        <v>163</v>
      </c>
      <c r="V767" t="s">
        <v>163</v>
      </c>
    </row>
    <row r="768" spans="2:22" x14ac:dyDescent="0.35">
      <c r="B768" t="s">
        <v>163</v>
      </c>
      <c r="C768" s="79" t="s">
        <v>163</v>
      </c>
      <c r="E768" t="s">
        <v>163</v>
      </c>
      <c r="F768" t="s">
        <v>163</v>
      </c>
      <c r="G768" t="s">
        <v>163</v>
      </c>
      <c r="H768" t="s">
        <v>163</v>
      </c>
      <c r="I768" t="s">
        <v>163</v>
      </c>
      <c r="J768" t="s">
        <v>163</v>
      </c>
      <c r="K768" t="s">
        <v>163</v>
      </c>
      <c r="L768" t="s">
        <v>163</v>
      </c>
      <c r="M768" t="s">
        <v>163</v>
      </c>
      <c r="N768" t="s">
        <v>163</v>
      </c>
      <c r="O768" t="s">
        <v>163</v>
      </c>
      <c r="P768" t="s">
        <v>163</v>
      </c>
      <c r="Q768" s="80" t="s">
        <v>163</v>
      </c>
      <c r="R768" s="79"/>
      <c r="T768" t="s">
        <v>163</v>
      </c>
      <c r="U768" t="s">
        <v>163</v>
      </c>
      <c r="V768" t="s">
        <v>163</v>
      </c>
    </row>
    <row r="769" spans="2:22" x14ac:dyDescent="0.35">
      <c r="B769" t="s">
        <v>163</v>
      </c>
      <c r="C769" s="79" t="s">
        <v>163</v>
      </c>
      <c r="E769" t="s">
        <v>163</v>
      </c>
      <c r="F769" t="s">
        <v>163</v>
      </c>
      <c r="G769" t="s">
        <v>163</v>
      </c>
      <c r="H769" t="s">
        <v>163</v>
      </c>
      <c r="I769" t="s">
        <v>163</v>
      </c>
      <c r="J769" t="s">
        <v>163</v>
      </c>
      <c r="K769" t="s">
        <v>163</v>
      </c>
      <c r="L769" t="s">
        <v>163</v>
      </c>
      <c r="M769" t="s">
        <v>163</v>
      </c>
      <c r="N769" t="s">
        <v>163</v>
      </c>
      <c r="O769" t="s">
        <v>163</v>
      </c>
      <c r="P769" t="s">
        <v>163</v>
      </c>
      <c r="Q769" s="80" t="s">
        <v>163</v>
      </c>
      <c r="R769" s="79"/>
      <c r="T769" t="s">
        <v>163</v>
      </c>
      <c r="U769" t="s">
        <v>163</v>
      </c>
      <c r="V769" t="s">
        <v>163</v>
      </c>
    </row>
    <row r="770" spans="2:22" x14ac:dyDescent="0.35">
      <c r="B770" t="s">
        <v>163</v>
      </c>
      <c r="C770" s="79" t="s">
        <v>163</v>
      </c>
      <c r="E770" t="s">
        <v>163</v>
      </c>
      <c r="F770" t="s">
        <v>163</v>
      </c>
      <c r="G770" t="s">
        <v>163</v>
      </c>
      <c r="H770" t="s">
        <v>163</v>
      </c>
      <c r="I770" t="s">
        <v>163</v>
      </c>
      <c r="J770" t="s">
        <v>163</v>
      </c>
      <c r="K770" t="s">
        <v>163</v>
      </c>
      <c r="L770" t="s">
        <v>163</v>
      </c>
      <c r="M770" t="s">
        <v>163</v>
      </c>
      <c r="N770" t="s">
        <v>163</v>
      </c>
      <c r="O770" t="s">
        <v>163</v>
      </c>
      <c r="P770" t="s">
        <v>163</v>
      </c>
      <c r="Q770" s="80" t="s">
        <v>163</v>
      </c>
      <c r="R770" s="79"/>
      <c r="T770" t="s">
        <v>163</v>
      </c>
      <c r="U770" t="s">
        <v>163</v>
      </c>
      <c r="V770" t="s">
        <v>163</v>
      </c>
    </row>
    <row r="771" spans="2:22" x14ac:dyDescent="0.35">
      <c r="B771" t="s">
        <v>163</v>
      </c>
      <c r="C771" s="79" t="s">
        <v>163</v>
      </c>
      <c r="E771" t="s">
        <v>163</v>
      </c>
      <c r="F771" t="s">
        <v>163</v>
      </c>
      <c r="G771" t="s">
        <v>163</v>
      </c>
      <c r="H771" t="s">
        <v>163</v>
      </c>
      <c r="I771" t="s">
        <v>163</v>
      </c>
      <c r="J771" t="s">
        <v>163</v>
      </c>
      <c r="K771" t="s">
        <v>163</v>
      </c>
      <c r="L771" t="s">
        <v>163</v>
      </c>
      <c r="M771" t="s">
        <v>163</v>
      </c>
      <c r="N771" t="s">
        <v>163</v>
      </c>
      <c r="O771" t="s">
        <v>163</v>
      </c>
      <c r="P771" t="s">
        <v>163</v>
      </c>
      <c r="Q771" s="80" t="s">
        <v>163</v>
      </c>
      <c r="R771" s="79"/>
      <c r="T771" t="s">
        <v>163</v>
      </c>
      <c r="U771" t="s">
        <v>163</v>
      </c>
      <c r="V771" t="s">
        <v>163</v>
      </c>
    </row>
    <row r="772" spans="2:22" x14ac:dyDescent="0.35">
      <c r="B772" t="s">
        <v>163</v>
      </c>
      <c r="C772" s="79" t="s">
        <v>163</v>
      </c>
      <c r="E772" t="s">
        <v>163</v>
      </c>
      <c r="F772" t="s">
        <v>163</v>
      </c>
      <c r="G772" t="s">
        <v>163</v>
      </c>
      <c r="H772" t="s">
        <v>163</v>
      </c>
      <c r="I772" t="s">
        <v>163</v>
      </c>
      <c r="J772" t="s">
        <v>163</v>
      </c>
      <c r="K772" t="s">
        <v>163</v>
      </c>
      <c r="L772" t="s">
        <v>163</v>
      </c>
      <c r="M772" t="s">
        <v>163</v>
      </c>
      <c r="N772" t="s">
        <v>163</v>
      </c>
      <c r="O772" t="s">
        <v>163</v>
      </c>
      <c r="P772" t="s">
        <v>163</v>
      </c>
      <c r="Q772" s="80" t="s">
        <v>163</v>
      </c>
      <c r="R772" s="79"/>
      <c r="T772" t="s">
        <v>163</v>
      </c>
      <c r="U772" t="s">
        <v>163</v>
      </c>
      <c r="V772" t="s">
        <v>163</v>
      </c>
    </row>
    <row r="773" spans="2:22" x14ac:dyDescent="0.35">
      <c r="B773" t="s">
        <v>163</v>
      </c>
      <c r="C773" s="79" t="s">
        <v>163</v>
      </c>
      <c r="E773" t="s">
        <v>163</v>
      </c>
      <c r="F773" t="s">
        <v>163</v>
      </c>
      <c r="G773" t="s">
        <v>163</v>
      </c>
      <c r="H773" t="s">
        <v>163</v>
      </c>
      <c r="I773" t="s">
        <v>163</v>
      </c>
      <c r="J773" t="s">
        <v>163</v>
      </c>
      <c r="K773" t="s">
        <v>163</v>
      </c>
      <c r="L773" t="s">
        <v>163</v>
      </c>
      <c r="M773" t="s">
        <v>163</v>
      </c>
      <c r="N773" t="s">
        <v>163</v>
      </c>
      <c r="O773" t="s">
        <v>163</v>
      </c>
      <c r="P773" t="s">
        <v>163</v>
      </c>
      <c r="Q773" s="80" t="s">
        <v>163</v>
      </c>
      <c r="R773" s="79"/>
      <c r="T773" t="s">
        <v>163</v>
      </c>
      <c r="U773" t="s">
        <v>163</v>
      </c>
      <c r="V773" t="s">
        <v>163</v>
      </c>
    </row>
    <row r="774" spans="2:22" x14ac:dyDescent="0.35">
      <c r="B774" t="s">
        <v>163</v>
      </c>
      <c r="C774" s="79" t="s">
        <v>163</v>
      </c>
      <c r="E774" t="s">
        <v>163</v>
      </c>
      <c r="F774" t="s">
        <v>163</v>
      </c>
      <c r="G774" t="s">
        <v>163</v>
      </c>
      <c r="H774" t="s">
        <v>163</v>
      </c>
      <c r="I774" t="s">
        <v>163</v>
      </c>
      <c r="J774" t="s">
        <v>163</v>
      </c>
      <c r="K774" t="s">
        <v>163</v>
      </c>
      <c r="L774" t="s">
        <v>163</v>
      </c>
      <c r="M774" t="s">
        <v>163</v>
      </c>
      <c r="N774" t="s">
        <v>163</v>
      </c>
      <c r="O774" t="s">
        <v>163</v>
      </c>
      <c r="P774" t="s">
        <v>163</v>
      </c>
      <c r="Q774" s="80" t="s">
        <v>163</v>
      </c>
      <c r="R774" s="79"/>
      <c r="T774" t="s">
        <v>163</v>
      </c>
      <c r="U774" t="s">
        <v>163</v>
      </c>
      <c r="V774" t="s">
        <v>163</v>
      </c>
    </row>
    <row r="775" spans="2:22" x14ac:dyDescent="0.35">
      <c r="B775" t="s">
        <v>163</v>
      </c>
      <c r="C775" s="79" t="s">
        <v>163</v>
      </c>
      <c r="E775" t="s">
        <v>163</v>
      </c>
      <c r="F775" t="s">
        <v>163</v>
      </c>
      <c r="G775" t="s">
        <v>163</v>
      </c>
      <c r="H775" t="s">
        <v>163</v>
      </c>
      <c r="I775" t="s">
        <v>163</v>
      </c>
      <c r="J775" t="s">
        <v>163</v>
      </c>
      <c r="K775" t="s">
        <v>163</v>
      </c>
      <c r="L775" t="s">
        <v>163</v>
      </c>
      <c r="M775" t="s">
        <v>163</v>
      </c>
      <c r="N775" t="s">
        <v>163</v>
      </c>
      <c r="O775" t="s">
        <v>163</v>
      </c>
      <c r="P775" t="s">
        <v>163</v>
      </c>
      <c r="Q775" s="80" t="s">
        <v>163</v>
      </c>
      <c r="R775" s="79"/>
      <c r="T775" t="s">
        <v>163</v>
      </c>
      <c r="U775" t="s">
        <v>163</v>
      </c>
      <c r="V775" t="s">
        <v>163</v>
      </c>
    </row>
    <row r="776" spans="2:22" x14ac:dyDescent="0.35">
      <c r="B776" t="s">
        <v>163</v>
      </c>
      <c r="C776" s="79" t="s">
        <v>163</v>
      </c>
      <c r="E776" t="s">
        <v>163</v>
      </c>
      <c r="F776" t="s">
        <v>163</v>
      </c>
      <c r="G776" t="s">
        <v>163</v>
      </c>
      <c r="H776" t="s">
        <v>163</v>
      </c>
      <c r="I776" t="s">
        <v>163</v>
      </c>
      <c r="J776" t="s">
        <v>163</v>
      </c>
      <c r="K776" t="s">
        <v>163</v>
      </c>
      <c r="L776" t="s">
        <v>163</v>
      </c>
      <c r="M776" t="s">
        <v>163</v>
      </c>
      <c r="N776" t="s">
        <v>163</v>
      </c>
      <c r="O776" t="s">
        <v>163</v>
      </c>
      <c r="P776" t="s">
        <v>163</v>
      </c>
      <c r="Q776" s="80" t="s">
        <v>163</v>
      </c>
      <c r="R776" s="79"/>
      <c r="T776" t="s">
        <v>163</v>
      </c>
      <c r="U776" t="s">
        <v>163</v>
      </c>
      <c r="V776" t="s">
        <v>163</v>
      </c>
    </row>
    <row r="777" spans="2:22" x14ac:dyDescent="0.35">
      <c r="B777" t="s">
        <v>163</v>
      </c>
      <c r="C777" s="79" t="s">
        <v>163</v>
      </c>
      <c r="E777" t="s">
        <v>163</v>
      </c>
      <c r="F777" t="s">
        <v>163</v>
      </c>
      <c r="G777" t="s">
        <v>163</v>
      </c>
      <c r="H777" t="s">
        <v>163</v>
      </c>
      <c r="I777" t="s">
        <v>163</v>
      </c>
      <c r="J777" t="s">
        <v>163</v>
      </c>
      <c r="K777" t="s">
        <v>163</v>
      </c>
      <c r="L777" t="s">
        <v>163</v>
      </c>
      <c r="M777" t="s">
        <v>163</v>
      </c>
      <c r="N777" t="s">
        <v>163</v>
      </c>
      <c r="O777" t="s">
        <v>163</v>
      </c>
      <c r="P777" t="s">
        <v>163</v>
      </c>
      <c r="Q777" s="80" t="s">
        <v>163</v>
      </c>
      <c r="R777" s="79"/>
      <c r="T777" t="s">
        <v>163</v>
      </c>
      <c r="U777" t="s">
        <v>163</v>
      </c>
      <c r="V777" t="s">
        <v>163</v>
      </c>
    </row>
    <row r="778" spans="2:22" x14ac:dyDescent="0.35">
      <c r="B778" t="s">
        <v>163</v>
      </c>
      <c r="C778" s="79" t="s">
        <v>163</v>
      </c>
      <c r="E778" t="s">
        <v>163</v>
      </c>
      <c r="F778" t="s">
        <v>163</v>
      </c>
      <c r="G778" t="s">
        <v>163</v>
      </c>
      <c r="H778" t="s">
        <v>163</v>
      </c>
      <c r="I778" t="s">
        <v>163</v>
      </c>
      <c r="J778" t="s">
        <v>163</v>
      </c>
      <c r="K778" t="s">
        <v>163</v>
      </c>
      <c r="L778" t="s">
        <v>163</v>
      </c>
      <c r="M778" t="s">
        <v>163</v>
      </c>
      <c r="N778" t="s">
        <v>163</v>
      </c>
      <c r="O778" t="s">
        <v>163</v>
      </c>
      <c r="P778" t="s">
        <v>163</v>
      </c>
      <c r="Q778" s="80" t="s">
        <v>163</v>
      </c>
      <c r="R778" s="79"/>
      <c r="T778" t="s">
        <v>163</v>
      </c>
      <c r="U778" t="s">
        <v>163</v>
      </c>
      <c r="V778" t="s">
        <v>163</v>
      </c>
    </row>
    <row r="779" spans="2:22" x14ac:dyDescent="0.35">
      <c r="B779" t="s">
        <v>163</v>
      </c>
      <c r="C779" s="79" t="s">
        <v>163</v>
      </c>
      <c r="E779" t="s">
        <v>163</v>
      </c>
      <c r="F779" t="s">
        <v>163</v>
      </c>
      <c r="G779" t="s">
        <v>163</v>
      </c>
      <c r="H779" t="s">
        <v>163</v>
      </c>
      <c r="I779" t="s">
        <v>163</v>
      </c>
      <c r="J779" t="s">
        <v>163</v>
      </c>
      <c r="K779" t="s">
        <v>163</v>
      </c>
      <c r="L779" t="s">
        <v>163</v>
      </c>
      <c r="M779" t="s">
        <v>163</v>
      </c>
      <c r="N779" t="s">
        <v>163</v>
      </c>
      <c r="O779" t="s">
        <v>163</v>
      </c>
      <c r="P779" t="s">
        <v>163</v>
      </c>
      <c r="Q779" s="80" t="s">
        <v>163</v>
      </c>
      <c r="R779" s="79"/>
      <c r="T779" t="s">
        <v>163</v>
      </c>
      <c r="U779" t="s">
        <v>163</v>
      </c>
      <c r="V779" t="s">
        <v>163</v>
      </c>
    </row>
    <row r="780" spans="2:22" x14ac:dyDescent="0.35">
      <c r="B780" t="s">
        <v>163</v>
      </c>
      <c r="C780" s="79" t="s">
        <v>163</v>
      </c>
      <c r="E780" t="s">
        <v>163</v>
      </c>
      <c r="F780" t="s">
        <v>163</v>
      </c>
      <c r="G780" t="s">
        <v>163</v>
      </c>
      <c r="H780" t="s">
        <v>163</v>
      </c>
      <c r="I780" t="s">
        <v>163</v>
      </c>
      <c r="J780" t="s">
        <v>163</v>
      </c>
      <c r="K780" t="s">
        <v>163</v>
      </c>
      <c r="L780" t="s">
        <v>163</v>
      </c>
      <c r="M780" t="s">
        <v>163</v>
      </c>
      <c r="N780" t="s">
        <v>163</v>
      </c>
      <c r="O780" t="s">
        <v>163</v>
      </c>
      <c r="P780" t="s">
        <v>163</v>
      </c>
      <c r="Q780" s="80" t="s">
        <v>163</v>
      </c>
      <c r="R780" s="79"/>
      <c r="T780" t="s">
        <v>163</v>
      </c>
      <c r="U780" t="s">
        <v>163</v>
      </c>
      <c r="V780" t="s">
        <v>163</v>
      </c>
    </row>
    <row r="781" spans="2:22" x14ac:dyDescent="0.35">
      <c r="B781" t="s">
        <v>163</v>
      </c>
      <c r="C781" s="79" t="s">
        <v>163</v>
      </c>
      <c r="E781" t="s">
        <v>163</v>
      </c>
      <c r="F781" t="s">
        <v>163</v>
      </c>
      <c r="G781" t="s">
        <v>163</v>
      </c>
      <c r="H781" t="s">
        <v>163</v>
      </c>
      <c r="I781" t="s">
        <v>163</v>
      </c>
      <c r="J781" t="s">
        <v>163</v>
      </c>
      <c r="K781" t="s">
        <v>163</v>
      </c>
      <c r="L781" t="s">
        <v>163</v>
      </c>
      <c r="M781" t="s">
        <v>163</v>
      </c>
      <c r="N781" t="s">
        <v>163</v>
      </c>
      <c r="O781" t="s">
        <v>163</v>
      </c>
      <c r="P781" t="s">
        <v>163</v>
      </c>
      <c r="Q781" s="80" t="s">
        <v>163</v>
      </c>
      <c r="R781" s="79"/>
      <c r="T781" t="s">
        <v>163</v>
      </c>
      <c r="U781" t="s">
        <v>163</v>
      </c>
      <c r="V781" t="s">
        <v>163</v>
      </c>
    </row>
    <row r="782" spans="2:22" x14ac:dyDescent="0.35">
      <c r="B782" t="s">
        <v>163</v>
      </c>
      <c r="C782" s="79" t="s">
        <v>163</v>
      </c>
      <c r="E782" t="s">
        <v>163</v>
      </c>
      <c r="F782" t="s">
        <v>163</v>
      </c>
      <c r="G782" t="s">
        <v>163</v>
      </c>
      <c r="H782" t="s">
        <v>163</v>
      </c>
      <c r="I782" t="s">
        <v>163</v>
      </c>
      <c r="J782" t="s">
        <v>163</v>
      </c>
      <c r="K782" t="s">
        <v>163</v>
      </c>
      <c r="L782" t="s">
        <v>163</v>
      </c>
      <c r="M782" t="s">
        <v>163</v>
      </c>
      <c r="N782" t="s">
        <v>163</v>
      </c>
      <c r="O782" t="s">
        <v>163</v>
      </c>
      <c r="P782" t="s">
        <v>163</v>
      </c>
      <c r="Q782" s="80" t="s">
        <v>163</v>
      </c>
      <c r="R782" s="79"/>
      <c r="T782" t="s">
        <v>163</v>
      </c>
      <c r="U782" t="s">
        <v>163</v>
      </c>
      <c r="V782" t="s">
        <v>163</v>
      </c>
    </row>
    <row r="783" spans="2:22" x14ac:dyDescent="0.35">
      <c r="B783" t="s">
        <v>163</v>
      </c>
      <c r="C783" s="79" t="s">
        <v>163</v>
      </c>
      <c r="E783" t="s">
        <v>163</v>
      </c>
      <c r="F783" t="s">
        <v>163</v>
      </c>
      <c r="G783" t="s">
        <v>163</v>
      </c>
      <c r="H783" t="s">
        <v>163</v>
      </c>
      <c r="I783" t="s">
        <v>163</v>
      </c>
      <c r="J783" t="s">
        <v>163</v>
      </c>
      <c r="K783" t="s">
        <v>163</v>
      </c>
      <c r="L783" t="s">
        <v>163</v>
      </c>
      <c r="M783" t="s">
        <v>163</v>
      </c>
      <c r="N783" t="s">
        <v>163</v>
      </c>
      <c r="O783" t="s">
        <v>163</v>
      </c>
      <c r="P783" t="s">
        <v>163</v>
      </c>
      <c r="Q783" s="80" t="s">
        <v>163</v>
      </c>
      <c r="R783" s="79"/>
      <c r="T783" t="s">
        <v>163</v>
      </c>
      <c r="U783" t="s">
        <v>163</v>
      </c>
      <c r="V783" t="s">
        <v>163</v>
      </c>
    </row>
    <row r="784" spans="2:22" x14ac:dyDescent="0.35">
      <c r="B784" t="s">
        <v>163</v>
      </c>
      <c r="C784" s="79" t="s">
        <v>163</v>
      </c>
      <c r="E784" t="s">
        <v>163</v>
      </c>
      <c r="F784" t="s">
        <v>163</v>
      </c>
      <c r="G784" t="s">
        <v>163</v>
      </c>
      <c r="H784" t="s">
        <v>163</v>
      </c>
      <c r="I784" t="s">
        <v>163</v>
      </c>
      <c r="J784" t="s">
        <v>163</v>
      </c>
      <c r="K784" t="s">
        <v>163</v>
      </c>
      <c r="L784" t="s">
        <v>163</v>
      </c>
      <c r="M784" t="s">
        <v>163</v>
      </c>
      <c r="N784" t="s">
        <v>163</v>
      </c>
      <c r="O784" t="s">
        <v>163</v>
      </c>
      <c r="P784" t="s">
        <v>163</v>
      </c>
      <c r="Q784" s="80" t="s">
        <v>163</v>
      </c>
      <c r="R784" s="79"/>
      <c r="T784" t="s">
        <v>163</v>
      </c>
      <c r="U784" t="s">
        <v>163</v>
      </c>
      <c r="V784" t="s">
        <v>163</v>
      </c>
    </row>
    <row r="785" spans="2:22" x14ac:dyDescent="0.35">
      <c r="B785" t="s">
        <v>163</v>
      </c>
      <c r="C785" s="79" t="s">
        <v>163</v>
      </c>
      <c r="E785" t="s">
        <v>163</v>
      </c>
      <c r="F785" t="s">
        <v>163</v>
      </c>
      <c r="G785" t="s">
        <v>163</v>
      </c>
      <c r="H785" t="s">
        <v>163</v>
      </c>
      <c r="I785" t="s">
        <v>163</v>
      </c>
      <c r="J785" t="s">
        <v>163</v>
      </c>
      <c r="K785" t="s">
        <v>163</v>
      </c>
      <c r="L785" t="s">
        <v>163</v>
      </c>
      <c r="M785" t="s">
        <v>163</v>
      </c>
      <c r="N785" t="s">
        <v>163</v>
      </c>
      <c r="O785" t="s">
        <v>163</v>
      </c>
      <c r="P785" t="s">
        <v>163</v>
      </c>
      <c r="Q785" s="80" t="s">
        <v>163</v>
      </c>
      <c r="R785" s="79"/>
      <c r="T785" t="s">
        <v>163</v>
      </c>
      <c r="U785" t="s">
        <v>163</v>
      </c>
      <c r="V785" t="s">
        <v>163</v>
      </c>
    </row>
    <row r="786" spans="2:22" x14ac:dyDescent="0.35">
      <c r="B786" t="s">
        <v>163</v>
      </c>
      <c r="C786" s="79" t="s">
        <v>163</v>
      </c>
      <c r="E786" t="s">
        <v>163</v>
      </c>
      <c r="F786" t="s">
        <v>163</v>
      </c>
      <c r="G786" t="s">
        <v>163</v>
      </c>
      <c r="H786" t="s">
        <v>163</v>
      </c>
      <c r="I786" t="s">
        <v>163</v>
      </c>
      <c r="J786" t="s">
        <v>163</v>
      </c>
      <c r="K786" t="s">
        <v>163</v>
      </c>
      <c r="L786" t="s">
        <v>163</v>
      </c>
      <c r="M786" t="s">
        <v>163</v>
      </c>
      <c r="N786" t="s">
        <v>163</v>
      </c>
      <c r="O786" t="s">
        <v>163</v>
      </c>
      <c r="P786" t="s">
        <v>163</v>
      </c>
      <c r="Q786" s="80" t="s">
        <v>163</v>
      </c>
      <c r="R786" s="79"/>
      <c r="T786" t="s">
        <v>163</v>
      </c>
      <c r="U786" t="s">
        <v>163</v>
      </c>
      <c r="V786" t="s">
        <v>163</v>
      </c>
    </row>
    <row r="787" spans="2:22" x14ac:dyDescent="0.35">
      <c r="B787" t="s">
        <v>163</v>
      </c>
      <c r="C787" s="79" t="s">
        <v>163</v>
      </c>
      <c r="E787" t="s">
        <v>163</v>
      </c>
      <c r="F787" t="s">
        <v>163</v>
      </c>
      <c r="G787" t="s">
        <v>163</v>
      </c>
      <c r="H787" t="s">
        <v>163</v>
      </c>
      <c r="I787" t="s">
        <v>163</v>
      </c>
      <c r="J787" t="s">
        <v>163</v>
      </c>
      <c r="K787" t="s">
        <v>163</v>
      </c>
      <c r="L787" t="s">
        <v>163</v>
      </c>
      <c r="M787" t="s">
        <v>163</v>
      </c>
      <c r="N787" t="s">
        <v>163</v>
      </c>
      <c r="O787" t="s">
        <v>163</v>
      </c>
      <c r="P787" t="s">
        <v>163</v>
      </c>
      <c r="Q787" s="80" t="s">
        <v>163</v>
      </c>
      <c r="R787" s="79"/>
      <c r="T787" t="s">
        <v>163</v>
      </c>
      <c r="U787" t="s">
        <v>163</v>
      </c>
      <c r="V787" t="s">
        <v>163</v>
      </c>
    </row>
    <row r="788" spans="2:22" x14ac:dyDescent="0.35">
      <c r="B788" t="s">
        <v>163</v>
      </c>
      <c r="C788" s="79" t="s">
        <v>163</v>
      </c>
      <c r="E788" t="s">
        <v>163</v>
      </c>
      <c r="F788" t="s">
        <v>163</v>
      </c>
      <c r="G788" t="s">
        <v>163</v>
      </c>
      <c r="H788" t="s">
        <v>163</v>
      </c>
      <c r="I788" t="s">
        <v>163</v>
      </c>
      <c r="J788" t="s">
        <v>163</v>
      </c>
      <c r="K788" t="s">
        <v>163</v>
      </c>
      <c r="L788" t="s">
        <v>163</v>
      </c>
      <c r="M788" t="s">
        <v>163</v>
      </c>
      <c r="N788" t="s">
        <v>163</v>
      </c>
      <c r="O788" t="s">
        <v>163</v>
      </c>
      <c r="P788" t="s">
        <v>163</v>
      </c>
      <c r="Q788" s="80" t="s">
        <v>163</v>
      </c>
      <c r="R788" s="79"/>
      <c r="T788" t="s">
        <v>163</v>
      </c>
      <c r="U788" t="s">
        <v>163</v>
      </c>
      <c r="V788" t="s">
        <v>163</v>
      </c>
    </row>
    <row r="789" spans="2:22" x14ac:dyDescent="0.35">
      <c r="B789" t="s">
        <v>163</v>
      </c>
      <c r="C789" s="79" t="s">
        <v>163</v>
      </c>
      <c r="E789" t="s">
        <v>163</v>
      </c>
      <c r="F789" t="s">
        <v>163</v>
      </c>
      <c r="G789" t="s">
        <v>163</v>
      </c>
      <c r="H789" t="s">
        <v>163</v>
      </c>
      <c r="I789" t="s">
        <v>163</v>
      </c>
      <c r="J789" t="s">
        <v>163</v>
      </c>
      <c r="K789" t="s">
        <v>163</v>
      </c>
      <c r="L789" t="s">
        <v>163</v>
      </c>
      <c r="M789" t="s">
        <v>163</v>
      </c>
      <c r="N789" t="s">
        <v>163</v>
      </c>
      <c r="O789" t="s">
        <v>163</v>
      </c>
      <c r="P789" t="s">
        <v>163</v>
      </c>
      <c r="Q789" s="80" t="s">
        <v>163</v>
      </c>
      <c r="R789" s="79"/>
      <c r="T789" t="s">
        <v>163</v>
      </c>
      <c r="U789" t="s">
        <v>163</v>
      </c>
      <c r="V789" t="s">
        <v>163</v>
      </c>
    </row>
    <row r="790" spans="2:22" x14ac:dyDescent="0.35">
      <c r="B790" t="s">
        <v>163</v>
      </c>
      <c r="C790" s="79" t="s">
        <v>163</v>
      </c>
      <c r="E790" t="s">
        <v>163</v>
      </c>
      <c r="F790" t="s">
        <v>163</v>
      </c>
      <c r="G790" t="s">
        <v>163</v>
      </c>
      <c r="H790" t="s">
        <v>163</v>
      </c>
      <c r="I790" t="s">
        <v>163</v>
      </c>
      <c r="J790" t="s">
        <v>163</v>
      </c>
      <c r="K790" t="s">
        <v>163</v>
      </c>
      <c r="L790" t="s">
        <v>163</v>
      </c>
      <c r="M790" t="s">
        <v>163</v>
      </c>
      <c r="N790" t="s">
        <v>163</v>
      </c>
      <c r="O790" t="s">
        <v>163</v>
      </c>
      <c r="P790" t="s">
        <v>163</v>
      </c>
      <c r="Q790" s="80" t="s">
        <v>163</v>
      </c>
      <c r="R790" s="79"/>
      <c r="T790" t="s">
        <v>163</v>
      </c>
      <c r="U790" t="s">
        <v>163</v>
      </c>
      <c r="V790" t="s">
        <v>163</v>
      </c>
    </row>
    <row r="791" spans="2:22" x14ac:dyDescent="0.35">
      <c r="B791" t="s">
        <v>163</v>
      </c>
      <c r="C791" s="79" t="s">
        <v>163</v>
      </c>
      <c r="E791" t="s">
        <v>163</v>
      </c>
      <c r="F791" t="s">
        <v>163</v>
      </c>
      <c r="G791" t="s">
        <v>163</v>
      </c>
      <c r="H791" t="s">
        <v>163</v>
      </c>
      <c r="I791" t="s">
        <v>163</v>
      </c>
      <c r="J791" t="s">
        <v>163</v>
      </c>
      <c r="K791" t="s">
        <v>163</v>
      </c>
      <c r="L791" t="s">
        <v>163</v>
      </c>
      <c r="M791" t="s">
        <v>163</v>
      </c>
      <c r="N791" t="s">
        <v>163</v>
      </c>
      <c r="O791" t="s">
        <v>163</v>
      </c>
      <c r="P791" t="s">
        <v>163</v>
      </c>
      <c r="Q791" s="80" t="s">
        <v>163</v>
      </c>
      <c r="R791" s="79"/>
      <c r="T791" t="s">
        <v>163</v>
      </c>
      <c r="U791" t="s">
        <v>163</v>
      </c>
      <c r="V791" t="s">
        <v>163</v>
      </c>
    </row>
    <row r="792" spans="2:22" x14ac:dyDescent="0.35">
      <c r="B792" t="s">
        <v>163</v>
      </c>
      <c r="C792" s="79" t="s">
        <v>163</v>
      </c>
      <c r="E792" t="s">
        <v>163</v>
      </c>
      <c r="F792" t="s">
        <v>163</v>
      </c>
      <c r="G792" t="s">
        <v>163</v>
      </c>
      <c r="H792" t="s">
        <v>163</v>
      </c>
      <c r="I792" t="s">
        <v>163</v>
      </c>
      <c r="J792" t="s">
        <v>163</v>
      </c>
      <c r="K792" t="s">
        <v>163</v>
      </c>
      <c r="L792" t="s">
        <v>163</v>
      </c>
      <c r="M792" t="s">
        <v>163</v>
      </c>
      <c r="N792" t="s">
        <v>163</v>
      </c>
      <c r="O792" t="s">
        <v>163</v>
      </c>
      <c r="P792" t="s">
        <v>163</v>
      </c>
      <c r="Q792" s="80" t="s">
        <v>163</v>
      </c>
      <c r="R792" s="79"/>
      <c r="T792" t="s">
        <v>163</v>
      </c>
      <c r="U792" t="s">
        <v>163</v>
      </c>
      <c r="V792" t="s">
        <v>163</v>
      </c>
    </row>
    <row r="793" spans="2:22" x14ac:dyDescent="0.35">
      <c r="B793" t="s">
        <v>163</v>
      </c>
      <c r="C793" s="79" t="s">
        <v>163</v>
      </c>
      <c r="E793" t="s">
        <v>163</v>
      </c>
      <c r="F793" t="s">
        <v>163</v>
      </c>
      <c r="G793" t="s">
        <v>163</v>
      </c>
      <c r="H793" t="s">
        <v>163</v>
      </c>
      <c r="I793" t="s">
        <v>163</v>
      </c>
      <c r="J793" t="s">
        <v>163</v>
      </c>
      <c r="K793" t="s">
        <v>163</v>
      </c>
      <c r="L793" t="s">
        <v>163</v>
      </c>
      <c r="M793" t="s">
        <v>163</v>
      </c>
      <c r="N793" t="s">
        <v>163</v>
      </c>
      <c r="O793" t="s">
        <v>163</v>
      </c>
      <c r="P793" t="s">
        <v>163</v>
      </c>
      <c r="Q793" s="80" t="s">
        <v>163</v>
      </c>
      <c r="R793" s="79"/>
      <c r="T793" t="s">
        <v>163</v>
      </c>
      <c r="U793" t="s">
        <v>163</v>
      </c>
      <c r="V793" t="s">
        <v>163</v>
      </c>
    </row>
    <row r="794" spans="2:22" x14ac:dyDescent="0.35">
      <c r="B794" t="s">
        <v>163</v>
      </c>
      <c r="C794" s="79" t="s">
        <v>163</v>
      </c>
      <c r="E794" t="s">
        <v>163</v>
      </c>
      <c r="F794" t="s">
        <v>163</v>
      </c>
      <c r="G794" t="s">
        <v>163</v>
      </c>
      <c r="H794" t="s">
        <v>163</v>
      </c>
      <c r="I794" t="s">
        <v>163</v>
      </c>
      <c r="J794" t="s">
        <v>163</v>
      </c>
      <c r="K794" t="s">
        <v>163</v>
      </c>
      <c r="L794" t="s">
        <v>163</v>
      </c>
      <c r="M794" t="s">
        <v>163</v>
      </c>
      <c r="N794" t="s">
        <v>163</v>
      </c>
      <c r="O794" t="s">
        <v>163</v>
      </c>
      <c r="P794" t="s">
        <v>163</v>
      </c>
      <c r="Q794" s="80" t="s">
        <v>163</v>
      </c>
      <c r="R794" s="79"/>
      <c r="T794" t="s">
        <v>163</v>
      </c>
      <c r="U794" t="s">
        <v>163</v>
      </c>
      <c r="V794" t="s">
        <v>163</v>
      </c>
    </row>
    <row r="795" spans="2:22" x14ac:dyDescent="0.35">
      <c r="B795" t="s">
        <v>163</v>
      </c>
      <c r="C795" s="79" t="s">
        <v>163</v>
      </c>
      <c r="E795" t="s">
        <v>163</v>
      </c>
      <c r="F795" t="s">
        <v>163</v>
      </c>
      <c r="G795" t="s">
        <v>163</v>
      </c>
      <c r="H795" t="s">
        <v>163</v>
      </c>
      <c r="I795" t="s">
        <v>163</v>
      </c>
      <c r="J795" t="s">
        <v>163</v>
      </c>
      <c r="K795" t="s">
        <v>163</v>
      </c>
      <c r="L795" t="s">
        <v>163</v>
      </c>
      <c r="M795" t="s">
        <v>163</v>
      </c>
      <c r="N795" t="s">
        <v>163</v>
      </c>
      <c r="O795" t="s">
        <v>163</v>
      </c>
      <c r="P795" t="s">
        <v>163</v>
      </c>
      <c r="Q795" s="80" t="s">
        <v>163</v>
      </c>
      <c r="R795" s="79"/>
      <c r="T795" t="s">
        <v>163</v>
      </c>
      <c r="U795" t="s">
        <v>163</v>
      </c>
      <c r="V795" t="s">
        <v>163</v>
      </c>
    </row>
    <row r="796" spans="2:22" x14ac:dyDescent="0.35">
      <c r="B796" t="s">
        <v>163</v>
      </c>
      <c r="C796" s="79" t="s">
        <v>163</v>
      </c>
      <c r="E796" t="s">
        <v>163</v>
      </c>
      <c r="F796" t="s">
        <v>163</v>
      </c>
      <c r="G796" t="s">
        <v>163</v>
      </c>
      <c r="H796" t="s">
        <v>163</v>
      </c>
      <c r="I796" t="s">
        <v>163</v>
      </c>
      <c r="J796" t="s">
        <v>163</v>
      </c>
      <c r="K796" t="s">
        <v>163</v>
      </c>
      <c r="L796" t="s">
        <v>163</v>
      </c>
      <c r="M796" t="s">
        <v>163</v>
      </c>
      <c r="N796" t="s">
        <v>163</v>
      </c>
      <c r="O796" t="s">
        <v>163</v>
      </c>
      <c r="P796" t="s">
        <v>163</v>
      </c>
      <c r="Q796" s="80" t="s">
        <v>163</v>
      </c>
      <c r="R796" s="79"/>
      <c r="T796" t="s">
        <v>163</v>
      </c>
      <c r="U796" t="s">
        <v>163</v>
      </c>
      <c r="V796" t="s">
        <v>163</v>
      </c>
    </row>
    <row r="797" spans="2:22" x14ac:dyDescent="0.35">
      <c r="B797" t="s">
        <v>163</v>
      </c>
      <c r="C797" s="79" t="s">
        <v>163</v>
      </c>
      <c r="E797" t="s">
        <v>163</v>
      </c>
      <c r="F797" t="s">
        <v>163</v>
      </c>
      <c r="G797" t="s">
        <v>163</v>
      </c>
      <c r="H797" t="s">
        <v>163</v>
      </c>
      <c r="I797" t="s">
        <v>163</v>
      </c>
      <c r="J797" t="s">
        <v>163</v>
      </c>
      <c r="K797" t="s">
        <v>163</v>
      </c>
      <c r="L797" t="s">
        <v>163</v>
      </c>
      <c r="M797" t="s">
        <v>163</v>
      </c>
      <c r="N797" t="s">
        <v>163</v>
      </c>
      <c r="O797" t="s">
        <v>163</v>
      </c>
      <c r="P797" t="s">
        <v>163</v>
      </c>
      <c r="Q797" s="80" t="s">
        <v>163</v>
      </c>
      <c r="R797" s="79"/>
      <c r="T797" t="s">
        <v>163</v>
      </c>
      <c r="U797" t="s">
        <v>163</v>
      </c>
      <c r="V797" t="s">
        <v>163</v>
      </c>
    </row>
    <row r="798" spans="2:22" x14ac:dyDescent="0.35">
      <c r="B798" t="s">
        <v>163</v>
      </c>
      <c r="C798" s="79" t="s">
        <v>163</v>
      </c>
      <c r="E798" t="s">
        <v>163</v>
      </c>
      <c r="F798" t="s">
        <v>163</v>
      </c>
      <c r="G798" t="s">
        <v>163</v>
      </c>
      <c r="H798" t="s">
        <v>163</v>
      </c>
      <c r="I798" t="s">
        <v>163</v>
      </c>
      <c r="J798" t="s">
        <v>163</v>
      </c>
      <c r="K798" t="s">
        <v>163</v>
      </c>
      <c r="L798" t="s">
        <v>163</v>
      </c>
      <c r="M798" t="s">
        <v>163</v>
      </c>
      <c r="N798" t="s">
        <v>163</v>
      </c>
      <c r="O798" t="s">
        <v>163</v>
      </c>
      <c r="P798" t="s">
        <v>163</v>
      </c>
      <c r="Q798" s="80" t="s">
        <v>163</v>
      </c>
      <c r="R798" s="79"/>
      <c r="T798" t="s">
        <v>163</v>
      </c>
      <c r="U798" t="s">
        <v>163</v>
      </c>
      <c r="V798" t="s">
        <v>163</v>
      </c>
    </row>
    <row r="799" spans="2:22" x14ac:dyDescent="0.35">
      <c r="B799" t="s">
        <v>163</v>
      </c>
      <c r="C799" s="79" t="s">
        <v>163</v>
      </c>
      <c r="E799" t="s">
        <v>163</v>
      </c>
      <c r="F799" t="s">
        <v>163</v>
      </c>
      <c r="G799" t="s">
        <v>163</v>
      </c>
      <c r="H799" t="s">
        <v>163</v>
      </c>
      <c r="I799" t="s">
        <v>163</v>
      </c>
      <c r="J799" t="s">
        <v>163</v>
      </c>
      <c r="K799" t="s">
        <v>163</v>
      </c>
      <c r="L799" t="s">
        <v>163</v>
      </c>
      <c r="M799" t="s">
        <v>163</v>
      </c>
      <c r="N799" t="s">
        <v>163</v>
      </c>
      <c r="O799" t="s">
        <v>163</v>
      </c>
      <c r="P799" t="s">
        <v>163</v>
      </c>
      <c r="Q799" s="80" t="s">
        <v>163</v>
      </c>
      <c r="R799" s="79"/>
      <c r="T799" t="s">
        <v>163</v>
      </c>
      <c r="U799" t="s">
        <v>163</v>
      </c>
      <c r="V799" t="s">
        <v>163</v>
      </c>
    </row>
    <row r="800" spans="2:22" x14ac:dyDescent="0.35">
      <c r="B800" t="s">
        <v>163</v>
      </c>
      <c r="C800" s="79" t="s">
        <v>163</v>
      </c>
      <c r="E800" t="s">
        <v>163</v>
      </c>
      <c r="F800" t="s">
        <v>163</v>
      </c>
      <c r="G800" t="s">
        <v>163</v>
      </c>
      <c r="H800" t="s">
        <v>163</v>
      </c>
      <c r="I800" t="s">
        <v>163</v>
      </c>
      <c r="J800" t="s">
        <v>163</v>
      </c>
      <c r="K800" t="s">
        <v>163</v>
      </c>
      <c r="L800" t="s">
        <v>163</v>
      </c>
      <c r="M800" t="s">
        <v>163</v>
      </c>
      <c r="N800" t="s">
        <v>163</v>
      </c>
      <c r="O800" t="s">
        <v>163</v>
      </c>
      <c r="P800" t="s">
        <v>163</v>
      </c>
      <c r="Q800" s="80" t="s">
        <v>163</v>
      </c>
      <c r="R800" s="79"/>
      <c r="T800" t="s">
        <v>163</v>
      </c>
      <c r="U800" t="s">
        <v>163</v>
      </c>
      <c r="V800" t="s">
        <v>163</v>
      </c>
    </row>
    <row r="801" spans="2:22" x14ac:dyDescent="0.35">
      <c r="B801" t="s">
        <v>163</v>
      </c>
      <c r="C801" s="79" t="s">
        <v>163</v>
      </c>
      <c r="E801" t="s">
        <v>163</v>
      </c>
      <c r="F801" t="s">
        <v>163</v>
      </c>
      <c r="G801" t="s">
        <v>163</v>
      </c>
      <c r="H801" t="s">
        <v>163</v>
      </c>
      <c r="I801" t="s">
        <v>163</v>
      </c>
      <c r="J801" t="s">
        <v>163</v>
      </c>
      <c r="K801" t="s">
        <v>163</v>
      </c>
      <c r="L801" t="s">
        <v>163</v>
      </c>
      <c r="M801" t="s">
        <v>163</v>
      </c>
      <c r="N801" t="s">
        <v>163</v>
      </c>
      <c r="O801" t="s">
        <v>163</v>
      </c>
      <c r="P801" t="s">
        <v>163</v>
      </c>
      <c r="Q801" s="80" t="s">
        <v>163</v>
      </c>
      <c r="R801" s="79"/>
      <c r="T801" t="s">
        <v>163</v>
      </c>
      <c r="U801" t="s">
        <v>163</v>
      </c>
      <c r="V801" t="s">
        <v>163</v>
      </c>
    </row>
    <row r="802" spans="2:22" x14ac:dyDescent="0.35">
      <c r="B802" t="s">
        <v>163</v>
      </c>
      <c r="C802" s="79" t="s">
        <v>163</v>
      </c>
      <c r="E802" t="s">
        <v>163</v>
      </c>
      <c r="F802" t="s">
        <v>163</v>
      </c>
      <c r="G802" t="s">
        <v>163</v>
      </c>
      <c r="H802" t="s">
        <v>163</v>
      </c>
      <c r="I802" t="s">
        <v>163</v>
      </c>
      <c r="J802" t="s">
        <v>163</v>
      </c>
      <c r="K802" t="s">
        <v>163</v>
      </c>
      <c r="L802" t="s">
        <v>163</v>
      </c>
      <c r="M802" t="s">
        <v>163</v>
      </c>
      <c r="N802" t="s">
        <v>163</v>
      </c>
      <c r="O802" t="s">
        <v>163</v>
      </c>
      <c r="P802" t="s">
        <v>163</v>
      </c>
      <c r="Q802" s="80" t="s">
        <v>163</v>
      </c>
      <c r="R802" s="79"/>
      <c r="T802" t="s">
        <v>163</v>
      </c>
      <c r="U802" t="s">
        <v>163</v>
      </c>
      <c r="V802" t="s">
        <v>163</v>
      </c>
    </row>
    <row r="803" spans="2:22" x14ac:dyDescent="0.35">
      <c r="B803" t="s">
        <v>163</v>
      </c>
      <c r="C803" s="79" t="s">
        <v>163</v>
      </c>
      <c r="E803" t="s">
        <v>163</v>
      </c>
      <c r="F803" t="s">
        <v>163</v>
      </c>
      <c r="G803" t="s">
        <v>163</v>
      </c>
      <c r="H803" t="s">
        <v>163</v>
      </c>
      <c r="I803" t="s">
        <v>163</v>
      </c>
      <c r="J803" t="s">
        <v>163</v>
      </c>
      <c r="K803" t="s">
        <v>163</v>
      </c>
      <c r="L803" t="s">
        <v>163</v>
      </c>
      <c r="M803" t="s">
        <v>163</v>
      </c>
      <c r="N803" t="s">
        <v>163</v>
      </c>
      <c r="O803" t="s">
        <v>163</v>
      </c>
      <c r="P803" t="s">
        <v>163</v>
      </c>
      <c r="Q803" s="80" t="s">
        <v>163</v>
      </c>
      <c r="R803" s="79"/>
      <c r="T803" t="s">
        <v>163</v>
      </c>
      <c r="U803" t="s">
        <v>163</v>
      </c>
      <c r="V803" t="s">
        <v>163</v>
      </c>
    </row>
    <row r="804" spans="2:22" x14ac:dyDescent="0.35">
      <c r="B804" t="s">
        <v>163</v>
      </c>
      <c r="C804" s="79" t="s">
        <v>163</v>
      </c>
      <c r="E804" t="s">
        <v>163</v>
      </c>
      <c r="F804" t="s">
        <v>163</v>
      </c>
      <c r="G804" t="s">
        <v>163</v>
      </c>
      <c r="H804" t="s">
        <v>163</v>
      </c>
      <c r="I804" t="s">
        <v>163</v>
      </c>
      <c r="J804" t="s">
        <v>163</v>
      </c>
      <c r="K804" t="s">
        <v>163</v>
      </c>
      <c r="L804" t="s">
        <v>163</v>
      </c>
      <c r="M804" t="s">
        <v>163</v>
      </c>
      <c r="N804" t="s">
        <v>163</v>
      </c>
      <c r="O804" t="s">
        <v>163</v>
      </c>
      <c r="P804" t="s">
        <v>163</v>
      </c>
      <c r="Q804" s="80" t="s">
        <v>163</v>
      </c>
      <c r="R804" s="79"/>
      <c r="T804" t="s">
        <v>163</v>
      </c>
      <c r="U804" t="s">
        <v>163</v>
      </c>
      <c r="V804" t="s">
        <v>163</v>
      </c>
    </row>
    <row r="805" spans="2:22" x14ac:dyDescent="0.35">
      <c r="B805" t="s">
        <v>163</v>
      </c>
      <c r="C805" s="79" t="s">
        <v>163</v>
      </c>
      <c r="E805" t="s">
        <v>163</v>
      </c>
      <c r="F805" t="s">
        <v>163</v>
      </c>
      <c r="G805" t="s">
        <v>163</v>
      </c>
      <c r="H805" t="s">
        <v>163</v>
      </c>
      <c r="I805" t="s">
        <v>163</v>
      </c>
      <c r="J805" t="s">
        <v>163</v>
      </c>
      <c r="K805" t="s">
        <v>163</v>
      </c>
      <c r="L805" t="s">
        <v>163</v>
      </c>
      <c r="M805" t="s">
        <v>163</v>
      </c>
      <c r="N805" t="s">
        <v>163</v>
      </c>
      <c r="O805" t="s">
        <v>163</v>
      </c>
      <c r="P805" t="s">
        <v>163</v>
      </c>
      <c r="Q805" s="80" t="s">
        <v>163</v>
      </c>
      <c r="R805" s="79"/>
      <c r="T805" t="s">
        <v>163</v>
      </c>
      <c r="U805" t="s">
        <v>163</v>
      </c>
      <c r="V805" t="s">
        <v>163</v>
      </c>
    </row>
    <row r="806" spans="2:22" x14ac:dyDescent="0.35">
      <c r="B806" t="s">
        <v>163</v>
      </c>
      <c r="C806" s="79" t="s">
        <v>163</v>
      </c>
      <c r="E806" t="s">
        <v>163</v>
      </c>
      <c r="F806" t="s">
        <v>163</v>
      </c>
      <c r="G806" t="s">
        <v>163</v>
      </c>
      <c r="H806" t="s">
        <v>163</v>
      </c>
      <c r="I806" t="s">
        <v>163</v>
      </c>
      <c r="J806" t="s">
        <v>163</v>
      </c>
      <c r="K806" t="s">
        <v>163</v>
      </c>
      <c r="L806" t="s">
        <v>163</v>
      </c>
      <c r="M806" t="s">
        <v>163</v>
      </c>
      <c r="N806" t="s">
        <v>163</v>
      </c>
      <c r="O806" t="s">
        <v>163</v>
      </c>
      <c r="P806" t="s">
        <v>163</v>
      </c>
      <c r="Q806" s="80" t="s">
        <v>163</v>
      </c>
      <c r="R806" s="79"/>
      <c r="T806" t="s">
        <v>163</v>
      </c>
      <c r="U806" t="s">
        <v>163</v>
      </c>
      <c r="V806" t="s">
        <v>163</v>
      </c>
    </row>
    <row r="807" spans="2:22" x14ac:dyDescent="0.35">
      <c r="B807" t="s">
        <v>163</v>
      </c>
      <c r="C807" s="79" t="s">
        <v>163</v>
      </c>
      <c r="E807" t="s">
        <v>163</v>
      </c>
      <c r="F807" t="s">
        <v>163</v>
      </c>
      <c r="G807" t="s">
        <v>163</v>
      </c>
      <c r="H807" t="s">
        <v>163</v>
      </c>
      <c r="I807" t="s">
        <v>163</v>
      </c>
      <c r="J807" t="s">
        <v>163</v>
      </c>
      <c r="K807" t="s">
        <v>163</v>
      </c>
      <c r="L807" t="s">
        <v>163</v>
      </c>
      <c r="M807" t="s">
        <v>163</v>
      </c>
      <c r="N807" t="s">
        <v>163</v>
      </c>
      <c r="O807" t="s">
        <v>163</v>
      </c>
      <c r="P807" t="s">
        <v>163</v>
      </c>
      <c r="Q807" s="80" t="s">
        <v>163</v>
      </c>
      <c r="R807" s="79"/>
      <c r="T807" t="s">
        <v>163</v>
      </c>
      <c r="U807" t="s">
        <v>163</v>
      </c>
      <c r="V807" t="s">
        <v>163</v>
      </c>
    </row>
    <row r="808" spans="2:22" x14ac:dyDescent="0.35">
      <c r="B808" t="s">
        <v>163</v>
      </c>
      <c r="C808" s="79" t="s">
        <v>163</v>
      </c>
      <c r="E808" t="s">
        <v>163</v>
      </c>
      <c r="F808" t="s">
        <v>163</v>
      </c>
      <c r="G808" t="s">
        <v>163</v>
      </c>
      <c r="H808" t="s">
        <v>163</v>
      </c>
      <c r="I808" t="s">
        <v>163</v>
      </c>
      <c r="J808" t="s">
        <v>163</v>
      </c>
      <c r="K808" t="s">
        <v>163</v>
      </c>
      <c r="L808" t="s">
        <v>163</v>
      </c>
      <c r="M808" t="s">
        <v>163</v>
      </c>
      <c r="N808" t="s">
        <v>163</v>
      </c>
      <c r="O808" t="s">
        <v>163</v>
      </c>
      <c r="P808" t="s">
        <v>163</v>
      </c>
      <c r="Q808" s="80" t="s">
        <v>163</v>
      </c>
      <c r="R808" s="79"/>
      <c r="T808" t="s">
        <v>163</v>
      </c>
      <c r="U808" t="s">
        <v>163</v>
      </c>
      <c r="V808" t="s">
        <v>163</v>
      </c>
    </row>
    <row r="809" spans="2:22" x14ac:dyDescent="0.35">
      <c r="B809" t="s">
        <v>163</v>
      </c>
      <c r="C809" s="79" t="s">
        <v>163</v>
      </c>
      <c r="E809" t="s">
        <v>163</v>
      </c>
      <c r="F809" t="s">
        <v>163</v>
      </c>
      <c r="G809" t="s">
        <v>163</v>
      </c>
      <c r="H809" t="s">
        <v>163</v>
      </c>
      <c r="I809" t="s">
        <v>163</v>
      </c>
      <c r="J809" t="s">
        <v>163</v>
      </c>
      <c r="K809" t="s">
        <v>163</v>
      </c>
      <c r="L809" t="s">
        <v>163</v>
      </c>
      <c r="M809" t="s">
        <v>163</v>
      </c>
      <c r="N809" t="s">
        <v>163</v>
      </c>
      <c r="O809" t="s">
        <v>163</v>
      </c>
      <c r="P809" t="s">
        <v>163</v>
      </c>
      <c r="Q809" s="80" t="s">
        <v>163</v>
      </c>
      <c r="R809" s="79"/>
      <c r="T809" t="s">
        <v>163</v>
      </c>
      <c r="U809" t="s">
        <v>163</v>
      </c>
      <c r="V809" t="s">
        <v>163</v>
      </c>
    </row>
    <row r="810" spans="2:22" x14ac:dyDescent="0.35">
      <c r="B810" t="s">
        <v>163</v>
      </c>
      <c r="C810" s="79" t="s">
        <v>163</v>
      </c>
      <c r="E810" t="s">
        <v>163</v>
      </c>
      <c r="F810" t="s">
        <v>163</v>
      </c>
      <c r="G810" t="s">
        <v>163</v>
      </c>
      <c r="H810" t="s">
        <v>163</v>
      </c>
      <c r="I810" t="s">
        <v>163</v>
      </c>
      <c r="J810" t="s">
        <v>163</v>
      </c>
      <c r="K810" t="s">
        <v>163</v>
      </c>
      <c r="L810" t="s">
        <v>163</v>
      </c>
      <c r="M810" t="s">
        <v>163</v>
      </c>
      <c r="N810" t="s">
        <v>163</v>
      </c>
      <c r="O810" t="s">
        <v>163</v>
      </c>
      <c r="P810" t="s">
        <v>163</v>
      </c>
      <c r="Q810" s="80" t="s">
        <v>163</v>
      </c>
      <c r="R810" s="79"/>
      <c r="T810" t="s">
        <v>163</v>
      </c>
      <c r="U810" t="s">
        <v>163</v>
      </c>
      <c r="V810" t="s">
        <v>163</v>
      </c>
    </row>
    <row r="811" spans="2:22" x14ac:dyDescent="0.35">
      <c r="B811" t="s">
        <v>163</v>
      </c>
      <c r="C811" s="79" t="s">
        <v>163</v>
      </c>
      <c r="E811" t="s">
        <v>163</v>
      </c>
      <c r="F811" t="s">
        <v>163</v>
      </c>
      <c r="G811" t="s">
        <v>163</v>
      </c>
      <c r="H811" t="s">
        <v>163</v>
      </c>
      <c r="I811" t="s">
        <v>163</v>
      </c>
      <c r="J811" t="s">
        <v>163</v>
      </c>
      <c r="K811" t="s">
        <v>163</v>
      </c>
      <c r="L811" t="s">
        <v>163</v>
      </c>
      <c r="M811" t="s">
        <v>163</v>
      </c>
      <c r="N811" t="s">
        <v>163</v>
      </c>
      <c r="O811" t="s">
        <v>163</v>
      </c>
      <c r="P811" t="s">
        <v>163</v>
      </c>
      <c r="Q811" s="80" t="s">
        <v>163</v>
      </c>
      <c r="R811" s="79"/>
      <c r="T811" t="s">
        <v>163</v>
      </c>
      <c r="U811" t="s">
        <v>163</v>
      </c>
      <c r="V811" t="s">
        <v>163</v>
      </c>
    </row>
    <row r="812" spans="2:22" x14ac:dyDescent="0.35">
      <c r="B812" t="s">
        <v>163</v>
      </c>
      <c r="C812" s="79" t="s">
        <v>163</v>
      </c>
      <c r="E812" t="s">
        <v>163</v>
      </c>
      <c r="F812" t="s">
        <v>163</v>
      </c>
      <c r="G812" t="s">
        <v>163</v>
      </c>
      <c r="H812" t="s">
        <v>163</v>
      </c>
      <c r="I812" t="s">
        <v>163</v>
      </c>
      <c r="J812" t="s">
        <v>163</v>
      </c>
      <c r="K812" t="s">
        <v>163</v>
      </c>
      <c r="L812" t="s">
        <v>163</v>
      </c>
      <c r="M812" t="s">
        <v>163</v>
      </c>
      <c r="N812" t="s">
        <v>163</v>
      </c>
      <c r="O812" t="s">
        <v>163</v>
      </c>
      <c r="P812" t="s">
        <v>163</v>
      </c>
      <c r="Q812" s="80" t="s">
        <v>163</v>
      </c>
      <c r="R812" s="79"/>
      <c r="T812" t="s">
        <v>163</v>
      </c>
      <c r="U812" t="s">
        <v>163</v>
      </c>
      <c r="V812" t="s">
        <v>163</v>
      </c>
    </row>
    <row r="813" spans="2:22" x14ac:dyDescent="0.35">
      <c r="B813" t="s">
        <v>163</v>
      </c>
      <c r="C813" s="79" t="s">
        <v>163</v>
      </c>
      <c r="E813" t="s">
        <v>163</v>
      </c>
      <c r="F813" t="s">
        <v>163</v>
      </c>
      <c r="G813" t="s">
        <v>163</v>
      </c>
      <c r="H813" t="s">
        <v>163</v>
      </c>
      <c r="I813" t="s">
        <v>163</v>
      </c>
      <c r="J813" t="s">
        <v>163</v>
      </c>
      <c r="K813" t="s">
        <v>163</v>
      </c>
      <c r="L813" t="s">
        <v>163</v>
      </c>
      <c r="M813" t="s">
        <v>163</v>
      </c>
      <c r="N813" t="s">
        <v>163</v>
      </c>
      <c r="O813" t="s">
        <v>163</v>
      </c>
      <c r="P813" t="s">
        <v>163</v>
      </c>
      <c r="Q813" s="80" t="s">
        <v>163</v>
      </c>
      <c r="R813" s="79"/>
      <c r="T813" t="s">
        <v>163</v>
      </c>
      <c r="U813" t="s">
        <v>163</v>
      </c>
      <c r="V813" t="s">
        <v>163</v>
      </c>
    </row>
    <row r="814" spans="2:22" x14ac:dyDescent="0.35">
      <c r="B814" t="s">
        <v>163</v>
      </c>
      <c r="C814" s="79" t="s">
        <v>163</v>
      </c>
      <c r="E814" t="s">
        <v>163</v>
      </c>
      <c r="F814" t="s">
        <v>163</v>
      </c>
      <c r="G814" t="s">
        <v>163</v>
      </c>
      <c r="H814" t="s">
        <v>163</v>
      </c>
      <c r="I814" t="s">
        <v>163</v>
      </c>
      <c r="J814" t="s">
        <v>163</v>
      </c>
      <c r="K814" t="s">
        <v>163</v>
      </c>
      <c r="L814" t="s">
        <v>163</v>
      </c>
      <c r="M814" t="s">
        <v>163</v>
      </c>
      <c r="N814" t="s">
        <v>163</v>
      </c>
      <c r="O814" t="s">
        <v>163</v>
      </c>
      <c r="P814" t="s">
        <v>163</v>
      </c>
      <c r="Q814" s="80" t="s">
        <v>163</v>
      </c>
      <c r="R814" s="79"/>
      <c r="T814" t="s">
        <v>163</v>
      </c>
      <c r="U814" t="s">
        <v>163</v>
      </c>
      <c r="V814" t="s">
        <v>163</v>
      </c>
    </row>
    <row r="815" spans="2:22" x14ac:dyDescent="0.35">
      <c r="B815" t="s">
        <v>163</v>
      </c>
      <c r="C815" s="79" t="s">
        <v>163</v>
      </c>
      <c r="E815" t="s">
        <v>163</v>
      </c>
      <c r="F815" t="s">
        <v>163</v>
      </c>
      <c r="G815" t="s">
        <v>163</v>
      </c>
      <c r="H815" t="s">
        <v>163</v>
      </c>
      <c r="I815" t="s">
        <v>163</v>
      </c>
      <c r="J815" t="s">
        <v>163</v>
      </c>
      <c r="K815" t="s">
        <v>163</v>
      </c>
      <c r="L815" t="s">
        <v>163</v>
      </c>
      <c r="M815" t="s">
        <v>163</v>
      </c>
      <c r="N815" t="s">
        <v>163</v>
      </c>
      <c r="O815" t="s">
        <v>163</v>
      </c>
      <c r="P815" t="s">
        <v>163</v>
      </c>
      <c r="Q815" s="80" t="s">
        <v>163</v>
      </c>
      <c r="R815" s="79"/>
      <c r="T815" t="s">
        <v>163</v>
      </c>
      <c r="U815" t="s">
        <v>163</v>
      </c>
      <c r="V815" t="s">
        <v>163</v>
      </c>
    </row>
    <row r="816" spans="2:22" x14ac:dyDescent="0.35">
      <c r="B816" t="s">
        <v>163</v>
      </c>
      <c r="C816" s="79" t="s">
        <v>163</v>
      </c>
      <c r="E816" t="s">
        <v>163</v>
      </c>
      <c r="F816" t="s">
        <v>163</v>
      </c>
      <c r="G816" t="s">
        <v>163</v>
      </c>
      <c r="H816" t="s">
        <v>163</v>
      </c>
      <c r="I816" t="s">
        <v>163</v>
      </c>
      <c r="J816" t="s">
        <v>163</v>
      </c>
      <c r="K816" t="s">
        <v>163</v>
      </c>
      <c r="L816" t="s">
        <v>163</v>
      </c>
      <c r="M816" t="s">
        <v>163</v>
      </c>
      <c r="N816" t="s">
        <v>163</v>
      </c>
      <c r="O816" t="s">
        <v>163</v>
      </c>
      <c r="P816" t="s">
        <v>163</v>
      </c>
      <c r="Q816" s="80" t="s">
        <v>163</v>
      </c>
      <c r="R816" s="79"/>
      <c r="T816" t="s">
        <v>163</v>
      </c>
      <c r="U816" t="s">
        <v>163</v>
      </c>
      <c r="V816" t="s">
        <v>163</v>
      </c>
    </row>
    <row r="817" spans="2:22" x14ac:dyDescent="0.35">
      <c r="B817" t="s">
        <v>163</v>
      </c>
      <c r="C817" s="79" t="s">
        <v>163</v>
      </c>
      <c r="E817" t="s">
        <v>163</v>
      </c>
      <c r="F817" t="s">
        <v>163</v>
      </c>
      <c r="G817" t="s">
        <v>163</v>
      </c>
      <c r="H817" t="s">
        <v>163</v>
      </c>
      <c r="I817" t="s">
        <v>163</v>
      </c>
      <c r="J817" t="s">
        <v>163</v>
      </c>
      <c r="K817" t="s">
        <v>163</v>
      </c>
      <c r="L817" t="s">
        <v>163</v>
      </c>
      <c r="M817" t="s">
        <v>163</v>
      </c>
      <c r="N817" t="s">
        <v>163</v>
      </c>
      <c r="O817" t="s">
        <v>163</v>
      </c>
      <c r="P817" t="s">
        <v>163</v>
      </c>
      <c r="Q817" s="80" t="s">
        <v>163</v>
      </c>
      <c r="R817" s="79"/>
      <c r="T817" t="s">
        <v>163</v>
      </c>
      <c r="U817" t="s">
        <v>163</v>
      </c>
      <c r="V817" t="s">
        <v>163</v>
      </c>
    </row>
    <row r="818" spans="2:22" x14ac:dyDescent="0.35">
      <c r="B818" t="s">
        <v>163</v>
      </c>
      <c r="C818" s="79" t="s">
        <v>163</v>
      </c>
      <c r="E818" t="s">
        <v>163</v>
      </c>
      <c r="F818" t="s">
        <v>163</v>
      </c>
      <c r="G818" t="s">
        <v>163</v>
      </c>
      <c r="H818" t="s">
        <v>163</v>
      </c>
      <c r="I818" t="s">
        <v>163</v>
      </c>
      <c r="J818" t="s">
        <v>163</v>
      </c>
      <c r="K818" t="s">
        <v>163</v>
      </c>
      <c r="L818" t="s">
        <v>163</v>
      </c>
      <c r="M818" t="s">
        <v>163</v>
      </c>
      <c r="N818" t="s">
        <v>163</v>
      </c>
      <c r="O818" t="s">
        <v>163</v>
      </c>
      <c r="P818" t="s">
        <v>163</v>
      </c>
      <c r="Q818" s="80" t="s">
        <v>163</v>
      </c>
      <c r="R818" s="79"/>
      <c r="T818" t="s">
        <v>163</v>
      </c>
      <c r="U818" t="s">
        <v>163</v>
      </c>
      <c r="V818" t="s">
        <v>163</v>
      </c>
    </row>
    <row r="819" spans="2:22" x14ac:dyDescent="0.35">
      <c r="B819" t="s">
        <v>163</v>
      </c>
      <c r="C819" s="79" t="s">
        <v>163</v>
      </c>
      <c r="E819" t="s">
        <v>163</v>
      </c>
      <c r="F819" t="s">
        <v>163</v>
      </c>
      <c r="G819" t="s">
        <v>163</v>
      </c>
      <c r="H819" t="s">
        <v>163</v>
      </c>
      <c r="I819" t="s">
        <v>163</v>
      </c>
      <c r="J819" t="s">
        <v>163</v>
      </c>
      <c r="K819" t="s">
        <v>163</v>
      </c>
      <c r="L819" t="s">
        <v>163</v>
      </c>
      <c r="M819" t="s">
        <v>163</v>
      </c>
      <c r="N819" t="s">
        <v>163</v>
      </c>
      <c r="O819" t="s">
        <v>163</v>
      </c>
      <c r="P819" t="s">
        <v>163</v>
      </c>
      <c r="Q819" s="80" t="s">
        <v>163</v>
      </c>
      <c r="R819" s="79"/>
      <c r="T819" t="s">
        <v>163</v>
      </c>
      <c r="U819" t="s">
        <v>163</v>
      </c>
      <c r="V819" t="s">
        <v>163</v>
      </c>
    </row>
    <row r="820" spans="2:22" x14ac:dyDescent="0.35">
      <c r="B820" t="s">
        <v>163</v>
      </c>
      <c r="C820" s="79" t="s">
        <v>163</v>
      </c>
      <c r="E820" t="s">
        <v>163</v>
      </c>
      <c r="F820" t="s">
        <v>163</v>
      </c>
      <c r="G820" t="s">
        <v>163</v>
      </c>
      <c r="H820" t="s">
        <v>163</v>
      </c>
      <c r="I820" t="s">
        <v>163</v>
      </c>
      <c r="J820" t="s">
        <v>163</v>
      </c>
      <c r="K820" t="s">
        <v>163</v>
      </c>
      <c r="L820" t="s">
        <v>163</v>
      </c>
      <c r="M820" t="s">
        <v>163</v>
      </c>
      <c r="N820" t="s">
        <v>163</v>
      </c>
      <c r="O820" t="s">
        <v>163</v>
      </c>
      <c r="P820" t="s">
        <v>163</v>
      </c>
      <c r="Q820" s="80" t="s">
        <v>163</v>
      </c>
      <c r="R820" s="79"/>
      <c r="T820" t="s">
        <v>163</v>
      </c>
      <c r="U820" t="s">
        <v>163</v>
      </c>
      <c r="V820" t="s">
        <v>163</v>
      </c>
    </row>
    <row r="821" spans="2:22" x14ac:dyDescent="0.35">
      <c r="B821" t="s">
        <v>163</v>
      </c>
      <c r="C821" s="79" t="s">
        <v>163</v>
      </c>
      <c r="E821" t="s">
        <v>163</v>
      </c>
      <c r="F821" t="s">
        <v>163</v>
      </c>
      <c r="G821" t="s">
        <v>163</v>
      </c>
      <c r="H821" t="s">
        <v>163</v>
      </c>
      <c r="I821" t="s">
        <v>163</v>
      </c>
      <c r="J821" t="s">
        <v>163</v>
      </c>
      <c r="K821" t="s">
        <v>163</v>
      </c>
      <c r="L821" t="s">
        <v>163</v>
      </c>
      <c r="M821" t="s">
        <v>163</v>
      </c>
      <c r="N821" t="s">
        <v>163</v>
      </c>
      <c r="O821" t="s">
        <v>163</v>
      </c>
      <c r="P821" t="s">
        <v>163</v>
      </c>
      <c r="Q821" s="80" t="s">
        <v>163</v>
      </c>
      <c r="R821" s="79"/>
      <c r="T821" t="s">
        <v>163</v>
      </c>
      <c r="U821" t="s">
        <v>163</v>
      </c>
      <c r="V821" t="s">
        <v>163</v>
      </c>
    </row>
    <row r="822" spans="2:22" x14ac:dyDescent="0.35">
      <c r="B822" t="s">
        <v>163</v>
      </c>
      <c r="C822" s="79" t="s">
        <v>163</v>
      </c>
      <c r="E822" t="s">
        <v>163</v>
      </c>
      <c r="F822" t="s">
        <v>163</v>
      </c>
      <c r="G822" t="s">
        <v>163</v>
      </c>
      <c r="H822" t="s">
        <v>163</v>
      </c>
      <c r="I822" t="s">
        <v>163</v>
      </c>
      <c r="J822" t="s">
        <v>163</v>
      </c>
      <c r="K822" t="s">
        <v>163</v>
      </c>
      <c r="L822" t="s">
        <v>163</v>
      </c>
      <c r="M822" t="s">
        <v>163</v>
      </c>
      <c r="N822" t="s">
        <v>163</v>
      </c>
      <c r="O822" t="s">
        <v>163</v>
      </c>
      <c r="P822" t="s">
        <v>163</v>
      </c>
      <c r="Q822" s="80" t="s">
        <v>163</v>
      </c>
      <c r="R822" s="79"/>
      <c r="T822" t="s">
        <v>163</v>
      </c>
      <c r="U822" t="s">
        <v>163</v>
      </c>
      <c r="V822" t="s">
        <v>163</v>
      </c>
    </row>
    <row r="823" spans="2:22" x14ac:dyDescent="0.35">
      <c r="B823" t="s">
        <v>163</v>
      </c>
      <c r="C823" s="79" t="s">
        <v>163</v>
      </c>
      <c r="E823" t="s">
        <v>163</v>
      </c>
      <c r="F823" t="s">
        <v>163</v>
      </c>
      <c r="G823" t="s">
        <v>163</v>
      </c>
      <c r="H823" t="s">
        <v>163</v>
      </c>
      <c r="I823" t="s">
        <v>163</v>
      </c>
      <c r="J823" t="s">
        <v>163</v>
      </c>
      <c r="K823" t="s">
        <v>163</v>
      </c>
      <c r="L823" t="s">
        <v>163</v>
      </c>
      <c r="M823" t="s">
        <v>163</v>
      </c>
      <c r="N823" t="s">
        <v>163</v>
      </c>
      <c r="O823" t="s">
        <v>163</v>
      </c>
      <c r="P823" t="s">
        <v>163</v>
      </c>
      <c r="Q823" s="80" t="s">
        <v>163</v>
      </c>
      <c r="R823" s="79"/>
      <c r="T823" t="s">
        <v>163</v>
      </c>
      <c r="U823" t="s">
        <v>163</v>
      </c>
      <c r="V823" t="s">
        <v>163</v>
      </c>
    </row>
    <row r="824" spans="2:22" x14ac:dyDescent="0.35">
      <c r="B824" t="s">
        <v>163</v>
      </c>
      <c r="C824" s="79" t="s">
        <v>163</v>
      </c>
      <c r="E824" t="s">
        <v>163</v>
      </c>
      <c r="F824" t="s">
        <v>163</v>
      </c>
      <c r="G824" t="s">
        <v>163</v>
      </c>
      <c r="H824" t="s">
        <v>163</v>
      </c>
      <c r="I824" t="s">
        <v>163</v>
      </c>
      <c r="J824" t="s">
        <v>163</v>
      </c>
      <c r="K824" t="s">
        <v>163</v>
      </c>
      <c r="L824" t="s">
        <v>163</v>
      </c>
      <c r="M824" t="s">
        <v>163</v>
      </c>
      <c r="N824" t="s">
        <v>163</v>
      </c>
      <c r="O824" t="s">
        <v>163</v>
      </c>
      <c r="P824" t="s">
        <v>163</v>
      </c>
      <c r="Q824" s="80" t="s">
        <v>163</v>
      </c>
      <c r="R824" s="79"/>
      <c r="T824" t="s">
        <v>163</v>
      </c>
      <c r="U824" t="s">
        <v>163</v>
      </c>
      <c r="V824" t="s">
        <v>163</v>
      </c>
    </row>
    <row r="825" spans="2:22" x14ac:dyDescent="0.35">
      <c r="B825" t="s">
        <v>163</v>
      </c>
      <c r="C825" s="79" t="s">
        <v>163</v>
      </c>
      <c r="E825" t="s">
        <v>163</v>
      </c>
      <c r="F825" t="s">
        <v>163</v>
      </c>
      <c r="G825" t="s">
        <v>163</v>
      </c>
      <c r="H825" t="s">
        <v>163</v>
      </c>
      <c r="I825" t="s">
        <v>163</v>
      </c>
      <c r="J825" t="s">
        <v>163</v>
      </c>
      <c r="K825" t="s">
        <v>163</v>
      </c>
      <c r="L825" t="s">
        <v>163</v>
      </c>
      <c r="M825" t="s">
        <v>163</v>
      </c>
      <c r="N825" t="s">
        <v>163</v>
      </c>
      <c r="O825" t="s">
        <v>163</v>
      </c>
      <c r="P825" t="s">
        <v>163</v>
      </c>
      <c r="Q825" s="80" t="s">
        <v>163</v>
      </c>
      <c r="R825" s="79"/>
      <c r="T825" t="s">
        <v>163</v>
      </c>
      <c r="U825" t="s">
        <v>163</v>
      </c>
      <c r="V825" t="s">
        <v>163</v>
      </c>
    </row>
    <row r="826" spans="2:22" x14ac:dyDescent="0.35">
      <c r="B826" t="s">
        <v>163</v>
      </c>
      <c r="C826" s="79" t="s">
        <v>163</v>
      </c>
      <c r="E826" t="s">
        <v>163</v>
      </c>
      <c r="F826" t="s">
        <v>163</v>
      </c>
      <c r="G826" t="s">
        <v>163</v>
      </c>
      <c r="H826" t="s">
        <v>163</v>
      </c>
      <c r="I826" t="s">
        <v>163</v>
      </c>
      <c r="J826" t="s">
        <v>163</v>
      </c>
      <c r="K826" t="s">
        <v>163</v>
      </c>
      <c r="L826" t="s">
        <v>163</v>
      </c>
      <c r="M826" t="s">
        <v>163</v>
      </c>
      <c r="N826" t="s">
        <v>163</v>
      </c>
      <c r="O826" t="s">
        <v>163</v>
      </c>
      <c r="P826" t="s">
        <v>163</v>
      </c>
      <c r="Q826" s="80" t="s">
        <v>163</v>
      </c>
      <c r="R826" s="79"/>
      <c r="T826" t="s">
        <v>163</v>
      </c>
      <c r="U826" t="s">
        <v>163</v>
      </c>
      <c r="V826" t="s">
        <v>163</v>
      </c>
    </row>
    <row r="827" spans="2:22" x14ac:dyDescent="0.35">
      <c r="B827" t="s">
        <v>163</v>
      </c>
      <c r="C827" s="79" t="s">
        <v>163</v>
      </c>
      <c r="E827" t="s">
        <v>163</v>
      </c>
      <c r="F827" t="s">
        <v>163</v>
      </c>
      <c r="G827" t="s">
        <v>163</v>
      </c>
      <c r="H827" t="s">
        <v>163</v>
      </c>
      <c r="I827" t="s">
        <v>163</v>
      </c>
      <c r="J827" t="s">
        <v>163</v>
      </c>
      <c r="K827" t="s">
        <v>163</v>
      </c>
      <c r="L827" t="s">
        <v>163</v>
      </c>
      <c r="M827" t="s">
        <v>163</v>
      </c>
      <c r="N827" t="s">
        <v>163</v>
      </c>
      <c r="O827" t="s">
        <v>163</v>
      </c>
      <c r="P827" t="s">
        <v>163</v>
      </c>
      <c r="Q827" s="80" t="s">
        <v>163</v>
      </c>
      <c r="R827" s="79"/>
      <c r="T827" t="s">
        <v>163</v>
      </c>
      <c r="U827" t="s">
        <v>163</v>
      </c>
      <c r="V827" t="s">
        <v>163</v>
      </c>
    </row>
    <row r="828" spans="2:22" x14ac:dyDescent="0.35">
      <c r="B828" t="s">
        <v>163</v>
      </c>
      <c r="C828" s="79" t="s">
        <v>163</v>
      </c>
      <c r="E828" t="s">
        <v>163</v>
      </c>
      <c r="F828" t="s">
        <v>163</v>
      </c>
      <c r="G828" t="s">
        <v>163</v>
      </c>
      <c r="H828" t="s">
        <v>163</v>
      </c>
      <c r="I828" t="s">
        <v>163</v>
      </c>
      <c r="J828" t="s">
        <v>163</v>
      </c>
      <c r="K828" t="s">
        <v>163</v>
      </c>
      <c r="L828" t="s">
        <v>163</v>
      </c>
      <c r="M828" t="s">
        <v>163</v>
      </c>
      <c r="N828" t="s">
        <v>163</v>
      </c>
      <c r="O828" t="s">
        <v>163</v>
      </c>
      <c r="P828" t="s">
        <v>163</v>
      </c>
      <c r="Q828" s="80" t="s">
        <v>163</v>
      </c>
      <c r="R828" s="79"/>
      <c r="T828" t="s">
        <v>163</v>
      </c>
      <c r="U828" t="s">
        <v>163</v>
      </c>
      <c r="V828" t="s">
        <v>163</v>
      </c>
    </row>
    <row r="829" spans="2:22" x14ac:dyDescent="0.35">
      <c r="B829" t="s">
        <v>163</v>
      </c>
      <c r="C829" s="79" t="s">
        <v>163</v>
      </c>
      <c r="E829" t="s">
        <v>163</v>
      </c>
      <c r="F829" t="s">
        <v>163</v>
      </c>
      <c r="G829" t="s">
        <v>163</v>
      </c>
      <c r="H829" t="s">
        <v>163</v>
      </c>
      <c r="I829" t="s">
        <v>163</v>
      </c>
      <c r="J829" t="s">
        <v>163</v>
      </c>
      <c r="K829" t="s">
        <v>163</v>
      </c>
      <c r="L829" t="s">
        <v>163</v>
      </c>
      <c r="M829" t="s">
        <v>163</v>
      </c>
      <c r="N829" t="s">
        <v>163</v>
      </c>
      <c r="O829" t="s">
        <v>163</v>
      </c>
      <c r="P829" t="s">
        <v>163</v>
      </c>
      <c r="Q829" s="80" t="s">
        <v>163</v>
      </c>
      <c r="R829" s="79"/>
      <c r="T829" t="s">
        <v>163</v>
      </c>
      <c r="U829" t="s">
        <v>163</v>
      </c>
      <c r="V829" t="s">
        <v>163</v>
      </c>
    </row>
    <row r="830" spans="2:22" x14ac:dyDescent="0.35">
      <c r="B830" t="s">
        <v>163</v>
      </c>
      <c r="C830" s="79" t="s">
        <v>163</v>
      </c>
      <c r="E830" t="s">
        <v>163</v>
      </c>
      <c r="F830" t="s">
        <v>163</v>
      </c>
      <c r="G830" t="s">
        <v>163</v>
      </c>
      <c r="H830" t="s">
        <v>163</v>
      </c>
      <c r="I830" t="s">
        <v>163</v>
      </c>
      <c r="J830" t="s">
        <v>163</v>
      </c>
      <c r="K830" t="s">
        <v>163</v>
      </c>
      <c r="L830" t="s">
        <v>163</v>
      </c>
      <c r="M830" t="s">
        <v>163</v>
      </c>
      <c r="N830" t="s">
        <v>163</v>
      </c>
      <c r="O830" t="s">
        <v>163</v>
      </c>
      <c r="P830" t="s">
        <v>163</v>
      </c>
      <c r="Q830" s="80" t="s">
        <v>163</v>
      </c>
      <c r="R830" s="79"/>
      <c r="T830" t="s">
        <v>163</v>
      </c>
      <c r="U830" t="s">
        <v>163</v>
      </c>
      <c r="V830" t="s">
        <v>163</v>
      </c>
    </row>
    <row r="831" spans="2:22" x14ac:dyDescent="0.35">
      <c r="B831" t="s">
        <v>163</v>
      </c>
      <c r="C831" s="79" t="s">
        <v>163</v>
      </c>
      <c r="E831" t="s">
        <v>163</v>
      </c>
      <c r="F831" t="s">
        <v>163</v>
      </c>
      <c r="G831" t="s">
        <v>163</v>
      </c>
      <c r="H831" t="s">
        <v>163</v>
      </c>
      <c r="I831" t="s">
        <v>163</v>
      </c>
      <c r="J831" t="s">
        <v>163</v>
      </c>
      <c r="K831" t="s">
        <v>163</v>
      </c>
      <c r="L831" t="s">
        <v>163</v>
      </c>
      <c r="M831" t="s">
        <v>163</v>
      </c>
      <c r="N831" t="s">
        <v>163</v>
      </c>
      <c r="O831" t="s">
        <v>163</v>
      </c>
      <c r="P831" t="s">
        <v>163</v>
      </c>
      <c r="Q831" s="80" t="s">
        <v>163</v>
      </c>
      <c r="R831" s="79"/>
      <c r="T831" t="s">
        <v>163</v>
      </c>
      <c r="U831" t="s">
        <v>163</v>
      </c>
      <c r="V831" t="s">
        <v>163</v>
      </c>
    </row>
    <row r="832" spans="2:22" x14ac:dyDescent="0.35">
      <c r="B832" t="s">
        <v>163</v>
      </c>
      <c r="C832" s="79" t="s">
        <v>163</v>
      </c>
      <c r="E832" t="s">
        <v>163</v>
      </c>
      <c r="F832" t="s">
        <v>163</v>
      </c>
      <c r="G832" t="s">
        <v>163</v>
      </c>
      <c r="H832" t="s">
        <v>163</v>
      </c>
      <c r="I832" t="s">
        <v>163</v>
      </c>
      <c r="J832" t="s">
        <v>163</v>
      </c>
      <c r="K832" t="s">
        <v>163</v>
      </c>
      <c r="L832" t="s">
        <v>163</v>
      </c>
      <c r="M832" t="s">
        <v>163</v>
      </c>
      <c r="N832" t="s">
        <v>163</v>
      </c>
      <c r="O832" t="s">
        <v>163</v>
      </c>
      <c r="P832" t="s">
        <v>163</v>
      </c>
      <c r="Q832" s="80" t="s">
        <v>163</v>
      </c>
      <c r="R832" s="79"/>
      <c r="T832" t="s">
        <v>163</v>
      </c>
      <c r="U832" t="s">
        <v>163</v>
      </c>
      <c r="V832" t="s">
        <v>163</v>
      </c>
    </row>
    <row r="833" spans="2:22" x14ac:dyDescent="0.35">
      <c r="B833" t="s">
        <v>163</v>
      </c>
      <c r="C833" s="79" t="s">
        <v>163</v>
      </c>
      <c r="E833" t="s">
        <v>163</v>
      </c>
      <c r="F833" t="s">
        <v>163</v>
      </c>
      <c r="G833" t="s">
        <v>163</v>
      </c>
      <c r="H833" t="s">
        <v>163</v>
      </c>
      <c r="I833" t="s">
        <v>163</v>
      </c>
      <c r="J833" t="s">
        <v>163</v>
      </c>
      <c r="K833" t="s">
        <v>163</v>
      </c>
      <c r="L833" t="s">
        <v>163</v>
      </c>
      <c r="M833" t="s">
        <v>163</v>
      </c>
      <c r="N833" t="s">
        <v>163</v>
      </c>
      <c r="O833" t="s">
        <v>163</v>
      </c>
      <c r="P833" t="s">
        <v>163</v>
      </c>
      <c r="Q833" s="80" t="s">
        <v>163</v>
      </c>
      <c r="R833" s="79"/>
      <c r="T833" t="s">
        <v>163</v>
      </c>
      <c r="U833" t="s">
        <v>163</v>
      </c>
      <c r="V833" t="s">
        <v>163</v>
      </c>
    </row>
    <row r="834" spans="2:22" x14ac:dyDescent="0.35">
      <c r="B834" t="s">
        <v>163</v>
      </c>
      <c r="C834" s="79" t="s">
        <v>163</v>
      </c>
      <c r="E834" t="s">
        <v>163</v>
      </c>
      <c r="F834" t="s">
        <v>163</v>
      </c>
      <c r="G834" t="s">
        <v>163</v>
      </c>
      <c r="H834" t="s">
        <v>163</v>
      </c>
      <c r="I834" t="s">
        <v>163</v>
      </c>
      <c r="J834" t="s">
        <v>163</v>
      </c>
      <c r="K834" t="s">
        <v>163</v>
      </c>
      <c r="L834" t="s">
        <v>163</v>
      </c>
      <c r="M834" t="s">
        <v>163</v>
      </c>
      <c r="N834" t="s">
        <v>163</v>
      </c>
      <c r="O834" t="s">
        <v>163</v>
      </c>
      <c r="P834" t="s">
        <v>163</v>
      </c>
      <c r="Q834" s="80" t="s">
        <v>163</v>
      </c>
      <c r="R834" s="79"/>
      <c r="T834" t="s">
        <v>163</v>
      </c>
      <c r="U834" t="s">
        <v>163</v>
      </c>
      <c r="V834" t="s">
        <v>163</v>
      </c>
    </row>
    <row r="835" spans="2:22" x14ac:dyDescent="0.35">
      <c r="B835" t="s">
        <v>163</v>
      </c>
      <c r="C835" s="79" t="s">
        <v>163</v>
      </c>
      <c r="E835" t="s">
        <v>163</v>
      </c>
      <c r="F835" t="s">
        <v>163</v>
      </c>
      <c r="G835" t="s">
        <v>163</v>
      </c>
      <c r="H835" t="s">
        <v>163</v>
      </c>
      <c r="I835" t="s">
        <v>163</v>
      </c>
      <c r="J835" t="s">
        <v>163</v>
      </c>
      <c r="K835" t="s">
        <v>163</v>
      </c>
      <c r="L835" t="s">
        <v>163</v>
      </c>
      <c r="M835" t="s">
        <v>163</v>
      </c>
      <c r="N835" t="s">
        <v>163</v>
      </c>
      <c r="O835" t="s">
        <v>163</v>
      </c>
      <c r="P835" t="s">
        <v>163</v>
      </c>
      <c r="Q835" s="80" t="s">
        <v>163</v>
      </c>
      <c r="R835" s="79"/>
      <c r="T835" t="s">
        <v>163</v>
      </c>
      <c r="U835" t="s">
        <v>163</v>
      </c>
      <c r="V835" t="s">
        <v>163</v>
      </c>
    </row>
    <row r="836" spans="2:22" x14ac:dyDescent="0.35">
      <c r="B836" t="s">
        <v>163</v>
      </c>
      <c r="C836" s="79" t="s">
        <v>163</v>
      </c>
      <c r="E836" t="s">
        <v>163</v>
      </c>
      <c r="F836" t="s">
        <v>163</v>
      </c>
      <c r="G836" t="s">
        <v>163</v>
      </c>
      <c r="H836" t="s">
        <v>163</v>
      </c>
      <c r="I836" t="s">
        <v>163</v>
      </c>
      <c r="J836" t="s">
        <v>163</v>
      </c>
      <c r="K836" t="s">
        <v>163</v>
      </c>
      <c r="L836" t="s">
        <v>163</v>
      </c>
      <c r="M836" t="s">
        <v>163</v>
      </c>
      <c r="N836" t="s">
        <v>163</v>
      </c>
      <c r="O836" t="s">
        <v>163</v>
      </c>
      <c r="P836" t="s">
        <v>163</v>
      </c>
      <c r="Q836" s="80" t="s">
        <v>163</v>
      </c>
      <c r="R836" s="79"/>
      <c r="T836" t="s">
        <v>163</v>
      </c>
      <c r="U836" t="s">
        <v>163</v>
      </c>
      <c r="V836" t="s">
        <v>163</v>
      </c>
    </row>
    <row r="837" spans="2:22" x14ac:dyDescent="0.35">
      <c r="B837" t="s">
        <v>163</v>
      </c>
      <c r="C837" s="79" t="s">
        <v>163</v>
      </c>
      <c r="E837" t="s">
        <v>163</v>
      </c>
      <c r="F837" t="s">
        <v>163</v>
      </c>
      <c r="G837" t="s">
        <v>163</v>
      </c>
      <c r="H837" t="s">
        <v>163</v>
      </c>
      <c r="I837" t="s">
        <v>163</v>
      </c>
      <c r="J837" t="s">
        <v>163</v>
      </c>
      <c r="K837" t="s">
        <v>163</v>
      </c>
      <c r="L837" t="s">
        <v>163</v>
      </c>
      <c r="M837" t="s">
        <v>163</v>
      </c>
      <c r="N837" t="s">
        <v>163</v>
      </c>
      <c r="O837" t="s">
        <v>163</v>
      </c>
      <c r="P837" t="s">
        <v>163</v>
      </c>
      <c r="Q837" s="80" t="s">
        <v>163</v>
      </c>
      <c r="R837" s="79"/>
      <c r="T837" t="s">
        <v>163</v>
      </c>
      <c r="U837" t="s">
        <v>163</v>
      </c>
      <c r="V837" t="s">
        <v>163</v>
      </c>
    </row>
    <row r="838" spans="2:22" x14ac:dyDescent="0.35">
      <c r="B838" t="s">
        <v>163</v>
      </c>
      <c r="C838" s="79" t="s">
        <v>163</v>
      </c>
      <c r="E838" t="s">
        <v>163</v>
      </c>
      <c r="F838" t="s">
        <v>163</v>
      </c>
      <c r="G838" t="s">
        <v>163</v>
      </c>
      <c r="H838" t="s">
        <v>163</v>
      </c>
      <c r="I838" t="s">
        <v>163</v>
      </c>
      <c r="J838" t="s">
        <v>163</v>
      </c>
      <c r="K838" t="s">
        <v>163</v>
      </c>
      <c r="L838" t="s">
        <v>163</v>
      </c>
      <c r="M838" t="s">
        <v>163</v>
      </c>
      <c r="N838" t="s">
        <v>163</v>
      </c>
      <c r="O838" t="s">
        <v>163</v>
      </c>
      <c r="P838" t="s">
        <v>163</v>
      </c>
      <c r="Q838" s="80" t="s">
        <v>163</v>
      </c>
      <c r="R838" s="79"/>
      <c r="T838" t="s">
        <v>163</v>
      </c>
      <c r="U838" t="s">
        <v>163</v>
      </c>
      <c r="V838" t="s">
        <v>163</v>
      </c>
    </row>
    <row r="839" spans="2:22" x14ac:dyDescent="0.35">
      <c r="B839" t="s">
        <v>163</v>
      </c>
      <c r="C839" s="79" t="s">
        <v>163</v>
      </c>
      <c r="E839" t="s">
        <v>163</v>
      </c>
      <c r="F839" t="s">
        <v>163</v>
      </c>
      <c r="G839" t="s">
        <v>163</v>
      </c>
      <c r="H839" t="s">
        <v>163</v>
      </c>
      <c r="I839" t="s">
        <v>163</v>
      </c>
      <c r="J839" t="s">
        <v>163</v>
      </c>
      <c r="K839" t="s">
        <v>163</v>
      </c>
      <c r="L839" t="s">
        <v>163</v>
      </c>
      <c r="M839" t="s">
        <v>163</v>
      </c>
      <c r="N839" t="s">
        <v>163</v>
      </c>
      <c r="O839" t="s">
        <v>163</v>
      </c>
      <c r="P839" t="s">
        <v>163</v>
      </c>
      <c r="Q839" s="80" t="s">
        <v>163</v>
      </c>
      <c r="R839" s="79"/>
      <c r="T839" t="s">
        <v>163</v>
      </c>
      <c r="U839" t="s">
        <v>163</v>
      </c>
      <c r="V839" t="s">
        <v>163</v>
      </c>
    </row>
    <row r="840" spans="2:22" x14ac:dyDescent="0.35">
      <c r="B840" t="s">
        <v>163</v>
      </c>
      <c r="C840" s="79" t="s">
        <v>163</v>
      </c>
      <c r="E840" t="s">
        <v>163</v>
      </c>
      <c r="F840" t="s">
        <v>163</v>
      </c>
      <c r="G840" t="s">
        <v>163</v>
      </c>
      <c r="H840" t="s">
        <v>163</v>
      </c>
      <c r="I840" t="s">
        <v>163</v>
      </c>
      <c r="J840" t="s">
        <v>163</v>
      </c>
      <c r="K840" t="s">
        <v>163</v>
      </c>
      <c r="L840" t="s">
        <v>163</v>
      </c>
      <c r="M840" t="s">
        <v>163</v>
      </c>
      <c r="N840" t="s">
        <v>163</v>
      </c>
      <c r="O840" t="s">
        <v>163</v>
      </c>
      <c r="P840" t="s">
        <v>163</v>
      </c>
      <c r="Q840" s="80" t="s">
        <v>163</v>
      </c>
      <c r="R840" s="79"/>
      <c r="T840" t="s">
        <v>163</v>
      </c>
      <c r="U840" t="s">
        <v>163</v>
      </c>
      <c r="V840" t="s">
        <v>163</v>
      </c>
    </row>
    <row r="841" spans="2:22" x14ac:dyDescent="0.35">
      <c r="B841" t="s">
        <v>163</v>
      </c>
      <c r="C841" s="79" t="s">
        <v>163</v>
      </c>
      <c r="E841" t="s">
        <v>163</v>
      </c>
      <c r="F841" t="s">
        <v>163</v>
      </c>
      <c r="G841" t="s">
        <v>163</v>
      </c>
      <c r="H841" t="s">
        <v>163</v>
      </c>
      <c r="I841" t="s">
        <v>163</v>
      </c>
      <c r="J841" t="s">
        <v>163</v>
      </c>
      <c r="K841" t="s">
        <v>163</v>
      </c>
      <c r="L841" t="s">
        <v>163</v>
      </c>
      <c r="M841" t="s">
        <v>163</v>
      </c>
      <c r="N841" t="s">
        <v>163</v>
      </c>
      <c r="O841" t="s">
        <v>163</v>
      </c>
      <c r="P841" t="s">
        <v>163</v>
      </c>
      <c r="Q841" s="80" t="s">
        <v>163</v>
      </c>
      <c r="R841" s="79"/>
      <c r="T841" t="s">
        <v>163</v>
      </c>
      <c r="U841" t="s">
        <v>163</v>
      </c>
      <c r="V841" t="s">
        <v>163</v>
      </c>
    </row>
    <row r="842" spans="2:22" x14ac:dyDescent="0.35">
      <c r="B842" t="s">
        <v>163</v>
      </c>
      <c r="C842" s="79" t="s">
        <v>163</v>
      </c>
      <c r="E842" t="s">
        <v>163</v>
      </c>
      <c r="F842" t="s">
        <v>163</v>
      </c>
      <c r="G842" t="s">
        <v>163</v>
      </c>
      <c r="H842" t="s">
        <v>163</v>
      </c>
      <c r="I842" t="s">
        <v>163</v>
      </c>
      <c r="J842" t="s">
        <v>163</v>
      </c>
      <c r="K842" t="s">
        <v>163</v>
      </c>
      <c r="L842" t="s">
        <v>163</v>
      </c>
      <c r="M842" t="s">
        <v>163</v>
      </c>
      <c r="N842" t="s">
        <v>163</v>
      </c>
      <c r="O842" t="s">
        <v>163</v>
      </c>
      <c r="P842" t="s">
        <v>163</v>
      </c>
      <c r="Q842" s="80" t="s">
        <v>163</v>
      </c>
      <c r="R842" s="79"/>
      <c r="T842" t="s">
        <v>163</v>
      </c>
      <c r="U842" t="s">
        <v>163</v>
      </c>
      <c r="V842" t="s">
        <v>163</v>
      </c>
    </row>
    <row r="843" spans="2:22" x14ac:dyDescent="0.35">
      <c r="B843" t="s">
        <v>163</v>
      </c>
      <c r="C843" s="79" t="s">
        <v>163</v>
      </c>
      <c r="E843" t="s">
        <v>163</v>
      </c>
      <c r="F843" t="s">
        <v>163</v>
      </c>
      <c r="G843" t="s">
        <v>163</v>
      </c>
      <c r="H843" t="s">
        <v>163</v>
      </c>
      <c r="I843" t="s">
        <v>163</v>
      </c>
      <c r="J843" t="s">
        <v>163</v>
      </c>
      <c r="K843" t="s">
        <v>163</v>
      </c>
      <c r="L843" t="s">
        <v>163</v>
      </c>
      <c r="M843" t="s">
        <v>163</v>
      </c>
      <c r="N843" t="s">
        <v>163</v>
      </c>
      <c r="O843" t="s">
        <v>163</v>
      </c>
      <c r="P843" t="s">
        <v>163</v>
      </c>
      <c r="Q843" s="80" t="s">
        <v>163</v>
      </c>
      <c r="R843" s="79"/>
      <c r="T843" t="s">
        <v>163</v>
      </c>
      <c r="U843" t="s">
        <v>163</v>
      </c>
      <c r="V843" t="s">
        <v>163</v>
      </c>
    </row>
    <row r="844" spans="2:22" x14ac:dyDescent="0.35">
      <c r="B844" t="s">
        <v>163</v>
      </c>
      <c r="C844" s="79" t="s">
        <v>163</v>
      </c>
      <c r="E844" t="s">
        <v>163</v>
      </c>
      <c r="F844" t="s">
        <v>163</v>
      </c>
      <c r="G844" t="s">
        <v>163</v>
      </c>
      <c r="H844" t="s">
        <v>163</v>
      </c>
      <c r="I844" t="s">
        <v>163</v>
      </c>
      <c r="J844" t="s">
        <v>163</v>
      </c>
      <c r="K844" t="s">
        <v>163</v>
      </c>
      <c r="L844" t="s">
        <v>163</v>
      </c>
      <c r="M844" t="s">
        <v>163</v>
      </c>
      <c r="N844" t="s">
        <v>163</v>
      </c>
      <c r="O844" t="s">
        <v>163</v>
      </c>
      <c r="P844" t="s">
        <v>163</v>
      </c>
      <c r="Q844" s="80" t="s">
        <v>163</v>
      </c>
      <c r="R844" s="79"/>
      <c r="T844" t="s">
        <v>163</v>
      </c>
      <c r="U844" t="s">
        <v>163</v>
      </c>
      <c r="V844" t="s">
        <v>163</v>
      </c>
    </row>
    <row r="845" spans="2:22" x14ac:dyDescent="0.35">
      <c r="B845" t="s">
        <v>163</v>
      </c>
      <c r="C845" s="79" t="s">
        <v>163</v>
      </c>
      <c r="E845" t="s">
        <v>163</v>
      </c>
      <c r="F845" t="s">
        <v>163</v>
      </c>
      <c r="G845" t="s">
        <v>163</v>
      </c>
      <c r="H845" t="s">
        <v>163</v>
      </c>
      <c r="I845" t="s">
        <v>163</v>
      </c>
      <c r="J845" t="s">
        <v>163</v>
      </c>
      <c r="K845" t="s">
        <v>163</v>
      </c>
      <c r="L845" t="s">
        <v>163</v>
      </c>
      <c r="M845" t="s">
        <v>163</v>
      </c>
      <c r="N845" t="s">
        <v>163</v>
      </c>
      <c r="O845" t="s">
        <v>163</v>
      </c>
      <c r="P845" t="s">
        <v>163</v>
      </c>
      <c r="Q845" s="80" t="s">
        <v>163</v>
      </c>
      <c r="R845" s="79"/>
      <c r="T845" t="s">
        <v>163</v>
      </c>
      <c r="U845" t="s">
        <v>163</v>
      </c>
      <c r="V845" t="s">
        <v>163</v>
      </c>
    </row>
    <row r="846" spans="2:22" x14ac:dyDescent="0.35">
      <c r="B846" t="s">
        <v>163</v>
      </c>
      <c r="C846" s="79" t="s">
        <v>163</v>
      </c>
      <c r="E846" t="s">
        <v>163</v>
      </c>
      <c r="F846" t="s">
        <v>163</v>
      </c>
      <c r="G846" t="s">
        <v>163</v>
      </c>
      <c r="H846" t="s">
        <v>163</v>
      </c>
      <c r="I846" t="s">
        <v>163</v>
      </c>
      <c r="J846" t="s">
        <v>163</v>
      </c>
      <c r="K846" t="s">
        <v>163</v>
      </c>
      <c r="L846" t="s">
        <v>163</v>
      </c>
      <c r="M846" t="s">
        <v>163</v>
      </c>
      <c r="N846" t="s">
        <v>163</v>
      </c>
      <c r="O846" t="s">
        <v>163</v>
      </c>
      <c r="P846" t="s">
        <v>163</v>
      </c>
      <c r="Q846" s="80" t="s">
        <v>163</v>
      </c>
      <c r="R846" s="79"/>
      <c r="T846" t="s">
        <v>163</v>
      </c>
      <c r="U846" t="s">
        <v>163</v>
      </c>
      <c r="V846" t="s">
        <v>163</v>
      </c>
    </row>
    <row r="847" spans="2:22" x14ac:dyDescent="0.35">
      <c r="B847" t="s">
        <v>163</v>
      </c>
      <c r="C847" s="79" t="s">
        <v>163</v>
      </c>
      <c r="E847" t="s">
        <v>163</v>
      </c>
      <c r="F847" t="s">
        <v>163</v>
      </c>
      <c r="G847" t="s">
        <v>163</v>
      </c>
      <c r="H847" t="s">
        <v>163</v>
      </c>
      <c r="I847" t="s">
        <v>163</v>
      </c>
      <c r="J847" t="s">
        <v>163</v>
      </c>
      <c r="K847" t="s">
        <v>163</v>
      </c>
      <c r="L847" t="s">
        <v>163</v>
      </c>
      <c r="M847" t="s">
        <v>163</v>
      </c>
      <c r="N847" t="s">
        <v>163</v>
      </c>
      <c r="O847" t="s">
        <v>163</v>
      </c>
      <c r="P847" t="s">
        <v>163</v>
      </c>
      <c r="Q847" s="80" t="s">
        <v>163</v>
      </c>
      <c r="R847" s="79"/>
      <c r="T847" t="s">
        <v>163</v>
      </c>
      <c r="U847" t="s">
        <v>163</v>
      </c>
      <c r="V847" t="s">
        <v>163</v>
      </c>
    </row>
    <row r="848" spans="2:22" x14ac:dyDescent="0.35">
      <c r="B848" t="s">
        <v>163</v>
      </c>
      <c r="C848" s="79" t="s">
        <v>163</v>
      </c>
      <c r="E848" t="s">
        <v>163</v>
      </c>
      <c r="F848" t="s">
        <v>163</v>
      </c>
      <c r="G848" t="s">
        <v>163</v>
      </c>
      <c r="H848" t="s">
        <v>163</v>
      </c>
      <c r="I848" t="s">
        <v>163</v>
      </c>
      <c r="J848" t="s">
        <v>163</v>
      </c>
      <c r="K848" t="s">
        <v>163</v>
      </c>
      <c r="L848" t="s">
        <v>163</v>
      </c>
      <c r="M848" t="s">
        <v>163</v>
      </c>
      <c r="N848" t="s">
        <v>163</v>
      </c>
      <c r="O848" t="s">
        <v>163</v>
      </c>
      <c r="P848" t="s">
        <v>163</v>
      </c>
      <c r="Q848" s="80" t="s">
        <v>163</v>
      </c>
      <c r="R848" s="79"/>
      <c r="T848" t="s">
        <v>163</v>
      </c>
      <c r="U848" t="s">
        <v>163</v>
      </c>
      <c r="V848" t="s">
        <v>163</v>
      </c>
    </row>
    <row r="849" spans="2:22" x14ac:dyDescent="0.35">
      <c r="B849" t="s">
        <v>163</v>
      </c>
      <c r="C849" s="79" t="s">
        <v>163</v>
      </c>
      <c r="E849" t="s">
        <v>163</v>
      </c>
      <c r="F849" t="s">
        <v>163</v>
      </c>
      <c r="G849" t="s">
        <v>163</v>
      </c>
      <c r="H849" t="s">
        <v>163</v>
      </c>
      <c r="I849" t="s">
        <v>163</v>
      </c>
      <c r="J849" t="s">
        <v>163</v>
      </c>
      <c r="K849" t="s">
        <v>163</v>
      </c>
      <c r="L849" t="s">
        <v>163</v>
      </c>
      <c r="M849" t="s">
        <v>163</v>
      </c>
      <c r="N849" t="s">
        <v>163</v>
      </c>
      <c r="O849" t="s">
        <v>163</v>
      </c>
      <c r="P849" t="s">
        <v>163</v>
      </c>
      <c r="Q849" s="80" t="s">
        <v>163</v>
      </c>
      <c r="R849" s="79"/>
      <c r="T849" t="s">
        <v>163</v>
      </c>
      <c r="U849" t="s">
        <v>163</v>
      </c>
      <c r="V849" t="s">
        <v>163</v>
      </c>
    </row>
    <row r="850" spans="2:22" x14ac:dyDescent="0.35">
      <c r="B850" t="s">
        <v>163</v>
      </c>
      <c r="C850" s="79" t="s">
        <v>163</v>
      </c>
      <c r="E850" t="s">
        <v>163</v>
      </c>
      <c r="F850" t="s">
        <v>163</v>
      </c>
      <c r="G850" t="s">
        <v>163</v>
      </c>
      <c r="H850" t="s">
        <v>163</v>
      </c>
      <c r="I850" t="s">
        <v>163</v>
      </c>
      <c r="J850" t="s">
        <v>163</v>
      </c>
      <c r="K850" t="s">
        <v>163</v>
      </c>
      <c r="L850" t="s">
        <v>163</v>
      </c>
      <c r="M850" t="s">
        <v>163</v>
      </c>
      <c r="N850" t="s">
        <v>163</v>
      </c>
      <c r="O850" t="s">
        <v>163</v>
      </c>
      <c r="P850" t="s">
        <v>163</v>
      </c>
      <c r="Q850" s="80" t="s">
        <v>163</v>
      </c>
      <c r="R850" s="79"/>
      <c r="T850" t="s">
        <v>163</v>
      </c>
      <c r="U850" t="s">
        <v>163</v>
      </c>
      <c r="V850" t="s">
        <v>163</v>
      </c>
    </row>
    <row r="851" spans="2:22" x14ac:dyDescent="0.35">
      <c r="B851" t="s">
        <v>163</v>
      </c>
      <c r="C851" s="79" t="s">
        <v>163</v>
      </c>
      <c r="E851" t="s">
        <v>163</v>
      </c>
      <c r="F851" t="s">
        <v>163</v>
      </c>
      <c r="G851" t="s">
        <v>163</v>
      </c>
      <c r="H851" t="s">
        <v>163</v>
      </c>
      <c r="I851" t="s">
        <v>163</v>
      </c>
      <c r="J851" t="s">
        <v>163</v>
      </c>
      <c r="K851" t="s">
        <v>163</v>
      </c>
      <c r="L851" t="s">
        <v>163</v>
      </c>
      <c r="M851" t="s">
        <v>163</v>
      </c>
      <c r="N851" t="s">
        <v>163</v>
      </c>
      <c r="O851" t="s">
        <v>163</v>
      </c>
      <c r="P851" t="s">
        <v>163</v>
      </c>
      <c r="Q851" s="80" t="s">
        <v>163</v>
      </c>
      <c r="R851" s="79"/>
      <c r="T851" t="s">
        <v>163</v>
      </c>
      <c r="U851" t="s">
        <v>163</v>
      </c>
      <c r="V851" t="s">
        <v>163</v>
      </c>
    </row>
    <row r="852" spans="2:22" x14ac:dyDescent="0.35">
      <c r="B852" t="s">
        <v>163</v>
      </c>
      <c r="C852" s="79" t="s">
        <v>163</v>
      </c>
      <c r="E852" t="s">
        <v>163</v>
      </c>
      <c r="F852" t="s">
        <v>163</v>
      </c>
      <c r="G852" t="s">
        <v>163</v>
      </c>
      <c r="H852" t="s">
        <v>163</v>
      </c>
      <c r="I852" t="s">
        <v>163</v>
      </c>
      <c r="J852" t="s">
        <v>163</v>
      </c>
      <c r="K852" t="s">
        <v>163</v>
      </c>
      <c r="L852" t="s">
        <v>163</v>
      </c>
      <c r="M852" t="s">
        <v>163</v>
      </c>
      <c r="N852" t="s">
        <v>163</v>
      </c>
      <c r="O852" t="s">
        <v>163</v>
      </c>
      <c r="P852" t="s">
        <v>163</v>
      </c>
      <c r="Q852" s="80" t="s">
        <v>163</v>
      </c>
      <c r="R852" s="79"/>
      <c r="T852" t="s">
        <v>163</v>
      </c>
      <c r="U852" t="s">
        <v>163</v>
      </c>
      <c r="V852" t="s">
        <v>163</v>
      </c>
    </row>
    <row r="853" spans="2:22" x14ac:dyDescent="0.35">
      <c r="B853" t="s">
        <v>163</v>
      </c>
      <c r="C853" s="79" t="s">
        <v>163</v>
      </c>
      <c r="E853" t="s">
        <v>163</v>
      </c>
      <c r="F853" t="s">
        <v>163</v>
      </c>
      <c r="G853" t="s">
        <v>163</v>
      </c>
      <c r="H853" t="s">
        <v>163</v>
      </c>
      <c r="I853" t="s">
        <v>163</v>
      </c>
      <c r="J853" t="s">
        <v>163</v>
      </c>
      <c r="K853" t="s">
        <v>163</v>
      </c>
      <c r="L853" t="s">
        <v>163</v>
      </c>
      <c r="M853" t="s">
        <v>163</v>
      </c>
      <c r="N853" t="s">
        <v>163</v>
      </c>
      <c r="O853" t="s">
        <v>163</v>
      </c>
      <c r="P853" t="s">
        <v>163</v>
      </c>
      <c r="Q853" s="80" t="s">
        <v>163</v>
      </c>
      <c r="R853" s="79"/>
      <c r="T853" t="s">
        <v>163</v>
      </c>
      <c r="U853" t="s">
        <v>163</v>
      </c>
      <c r="V853" t="s">
        <v>163</v>
      </c>
    </row>
    <row r="854" spans="2:22" x14ac:dyDescent="0.35">
      <c r="B854" t="s">
        <v>163</v>
      </c>
      <c r="C854" s="79" t="s">
        <v>163</v>
      </c>
      <c r="E854" t="s">
        <v>163</v>
      </c>
      <c r="F854" t="s">
        <v>163</v>
      </c>
      <c r="G854" t="s">
        <v>163</v>
      </c>
      <c r="H854" t="s">
        <v>163</v>
      </c>
      <c r="I854" t="s">
        <v>163</v>
      </c>
      <c r="J854" t="s">
        <v>163</v>
      </c>
      <c r="K854" t="s">
        <v>163</v>
      </c>
      <c r="L854" t="s">
        <v>163</v>
      </c>
      <c r="M854" t="s">
        <v>163</v>
      </c>
      <c r="N854" t="s">
        <v>163</v>
      </c>
      <c r="O854" t="s">
        <v>163</v>
      </c>
      <c r="P854" t="s">
        <v>163</v>
      </c>
      <c r="Q854" s="80" t="s">
        <v>163</v>
      </c>
      <c r="R854" s="79"/>
      <c r="T854" t="s">
        <v>163</v>
      </c>
      <c r="U854" t="s">
        <v>163</v>
      </c>
      <c r="V854" t="s">
        <v>163</v>
      </c>
    </row>
    <row r="855" spans="2:22" x14ac:dyDescent="0.35">
      <c r="B855" t="s">
        <v>163</v>
      </c>
      <c r="C855" s="79" t="s">
        <v>163</v>
      </c>
      <c r="E855" t="s">
        <v>163</v>
      </c>
      <c r="F855" t="s">
        <v>163</v>
      </c>
      <c r="G855" t="s">
        <v>163</v>
      </c>
      <c r="H855" t="s">
        <v>163</v>
      </c>
      <c r="I855" t="s">
        <v>163</v>
      </c>
      <c r="J855" t="s">
        <v>163</v>
      </c>
      <c r="K855" t="s">
        <v>163</v>
      </c>
      <c r="L855" t="s">
        <v>163</v>
      </c>
      <c r="M855" t="s">
        <v>163</v>
      </c>
      <c r="N855" t="s">
        <v>163</v>
      </c>
      <c r="O855" t="s">
        <v>163</v>
      </c>
      <c r="P855" t="s">
        <v>163</v>
      </c>
      <c r="Q855" s="80" t="s">
        <v>163</v>
      </c>
      <c r="R855" s="79"/>
      <c r="T855" t="s">
        <v>163</v>
      </c>
      <c r="U855" t="s">
        <v>163</v>
      </c>
      <c r="V855" t="s">
        <v>163</v>
      </c>
    </row>
    <row r="856" spans="2:22" x14ac:dyDescent="0.35">
      <c r="B856" t="s">
        <v>163</v>
      </c>
      <c r="C856" s="79" t="s">
        <v>163</v>
      </c>
      <c r="E856" t="s">
        <v>163</v>
      </c>
      <c r="F856" t="s">
        <v>163</v>
      </c>
      <c r="G856" t="s">
        <v>163</v>
      </c>
      <c r="H856" t="s">
        <v>163</v>
      </c>
      <c r="I856" t="s">
        <v>163</v>
      </c>
      <c r="J856" t="s">
        <v>163</v>
      </c>
      <c r="K856" t="s">
        <v>163</v>
      </c>
      <c r="L856" t="s">
        <v>163</v>
      </c>
      <c r="M856" t="s">
        <v>163</v>
      </c>
      <c r="N856" t="s">
        <v>163</v>
      </c>
      <c r="O856" t="s">
        <v>163</v>
      </c>
      <c r="P856" t="s">
        <v>163</v>
      </c>
      <c r="Q856" s="80" t="s">
        <v>163</v>
      </c>
      <c r="R856" s="79"/>
      <c r="T856" t="s">
        <v>163</v>
      </c>
      <c r="U856" t="s">
        <v>163</v>
      </c>
      <c r="V856" t="s">
        <v>163</v>
      </c>
    </row>
    <row r="857" spans="2:22" x14ac:dyDescent="0.35">
      <c r="B857" t="s">
        <v>163</v>
      </c>
      <c r="C857" s="79" t="s">
        <v>163</v>
      </c>
      <c r="E857" t="s">
        <v>163</v>
      </c>
      <c r="F857" t="s">
        <v>163</v>
      </c>
      <c r="G857" t="s">
        <v>163</v>
      </c>
      <c r="H857" t="s">
        <v>163</v>
      </c>
      <c r="I857" t="s">
        <v>163</v>
      </c>
      <c r="J857" t="s">
        <v>163</v>
      </c>
      <c r="K857" t="s">
        <v>163</v>
      </c>
      <c r="L857" t="s">
        <v>163</v>
      </c>
      <c r="M857" t="s">
        <v>163</v>
      </c>
      <c r="N857" t="s">
        <v>163</v>
      </c>
      <c r="O857" t="s">
        <v>163</v>
      </c>
      <c r="P857" t="s">
        <v>163</v>
      </c>
      <c r="Q857" s="80" t="s">
        <v>163</v>
      </c>
      <c r="R857" s="79"/>
      <c r="T857" t="s">
        <v>163</v>
      </c>
      <c r="U857" t="s">
        <v>163</v>
      </c>
      <c r="V857" t="s">
        <v>163</v>
      </c>
    </row>
    <row r="858" spans="2:22" x14ac:dyDescent="0.35">
      <c r="B858" t="s">
        <v>163</v>
      </c>
      <c r="C858" s="79" t="s">
        <v>163</v>
      </c>
      <c r="E858" t="s">
        <v>163</v>
      </c>
      <c r="F858" t="s">
        <v>163</v>
      </c>
      <c r="G858" t="s">
        <v>163</v>
      </c>
      <c r="H858" t="s">
        <v>163</v>
      </c>
      <c r="I858" t="s">
        <v>163</v>
      </c>
      <c r="J858" t="s">
        <v>163</v>
      </c>
      <c r="K858" t="s">
        <v>163</v>
      </c>
      <c r="L858" t="s">
        <v>163</v>
      </c>
      <c r="M858" t="s">
        <v>163</v>
      </c>
      <c r="N858" t="s">
        <v>163</v>
      </c>
      <c r="O858" t="s">
        <v>163</v>
      </c>
      <c r="P858" t="s">
        <v>163</v>
      </c>
      <c r="Q858" s="80" t="s">
        <v>163</v>
      </c>
      <c r="R858" s="79"/>
      <c r="T858" t="s">
        <v>163</v>
      </c>
      <c r="U858" t="s">
        <v>163</v>
      </c>
      <c r="V858" t="s">
        <v>163</v>
      </c>
    </row>
    <row r="859" spans="2:22" x14ac:dyDescent="0.35">
      <c r="B859" t="s">
        <v>163</v>
      </c>
      <c r="C859" s="79" t="s">
        <v>163</v>
      </c>
      <c r="E859" t="s">
        <v>163</v>
      </c>
      <c r="F859" t="s">
        <v>163</v>
      </c>
      <c r="G859" t="s">
        <v>163</v>
      </c>
      <c r="H859" t="s">
        <v>163</v>
      </c>
      <c r="I859" t="s">
        <v>163</v>
      </c>
      <c r="J859" t="s">
        <v>163</v>
      </c>
      <c r="K859" t="s">
        <v>163</v>
      </c>
      <c r="L859" t="s">
        <v>163</v>
      </c>
      <c r="M859" t="s">
        <v>163</v>
      </c>
      <c r="N859" t="s">
        <v>163</v>
      </c>
      <c r="O859" t="s">
        <v>163</v>
      </c>
      <c r="P859" t="s">
        <v>163</v>
      </c>
      <c r="Q859" s="80" t="s">
        <v>163</v>
      </c>
      <c r="R859" s="79"/>
      <c r="T859" t="s">
        <v>163</v>
      </c>
      <c r="U859" t="s">
        <v>163</v>
      </c>
      <c r="V859" t="s">
        <v>163</v>
      </c>
    </row>
    <row r="860" spans="2:22" x14ac:dyDescent="0.35">
      <c r="B860" t="s">
        <v>163</v>
      </c>
      <c r="C860" s="79" t="s">
        <v>163</v>
      </c>
      <c r="E860" t="s">
        <v>163</v>
      </c>
      <c r="F860" t="s">
        <v>163</v>
      </c>
      <c r="G860" t="s">
        <v>163</v>
      </c>
      <c r="H860" t="s">
        <v>163</v>
      </c>
      <c r="I860" t="s">
        <v>163</v>
      </c>
      <c r="J860" t="s">
        <v>163</v>
      </c>
      <c r="K860" t="s">
        <v>163</v>
      </c>
      <c r="L860" t="s">
        <v>163</v>
      </c>
      <c r="M860" t="s">
        <v>163</v>
      </c>
      <c r="N860" t="s">
        <v>163</v>
      </c>
      <c r="O860" t="s">
        <v>163</v>
      </c>
      <c r="P860" t="s">
        <v>163</v>
      </c>
      <c r="Q860" s="80" t="s">
        <v>163</v>
      </c>
      <c r="R860" s="79"/>
      <c r="T860" t="s">
        <v>163</v>
      </c>
      <c r="U860" t="s">
        <v>163</v>
      </c>
      <c r="V860" t="s">
        <v>163</v>
      </c>
    </row>
    <row r="861" spans="2:22" x14ac:dyDescent="0.35">
      <c r="B861" t="s">
        <v>163</v>
      </c>
      <c r="C861" s="79" t="s">
        <v>163</v>
      </c>
      <c r="E861" t="s">
        <v>163</v>
      </c>
      <c r="F861" t="s">
        <v>163</v>
      </c>
      <c r="G861" t="s">
        <v>163</v>
      </c>
      <c r="H861" t="s">
        <v>163</v>
      </c>
      <c r="I861" t="s">
        <v>163</v>
      </c>
      <c r="J861" t="s">
        <v>163</v>
      </c>
      <c r="K861" t="s">
        <v>163</v>
      </c>
      <c r="L861" t="s">
        <v>163</v>
      </c>
      <c r="M861" t="s">
        <v>163</v>
      </c>
      <c r="N861" t="s">
        <v>163</v>
      </c>
      <c r="O861" t="s">
        <v>163</v>
      </c>
      <c r="P861" t="s">
        <v>163</v>
      </c>
      <c r="Q861" s="80" t="s">
        <v>163</v>
      </c>
      <c r="R861" s="79"/>
      <c r="T861" t="s">
        <v>163</v>
      </c>
      <c r="U861" t="s">
        <v>163</v>
      </c>
      <c r="V861" t="s">
        <v>163</v>
      </c>
    </row>
    <row r="862" spans="2:22" x14ac:dyDescent="0.35">
      <c r="B862" t="s">
        <v>163</v>
      </c>
      <c r="C862" s="79" t="s">
        <v>163</v>
      </c>
      <c r="E862" t="s">
        <v>163</v>
      </c>
      <c r="F862" t="s">
        <v>163</v>
      </c>
      <c r="G862" t="s">
        <v>163</v>
      </c>
      <c r="H862" t="s">
        <v>163</v>
      </c>
      <c r="I862" t="s">
        <v>163</v>
      </c>
      <c r="J862" t="s">
        <v>163</v>
      </c>
      <c r="K862" t="s">
        <v>163</v>
      </c>
      <c r="L862" t="s">
        <v>163</v>
      </c>
      <c r="M862" t="s">
        <v>163</v>
      </c>
      <c r="N862" t="s">
        <v>163</v>
      </c>
      <c r="O862" t="s">
        <v>163</v>
      </c>
      <c r="P862" t="s">
        <v>163</v>
      </c>
      <c r="Q862" s="80" t="s">
        <v>163</v>
      </c>
      <c r="R862" s="79"/>
      <c r="T862" t="s">
        <v>163</v>
      </c>
      <c r="U862" t="s">
        <v>163</v>
      </c>
      <c r="V862" t="s">
        <v>163</v>
      </c>
    </row>
    <row r="863" spans="2:22" x14ac:dyDescent="0.35">
      <c r="B863" t="s">
        <v>163</v>
      </c>
      <c r="C863" s="79" t="s">
        <v>163</v>
      </c>
      <c r="E863" t="s">
        <v>163</v>
      </c>
      <c r="F863" t="s">
        <v>163</v>
      </c>
      <c r="G863" t="s">
        <v>163</v>
      </c>
      <c r="H863" t="s">
        <v>163</v>
      </c>
      <c r="I863" t="s">
        <v>163</v>
      </c>
      <c r="J863" t="s">
        <v>163</v>
      </c>
      <c r="K863" t="s">
        <v>163</v>
      </c>
      <c r="L863" t="s">
        <v>163</v>
      </c>
      <c r="M863" t="s">
        <v>163</v>
      </c>
      <c r="N863" t="s">
        <v>163</v>
      </c>
      <c r="O863" t="s">
        <v>163</v>
      </c>
      <c r="P863" t="s">
        <v>163</v>
      </c>
      <c r="Q863" s="80" t="s">
        <v>163</v>
      </c>
      <c r="R863" s="79"/>
      <c r="T863" t="s">
        <v>163</v>
      </c>
      <c r="U863" t="s">
        <v>163</v>
      </c>
      <c r="V863" t="s">
        <v>163</v>
      </c>
    </row>
    <row r="864" spans="2:22" x14ac:dyDescent="0.35">
      <c r="B864" t="s">
        <v>163</v>
      </c>
      <c r="C864" s="79" t="s">
        <v>163</v>
      </c>
      <c r="E864" t="s">
        <v>163</v>
      </c>
      <c r="F864" t="s">
        <v>163</v>
      </c>
      <c r="G864" t="s">
        <v>163</v>
      </c>
      <c r="H864" t="s">
        <v>163</v>
      </c>
      <c r="I864" t="s">
        <v>163</v>
      </c>
      <c r="J864" t="s">
        <v>163</v>
      </c>
      <c r="K864" t="s">
        <v>163</v>
      </c>
      <c r="L864" t="s">
        <v>163</v>
      </c>
      <c r="M864" t="s">
        <v>163</v>
      </c>
      <c r="N864" t="s">
        <v>163</v>
      </c>
      <c r="O864" t="s">
        <v>163</v>
      </c>
      <c r="P864" t="s">
        <v>163</v>
      </c>
      <c r="Q864" s="80" t="s">
        <v>163</v>
      </c>
      <c r="R864" s="79"/>
      <c r="T864" t="s">
        <v>163</v>
      </c>
      <c r="U864" t="s">
        <v>163</v>
      </c>
      <c r="V864" t="s">
        <v>163</v>
      </c>
    </row>
    <row r="865" spans="2:22" x14ac:dyDescent="0.35">
      <c r="B865" t="s">
        <v>163</v>
      </c>
      <c r="C865" s="79" t="s">
        <v>163</v>
      </c>
      <c r="E865" t="s">
        <v>163</v>
      </c>
      <c r="F865" t="s">
        <v>163</v>
      </c>
      <c r="G865" t="s">
        <v>163</v>
      </c>
      <c r="H865" t="s">
        <v>163</v>
      </c>
      <c r="I865" t="s">
        <v>163</v>
      </c>
      <c r="J865" t="s">
        <v>163</v>
      </c>
      <c r="K865" t="s">
        <v>163</v>
      </c>
      <c r="L865" t="s">
        <v>163</v>
      </c>
      <c r="M865" t="s">
        <v>163</v>
      </c>
      <c r="N865" t="s">
        <v>163</v>
      </c>
      <c r="O865" t="s">
        <v>163</v>
      </c>
      <c r="P865" t="s">
        <v>163</v>
      </c>
      <c r="Q865" s="80" t="s">
        <v>163</v>
      </c>
      <c r="R865" s="79"/>
      <c r="T865" t="s">
        <v>163</v>
      </c>
      <c r="U865" t="s">
        <v>163</v>
      </c>
      <c r="V865" t="s">
        <v>163</v>
      </c>
    </row>
    <row r="866" spans="2:22" x14ac:dyDescent="0.35">
      <c r="B866" t="s">
        <v>163</v>
      </c>
      <c r="C866" s="79" t="s">
        <v>163</v>
      </c>
      <c r="E866" t="s">
        <v>163</v>
      </c>
      <c r="F866" t="s">
        <v>163</v>
      </c>
      <c r="G866" t="s">
        <v>163</v>
      </c>
      <c r="H866" t="s">
        <v>163</v>
      </c>
      <c r="I866" t="s">
        <v>163</v>
      </c>
      <c r="J866" t="s">
        <v>163</v>
      </c>
      <c r="K866" t="s">
        <v>163</v>
      </c>
      <c r="L866" t="s">
        <v>163</v>
      </c>
      <c r="M866" t="s">
        <v>163</v>
      </c>
      <c r="N866" t="s">
        <v>163</v>
      </c>
      <c r="O866" t="s">
        <v>163</v>
      </c>
      <c r="P866" t="s">
        <v>163</v>
      </c>
      <c r="Q866" s="80" t="s">
        <v>163</v>
      </c>
      <c r="R866" s="79"/>
      <c r="T866" t="s">
        <v>163</v>
      </c>
      <c r="U866" t="s">
        <v>163</v>
      </c>
      <c r="V866" t="s">
        <v>163</v>
      </c>
    </row>
    <row r="867" spans="2:22" x14ac:dyDescent="0.35">
      <c r="B867" t="s">
        <v>163</v>
      </c>
      <c r="C867" s="79" t="s">
        <v>163</v>
      </c>
      <c r="E867" t="s">
        <v>163</v>
      </c>
      <c r="F867" t="s">
        <v>163</v>
      </c>
      <c r="G867" t="s">
        <v>163</v>
      </c>
      <c r="H867" t="s">
        <v>163</v>
      </c>
      <c r="I867" t="s">
        <v>163</v>
      </c>
      <c r="J867" t="s">
        <v>163</v>
      </c>
      <c r="K867" t="s">
        <v>163</v>
      </c>
      <c r="L867" t="s">
        <v>163</v>
      </c>
      <c r="M867" t="s">
        <v>163</v>
      </c>
      <c r="N867" t="s">
        <v>163</v>
      </c>
      <c r="O867" t="s">
        <v>163</v>
      </c>
      <c r="P867" t="s">
        <v>163</v>
      </c>
      <c r="Q867" s="80" t="s">
        <v>163</v>
      </c>
      <c r="R867" s="79"/>
      <c r="T867" t="s">
        <v>163</v>
      </c>
      <c r="U867" t="s">
        <v>163</v>
      </c>
      <c r="V867" t="s">
        <v>163</v>
      </c>
    </row>
    <row r="868" spans="2:22" x14ac:dyDescent="0.35">
      <c r="B868" t="s">
        <v>163</v>
      </c>
      <c r="C868" s="79" t="s">
        <v>163</v>
      </c>
      <c r="E868" t="s">
        <v>163</v>
      </c>
      <c r="F868" t="s">
        <v>163</v>
      </c>
      <c r="G868" t="s">
        <v>163</v>
      </c>
      <c r="H868" t="s">
        <v>163</v>
      </c>
      <c r="I868" t="s">
        <v>163</v>
      </c>
      <c r="J868" t="s">
        <v>163</v>
      </c>
      <c r="K868" t="s">
        <v>163</v>
      </c>
      <c r="L868" t="s">
        <v>163</v>
      </c>
      <c r="M868" t="s">
        <v>163</v>
      </c>
      <c r="N868" t="s">
        <v>163</v>
      </c>
      <c r="O868" t="s">
        <v>163</v>
      </c>
      <c r="P868" t="s">
        <v>163</v>
      </c>
      <c r="Q868" s="80" t="s">
        <v>163</v>
      </c>
      <c r="R868" s="79"/>
      <c r="T868" t="s">
        <v>163</v>
      </c>
      <c r="U868" t="s">
        <v>163</v>
      </c>
      <c r="V868" t="s">
        <v>163</v>
      </c>
    </row>
    <row r="869" spans="2:22" x14ac:dyDescent="0.35">
      <c r="B869" t="s">
        <v>163</v>
      </c>
      <c r="C869" s="79" t="s">
        <v>163</v>
      </c>
      <c r="E869" t="s">
        <v>163</v>
      </c>
      <c r="F869" t="s">
        <v>163</v>
      </c>
      <c r="G869" t="s">
        <v>163</v>
      </c>
      <c r="H869" t="s">
        <v>163</v>
      </c>
      <c r="I869" t="s">
        <v>163</v>
      </c>
      <c r="J869" t="s">
        <v>163</v>
      </c>
      <c r="K869" t="s">
        <v>163</v>
      </c>
      <c r="L869" t="s">
        <v>163</v>
      </c>
      <c r="M869" t="s">
        <v>163</v>
      </c>
      <c r="N869" t="s">
        <v>163</v>
      </c>
      <c r="O869" t="s">
        <v>163</v>
      </c>
      <c r="P869" t="s">
        <v>163</v>
      </c>
      <c r="Q869" s="80" t="s">
        <v>163</v>
      </c>
      <c r="R869" s="79"/>
      <c r="T869" t="s">
        <v>163</v>
      </c>
      <c r="U869" t="s">
        <v>163</v>
      </c>
      <c r="V869" t="s">
        <v>163</v>
      </c>
    </row>
    <row r="870" spans="2:22" x14ac:dyDescent="0.35">
      <c r="B870" t="s">
        <v>163</v>
      </c>
      <c r="C870" s="79" t="s">
        <v>163</v>
      </c>
      <c r="E870" t="s">
        <v>163</v>
      </c>
      <c r="F870" t="s">
        <v>163</v>
      </c>
      <c r="G870" t="s">
        <v>163</v>
      </c>
      <c r="H870" t="s">
        <v>163</v>
      </c>
      <c r="I870" t="s">
        <v>163</v>
      </c>
      <c r="J870" t="s">
        <v>163</v>
      </c>
      <c r="K870" t="s">
        <v>163</v>
      </c>
      <c r="L870" t="s">
        <v>163</v>
      </c>
      <c r="M870" t="s">
        <v>163</v>
      </c>
      <c r="N870" t="s">
        <v>163</v>
      </c>
      <c r="O870" t="s">
        <v>163</v>
      </c>
      <c r="P870" t="s">
        <v>163</v>
      </c>
      <c r="Q870" s="80" t="s">
        <v>163</v>
      </c>
      <c r="R870" s="79"/>
      <c r="T870" t="s">
        <v>163</v>
      </c>
      <c r="U870" t="s">
        <v>163</v>
      </c>
      <c r="V870" t="s">
        <v>163</v>
      </c>
    </row>
    <row r="871" spans="2:22" x14ac:dyDescent="0.35">
      <c r="B871" t="s">
        <v>163</v>
      </c>
      <c r="C871" s="79" t="s">
        <v>163</v>
      </c>
      <c r="E871" t="s">
        <v>163</v>
      </c>
      <c r="F871" t="s">
        <v>163</v>
      </c>
      <c r="G871" t="s">
        <v>163</v>
      </c>
      <c r="H871" t="s">
        <v>163</v>
      </c>
      <c r="I871" t="s">
        <v>163</v>
      </c>
      <c r="J871" t="s">
        <v>163</v>
      </c>
      <c r="K871" t="s">
        <v>163</v>
      </c>
      <c r="L871" t="s">
        <v>163</v>
      </c>
      <c r="M871" t="s">
        <v>163</v>
      </c>
      <c r="N871" t="s">
        <v>163</v>
      </c>
      <c r="O871" t="s">
        <v>163</v>
      </c>
      <c r="P871" t="s">
        <v>163</v>
      </c>
      <c r="Q871" s="80" t="s">
        <v>163</v>
      </c>
      <c r="R871" s="79"/>
      <c r="T871" t="s">
        <v>163</v>
      </c>
      <c r="U871" t="s">
        <v>163</v>
      </c>
      <c r="V871" t="s">
        <v>163</v>
      </c>
    </row>
    <row r="872" spans="2:22" x14ac:dyDescent="0.35">
      <c r="B872" t="s">
        <v>163</v>
      </c>
      <c r="C872" s="79" t="s">
        <v>163</v>
      </c>
      <c r="E872" t="s">
        <v>163</v>
      </c>
      <c r="F872" t="s">
        <v>163</v>
      </c>
      <c r="G872" t="s">
        <v>163</v>
      </c>
      <c r="H872" t="s">
        <v>163</v>
      </c>
      <c r="I872" t="s">
        <v>163</v>
      </c>
      <c r="J872" t="s">
        <v>163</v>
      </c>
      <c r="K872" t="s">
        <v>163</v>
      </c>
      <c r="L872" t="s">
        <v>163</v>
      </c>
      <c r="M872" t="s">
        <v>163</v>
      </c>
      <c r="N872" t="s">
        <v>163</v>
      </c>
      <c r="O872" t="s">
        <v>163</v>
      </c>
      <c r="P872" t="s">
        <v>163</v>
      </c>
      <c r="Q872" s="80" t="s">
        <v>163</v>
      </c>
      <c r="R872" s="79"/>
      <c r="T872" t="s">
        <v>163</v>
      </c>
      <c r="U872" t="s">
        <v>163</v>
      </c>
      <c r="V872" t="s">
        <v>163</v>
      </c>
    </row>
    <row r="873" spans="2:22" x14ac:dyDescent="0.35">
      <c r="B873" t="s">
        <v>163</v>
      </c>
      <c r="C873" s="79" t="s">
        <v>163</v>
      </c>
      <c r="E873" t="s">
        <v>163</v>
      </c>
      <c r="F873" t="s">
        <v>163</v>
      </c>
      <c r="G873" t="s">
        <v>163</v>
      </c>
      <c r="H873" t="s">
        <v>163</v>
      </c>
      <c r="I873" t="s">
        <v>163</v>
      </c>
      <c r="J873" t="s">
        <v>163</v>
      </c>
      <c r="K873" t="s">
        <v>163</v>
      </c>
      <c r="L873" t="s">
        <v>163</v>
      </c>
      <c r="M873" t="s">
        <v>163</v>
      </c>
      <c r="N873" t="s">
        <v>163</v>
      </c>
      <c r="O873" t="s">
        <v>163</v>
      </c>
      <c r="P873" t="s">
        <v>163</v>
      </c>
      <c r="Q873" s="80" t="s">
        <v>163</v>
      </c>
      <c r="R873" s="79"/>
      <c r="T873" t="s">
        <v>163</v>
      </c>
      <c r="U873" t="s">
        <v>163</v>
      </c>
      <c r="V873" t="s">
        <v>163</v>
      </c>
    </row>
    <row r="874" spans="2:22" x14ac:dyDescent="0.35">
      <c r="B874" t="s">
        <v>163</v>
      </c>
      <c r="C874" s="79" t="s">
        <v>163</v>
      </c>
      <c r="E874" t="s">
        <v>163</v>
      </c>
      <c r="F874" t="s">
        <v>163</v>
      </c>
      <c r="G874" t="s">
        <v>163</v>
      </c>
      <c r="H874" t="s">
        <v>163</v>
      </c>
      <c r="I874" t="s">
        <v>163</v>
      </c>
      <c r="J874" t="s">
        <v>163</v>
      </c>
      <c r="K874" t="s">
        <v>163</v>
      </c>
      <c r="L874" t="s">
        <v>163</v>
      </c>
      <c r="M874" t="s">
        <v>163</v>
      </c>
      <c r="N874" t="s">
        <v>163</v>
      </c>
      <c r="O874" t="s">
        <v>163</v>
      </c>
      <c r="P874" t="s">
        <v>163</v>
      </c>
      <c r="Q874" s="80" t="s">
        <v>163</v>
      </c>
      <c r="R874" s="79"/>
      <c r="T874" t="s">
        <v>163</v>
      </c>
      <c r="U874" t="s">
        <v>163</v>
      </c>
      <c r="V874" t="s">
        <v>163</v>
      </c>
    </row>
    <row r="875" spans="2:22" x14ac:dyDescent="0.35">
      <c r="B875" t="s">
        <v>163</v>
      </c>
      <c r="C875" s="79" t="s">
        <v>163</v>
      </c>
      <c r="E875" t="s">
        <v>163</v>
      </c>
      <c r="F875" t="s">
        <v>163</v>
      </c>
      <c r="G875" t="s">
        <v>163</v>
      </c>
      <c r="H875" t="s">
        <v>163</v>
      </c>
      <c r="I875" t="s">
        <v>163</v>
      </c>
      <c r="J875" t="s">
        <v>163</v>
      </c>
      <c r="K875" t="s">
        <v>163</v>
      </c>
      <c r="L875" t="s">
        <v>163</v>
      </c>
      <c r="M875" t="s">
        <v>163</v>
      </c>
      <c r="N875" t="s">
        <v>163</v>
      </c>
      <c r="O875" t="s">
        <v>163</v>
      </c>
      <c r="P875" t="s">
        <v>163</v>
      </c>
      <c r="Q875" s="80" t="s">
        <v>163</v>
      </c>
      <c r="R875" s="79"/>
      <c r="T875" t="s">
        <v>163</v>
      </c>
      <c r="U875" t="s">
        <v>163</v>
      </c>
      <c r="V875" t="s">
        <v>163</v>
      </c>
    </row>
    <row r="876" spans="2:22" x14ac:dyDescent="0.35">
      <c r="B876" t="s">
        <v>163</v>
      </c>
      <c r="C876" s="79" t="s">
        <v>163</v>
      </c>
      <c r="E876" t="s">
        <v>163</v>
      </c>
      <c r="F876" t="s">
        <v>163</v>
      </c>
      <c r="G876" t="s">
        <v>163</v>
      </c>
      <c r="H876" t="s">
        <v>163</v>
      </c>
      <c r="I876" t="s">
        <v>163</v>
      </c>
      <c r="J876" t="s">
        <v>163</v>
      </c>
      <c r="K876" t="s">
        <v>163</v>
      </c>
      <c r="L876" t="s">
        <v>163</v>
      </c>
      <c r="M876" t="s">
        <v>163</v>
      </c>
      <c r="N876" t="s">
        <v>163</v>
      </c>
      <c r="O876" t="s">
        <v>163</v>
      </c>
      <c r="P876" t="s">
        <v>163</v>
      </c>
      <c r="Q876" s="80" t="s">
        <v>163</v>
      </c>
      <c r="R876" s="79"/>
      <c r="T876" t="s">
        <v>163</v>
      </c>
      <c r="U876" t="s">
        <v>163</v>
      </c>
      <c r="V876" t="s">
        <v>163</v>
      </c>
    </row>
    <row r="877" spans="2:22" x14ac:dyDescent="0.35">
      <c r="B877" t="s">
        <v>163</v>
      </c>
      <c r="C877" s="79" t="s">
        <v>163</v>
      </c>
      <c r="E877" t="s">
        <v>163</v>
      </c>
      <c r="F877" t="s">
        <v>163</v>
      </c>
      <c r="G877" t="s">
        <v>163</v>
      </c>
      <c r="H877" t="s">
        <v>163</v>
      </c>
      <c r="I877" t="s">
        <v>163</v>
      </c>
      <c r="J877" t="s">
        <v>163</v>
      </c>
      <c r="K877" t="s">
        <v>163</v>
      </c>
      <c r="L877" t="s">
        <v>163</v>
      </c>
      <c r="M877" t="s">
        <v>163</v>
      </c>
      <c r="N877" t="s">
        <v>163</v>
      </c>
      <c r="O877" t="s">
        <v>163</v>
      </c>
      <c r="P877" t="s">
        <v>163</v>
      </c>
      <c r="Q877" s="80" t="s">
        <v>163</v>
      </c>
      <c r="R877" s="79"/>
      <c r="T877" t="s">
        <v>163</v>
      </c>
      <c r="U877" t="s">
        <v>163</v>
      </c>
      <c r="V877" t="s">
        <v>163</v>
      </c>
    </row>
    <row r="878" spans="2:22" x14ac:dyDescent="0.35">
      <c r="B878" t="s">
        <v>163</v>
      </c>
      <c r="C878" s="79" t="s">
        <v>163</v>
      </c>
      <c r="E878" t="s">
        <v>163</v>
      </c>
      <c r="F878" t="s">
        <v>163</v>
      </c>
      <c r="G878" t="s">
        <v>163</v>
      </c>
      <c r="H878" t="s">
        <v>163</v>
      </c>
      <c r="I878" t="s">
        <v>163</v>
      </c>
      <c r="J878" t="s">
        <v>163</v>
      </c>
      <c r="K878" t="s">
        <v>163</v>
      </c>
      <c r="L878" t="s">
        <v>163</v>
      </c>
      <c r="M878" t="s">
        <v>163</v>
      </c>
      <c r="N878" t="s">
        <v>163</v>
      </c>
      <c r="O878" t="s">
        <v>163</v>
      </c>
      <c r="P878" t="s">
        <v>163</v>
      </c>
      <c r="Q878" s="80" t="s">
        <v>163</v>
      </c>
      <c r="R878" s="79"/>
      <c r="T878" t="s">
        <v>163</v>
      </c>
      <c r="U878" t="s">
        <v>163</v>
      </c>
      <c r="V878" t="s">
        <v>163</v>
      </c>
    </row>
    <row r="879" spans="2:22" x14ac:dyDescent="0.35">
      <c r="B879" t="s">
        <v>163</v>
      </c>
      <c r="C879" s="79" t="s">
        <v>163</v>
      </c>
      <c r="E879" t="s">
        <v>163</v>
      </c>
      <c r="F879" t="s">
        <v>163</v>
      </c>
      <c r="G879" t="s">
        <v>163</v>
      </c>
      <c r="H879" t="s">
        <v>163</v>
      </c>
      <c r="I879" t="s">
        <v>163</v>
      </c>
      <c r="J879" t="s">
        <v>163</v>
      </c>
      <c r="K879" t="s">
        <v>163</v>
      </c>
      <c r="L879" t="s">
        <v>163</v>
      </c>
      <c r="M879" t="s">
        <v>163</v>
      </c>
      <c r="N879" t="s">
        <v>163</v>
      </c>
      <c r="O879" t="s">
        <v>163</v>
      </c>
      <c r="P879" t="s">
        <v>163</v>
      </c>
      <c r="Q879" s="80" t="s">
        <v>163</v>
      </c>
      <c r="R879" s="79"/>
      <c r="T879" t="s">
        <v>163</v>
      </c>
      <c r="U879" t="s">
        <v>163</v>
      </c>
      <c r="V879" t="s">
        <v>163</v>
      </c>
    </row>
    <row r="880" spans="2:22" x14ac:dyDescent="0.35">
      <c r="B880" t="s">
        <v>163</v>
      </c>
      <c r="C880" s="79" t="s">
        <v>163</v>
      </c>
      <c r="E880" t="s">
        <v>163</v>
      </c>
      <c r="F880" t="s">
        <v>163</v>
      </c>
      <c r="G880" t="s">
        <v>163</v>
      </c>
      <c r="H880" t="s">
        <v>163</v>
      </c>
      <c r="I880" t="s">
        <v>163</v>
      </c>
      <c r="J880" t="s">
        <v>163</v>
      </c>
      <c r="K880" t="s">
        <v>163</v>
      </c>
      <c r="L880" t="s">
        <v>163</v>
      </c>
      <c r="M880" t="s">
        <v>163</v>
      </c>
      <c r="N880" t="s">
        <v>163</v>
      </c>
      <c r="O880" t="s">
        <v>163</v>
      </c>
      <c r="P880" t="s">
        <v>163</v>
      </c>
      <c r="Q880" s="80" t="s">
        <v>163</v>
      </c>
      <c r="R880" s="79"/>
      <c r="T880" t="s">
        <v>163</v>
      </c>
      <c r="U880" t="s">
        <v>163</v>
      </c>
      <c r="V880" t="s">
        <v>163</v>
      </c>
    </row>
    <row r="881" spans="2:22" x14ac:dyDescent="0.35">
      <c r="B881" t="s">
        <v>163</v>
      </c>
      <c r="C881" s="79" t="s">
        <v>163</v>
      </c>
      <c r="E881" t="s">
        <v>163</v>
      </c>
      <c r="F881" t="s">
        <v>163</v>
      </c>
      <c r="G881" t="s">
        <v>163</v>
      </c>
      <c r="H881" t="s">
        <v>163</v>
      </c>
      <c r="I881" t="s">
        <v>163</v>
      </c>
      <c r="J881" t="s">
        <v>163</v>
      </c>
      <c r="K881" t="s">
        <v>163</v>
      </c>
      <c r="L881" t="s">
        <v>163</v>
      </c>
      <c r="M881" t="s">
        <v>163</v>
      </c>
      <c r="N881" t="s">
        <v>163</v>
      </c>
      <c r="O881" t="s">
        <v>163</v>
      </c>
      <c r="P881" t="s">
        <v>163</v>
      </c>
      <c r="Q881" s="80" t="s">
        <v>163</v>
      </c>
      <c r="R881" s="79"/>
      <c r="T881" t="s">
        <v>163</v>
      </c>
      <c r="U881" t="s">
        <v>163</v>
      </c>
      <c r="V881" t="s">
        <v>163</v>
      </c>
    </row>
    <row r="882" spans="2:22" x14ac:dyDescent="0.35">
      <c r="B882" t="s">
        <v>163</v>
      </c>
      <c r="C882" s="79" t="s">
        <v>163</v>
      </c>
      <c r="E882" t="s">
        <v>163</v>
      </c>
      <c r="F882" t="s">
        <v>163</v>
      </c>
      <c r="G882" t="s">
        <v>163</v>
      </c>
      <c r="H882" t="s">
        <v>163</v>
      </c>
      <c r="I882" t="s">
        <v>163</v>
      </c>
      <c r="J882" t="s">
        <v>163</v>
      </c>
      <c r="K882" t="s">
        <v>163</v>
      </c>
      <c r="L882" t="s">
        <v>163</v>
      </c>
      <c r="M882" t="s">
        <v>163</v>
      </c>
      <c r="N882" t="s">
        <v>163</v>
      </c>
      <c r="O882" t="s">
        <v>163</v>
      </c>
      <c r="P882" t="s">
        <v>163</v>
      </c>
      <c r="Q882" s="80" t="s">
        <v>163</v>
      </c>
      <c r="R882" s="79"/>
      <c r="T882" t="s">
        <v>163</v>
      </c>
      <c r="U882" t="s">
        <v>163</v>
      </c>
      <c r="V882" t="s">
        <v>163</v>
      </c>
    </row>
    <row r="883" spans="2:22" x14ac:dyDescent="0.35">
      <c r="B883" t="s">
        <v>163</v>
      </c>
      <c r="C883" s="79" t="s">
        <v>163</v>
      </c>
      <c r="E883" t="s">
        <v>163</v>
      </c>
      <c r="F883" t="s">
        <v>163</v>
      </c>
      <c r="G883" t="s">
        <v>163</v>
      </c>
      <c r="H883" t="s">
        <v>163</v>
      </c>
      <c r="I883" t="s">
        <v>163</v>
      </c>
      <c r="J883" t="s">
        <v>163</v>
      </c>
      <c r="K883" t="s">
        <v>163</v>
      </c>
      <c r="L883" t="s">
        <v>163</v>
      </c>
      <c r="M883" t="s">
        <v>163</v>
      </c>
      <c r="N883" t="s">
        <v>163</v>
      </c>
      <c r="O883" t="s">
        <v>163</v>
      </c>
      <c r="P883" t="s">
        <v>163</v>
      </c>
      <c r="Q883" s="80" t="s">
        <v>163</v>
      </c>
      <c r="R883" s="79"/>
      <c r="T883" t="s">
        <v>163</v>
      </c>
      <c r="U883" t="s">
        <v>163</v>
      </c>
      <c r="V883" t="s">
        <v>163</v>
      </c>
    </row>
    <row r="884" spans="2:22" x14ac:dyDescent="0.35">
      <c r="B884" t="s">
        <v>163</v>
      </c>
      <c r="C884" s="79" t="s">
        <v>163</v>
      </c>
      <c r="E884" t="s">
        <v>163</v>
      </c>
      <c r="F884" t="s">
        <v>163</v>
      </c>
      <c r="G884" t="s">
        <v>163</v>
      </c>
      <c r="H884" t="s">
        <v>163</v>
      </c>
      <c r="I884" t="s">
        <v>163</v>
      </c>
      <c r="J884" t="s">
        <v>163</v>
      </c>
      <c r="K884" t="s">
        <v>163</v>
      </c>
      <c r="L884" t="s">
        <v>163</v>
      </c>
      <c r="M884" t="s">
        <v>163</v>
      </c>
      <c r="N884" t="s">
        <v>163</v>
      </c>
      <c r="O884" t="s">
        <v>163</v>
      </c>
      <c r="P884" t="s">
        <v>163</v>
      </c>
      <c r="Q884" s="80" t="s">
        <v>163</v>
      </c>
      <c r="R884" s="79"/>
      <c r="T884" t="s">
        <v>163</v>
      </c>
      <c r="U884" t="s">
        <v>163</v>
      </c>
      <c r="V884" t="s">
        <v>163</v>
      </c>
    </row>
    <row r="885" spans="2:22" x14ac:dyDescent="0.35">
      <c r="B885" t="s">
        <v>163</v>
      </c>
      <c r="C885" s="79" t="s">
        <v>163</v>
      </c>
      <c r="E885" t="s">
        <v>163</v>
      </c>
      <c r="F885" t="s">
        <v>163</v>
      </c>
      <c r="G885" t="s">
        <v>163</v>
      </c>
      <c r="H885" t="s">
        <v>163</v>
      </c>
      <c r="I885" t="s">
        <v>163</v>
      </c>
      <c r="J885" t="s">
        <v>163</v>
      </c>
      <c r="K885" t="s">
        <v>163</v>
      </c>
      <c r="L885" t="s">
        <v>163</v>
      </c>
      <c r="M885" t="s">
        <v>163</v>
      </c>
      <c r="N885" t="s">
        <v>163</v>
      </c>
      <c r="O885" t="s">
        <v>163</v>
      </c>
      <c r="P885" t="s">
        <v>163</v>
      </c>
      <c r="Q885" s="80" t="s">
        <v>163</v>
      </c>
      <c r="R885" s="79"/>
      <c r="T885" t="s">
        <v>163</v>
      </c>
      <c r="U885" t="s">
        <v>163</v>
      </c>
      <c r="V885" t="s">
        <v>163</v>
      </c>
    </row>
    <row r="886" spans="2:22" x14ac:dyDescent="0.35">
      <c r="B886" t="s">
        <v>163</v>
      </c>
      <c r="C886" s="79" t="s">
        <v>163</v>
      </c>
      <c r="E886" t="s">
        <v>163</v>
      </c>
      <c r="F886" t="s">
        <v>163</v>
      </c>
      <c r="G886" t="s">
        <v>163</v>
      </c>
      <c r="H886" t="s">
        <v>163</v>
      </c>
      <c r="I886" t="s">
        <v>163</v>
      </c>
      <c r="J886" t="s">
        <v>163</v>
      </c>
      <c r="K886" t="s">
        <v>163</v>
      </c>
      <c r="L886" t="s">
        <v>163</v>
      </c>
      <c r="M886" t="s">
        <v>163</v>
      </c>
      <c r="N886" t="s">
        <v>163</v>
      </c>
      <c r="O886" t="s">
        <v>163</v>
      </c>
      <c r="P886" t="s">
        <v>163</v>
      </c>
      <c r="Q886" s="80" t="s">
        <v>163</v>
      </c>
      <c r="R886" s="79"/>
      <c r="T886" t="s">
        <v>163</v>
      </c>
      <c r="U886" t="s">
        <v>163</v>
      </c>
      <c r="V886" t="s">
        <v>163</v>
      </c>
    </row>
    <row r="887" spans="2:22" x14ac:dyDescent="0.35">
      <c r="B887" t="s">
        <v>163</v>
      </c>
      <c r="C887" s="79" t="s">
        <v>163</v>
      </c>
      <c r="E887" t="s">
        <v>163</v>
      </c>
      <c r="F887" t="s">
        <v>163</v>
      </c>
      <c r="G887" t="s">
        <v>163</v>
      </c>
      <c r="H887" t="s">
        <v>163</v>
      </c>
      <c r="I887" t="s">
        <v>163</v>
      </c>
      <c r="J887" t="s">
        <v>163</v>
      </c>
      <c r="K887" t="s">
        <v>163</v>
      </c>
      <c r="L887" t="s">
        <v>163</v>
      </c>
      <c r="M887" t="s">
        <v>163</v>
      </c>
      <c r="N887" t="s">
        <v>163</v>
      </c>
      <c r="O887" t="s">
        <v>163</v>
      </c>
      <c r="P887" t="s">
        <v>163</v>
      </c>
      <c r="Q887" s="80" t="s">
        <v>163</v>
      </c>
      <c r="R887" s="79"/>
      <c r="T887" t="s">
        <v>163</v>
      </c>
      <c r="U887" t="s">
        <v>163</v>
      </c>
      <c r="V887" t="s">
        <v>163</v>
      </c>
    </row>
    <row r="888" spans="2:22" x14ac:dyDescent="0.35">
      <c r="B888" t="s">
        <v>163</v>
      </c>
      <c r="C888" s="79" t="s">
        <v>163</v>
      </c>
      <c r="E888" t="s">
        <v>163</v>
      </c>
      <c r="F888" t="s">
        <v>163</v>
      </c>
      <c r="G888" t="s">
        <v>163</v>
      </c>
      <c r="H888" t="s">
        <v>163</v>
      </c>
      <c r="I888" t="s">
        <v>163</v>
      </c>
      <c r="J888" t="s">
        <v>163</v>
      </c>
      <c r="K888" t="s">
        <v>163</v>
      </c>
      <c r="L888" t="s">
        <v>163</v>
      </c>
      <c r="M888" t="s">
        <v>163</v>
      </c>
      <c r="N888" t="s">
        <v>163</v>
      </c>
      <c r="O888" t="s">
        <v>163</v>
      </c>
      <c r="P888" t="s">
        <v>163</v>
      </c>
      <c r="Q888" s="80" t="s">
        <v>163</v>
      </c>
      <c r="R888" s="79"/>
      <c r="T888" t="s">
        <v>163</v>
      </c>
      <c r="U888" t="s">
        <v>163</v>
      </c>
      <c r="V888" t="s">
        <v>163</v>
      </c>
    </row>
    <row r="889" spans="2:22" x14ac:dyDescent="0.35">
      <c r="B889" t="s">
        <v>163</v>
      </c>
      <c r="C889" s="79" t="s">
        <v>163</v>
      </c>
      <c r="E889" t="s">
        <v>163</v>
      </c>
      <c r="F889" t="s">
        <v>163</v>
      </c>
      <c r="G889" t="s">
        <v>163</v>
      </c>
      <c r="H889" t="s">
        <v>163</v>
      </c>
      <c r="I889" t="s">
        <v>163</v>
      </c>
      <c r="J889" t="s">
        <v>163</v>
      </c>
      <c r="K889" t="s">
        <v>163</v>
      </c>
      <c r="L889" t="s">
        <v>163</v>
      </c>
      <c r="M889" t="s">
        <v>163</v>
      </c>
      <c r="N889" t="s">
        <v>163</v>
      </c>
      <c r="O889" t="s">
        <v>163</v>
      </c>
      <c r="P889" t="s">
        <v>163</v>
      </c>
      <c r="Q889" s="80" t="s">
        <v>163</v>
      </c>
      <c r="R889" s="79"/>
      <c r="T889" t="s">
        <v>163</v>
      </c>
      <c r="U889" t="s">
        <v>163</v>
      </c>
      <c r="V889" t="s">
        <v>163</v>
      </c>
    </row>
    <row r="890" spans="2:22" x14ac:dyDescent="0.35">
      <c r="B890" t="s">
        <v>163</v>
      </c>
      <c r="C890" s="79" t="s">
        <v>163</v>
      </c>
      <c r="E890" t="s">
        <v>163</v>
      </c>
      <c r="F890" t="s">
        <v>163</v>
      </c>
      <c r="G890" t="s">
        <v>163</v>
      </c>
      <c r="H890" t="s">
        <v>163</v>
      </c>
      <c r="I890" t="s">
        <v>163</v>
      </c>
      <c r="J890" t="s">
        <v>163</v>
      </c>
      <c r="K890" t="s">
        <v>163</v>
      </c>
      <c r="L890" t="s">
        <v>163</v>
      </c>
      <c r="M890" t="s">
        <v>163</v>
      </c>
      <c r="N890" t="s">
        <v>163</v>
      </c>
      <c r="O890" t="s">
        <v>163</v>
      </c>
      <c r="P890" t="s">
        <v>163</v>
      </c>
      <c r="Q890" s="80" t="s">
        <v>163</v>
      </c>
      <c r="R890" s="79"/>
      <c r="T890" t="s">
        <v>163</v>
      </c>
      <c r="U890" t="s">
        <v>163</v>
      </c>
      <c r="V890" t="s">
        <v>163</v>
      </c>
    </row>
    <row r="891" spans="2:22" x14ac:dyDescent="0.35">
      <c r="B891" t="s">
        <v>163</v>
      </c>
      <c r="C891" s="79" t="s">
        <v>163</v>
      </c>
      <c r="E891" t="s">
        <v>163</v>
      </c>
      <c r="F891" t="s">
        <v>163</v>
      </c>
      <c r="G891" t="s">
        <v>163</v>
      </c>
      <c r="H891" t="s">
        <v>163</v>
      </c>
      <c r="I891" t="s">
        <v>163</v>
      </c>
      <c r="J891" t="s">
        <v>163</v>
      </c>
      <c r="K891" t="s">
        <v>163</v>
      </c>
      <c r="L891" t="s">
        <v>163</v>
      </c>
      <c r="M891" t="s">
        <v>163</v>
      </c>
      <c r="N891" t="s">
        <v>163</v>
      </c>
      <c r="O891" t="s">
        <v>163</v>
      </c>
      <c r="P891" t="s">
        <v>163</v>
      </c>
      <c r="Q891" s="80" t="s">
        <v>163</v>
      </c>
      <c r="R891" s="79"/>
      <c r="T891" t="s">
        <v>163</v>
      </c>
      <c r="U891" t="s">
        <v>163</v>
      </c>
      <c r="V891" t="s">
        <v>163</v>
      </c>
    </row>
    <row r="892" spans="2:22" x14ac:dyDescent="0.35">
      <c r="B892" t="s">
        <v>163</v>
      </c>
      <c r="C892" s="79" t="s">
        <v>163</v>
      </c>
      <c r="E892" t="s">
        <v>163</v>
      </c>
      <c r="F892" t="s">
        <v>163</v>
      </c>
      <c r="G892" t="s">
        <v>163</v>
      </c>
      <c r="H892" t="s">
        <v>163</v>
      </c>
      <c r="I892" t="s">
        <v>163</v>
      </c>
      <c r="J892" t="s">
        <v>163</v>
      </c>
      <c r="K892" t="s">
        <v>163</v>
      </c>
      <c r="L892" t="s">
        <v>163</v>
      </c>
      <c r="M892" t="s">
        <v>163</v>
      </c>
      <c r="N892" t="s">
        <v>163</v>
      </c>
      <c r="O892" t="s">
        <v>163</v>
      </c>
      <c r="P892" t="s">
        <v>163</v>
      </c>
      <c r="Q892" s="80" t="s">
        <v>163</v>
      </c>
      <c r="R892" s="79"/>
      <c r="T892" t="s">
        <v>163</v>
      </c>
      <c r="U892" t="s">
        <v>163</v>
      </c>
      <c r="V892" t="s">
        <v>163</v>
      </c>
    </row>
    <row r="893" spans="2:22" x14ac:dyDescent="0.35">
      <c r="B893" t="s">
        <v>163</v>
      </c>
      <c r="C893" s="79" t="s">
        <v>163</v>
      </c>
      <c r="E893" t="s">
        <v>163</v>
      </c>
      <c r="F893" t="s">
        <v>163</v>
      </c>
      <c r="G893" t="s">
        <v>163</v>
      </c>
      <c r="H893" t="s">
        <v>163</v>
      </c>
      <c r="I893" t="s">
        <v>163</v>
      </c>
      <c r="J893" t="s">
        <v>163</v>
      </c>
      <c r="K893" t="s">
        <v>163</v>
      </c>
      <c r="L893" t="s">
        <v>163</v>
      </c>
      <c r="M893" t="s">
        <v>163</v>
      </c>
      <c r="N893" t="s">
        <v>163</v>
      </c>
      <c r="O893" t="s">
        <v>163</v>
      </c>
      <c r="P893" t="s">
        <v>163</v>
      </c>
      <c r="Q893" s="80" t="s">
        <v>163</v>
      </c>
      <c r="R893" s="79"/>
      <c r="T893" t="s">
        <v>163</v>
      </c>
      <c r="U893" t="s">
        <v>163</v>
      </c>
      <c r="V893" t="s">
        <v>163</v>
      </c>
    </row>
    <row r="894" spans="2:22" x14ac:dyDescent="0.35">
      <c r="B894" t="s">
        <v>163</v>
      </c>
      <c r="C894" s="79" t="s">
        <v>163</v>
      </c>
      <c r="E894" t="s">
        <v>163</v>
      </c>
      <c r="F894" t="s">
        <v>163</v>
      </c>
      <c r="G894" t="s">
        <v>163</v>
      </c>
      <c r="H894" t="s">
        <v>163</v>
      </c>
      <c r="I894" t="s">
        <v>163</v>
      </c>
      <c r="J894" t="s">
        <v>163</v>
      </c>
      <c r="K894" t="s">
        <v>163</v>
      </c>
      <c r="L894" t="s">
        <v>163</v>
      </c>
      <c r="M894" t="s">
        <v>163</v>
      </c>
      <c r="N894" t="s">
        <v>163</v>
      </c>
      <c r="O894" t="s">
        <v>163</v>
      </c>
      <c r="P894" t="s">
        <v>163</v>
      </c>
      <c r="Q894" s="80" t="s">
        <v>163</v>
      </c>
      <c r="R894" s="79"/>
      <c r="T894" t="s">
        <v>163</v>
      </c>
      <c r="U894" t="s">
        <v>163</v>
      </c>
      <c r="V894" t="s">
        <v>163</v>
      </c>
    </row>
    <row r="895" spans="2:22" x14ac:dyDescent="0.35">
      <c r="B895" t="s">
        <v>163</v>
      </c>
      <c r="C895" s="79" t="s">
        <v>163</v>
      </c>
      <c r="E895" t="s">
        <v>163</v>
      </c>
      <c r="F895" t="s">
        <v>163</v>
      </c>
      <c r="G895" t="s">
        <v>163</v>
      </c>
      <c r="H895" t="s">
        <v>163</v>
      </c>
      <c r="I895" t="s">
        <v>163</v>
      </c>
      <c r="J895" t="s">
        <v>163</v>
      </c>
      <c r="K895" t="s">
        <v>163</v>
      </c>
      <c r="L895" t="s">
        <v>163</v>
      </c>
      <c r="M895" t="s">
        <v>163</v>
      </c>
      <c r="N895" t="s">
        <v>163</v>
      </c>
      <c r="O895" t="s">
        <v>163</v>
      </c>
      <c r="P895" t="s">
        <v>163</v>
      </c>
      <c r="Q895" s="80" t="s">
        <v>163</v>
      </c>
      <c r="R895" s="79"/>
      <c r="T895" t="s">
        <v>163</v>
      </c>
      <c r="U895" t="s">
        <v>163</v>
      </c>
      <c r="V895" t="s">
        <v>163</v>
      </c>
    </row>
    <row r="896" spans="2:22" x14ac:dyDescent="0.35">
      <c r="B896" t="s">
        <v>163</v>
      </c>
      <c r="C896" s="79" t="s">
        <v>163</v>
      </c>
      <c r="E896" t="s">
        <v>163</v>
      </c>
      <c r="F896" t="s">
        <v>163</v>
      </c>
      <c r="G896" t="s">
        <v>163</v>
      </c>
      <c r="H896" t="s">
        <v>163</v>
      </c>
      <c r="I896" t="s">
        <v>163</v>
      </c>
      <c r="J896" t="s">
        <v>163</v>
      </c>
      <c r="K896" t="s">
        <v>163</v>
      </c>
      <c r="L896" t="s">
        <v>163</v>
      </c>
      <c r="M896" t="s">
        <v>163</v>
      </c>
      <c r="N896" t="s">
        <v>163</v>
      </c>
      <c r="O896" t="s">
        <v>163</v>
      </c>
      <c r="P896" t="s">
        <v>163</v>
      </c>
      <c r="Q896" s="80" t="s">
        <v>163</v>
      </c>
      <c r="R896" s="79"/>
      <c r="T896" t="s">
        <v>163</v>
      </c>
      <c r="U896" t="s">
        <v>163</v>
      </c>
      <c r="V896" t="s">
        <v>163</v>
      </c>
    </row>
    <row r="897" spans="2:22" x14ac:dyDescent="0.35">
      <c r="B897" t="s">
        <v>163</v>
      </c>
      <c r="C897" s="79" t="s">
        <v>163</v>
      </c>
      <c r="E897" t="s">
        <v>163</v>
      </c>
      <c r="F897" t="s">
        <v>163</v>
      </c>
      <c r="G897" t="s">
        <v>163</v>
      </c>
      <c r="H897" t="s">
        <v>163</v>
      </c>
      <c r="I897" t="s">
        <v>163</v>
      </c>
      <c r="J897" t="s">
        <v>163</v>
      </c>
      <c r="K897" t="s">
        <v>163</v>
      </c>
      <c r="L897" t="s">
        <v>163</v>
      </c>
      <c r="M897" t="s">
        <v>163</v>
      </c>
      <c r="N897" t="s">
        <v>163</v>
      </c>
      <c r="O897" t="s">
        <v>163</v>
      </c>
      <c r="P897" t="s">
        <v>163</v>
      </c>
      <c r="Q897" s="80" t="s">
        <v>163</v>
      </c>
      <c r="R897" s="79"/>
      <c r="T897" t="s">
        <v>163</v>
      </c>
      <c r="U897" t="s">
        <v>163</v>
      </c>
      <c r="V897" t="s">
        <v>163</v>
      </c>
    </row>
    <row r="898" spans="2:22" x14ac:dyDescent="0.35">
      <c r="B898" t="s">
        <v>163</v>
      </c>
      <c r="C898" s="79" t="s">
        <v>163</v>
      </c>
      <c r="E898" t="s">
        <v>163</v>
      </c>
      <c r="F898" t="s">
        <v>163</v>
      </c>
      <c r="G898" t="s">
        <v>163</v>
      </c>
      <c r="H898" t="s">
        <v>163</v>
      </c>
      <c r="I898" t="s">
        <v>163</v>
      </c>
      <c r="J898" t="s">
        <v>163</v>
      </c>
      <c r="K898" t="s">
        <v>163</v>
      </c>
      <c r="L898" t="s">
        <v>163</v>
      </c>
      <c r="M898" t="s">
        <v>163</v>
      </c>
      <c r="N898" t="s">
        <v>163</v>
      </c>
      <c r="O898" t="s">
        <v>163</v>
      </c>
      <c r="P898" t="s">
        <v>163</v>
      </c>
      <c r="Q898" s="80" t="s">
        <v>163</v>
      </c>
      <c r="R898" s="79"/>
      <c r="T898" t="s">
        <v>163</v>
      </c>
      <c r="U898" t="s">
        <v>163</v>
      </c>
      <c r="V898" t="s">
        <v>163</v>
      </c>
    </row>
    <row r="899" spans="2:22" x14ac:dyDescent="0.35">
      <c r="B899" t="s">
        <v>163</v>
      </c>
      <c r="C899" s="79" t="s">
        <v>163</v>
      </c>
      <c r="E899" t="s">
        <v>163</v>
      </c>
      <c r="F899" t="s">
        <v>163</v>
      </c>
      <c r="G899" t="s">
        <v>163</v>
      </c>
      <c r="H899" t="s">
        <v>163</v>
      </c>
      <c r="I899" t="s">
        <v>163</v>
      </c>
      <c r="J899" t="s">
        <v>163</v>
      </c>
      <c r="K899" t="s">
        <v>163</v>
      </c>
      <c r="L899" t="s">
        <v>163</v>
      </c>
      <c r="M899" t="s">
        <v>163</v>
      </c>
      <c r="N899" t="s">
        <v>163</v>
      </c>
      <c r="O899" t="s">
        <v>163</v>
      </c>
      <c r="P899" t="s">
        <v>163</v>
      </c>
      <c r="Q899" s="80" t="s">
        <v>163</v>
      </c>
      <c r="R899" s="79"/>
      <c r="T899" t="s">
        <v>163</v>
      </c>
      <c r="U899" t="s">
        <v>163</v>
      </c>
      <c r="V899" t="s">
        <v>163</v>
      </c>
    </row>
    <row r="900" spans="2:22" x14ac:dyDescent="0.35">
      <c r="B900" t="s">
        <v>163</v>
      </c>
      <c r="C900" s="79" t="s">
        <v>163</v>
      </c>
      <c r="E900" t="s">
        <v>163</v>
      </c>
      <c r="F900" t="s">
        <v>163</v>
      </c>
      <c r="G900" t="s">
        <v>163</v>
      </c>
      <c r="H900" t="s">
        <v>163</v>
      </c>
      <c r="I900" t="s">
        <v>163</v>
      </c>
      <c r="J900" t="s">
        <v>163</v>
      </c>
      <c r="K900" t="s">
        <v>163</v>
      </c>
      <c r="L900" t="s">
        <v>163</v>
      </c>
      <c r="M900" t="s">
        <v>163</v>
      </c>
      <c r="N900" t="s">
        <v>163</v>
      </c>
      <c r="O900" t="s">
        <v>163</v>
      </c>
      <c r="P900" t="s">
        <v>163</v>
      </c>
      <c r="Q900" s="80" t="s">
        <v>163</v>
      </c>
      <c r="R900" s="79"/>
      <c r="T900" t="s">
        <v>163</v>
      </c>
      <c r="U900" t="s">
        <v>163</v>
      </c>
      <c r="V900" t="s">
        <v>163</v>
      </c>
    </row>
    <row r="901" spans="2:22" x14ac:dyDescent="0.35">
      <c r="B901" t="s">
        <v>163</v>
      </c>
      <c r="C901" s="79" t="s">
        <v>163</v>
      </c>
      <c r="E901" t="s">
        <v>163</v>
      </c>
      <c r="F901" t="s">
        <v>163</v>
      </c>
      <c r="G901" t="s">
        <v>163</v>
      </c>
      <c r="H901" t="s">
        <v>163</v>
      </c>
      <c r="I901" t="s">
        <v>163</v>
      </c>
      <c r="J901" t="s">
        <v>163</v>
      </c>
      <c r="K901" t="s">
        <v>163</v>
      </c>
      <c r="L901" t="s">
        <v>163</v>
      </c>
      <c r="M901" t="s">
        <v>163</v>
      </c>
      <c r="N901" t="s">
        <v>163</v>
      </c>
      <c r="O901" t="s">
        <v>163</v>
      </c>
      <c r="P901" t="s">
        <v>163</v>
      </c>
      <c r="Q901" s="80" t="s">
        <v>163</v>
      </c>
      <c r="R901" s="79"/>
      <c r="T901" t="s">
        <v>163</v>
      </c>
      <c r="U901" t="s">
        <v>163</v>
      </c>
      <c r="V901" t="s">
        <v>163</v>
      </c>
    </row>
    <row r="902" spans="2:22" x14ac:dyDescent="0.35">
      <c r="B902" t="s">
        <v>163</v>
      </c>
      <c r="C902" s="79" t="s">
        <v>163</v>
      </c>
      <c r="E902" t="s">
        <v>163</v>
      </c>
      <c r="F902" t="s">
        <v>163</v>
      </c>
      <c r="G902" t="s">
        <v>163</v>
      </c>
      <c r="H902" t="s">
        <v>163</v>
      </c>
      <c r="I902" t="s">
        <v>163</v>
      </c>
      <c r="J902" t="s">
        <v>163</v>
      </c>
      <c r="K902" t="s">
        <v>163</v>
      </c>
      <c r="L902" t="s">
        <v>163</v>
      </c>
      <c r="M902" t="s">
        <v>163</v>
      </c>
      <c r="N902" t="s">
        <v>163</v>
      </c>
      <c r="O902" t="s">
        <v>163</v>
      </c>
      <c r="P902" t="s">
        <v>163</v>
      </c>
      <c r="Q902" s="80" t="s">
        <v>163</v>
      </c>
      <c r="R902" s="79"/>
      <c r="T902" t="s">
        <v>163</v>
      </c>
      <c r="U902" t="s">
        <v>163</v>
      </c>
      <c r="V902" t="s">
        <v>163</v>
      </c>
    </row>
    <row r="903" spans="2:22" x14ac:dyDescent="0.35">
      <c r="B903" t="s">
        <v>163</v>
      </c>
      <c r="C903" s="79" t="s">
        <v>163</v>
      </c>
      <c r="E903" t="s">
        <v>163</v>
      </c>
      <c r="F903" t="s">
        <v>163</v>
      </c>
      <c r="G903" t="s">
        <v>163</v>
      </c>
      <c r="H903" t="s">
        <v>163</v>
      </c>
      <c r="I903" t="s">
        <v>163</v>
      </c>
      <c r="J903" t="s">
        <v>163</v>
      </c>
      <c r="K903" t="s">
        <v>163</v>
      </c>
      <c r="L903" t="s">
        <v>163</v>
      </c>
      <c r="M903" t="s">
        <v>163</v>
      </c>
      <c r="N903" t="s">
        <v>163</v>
      </c>
      <c r="O903" t="s">
        <v>163</v>
      </c>
      <c r="P903" t="s">
        <v>163</v>
      </c>
      <c r="Q903" s="80" t="s">
        <v>163</v>
      </c>
      <c r="R903" s="79"/>
      <c r="T903" t="s">
        <v>163</v>
      </c>
      <c r="U903" t="s">
        <v>163</v>
      </c>
      <c r="V903" t="s">
        <v>163</v>
      </c>
    </row>
    <row r="904" spans="2:22" x14ac:dyDescent="0.35">
      <c r="B904" t="s">
        <v>163</v>
      </c>
      <c r="C904" s="79" t="s">
        <v>163</v>
      </c>
      <c r="E904" t="s">
        <v>163</v>
      </c>
      <c r="F904" t="s">
        <v>163</v>
      </c>
      <c r="G904" t="s">
        <v>163</v>
      </c>
      <c r="H904" t="s">
        <v>163</v>
      </c>
      <c r="I904" t="s">
        <v>163</v>
      </c>
      <c r="J904" t="s">
        <v>163</v>
      </c>
      <c r="K904" t="s">
        <v>163</v>
      </c>
      <c r="L904" t="s">
        <v>163</v>
      </c>
      <c r="M904" t="s">
        <v>163</v>
      </c>
      <c r="N904" t="s">
        <v>163</v>
      </c>
      <c r="O904" t="s">
        <v>163</v>
      </c>
      <c r="P904" t="s">
        <v>163</v>
      </c>
      <c r="Q904" s="80" t="s">
        <v>163</v>
      </c>
      <c r="R904" s="79"/>
      <c r="T904" t="s">
        <v>163</v>
      </c>
      <c r="U904" t="s">
        <v>163</v>
      </c>
      <c r="V904" t="s">
        <v>163</v>
      </c>
    </row>
    <row r="905" spans="2:22" x14ac:dyDescent="0.35">
      <c r="B905" t="s">
        <v>163</v>
      </c>
      <c r="C905" s="79" t="s">
        <v>163</v>
      </c>
      <c r="E905" t="s">
        <v>163</v>
      </c>
      <c r="F905" t="s">
        <v>163</v>
      </c>
      <c r="G905" t="s">
        <v>163</v>
      </c>
      <c r="H905" t="s">
        <v>163</v>
      </c>
      <c r="I905" t="s">
        <v>163</v>
      </c>
      <c r="J905" t="s">
        <v>163</v>
      </c>
      <c r="K905" t="s">
        <v>163</v>
      </c>
      <c r="L905" t="s">
        <v>163</v>
      </c>
      <c r="M905" t="s">
        <v>163</v>
      </c>
      <c r="N905" t="s">
        <v>163</v>
      </c>
      <c r="O905" t="s">
        <v>163</v>
      </c>
      <c r="P905" t="s">
        <v>163</v>
      </c>
      <c r="Q905" s="80" t="s">
        <v>163</v>
      </c>
      <c r="R905" s="79"/>
      <c r="T905" t="s">
        <v>163</v>
      </c>
      <c r="U905" t="s">
        <v>163</v>
      </c>
      <c r="V905" t="s">
        <v>163</v>
      </c>
    </row>
    <row r="906" spans="2:22" x14ac:dyDescent="0.35">
      <c r="B906" t="s">
        <v>163</v>
      </c>
      <c r="C906" s="79" t="s">
        <v>163</v>
      </c>
      <c r="E906" t="s">
        <v>163</v>
      </c>
      <c r="F906" t="s">
        <v>163</v>
      </c>
      <c r="G906" t="s">
        <v>163</v>
      </c>
      <c r="H906" t="s">
        <v>163</v>
      </c>
      <c r="I906" t="s">
        <v>163</v>
      </c>
      <c r="J906" t="s">
        <v>163</v>
      </c>
      <c r="K906" t="s">
        <v>163</v>
      </c>
      <c r="L906" t="s">
        <v>163</v>
      </c>
      <c r="M906" t="s">
        <v>163</v>
      </c>
      <c r="N906" t="s">
        <v>163</v>
      </c>
      <c r="O906" t="s">
        <v>163</v>
      </c>
      <c r="P906" t="s">
        <v>163</v>
      </c>
      <c r="Q906" s="80" t="s">
        <v>163</v>
      </c>
      <c r="R906" s="79"/>
      <c r="T906" t="s">
        <v>163</v>
      </c>
      <c r="U906" t="s">
        <v>163</v>
      </c>
      <c r="V906" t="s">
        <v>163</v>
      </c>
    </row>
    <row r="907" spans="2:22" x14ac:dyDescent="0.35">
      <c r="B907" t="s">
        <v>163</v>
      </c>
      <c r="C907" s="79" t="s">
        <v>163</v>
      </c>
      <c r="E907" t="s">
        <v>163</v>
      </c>
      <c r="F907" t="s">
        <v>163</v>
      </c>
      <c r="G907" t="s">
        <v>163</v>
      </c>
      <c r="H907" t="s">
        <v>163</v>
      </c>
      <c r="I907" t="s">
        <v>163</v>
      </c>
      <c r="J907" t="s">
        <v>163</v>
      </c>
      <c r="K907" t="s">
        <v>163</v>
      </c>
      <c r="L907" t="s">
        <v>163</v>
      </c>
      <c r="M907" t="s">
        <v>163</v>
      </c>
      <c r="N907" t="s">
        <v>163</v>
      </c>
      <c r="O907" t="s">
        <v>163</v>
      </c>
      <c r="P907" t="s">
        <v>163</v>
      </c>
      <c r="Q907" s="80" t="s">
        <v>163</v>
      </c>
      <c r="R907" s="79"/>
      <c r="T907" t="s">
        <v>163</v>
      </c>
      <c r="U907" t="s">
        <v>163</v>
      </c>
      <c r="V907" t="s">
        <v>163</v>
      </c>
    </row>
    <row r="908" spans="2:22" x14ac:dyDescent="0.35">
      <c r="B908" t="s">
        <v>163</v>
      </c>
      <c r="C908" s="79" t="s">
        <v>163</v>
      </c>
      <c r="E908" t="s">
        <v>163</v>
      </c>
      <c r="F908" t="s">
        <v>163</v>
      </c>
      <c r="G908" t="s">
        <v>163</v>
      </c>
      <c r="H908" t="s">
        <v>163</v>
      </c>
      <c r="I908" t="s">
        <v>163</v>
      </c>
      <c r="J908" t="s">
        <v>163</v>
      </c>
      <c r="K908" t="s">
        <v>163</v>
      </c>
      <c r="L908" t="s">
        <v>163</v>
      </c>
      <c r="M908" t="s">
        <v>163</v>
      </c>
      <c r="N908" t="s">
        <v>163</v>
      </c>
      <c r="O908" t="s">
        <v>163</v>
      </c>
      <c r="P908" t="s">
        <v>163</v>
      </c>
      <c r="Q908" s="80" t="s">
        <v>163</v>
      </c>
      <c r="R908" s="79"/>
      <c r="T908" t="s">
        <v>163</v>
      </c>
      <c r="U908" t="s">
        <v>163</v>
      </c>
      <c r="V908" t="s">
        <v>163</v>
      </c>
    </row>
    <row r="909" spans="2:22" x14ac:dyDescent="0.35">
      <c r="B909" t="s">
        <v>163</v>
      </c>
      <c r="C909" s="79" t="s">
        <v>163</v>
      </c>
      <c r="E909" t="s">
        <v>163</v>
      </c>
      <c r="F909" t="s">
        <v>163</v>
      </c>
      <c r="G909" t="s">
        <v>163</v>
      </c>
      <c r="H909" t="s">
        <v>163</v>
      </c>
      <c r="I909" t="s">
        <v>163</v>
      </c>
      <c r="J909" t="s">
        <v>163</v>
      </c>
      <c r="K909" t="s">
        <v>163</v>
      </c>
      <c r="L909" t="s">
        <v>163</v>
      </c>
      <c r="M909" t="s">
        <v>163</v>
      </c>
      <c r="N909" t="s">
        <v>163</v>
      </c>
      <c r="O909" t="s">
        <v>163</v>
      </c>
      <c r="P909" t="s">
        <v>163</v>
      </c>
      <c r="Q909" s="80" t="s">
        <v>163</v>
      </c>
      <c r="R909" s="79"/>
      <c r="T909" t="s">
        <v>163</v>
      </c>
      <c r="U909" t="s">
        <v>163</v>
      </c>
      <c r="V909" t="s">
        <v>163</v>
      </c>
    </row>
    <row r="910" spans="2:22" x14ac:dyDescent="0.35">
      <c r="B910" t="s">
        <v>163</v>
      </c>
      <c r="C910" s="79" t="s">
        <v>163</v>
      </c>
      <c r="E910" t="s">
        <v>163</v>
      </c>
      <c r="F910" t="s">
        <v>163</v>
      </c>
      <c r="G910" t="s">
        <v>163</v>
      </c>
      <c r="H910" t="s">
        <v>163</v>
      </c>
      <c r="I910" t="s">
        <v>163</v>
      </c>
      <c r="J910" t="s">
        <v>163</v>
      </c>
      <c r="K910" t="s">
        <v>163</v>
      </c>
      <c r="L910" t="s">
        <v>163</v>
      </c>
      <c r="M910" t="s">
        <v>163</v>
      </c>
      <c r="N910" t="s">
        <v>163</v>
      </c>
      <c r="O910" t="s">
        <v>163</v>
      </c>
      <c r="P910" t="s">
        <v>163</v>
      </c>
      <c r="Q910" s="80" t="s">
        <v>163</v>
      </c>
      <c r="R910" s="79"/>
      <c r="T910" t="s">
        <v>163</v>
      </c>
      <c r="U910" t="s">
        <v>163</v>
      </c>
      <c r="V910" t="s">
        <v>163</v>
      </c>
    </row>
    <row r="911" spans="2:22" x14ac:dyDescent="0.35">
      <c r="B911" t="s">
        <v>163</v>
      </c>
      <c r="C911" s="79" t="s">
        <v>163</v>
      </c>
      <c r="E911" t="s">
        <v>163</v>
      </c>
      <c r="F911" t="s">
        <v>163</v>
      </c>
      <c r="G911" t="s">
        <v>163</v>
      </c>
      <c r="H911" t="s">
        <v>163</v>
      </c>
      <c r="I911" t="s">
        <v>163</v>
      </c>
      <c r="J911" t="s">
        <v>163</v>
      </c>
      <c r="K911" t="s">
        <v>163</v>
      </c>
      <c r="L911" t="s">
        <v>163</v>
      </c>
      <c r="M911" t="s">
        <v>163</v>
      </c>
      <c r="N911" t="s">
        <v>163</v>
      </c>
      <c r="O911" t="s">
        <v>163</v>
      </c>
      <c r="P911" t="s">
        <v>163</v>
      </c>
      <c r="Q911" s="80" t="s">
        <v>163</v>
      </c>
      <c r="R911" s="79"/>
      <c r="T911" t="s">
        <v>163</v>
      </c>
      <c r="U911" t="s">
        <v>163</v>
      </c>
      <c r="V911" t="s">
        <v>163</v>
      </c>
    </row>
    <row r="912" spans="2:22" x14ac:dyDescent="0.35">
      <c r="B912" t="s">
        <v>163</v>
      </c>
      <c r="C912" s="79" t="s">
        <v>163</v>
      </c>
      <c r="E912" t="s">
        <v>163</v>
      </c>
      <c r="F912" t="s">
        <v>163</v>
      </c>
      <c r="G912" t="s">
        <v>163</v>
      </c>
      <c r="H912" t="s">
        <v>163</v>
      </c>
      <c r="I912" t="s">
        <v>163</v>
      </c>
      <c r="J912" t="s">
        <v>163</v>
      </c>
      <c r="K912" t="s">
        <v>163</v>
      </c>
      <c r="L912" t="s">
        <v>163</v>
      </c>
      <c r="M912" t="s">
        <v>163</v>
      </c>
      <c r="N912" t="s">
        <v>163</v>
      </c>
      <c r="O912" t="s">
        <v>163</v>
      </c>
      <c r="P912" t="s">
        <v>163</v>
      </c>
      <c r="Q912" s="80" t="s">
        <v>163</v>
      </c>
      <c r="R912" s="79"/>
      <c r="T912" t="s">
        <v>163</v>
      </c>
      <c r="U912" t="s">
        <v>163</v>
      </c>
      <c r="V912" t="s">
        <v>163</v>
      </c>
    </row>
    <row r="913" spans="2:22" x14ac:dyDescent="0.35">
      <c r="B913" t="s">
        <v>163</v>
      </c>
      <c r="C913" s="79" t="s">
        <v>163</v>
      </c>
      <c r="E913" t="s">
        <v>163</v>
      </c>
      <c r="F913" t="s">
        <v>163</v>
      </c>
      <c r="G913" t="s">
        <v>163</v>
      </c>
      <c r="H913" t="s">
        <v>163</v>
      </c>
      <c r="I913" t="s">
        <v>163</v>
      </c>
      <c r="J913" t="s">
        <v>163</v>
      </c>
      <c r="K913" t="s">
        <v>163</v>
      </c>
      <c r="L913" t="s">
        <v>163</v>
      </c>
      <c r="M913" t="s">
        <v>163</v>
      </c>
      <c r="N913" t="s">
        <v>163</v>
      </c>
      <c r="O913" t="s">
        <v>163</v>
      </c>
      <c r="P913" t="s">
        <v>163</v>
      </c>
      <c r="Q913" s="80" t="s">
        <v>163</v>
      </c>
      <c r="R913" s="79"/>
      <c r="T913" t="s">
        <v>163</v>
      </c>
      <c r="U913" t="s">
        <v>163</v>
      </c>
      <c r="V913" t="s">
        <v>163</v>
      </c>
    </row>
    <row r="914" spans="2:22" x14ac:dyDescent="0.35">
      <c r="B914" t="s">
        <v>163</v>
      </c>
      <c r="C914" s="79" t="s">
        <v>163</v>
      </c>
      <c r="E914" t="s">
        <v>163</v>
      </c>
      <c r="F914" t="s">
        <v>163</v>
      </c>
      <c r="G914" t="s">
        <v>163</v>
      </c>
      <c r="H914" t="s">
        <v>163</v>
      </c>
      <c r="I914" t="s">
        <v>163</v>
      </c>
      <c r="J914" t="s">
        <v>163</v>
      </c>
      <c r="K914" t="s">
        <v>163</v>
      </c>
      <c r="L914" t="s">
        <v>163</v>
      </c>
      <c r="M914" t="s">
        <v>163</v>
      </c>
      <c r="N914" t="s">
        <v>163</v>
      </c>
      <c r="O914" t="s">
        <v>163</v>
      </c>
      <c r="P914" t="s">
        <v>163</v>
      </c>
      <c r="Q914" s="80" t="s">
        <v>163</v>
      </c>
      <c r="R914" s="79"/>
      <c r="T914" t="s">
        <v>163</v>
      </c>
      <c r="U914" t="s">
        <v>163</v>
      </c>
      <c r="V914" t="s">
        <v>163</v>
      </c>
    </row>
    <row r="915" spans="2:22" x14ac:dyDescent="0.35">
      <c r="B915" t="s">
        <v>163</v>
      </c>
      <c r="C915" s="79" t="s">
        <v>163</v>
      </c>
      <c r="E915" t="s">
        <v>163</v>
      </c>
      <c r="F915" t="s">
        <v>163</v>
      </c>
      <c r="G915" t="s">
        <v>163</v>
      </c>
      <c r="H915" t="s">
        <v>163</v>
      </c>
      <c r="I915" t="s">
        <v>163</v>
      </c>
      <c r="J915" t="s">
        <v>163</v>
      </c>
      <c r="K915" t="s">
        <v>163</v>
      </c>
      <c r="L915" t="s">
        <v>163</v>
      </c>
      <c r="M915" t="s">
        <v>163</v>
      </c>
      <c r="N915" t="s">
        <v>163</v>
      </c>
      <c r="O915" t="s">
        <v>163</v>
      </c>
      <c r="P915" t="s">
        <v>163</v>
      </c>
      <c r="Q915" s="80" t="s">
        <v>163</v>
      </c>
      <c r="R915" s="79"/>
      <c r="T915" t="s">
        <v>163</v>
      </c>
      <c r="U915" t="s">
        <v>163</v>
      </c>
      <c r="V915" t="s">
        <v>163</v>
      </c>
    </row>
    <row r="916" spans="2:22" x14ac:dyDescent="0.35">
      <c r="B916" t="s">
        <v>163</v>
      </c>
      <c r="C916" s="79" t="s">
        <v>163</v>
      </c>
      <c r="E916" t="s">
        <v>163</v>
      </c>
      <c r="F916" t="s">
        <v>163</v>
      </c>
      <c r="G916" t="s">
        <v>163</v>
      </c>
      <c r="H916" t="s">
        <v>163</v>
      </c>
      <c r="I916" t="s">
        <v>163</v>
      </c>
      <c r="J916" t="s">
        <v>163</v>
      </c>
      <c r="K916" t="s">
        <v>163</v>
      </c>
      <c r="L916" t="s">
        <v>163</v>
      </c>
      <c r="M916" t="s">
        <v>163</v>
      </c>
      <c r="N916" t="s">
        <v>163</v>
      </c>
      <c r="O916" t="s">
        <v>163</v>
      </c>
      <c r="P916" t="s">
        <v>163</v>
      </c>
      <c r="Q916" s="80" t="s">
        <v>163</v>
      </c>
      <c r="R916" s="79"/>
      <c r="T916" t="s">
        <v>163</v>
      </c>
      <c r="U916" t="s">
        <v>163</v>
      </c>
      <c r="V916" t="s">
        <v>163</v>
      </c>
    </row>
    <row r="917" spans="2:22" x14ac:dyDescent="0.35">
      <c r="B917" t="s">
        <v>163</v>
      </c>
      <c r="C917" s="79" t="s">
        <v>163</v>
      </c>
      <c r="E917" t="s">
        <v>163</v>
      </c>
      <c r="F917" t="s">
        <v>163</v>
      </c>
      <c r="G917" t="s">
        <v>163</v>
      </c>
      <c r="H917" t="s">
        <v>163</v>
      </c>
      <c r="I917" t="s">
        <v>163</v>
      </c>
      <c r="J917" t="s">
        <v>163</v>
      </c>
      <c r="K917" t="s">
        <v>163</v>
      </c>
      <c r="L917" t="s">
        <v>163</v>
      </c>
      <c r="M917" t="s">
        <v>163</v>
      </c>
      <c r="N917" t="s">
        <v>163</v>
      </c>
      <c r="O917" t="s">
        <v>163</v>
      </c>
      <c r="P917" t="s">
        <v>163</v>
      </c>
      <c r="Q917" s="80" t="s">
        <v>163</v>
      </c>
      <c r="R917" s="79"/>
      <c r="T917" t="s">
        <v>163</v>
      </c>
      <c r="U917" t="s">
        <v>163</v>
      </c>
      <c r="V917" t="s">
        <v>163</v>
      </c>
    </row>
    <row r="918" spans="2:22" x14ac:dyDescent="0.35">
      <c r="B918" t="s">
        <v>163</v>
      </c>
      <c r="C918" s="79" t="s">
        <v>163</v>
      </c>
      <c r="E918" t="s">
        <v>163</v>
      </c>
      <c r="F918" t="s">
        <v>163</v>
      </c>
      <c r="G918" t="s">
        <v>163</v>
      </c>
      <c r="H918" t="s">
        <v>163</v>
      </c>
      <c r="I918" t="s">
        <v>163</v>
      </c>
      <c r="J918" t="s">
        <v>163</v>
      </c>
      <c r="K918" t="s">
        <v>163</v>
      </c>
      <c r="L918" t="s">
        <v>163</v>
      </c>
      <c r="M918" t="s">
        <v>163</v>
      </c>
      <c r="N918" t="s">
        <v>163</v>
      </c>
      <c r="O918" t="s">
        <v>163</v>
      </c>
      <c r="P918" t="s">
        <v>163</v>
      </c>
      <c r="Q918" s="80" t="s">
        <v>163</v>
      </c>
      <c r="R918" s="79"/>
      <c r="T918" t="s">
        <v>163</v>
      </c>
      <c r="U918" t="s">
        <v>163</v>
      </c>
      <c r="V918" t="s">
        <v>163</v>
      </c>
    </row>
    <row r="919" spans="2:22" x14ac:dyDescent="0.35">
      <c r="B919" t="s">
        <v>163</v>
      </c>
      <c r="C919" s="79" t="s">
        <v>163</v>
      </c>
      <c r="E919" t="s">
        <v>163</v>
      </c>
      <c r="F919" t="s">
        <v>163</v>
      </c>
      <c r="G919" t="s">
        <v>163</v>
      </c>
      <c r="H919" t="s">
        <v>163</v>
      </c>
      <c r="I919" t="s">
        <v>163</v>
      </c>
      <c r="J919" t="s">
        <v>163</v>
      </c>
      <c r="K919" t="s">
        <v>163</v>
      </c>
      <c r="L919" t="s">
        <v>163</v>
      </c>
      <c r="M919" t="s">
        <v>163</v>
      </c>
      <c r="N919" t="s">
        <v>163</v>
      </c>
      <c r="O919" t="s">
        <v>163</v>
      </c>
      <c r="P919" t="s">
        <v>163</v>
      </c>
      <c r="Q919" s="80" t="s">
        <v>163</v>
      </c>
      <c r="R919" s="79"/>
      <c r="T919" t="s">
        <v>163</v>
      </c>
      <c r="U919" t="s">
        <v>163</v>
      </c>
      <c r="V919" t="s">
        <v>163</v>
      </c>
    </row>
    <row r="920" spans="2:22" x14ac:dyDescent="0.35">
      <c r="B920" t="s">
        <v>163</v>
      </c>
      <c r="C920" s="79" t="s">
        <v>163</v>
      </c>
      <c r="E920" t="s">
        <v>163</v>
      </c>
      <c r="F920" t="s">
        <v>163</v>
      </c>
      <c r="G920" t="s">
        <v>163</v>
      </c>
      <c r="H920" t="s">
        <v>163</v>
      </c>
      <c r="I920" t="s">
        <v>163</v>
      </c>
      <c r="J920" t="s">
        <v>163</v>
      </c>
      <c r="K920" t="s">
        <v>163</v>
      </c>
      <c r="L920" t="s">
        <v>163</v>
      </c>
      <c r="M920" t="s">
        <v>163</v>
      </c>
      <c r="N920" t="s">
        <v>163</v>
      </c>
      <c r="O920" t="s">
        <v>163</v>
      </c>
      <c r="P920" t="s">
        <v>163</v>
      </c>
      <c r="Q920" s="80" t="s">
        <v>163</v>
      </c>
      <c r="R920" s="79"/>
      <c r="T920" t="s">
        <v>163</v>
      </c>
      <c r="U920" t="s">
        <v>163</v>
      </c>
      <c r="V920" t="s">
        <v>163</v>
      </c>
    </row>
    <row r="921" spans="2:22" x14ac:dyDescent="0.35">
      <c r="B921" t="s">
        <v>163</v>
      </c>
      <c r="C921" s="79" t="s">
        <v>163</v>
      </c>
      <c r="E921" t="s">
        <v>163</v>
      </c>
      <c r="F921" t="s">
        <v>163</v>
      </c>
      <c r="G921" t="s">
        <v>163</v>
      </c>
      <c r="H921" t="s">
        <v>163</v>
      </c>
      <c r="I921" t="s">
        <v>163</v>
      </c>
      <c r="J921" t="s">
        <v>163</v>
      </c>
      <c r="K921" t="s">
        <v>163</v>
      </c>
      <c r="L921" t="s">
        <v>163</v>
      </c>
      <c r="M921" t="s">
        <v>163</v>
      </c>
      <c r="N921" t="s">
        <v>163</v>
      </c>
      <c r="O921" t="s">
        <v>163</v>
      </c>
      <c r="P921" t="s">
        <v>163</v>
      </c>
      <c r="Q921" s="80" t="s">
        <v>163</v>
      </c>
      <c r="R921" s="79"/>
      <c r="T921" t="s">
        <v>163</v>
      </c>
      <c r="U921" t="s">
        <v>163</v>
      </c>
      <c r="V921" t="s">
        <v>163</v>
      </c>
    </row>
    <row r="922" spans="2:22" x14ac:dyDescent="0.35">
      <c r="B922" t="s">
        <v>163</v>
      </c>
      <c r="C922" s="79" t="s">
        <v>163</v>
      </c>
      <c r="E922" t="s">
        <v>163</v>
      </c>
      <c r="F922" t="s">
        <v>163</v>
      </c>
      <c r="G922" t="s">
        <v>163</v>
      </c>
      <c r="H922" t="s">
        <v>163</v>
      </c>
      <c r="I922" t="s">
        <v>163</v>
      </c>
      <c r="J922" t="s">
        <v>163</v>
      </c>
      <c r="K922" t="s">
        <v>163</v>
      </c>
      <c r="L922" t="s">
        <v>163</v>
      </c>
      <c r="M922" t="s">
        <v>163</v>
      </c>
      <c r="N922" t="s">
        <v>163</v>
      </c>
      <c r="O922" t="s">
        <v>163</v>
      </c>
      <c r="P922" t="s">
        <v>163</v>
      </c>
      <c r="Q922" s="80" t="s">
        <v>163</v>
      </c>
      <c r="R922" s="79"/>
      <c r="T922" t="s">
        <v>163</v>
      </c>
      <c r="U922" t="s">
        <v>163</v>
      </c>
      <c r="V922" t="s">
        <v>163</v>
      </c>
    </row>
    <row r="923" spans="2:22" x14ac:dyDescent="0.35">
      <c r="B923" t="s">
        <v>163</v>
      </c>
      <c r="C923" s="79" t="s">
        <v>163</v>
      </c>
      <c r="E923" t="s">
        <v>163</v>
      </c>
      <c r="F923" t="s">
        <v>163</v>
      </c>
      <c r="G923" t="s">
        <v>163</v>
      </c>
      <c r="H923" t="s">
        <v>163</v>
      </c>
      <c r="I923" t="s">
        <v>163</v>
      </c>
      <c r="J923" t="s">
        <v>163</v>
      </c>
      <c r="K923" t="s">
        <v>163</v>
      </c>
      <c r="L923" t="s">
        <v>163</v>
      </c>
      <c r="M923" t="s">
        <v>163</v>
      </c>
      <c r="N923" t="s">
        <v>163</v>
      </c>
      <c r="O923" t="s">
        <v>163</v>
      </c>
      <c r="P923" t="s">
        <v>163</v>
      </c>
      <c r="Q923" s="80" t="s">
        <v>163</v>
      </c>
      <c r="R923" s="79"/>
      <c r="T923" t="s">
        <v>163</v>
      </c>
      <c r="U923" t="s">
        <v>163</v>
      </c>
      <c r="V923" t="s">
        <v>163</v>
      </c>
    </row>
    <row r="924" spans="2:22" x14ac:dyDescent="0.35">
      <c r="B924" t="s">
        <v>163</v>
      </c>
      <c r="C924" s="79" t="s">
        <v>163</v>
      </c>
      <c r="E924" t="s">
        <v>163</v>
      </c>
      <c r="F924" t="s">
        <v>163</v>
      </c>
      <c r="G924" t="s">
        <v>163</v>
      </c>
      <c r="H924" t="s">
        <v>163</v>
      </c>
      <c r="I924" t="s">
        <v>163</v>
      </c>
      <c r="J924" t="s">
        <v>163</v>
      </c>
      <c r="K924" t="s">
        <v>163</v>
      </c>
      <c r="L924" t="s">
        <v>163</v>
      </c>
      <c r="M924" t="s">
        <v>163</v>
      </c>
      <c r="N924" t="s">
        <v>163</v>
      </c>
      <c r="O924" t="s">
        <v>163</v>
      </c>
      <c r="P924" t="s">
        <v>163</v>
      </c>
      <c r="Q924" s="80" t="s">
        <v>163</v>
      </c>
      <c r="R924" s="79"/>
      <c r="T924" t="s">
        <v>163</v>
      </c>
      <c r="U924" t="s">
        <v>163</v>
      </c>
      <c r="V924" t="s">
        <v>163</v>
      </c>
    </row>
    <row r="925" spans="2:22" x14ac:dyDescent="0.35">
      <c r="B925" t="s">
        <v>163</v>
      </c>
      <c r="C925" s="79" t="s">
        <v>163</v>
      </c>
      <c r="E925" t="s">
        <v>163</v>
      </c>
      <c r="F925" t="s">
        <v>163</v>
      </c>
      <c r="G925" t="s">
        <v>163</v>
      </c>
      <c r="H925" t="s">
        <v>163</v>
      </c>
      <c r="I925" t="s">
        <v>163</v>
      </c>
      <c r="J925" t="s">
        <v>163</v>
      </c>
      <c r="K925" t="s">
        <v>163</v>
      </c>
      <c r="L925" t="s">
        <v>163</v>
      </c>
      <c r="M925" t="s">
        <v>163</v>
      </c>
      <c r="N925" t="s">
        <v>163</v>
      </c>
      <c r="O925" t="s">
        <v>163</v>
      </c>
      <c r="P925" t="s">
        <v>163</v>
      </c>
      <c r="Q925" s="80" t="s">
        <v>163</v>
      </c>
      <c r="R925" s="79"/>
      <c r="T925" t="s">
        <v>163</v>
      </c>
      <c r="U925" t="s">
        <v>163</v>
      </c>
      <c r="V925" t="s">
        <v>163</v>
      </c>
    </row>
    <row r="926" spans="2:22" x14ac:dyDescent="0.35">
      <c r="B926" t="s">
        <v>163</v>
      </c>
      <c r="C926" s="79" t="s">
        <v>163</v>
      </c>
      <c r="E926" t="s">
        <v>163</v>
      </c>
      <c r="F926" t="s">
        <v>163</v>
      </c>
      <c r="G926" t="s">
        <v>163</v>
      </c>
      <c r="H926" t="s">
        <v>163</v>
      </c>
      <c r="I926" t="s">
        <v>163</v>
      </c>
      <c r="J926" t="s">
        <v>163</v>
      </c>
      <c r="K926" t="s">
        <v>163</v>
      </c>
      <c r="L926" t="s">
        <v>163</v>
      </c>
      <c r="M926" t="s">
        <v>163</v>
      </c>
      <c r="N926" t="s">
        <v>163</v>
      </c>
      <c r="O926" t="s">
        <v>163</v>
      </c>
      <c r="P926" t="s">
        <v>163</v>
      </c>
      <c r="Q926" s="80" t="s">
        <v>163</v>
      </c>
      <c r="R926" s="79"/>
      <c r="T926" t="s">
        <v>163</v>
      </c>
      <c r="U926" t="s">
        <v>163</v>
      </c>
      <c r="V926" t="s">
        <v>163</v>
      </c>
    </row>
    <row r="927" spans="2:22" x14ac:dyDescent="0.35">
      <c r="B927" t="s">
        <v>163</v>
      </c>
      <c r="C927" s="79" t="s">
        <v>163</v>
      </c>
      <c r="E927" t="s">
        <v>163</v>
      </c>
      <c r="F927" t="s">
        <v>163</v>
      </c>
      <c r="G927" t="s">
        <v>163</v>
      </c>
      <c r="H927" t="s">
        <v>163</v>
      </c>
      <c r="I927" t="s">
        <v>163</v>
      </c>
      <c r="J927" t="s">
        <v>163</v>
      </c>
      <c r="K927" t="s">
        <v>163</v>
      </c>
      <c r="L927" t="s">
        <v>163</v>
      </c>
      <c r="M927" t="s">
        <v>163</v>
      </c>
      <c r="N927" t="s">
        <v>163</v>
      </c>
      <c r="O927" t="s">
        <v>163</v>
      </c>
      <c r="P927" t="s">
        <v>163</v>
      </c>
      <c r="Q927" s="80" t="s">
        <v>163</v>
      </c>
      <c r="R927" s="79"/>
      <c r="T927" t="s">
        <v>163</v>
      </c>
      <c r="U927" t="s">
        <v>163</v>
      </c>
      <c r="V927" t="s">
        <v>163</v>
      </c>
    </row>
    <row r="928" spans="2:22" x14ac:dyDescent="0.35">
      <c r="B928" t="s">
        <v>163</v>
      </c>
      <c r="C928" s="79" t="s">
        <v>163</v>
      </c>
      <c r="E928" t="s">
        <v>163</v>
      </c>
      <c r="F928" t="s">
        <v>163</v>
      </c>
      <c r="G928" t="s">
        <v>163</v>
      </c>
      <c r="H928" t="s">
        <v>163</v>
      </c>
      <c r="I928" t="s">
        <v>163</v>
      </c>
      <c r="J928" t="s">
        <v>163</v>
      </c>
      <c r="K928" t="s">
        <v>163</v>
      </c>
      <c r="L928" t="s">
        <v>163</v>
      </c>
      <c r="M928" t="s">
        <v>163</v>
      </c>
      <c r="N928" t="s">
        <v>163</v>
      </c>
      <c r="O928" t="s">
        <v>163</v>
      </c>
      <c r="P928" t="s">
        <v>163</v>
      </c>
      <c r="Q928" s="80" t="s">
        <v>163</v>
      </c>
      <c r="R928" s="79"/>
      <c r="T928" t="s">
        <v>163</v>
      </c>
      <c r="U928" t="s">
        <v>163</v>
      </c>
      <c r="V928" t="s">
        <v>163</v>
      </c>
    </row>
    <row r="929" spans="2:22" x14ac:dyDescent="0.35">
      <c r="B929" t="s">
        <v>163</v>
      </c>
      <c r="C929" s="79" t="s">
        <v>163</v>
      </c>
      <c r="E929" t="s">
        <v>163</v>
      </c>
      <c r="F929" t="s">
        <v>163</v>
      </c>
      <c r="G929" t="s">
        <v>163</v>
      </c>
      <c r="H929" t="s">
        <v>163</v>
      </c>
      <c r="I929" t="s">
        <v>163</v>
      </c>
      <c r="J929" t="s">
        <v>163</v>
      </c>
      <c r="K929" t="s">
        <v>163</v>
      </c>
      <c r="L929" t="s">
        <v>163</v>
      </c>
      <c r="M929" t="s">
        <v>163</v>
      </c>
      <c r="N929" t="s">
        <v>163</v>
      </c>
      <c r="O929" t="s">
        <v>163</v>
      </c>
      <c r="P929" t="s">
        <v>163</v>
      </c>
      <c r="Q929" s="80" t="s">
        <v>163</v>
      </c>
      <c r="R929" s="79"/>
      <c r="T929" t="s">
        <v>163</v>
      </c>
      <c r="U929" t="s">
        <v>163</v>
      </c>
      <c r="V929" t="s">
        <v>163</v>
      </c>
    </row>
    <row r="930" spans="2:22" x14ac:dyDescent="0.35">
      <c r="B930" t="s">
        <v>163</v>
      </c>
      <c r="C930" s="79" t="s">
        <v>163</v>
      </c>
      <c r="E930" t="s">
        <v>163</v>
      </c>
      <c r="F930" t="s">
        <v>163</v>
      </c>
      <c r="G930" t="s">
        <v>163</v>
      </c>
      <c r="H930" t="s">
        <v>163</v>
      </c>
      <c r="I930" t="s">
        <v>163</v>
      </c>
      <c r="J930" t="s">
        <v>163</v>
      </c>
      <c r="K930" t="s">
        <v>163</v>
      </c>
      <c r="L930" t="s">
        <v>163</v>
      </c>
      <c r="M930" t="s">
        <v>163</v>
      </c>
      <c r="N930" t="s">
        <v>163</v>
      </c>
      <c r="O930" t="s">
        <v>163</v>
      </c>
      <c r="P930" t="s">
        <v>163</v>
      </c>
      <c r="Q930" s="80" t="s">
        <v>163</v>
      </c>
      <c r="R930" s="79"/>
      <c r="T930" t="s">
        <v>163</v>
      </c>
      <c r="U930" t="s">
        <v>163</v>
      </c>
      <c r="V930" t="s">
        <v>163</v>
      </c>
    </row>
    <row r="931" spans="2:22" x14ac:dyDescent="0.35">
      <c r="B931" t="s">
        <v>163</v>
      </c>
      <c r="C931" s="79" t="s">
        <v>163</v>
      </c>
      <c r="E931" t="s">
        <v>163</v>
      </c>
      <c r="F931" t="s">
        <v>163</v>
      </c>
      <c r="G931" t="s">
        <v>163</v>
      </c>
      <c r="H931" t="s">
        <v>163</v>
      </c>
      <c r="I931" t="s">
        <v>163</v>
      </c>
      <c r="J931" t="s">
        <v>163</v>
      </c>
      <c r="K931" t="s">
        <v>163</v>
      </c>
      <c r="L931" t="s">
        <v>163</v>
      </c>
      <c r="M931" t="s">
        <v>163</v>
      </c>
      <c r="N931" t="s">
        <v>163</v>
      </c>
      <c r="O931" t="s">
        <v>163</v>
      </c>
      <c r="P931" t="s">
        <v>163</v>
      </c>
      <c r="Q931" s="80" t="s">
        <v>163</v>
      </c>
      <c r="R931" s="79"/>
      <c r="T931" t="s">
        <v>163</v>
      </c>
      <c r="U931" t="s">
        <v>163</v>
      </c>
      <c r="V931" t="s">
        <v>163</v>
      </c>
    </row>
    <row r="932" spans="2:22" x14ac:dyDescent="0.35">
      <c r="B932" t="s">
        <v>163</v>
      </c>
      <c r="C932" s="79" t="s">
        <v>163</v>
      </c>
      <c r="E932" t="s">
        <v>163</v>
      </c>
      <c r="F932" t="s">
        <v>163</v>
      </c>
      <c r="G932" t="s">
        <v>163</v>
      </c>
      <c r="H932" t="s">
        <v>163</v>
      </c>
      <c r="I932" t="s">
        <v>163</v>
      </c>
      <c r="J932" t="s">
        <v>163</v>
      </c>
      <c r="K932" t="s">
        <v>163</v>
      </c>
      <c r="L932" t="s">
        <v>163</v>
      </c>
      <c r="M932" t="s">
        <v>163</v>
      </c>
      <c r="N932" t="s">
        <v>163</v>
      </c>
      <c r="O932" t="s">
        <v>163</v>
      </c>
      <c r="P932" t="s">
        <v>163</v>
      </c>
      <c r="Q932" s="80" t="s">
        <v>163</v>
      </c>
      <c r="R932" s="79"/>
      <c r="T932" t="s">
        <v>163</v>
      </c>
      <c r="U932" t="s">
        <v>163</v>
      </c>
      <c r="V932" t="s">
        <v>163</v>
      </c>
    </row>
    <row r="933" spans="2:22" x14ac:dyDescent="0.35">
      <c r="B933" t="s">
        <v>163</v>
      </c>
      <c r="C933" s="79" t="s">
        <v>163</v>
      </c>
      <c r="E933" t="s">
        <v>163</v>
      </c>
      <c r="F933" t="s">
        <v>163</v>
      </c>
      <c r="G933" t="s">
        <v>163</v>
      </c>
      <c r="H933" t="s">
        <v>163</v>
      </c>
      <c r="I933" t="s">
        <v>163</v>
      </c>
      <c r="J933" t="s">
        <v>163</v>
      </c>
      <c r="K933" t="s">
        <v>163</v>
      </c>
      <c r="L933" t="s">
        <v>163</v>
      </c>
      <c r="M933" t="s">
        <v>163</v>
      </c>
      <c r="N933" t="s">
        <v>163</v>
      </c>
      <c r="O933" t="s">
        <v>163</v>
      </c>
      <c r="P933" t="s">
        <v>163</v>
      </c>
      <c r="Q933" s="80" t="s">
        <v>163</v>
      </c>
      <c r="R933" s="79"/>
      <c r="T933" t="s">
        <v>163</v>
      </c>
      <c r="U933" t="s">
        <v>163</v>
      </c>
      <c r="V933" t="s">
        <v>163</v>
      </c>
    </row>
    <row r="934" spans="2:22" x14ac:dyDescent="0.35">
      <c r="B934" t="s">
        <v>163</v>
      </c>
      <c r="C934" s="79" t="s">
        <v>163</v>
      </c>
      <c r="E934" t="s">
        <v>163</v>
      </c>
      <c r="F934" t="s">
        <v>163</v>
      </c>
      <c r="G934" t="s">
        <v>163</v>
      </c>
      <c r="H934" t="s">
        <v>163</v>
      </c>
      <c r="I934" t="s">
        <v>163</v>
      </c>
      <c r="J934" t="s">
        <v>163</v>
      </c>
      <c r="K934" t="s">
        <v>163</v>
      </c>
      <c r="L934" t="s">
        <v>163</v>
      </c>
      <c r="M934" t="s">
        <v>163</v>
      </c>
      <c r="N934" t="s">
        <v>163</v>
      </c>
      <c r="O934" t="s">
        <v>163</v>
      </c>
      <c r="P934" t="s">
        <v>163</v>
      </c>
      <c r="Q934" s="80" t="s">
        <v>163</v>
      </c>
      <c r="R934" s="79"/>
      <c r="T934" t="s">
        <v>163</v>
      </c>
      <c r="U934" t="s">
        <v>163</v>
      </c>
      <c r="V934" t="s">
        <v>163</v>
      </c>
    </row>
    <row r="935" spans="2:22" x14ac:dyDescent="0.35">
      <c r="B935" t="s">
        <v>163</v>
      </c>
      <c r="C935" s="79" t="s">
        <v>163</v>
      </c>
      <c r="E935" t="s">
        <v>163</v>
      </c>
      <c r="F935" t="s">
        <v>163</v>
      </c>
      <c r="G935" t="s">
        <v>163</v>
      </c>
      <c r="H935" t="s">
        <v>163</v>
      </c>
      <c r="I935" t="s">
        <v>163</v>
      </c>
      <c r="J935" t="s">
        <v>163</v>
      </c>
      <c r="K935" t="s">
        <v>163</v>
      </c>
      <c r="L935" t="s">
        <v>163</v>
      </c>
      <c r="M935" t="s">
        <v>163</v>
      </c>
      <c r="N935" t="s">
        <v>163</v>
      </c>
      <c r="O935" t="s">
        <v>163</v>
      </c>
      <c r="P935" t="s">
        <v>163</v>
      </c>
      <c r="Q935" s="80" t="s">
        <v>163</v>
      </c>
      <c r="R935" s="79"/>
      <c r="T935" t="s">
        <v>163</v>
      </c>
      <c r="U935" t="s">
        <v>163</v>
      </c>
      <c r="V935" t="s">
        <v>163</v>
      </c>
    </row>
    <row r="936" spans="2:22" x14ac:dyDescent="0.35">
      <c r="B936" t="s">
        <v>163</v>
      </c>
      <c r="C936" s="79" t="s">
        <v>163</v>
      </c>
      <c r="E936" t="s">
        <v>163</v>
      </c>
      <c r="F936" t="s">
        <v>163</v>
      </c>
      <c r="G936" t="s">
        <v>163</v>
      </c>
      <c r="H936" t="s">
        <v>163</v>
      </c>
      <c r="I936" t="s">
        <v>163</v>
      </c>
      <c r="J936" t="s">
        <v>163</v>
      </c>
      <c r="K936" t="s">
        <v>163</v>
      </c>
      <c r="L936" t="s">
        <v>163</v>
      </c>
      <c r="M936" t="s">
        <v>163</v>
      </c>
      <c r="N936" t="s">
        <v>163</v>
      </c>
      <c r="O936" t="s">
        <v>163</v>
      </c>
      <c r="P936" t="s">
        <v>163</v>
      </c>
      <c r="Q936" s="80" t="s">
        <v>163</v>
      </c>
      <c r="R936" s="79"/>
      <c r="T936" t="s">
        <v>163</v>
      </c>
      <c r="U936" t="s">
        <v>163</v>
      </c>
      <c r="V936" t="s">
        <v>163</v>
      </c>
    </row>
    <row r="937" spans="2:22" x14ac:dyDescent="0.35">
      <c r="B937" t="s">
        <v>163</v>
      </c>
      <c r="C937" s="79" t="s">
        <v>163</v>
      </c>
      <c r="E937" t="s">
        <v>163</v>
      </c>
      <c r="F937" t="s">
        <v>163</v>
      </c>
      <c r="G937" t="s">
        <v>163</v>
      </c>
      <c r="H937" t="s">
        <v>163</v>
      </c>
      <c r="I937" t="s">
        <v>163</v>
      </c>
      <c r="J937" t="s">
        <v>163</v>
      </c>
      <c r="K937" t="s">
        <v>163</v>
      </c>
      <c r="L937" t="s">
        <v>163</v>
      </c>
      <c r="M937" t="s">
        <v>163</v>
      </c>
      <c r="N937" t="s">
        <v>163</v>
      </c>
      <c r="O937" t="s">
        <v>163</v>
      </c>
      <c r="P937" t="s">
        <v>163</v>
      </c>
      <c r="Q937" s="80" t="s">
        <v>163</v>
      </c>
      <c r="R937" s="79"/>
      <c r="T937" t="s">
        <v>163</v>
      </c>
      <c r="U937" t="s">
        <v>163</v>
      </c>
      <c r="V937" t="s">
        <v>163</v>
      </c>
    </row>
    <row r="938" spans="2:22" x14ac:dyDescent="0.35">
      <c r="B938" t="s">
        <v>163</v>
      </c>
      <c r="C938" s="79" t="s">
        <v>163</v>
      </c>
      <c r="E938" t="s">
        <v>163</v>
      </c>
      <c r="F938" t="s">
        <v>163</v>
      </c>
      <c r="G938" t="s">
        <v>163</v>
      </c>
      <c r="H938" t="s">
        <v>163</v>
      </c>
      <c r="I938" t="s">
        <v>163</v>
      </c>
      <c r="J938" t="s">
        <v>163</v>
      </c>
      <c r="K938" t="s">
        <v>163</v>
      </c>
      <c r="L938" t="s">
        <v>163</v>
      </c>
      <c r="M938" t="s">
        <v>163</v>
      </c>
      <c r="N938" t="s">
        <v>163</v>
      </c>
      <c r="O938" t="s">
        <v>163</v>
      </c>
      <c r="P938" t="s">
        <v>163</v>
      </c>
      <c r="Q938" s="80" t="s">
        <v>163</v>
      </c>
      <c r="R938" s="79"/>
      <c r="T938" t="s">
        <v>163</v>
      </c>
      <c r="U938" t="s">
        <v>163</v>
      </c>
      <c r="V938" t="s">
        <v>163</v>
      </c>
    </row>
    <row r="939" spans="2:22" x14ac:dyDescent="0.35">
      <c r="B939" t="s">
        <v>163</v>
      </c>
      <c r="C939" s="79" t="s">
        <v>163</v>
      </c>
      <c r="E939" t="s">
        <v>163</v>
      </c>
      <c r="F939" t="s">
        <v>163</v>
      </c>
      <c r="G939" t="s">
        <v>163</v>
      </c>
      <c r="H939" t="s">
        <v>163</v>
      </c>
      <c r="I939" t="s">
        <v>163</v>
      </c>
      <c r="J939" t="s">
        <v>163</v>
      </c>
      <c r="K939" t="s">
        <v>163</v>
      </c>
      <c r="L939" t="s">
        <v>163</v>
      </c>
      <c r="M939" t="s">
        <v>163</v>
      </c>
      <c r="N939" t="s">
        <v>163</v>
      </c>
      <c r="O939" t="s">
        <v>163</v>
      </c>
      <c r="P939" t="s">
        <v>163</v>
      </c>
      <c r="Q939" s="80" t="s">
        <v>163</v>
      </c>
      <c r="R939" s="79"/>
      <c r="T939" t="s">
        <v>163</v>
      </c>
      <c r="U939" t="s">
        <v>163</v>
      </c>
      <c r="V939" t="s">
        <v>163</v>
      </c>
    </row>
    <row r="940" spans="2:22" x14ac:dyDescent="0.35">
      <c r="B940" t="s">
        <v>163</v>
      </c>
      <c r="C940" s="79" t="s">
        <v>163</v>
      </c>
      <c r="E940" t="s">
        <v>163</v>
      </c>
      <c r="F940" t="s">
        <v>163</v>
      </c>
      <c r="G940" t="s">
        <v>163</v>
      </c>
      <c r="H940" t="s">
        <v>163</v>
      </c>
      <c r="I940" t="s">
        <v>163</v>
      </c>
      <c r="J940" t="s">
        <v>163</v>
      </c>
      <c r="K940" t="s">
        <v>163</v>
      </c>
      <c r="L940" t="s">
        <v>163</v>
      </c>
      <c r="M940" t="s">
        <v>163</v>
      </c>
      <c r="N940" t="s">
        <v>163</v>
      </c>
      <c r="O940" t="s">
        <v>163</v>
      </c>
      <c r="P940" t="s">
        <v>163</v>
      </c>
      <c r="Q940" s="80" t="s">
        <v>163</v>
      </c>
      <c r="R940" s="79"/>
      <c r="T940" t="s">
        <v>163</v>
      </c>
      <c r="U940" t="s">
        <v>163</v>
      </c>
      <c r="V940" t="s">
        <v>163</v>
      </c>
    </row>
    <row r="941" spans="2:22" x14ac:dyDescent="0.35">
      <c r="B941" t="s">
        <v>163</v>
      </c>
      <c r="C941" s="79" t="s">
        <v>163</v>
      </c>
      <c r="E941" t="s">
        <v>163</v>
      </c>
      <c r="F941" t="s">
        <v>163</v>
      </c>
      <c r="G941" t="s">
        <v>163</v>
      </c>
      <c r="H941" t="s">
        <v>163</v>
      </c>
      <c r="I941" t="s">
        <v>163</v>
      </c>
      <c r="J941" t="s">
        <v>163</v>
      </c>
      <c r="K941" t="s">
        <v>163</v>
      </c>
      <c r="L941" t="s">
        <v>163</v>
      </c>
      <c r="M941" t="s">
        <v>163</v>
      </c>
      <c r="N941" t="s">
        <v>163</v>
      </c>
      <c r="O941" t="s">
        <v>163</v>
      </c>
      <c r="P941" t="s">
        <v>163</v>
      </c>
      <c r="Q941" s="80" t="s">
        <v>163</v>
      </c>
      <c r="R941" s="79"/>
      <c r="T941" t="s">
        <v>163</v>
      </c>
      <c r="U941" t="s">
        <v>163</v>
      </c>
      <c r="V941" t="s">
        <v>163</v>
      </c>
    </row>
    <row r="942" spans="2:22" x14ac:dyDescent="0.35">
      <c r="B942" t="s">
        <v>163</v>
      </c>
      <c r="C942" s="79" t="s">
        <v>163</v>
      </c>
      <c r="E942" t="s">
        <v>163</v>
      </c>
      <c r="F942" t="s">
        <v>163</v>
      </c>
      <c r="G942" t="s">
        <v>163</v>
      </c>
      <c r="H942" t="s">
        <v>163</v>
      </c>
      <c r="I942" t="s">
        <v>163</v>
      </c>
      <c r="J942" t="s">
        <v>163</v>
      </c>
      <c r="K942" t="s">
        <v>163</v>
      </c>
      <c r="L942" t="s">
        <v>163</v>
      </c>
      <c r="M942" t="s">
        <v>163</v>
      </c>
      <c r="N942" t="s">
        <v>163</v>
      </c>
      <c r="O942" t="s">
        <v>163</v>
      </c>
      <c r="P942" t="s">
        <v>163</v>
      </c>
      <c r="Q942" s="80" t="s">
        <v>163</v>
      </c>
      <c r="R942" s="79"/>
      <c r="T942" t="s">
        <v>163</v>
      </c>
      <c r="U942" t="s">
        <v>163</v>
      </c>
      <c r="V942" t="s">
        <v>163</v>
      </c>
    </row>
    <row r="943" spans="2:22" x14ac:dyDescent="0.35">
      <c r="B943" t="s">
        <v>163</v>
      </c>
      <c r="C943" s="79" t="s">
        <v>163</v>
      </c>
      <c r="E943" t="s">
        <v>163</v>
      </c>
      <c r="F943" t="s">
        <v>163</v>
      </c>
      <c r="G943" t="s">
        <v>163</v>
      </c>
      <c r="H943" t="s">
        <v>163</v>
      </c>
      <c r="I943" t="s">
        <v>163</v>
      </c>
      <c r="J943" t="s">
        <v>163</v>
      </c>
      <c r="K943" t="s">
        <v>163</v>
      </c>
      <c r="L943" t="s">
        <v>163</v>
      </c>
      <c r="M943" t="s">
        <v>163</v>
      </c>
      <c r="N943" t="s">
        <v>163</v>
      </c>
      <c r="O943" t="s">
        <v>163</v>
      </c>
      <c r="P943" t="s">
        <v>163</v>
      </c>
      <c r="Q943" s="80" t="s">
        <v>163</v>
      </c>
      <c r="R943" s="79"/>
      <c r="T943" t="s">
        <v>163</v>
      </c>
      <c r="U943" t="s">
        <v>163</v>
      </c>
      <c r="V943" t="s">
        <v>163</v>
      </c>
    </row>
    <row r="944" spans="2:22" x14ac:dyDescent="0.35">
      <c r="B944" t="s">
        <v>163</v>
      </c>
      <c r="C944" s="79" t="s">
        <v>163</v>
      </c>
      <c r="E944" t="s">
        <v>163</v>
      </c>
      <c r="F944" t="s">
        <v>163</v>
      </c>
      <c r="G944" t="s">
        <v>163</v>
      </c>
      <c r="H944" t="s">
        <v>163</v>
      </c>
      <c r="I944" t="s">
        <v>163</v>
      </c>
      <c r="J944" t="s">
        <v>163</v>
      </c>
      <c r="K944" t="s">
        <v>163</v>
      </c>
      <c r="L944" t="s">
        <v>163</v>
      </c>
      <c r="M944" t="s">
        <v>163</v>
      </c>
      <c r="N944" t="s">
        <v>163</v>
      </c>
      <c r="O944" t="s">
        <v>163</v>
      </c>
      <c r="P944" t="s">
        <v>163</v>
      </c>
      <c r="Q944" s="80" t="s">
        <v>163</v>
      </c>
      <c r="R944" s="79"/>
      <c r="T944" t="s">
        <v>163</v>
      </c>
      <c r="U944" t="s">
        <v>163</v>
      </c>
      <c r="V944" t="s">
        <v>163</v>
      </c>
    </row>
    <row r="945" spans="2:22" x14ac:dyDescent="0.35">
      <c r="B945" t="s">
        <v>163</v>
      </c>
      <c r="C945" s="79" t="s">
        <v>163</v>
      </c>
      <c r="E945" t="s">
        <v>163</v>
      </c>
      <c r="F945" t="s">
        <v>163</v>
      </c>
      <c r="G945" t="s">
        <v>163</v>
      </c>
      <c r="H945" t="s">
        <v>163</v>
      </c>
      <c r="I945" t="s">
        <v>163</v>
      </c>
      <c r="J945" t="s">
        <v>163</v>
      </c>
      <c r="K945" t="s">
        <v>163</v>
      </c>
      <c r="L945" t="s">
        <v>163</v>
      </c>
      <c r="M945" t="s">
        <v>163</v>
      </c>
      <c r="N945" t="s">
        <v>163</v>
      </c>
      <c r="O945" t="s">
        <v>163</v>
      </c>
      <c r="P945" t="s">
        <v>163</v>
      </c>
      <c r="Q945" s="80" t="s">
        <v>163</v>
      </c>
      <c r="R945" s="79"/>
      <c r="T945" t="s">
        <v>163</v>
      </c>
      <c r="U945" t="s">
        <v>163</v>
      </c>
      <c r="V945" t="s">
        <v>163</v>
      </c>
    </row>
    <row r="946" spans="2:22" x14ac:dyDescent="0.35">
      <c r="B946" t="s">
        <v>163</v>
      </c>
      <c r="C946" s="79" t="s">
        <v>163</v>
      </c>
      <c r="E946" t="s">
        <v>163</v>
      </c>
      <c r="F946" t="s">
        <v>163</v>
      </c>
      <c r="G946" t="s">
        <v>163</v>
      </c>
      <c r="H946" t="s">
        <v>163</v>
      </c>
      <c r="I946" t="s">
        <v>163</v>
      </c>
      <c r="J946" t="s">
        <v>163</v>
      </c>
      <c r="K946" t="s">
        <v>163</v>
      </c>
      <c r="L946" t="s">
        <v>163</v>
      </c>
      <c r="M946" t="s">
        <v>163</v>
      </c>
      <c r="N946" t="s">
        <v>163</v>
      </c>
      <c r="O946" t="s">
        <v>163</v>
      </c>
      <c r="P946" t="s">
        <v>163</v>
      </c>
      <c r="Q946" s="80" t="s">
        <v>163</v>
      </c>
      <c r="R946" s="79"/>
      <c r="T946" t="s">
        <v>163</v>
      </c>
      <c r="U946" t="s">
        <v>163</v>
      </c>
      <c r="V946" t="s">
        <v>163</v>
      </c>
    </row>
    <row r="947" spans="2:22" x14ac:dyDescent="0.35">
      <c r="B947" t="s">
        <v>163</v>
      </c>
      <c r="C947" s="79" t="s">
        <v>163</v>
      </c>
      <c r="E947" t="s">
        <v>163</v>
      </c>
      <c r="F947" t="s">
        <v>163</v>
      </c>
      <c r="G947" t="s">
        <v>163</v>
      </c>
      <c r="H947" t="s">
        <v>163</v>
      </c>
      <c r="I947" t="s">
        <v>163</v>
      </c>
      <c r="J947" t="s">
        <v>163</v>
      </c>
      <c r="K947" t="s">
        <v>163</v>
      </c>
      <c r="L947" t="s">
        <v>163</v>
      </c>
      <c r="M947" t="s">
        <v>163</v>
      </c>
      <c r="N947" t="s">
        <v>163</v>
      </c>
      <c r="O947" t="s">
        <v>163</v>
      </c>
      <c r="P947" t="s">
        <v>163</v>
      </c>
      <c r="Q947" s="80" t="s">
        <v>163</v>
      </c>
      <c r="R947" s="79"/>
      <c r="T947" t="s">
        <v>163</v>
      </c>
      <c r="U947" t="s">
        <v>163</v>
      </c>
      <c r="V947" t="s">
        <v>163</v>
      </c>
    </row>
    <row r="948" spans="2:22" x14ac:dyDescent="0.35">
      <c r="B948" t="s">
        <v>163</v>
      </c>
      <c r="C948" s="79" t="s">
        <v>163</v>
      </c>
      <c r="E948" t="s">
        <v>163</v>
      </c>
      <c r="F948" t="s">
        <v>163</v>
      </c>
      <c r="G948" t="s">
        <v>163</v>
      </c>
      <c r="H948" t="s">
        <v>163</v>
      </c>
      <c r="I948" t="s">
        <v>163</v>
      </c>
      <c r="J948" t="s">
        <v>163</v>
      </c>
      <c r="K948" t="s">
        <v>163</v>
      </c>
      <c r="L948" t="s">
        <v>163</v>
      </c>
      <c r="M948" t="s">
        <v>163</v>
      </c>
      <c r="N948" t="s">
        <v>163</v>
      </c>
      <c r="O948" t="s">
        <v>163</v>
      </c>
      <c r="P948" t="s">
        <v>163</v>
      </c>
      <c r="Q948" s="80" t="s">
        <v>163</v>
      </c>
      <c r="R948" s="79"/>
      <c r="T948" t="s">
        <v>163</v>
      </c>
      <c r="U948" t="s">
        <v>163</v>
      </c>
      <c r="V948" t="s">
        <v>163</v>
      </c>
    </row>
    <row r="949" spans="2:22" x14ac:dyDescent="0.35">
      <c r="B949" t="s">
        <v>163</v>
      </c>
      <c r="C949" s="79" t="s">
        <v>163</v>
      </c>
      <c r="E949" t="s">
        <v>163</v>
      </c>
      <c r="F949" t="s">
        <v>163</v>
      </c>
      <c r="G949" t="s">
        <v>163</v>
      </c>
      <c r="H949" t="s">
        <v>163</v>
      </c>
      <c r="I949" t="s">
        <v>163</v>
      </c>
      <c r="J949" t="s">
        <v>163</v>
      </c>
      <c r="K949" t="s">
        <v>163</v>
      </c>
      <c r="L949" t="s">
        <v>163</v>
      </c>
      <c r="M949" t="s">
        <v>163</v>
      </c>
      <c r="N949" t="s">
        <v>163</v>
      </c>
      <c r="O949" t="s">
        <v>163</v>
      </c>
      <c r="P949" t="s">
        <v>163</v>
      </c>
      <c r="Q949" s="80" t="s">
        <v>163</v>
      </c>
      <c r="R949" s="79"/>
      <c r="T949" t="s">
        <v>163</v>
      </c>
      <c r="U949" t="s">
        <v>163</v>
      </c>
      <c r="V949" t="s">
        <v>163</v>
      </c>
    </row>
    <row r="950" spans="2:22" x14ac:dyDescent="0.35">
      <c r="B950" t="s">
        <v>163</v>
      </c>
      <c r="C950" s="79" t="s">
        <v>163</v>
      </c>
      <c r="E950" t="s">
        <v>163</v>
      </c>
      <c r="F950" t="s">
        <v>163</v>
      </c>
      <c r="G950" t="s">
        <v>163</v>
      </c>
      <c r="H950" t="s">
        <v>163</v>
      </c>
      <c r="I950" t="s">
        <v>163</v>
      </c>
      <c r="J950" t="s">
        <v>163</v>
      </c>
      <c r="K950" t="s">
        <v>163</v>
      </c>
      <c r="L950" t="s">
        <v>163</v>
      </c>
      <c r="M950" t="s">
        <v>163</v>
      </c>
      <c r="N950" t="s">
        <v>163</v>
      </c>
      <c r="O950" t="s">
        <v>163</v>
      </c>
      <c r="P950" t="s">
        <v>163</v>
      </c>
      <c r="Q950" s="80" t="s">
        <v>163</v>
      </c>
      <c r="R950" s="79"/>
      <c r="T950" t="s">
        <v>163</v>
      </c>
      <c r="U950" t="s">
        <v>163</v>
      </c>
      <c r="V950" t="s">
        <v>163</v>
      </c>
    </row>
    <row r="951" spans="2:22" x14ac:dyDescent="0.35">
      <c r="B951" t="s">
        <v>163</v>
      </c>
      <c r="C951" s="79" t="s">
        <v>163</v>
      </c>
      <c r="E951" t="s">
        <v>163</v>
      </c>
      <c r="F951" t="s">
        <v>163</v>
      </c>
      <c r="G951" t="s">
        <v>163</v>
      </c>
      <c r="H951" t="s">
        <v>163</v>
      </c>
      <c r="I951" t="s">
        <v>163</v>
      </c>
      <c r="J951" t="s">
        <v>163</v>
      </c>
      <c r="K951" t="s">
        <v>163</v>
      </c>
      <c r="L951" t="s">
        <v>163</v>
      </c>
      <c r="M951" t="s">
        <v>163</v>
      </c>
      <c r="N951" t="s">
        <v>163</v>
      </c>
      <c r="O951" t="s">
        <v>163</v>
      </c>
      <c r="P951" t="s">
        <v>163</v>
      </c>
      <c r="Q951" s="80" t="s">
        <v>163</v>
      </c>
      <c r="R951" s="79"/>
      <c r="T951" t="s">
        <v>163</v>
      </c>
      <c r="U951" t="s">
        <v>163</v>
      </c>
      <c r="V951" t="s">
        <v>163</v>
      </c>
    </row>
    <row r="952" spans="2:22" x14ac:dyDescent="0.35">
      <c r="B952" t="s">
        <v>163</v>
      </c>
      <c r="C952" s="79" t="s">
        <v>163</v>
      </c>
      <c r="E952" t="s">
        <v>163</v>
      </c>
      <c r="F952" t="s">
        <v>163</v>
      </c>
      <c r="G952" t="s">
        <v>163</v>
      </c>
      <c r="H952" t="s">
        <v>163</v>
      </c>
      <c r="I952" t="s">
        <v>163</v>
      </c>
      <c r="J952" t="s">
        <v>163</v>
      </c>
      <c r="K952" t="s">
        <v>163</v>
      </c>
      <c r="L952" t="s">
        <v>163</v>
      </c>
      <c r="M952" t="s">
        <v>163</v>
      </c>
      <c r="N952" t="s">
        <v>163</v>
      </c>
      <c r="O952" t="s">
        <v>163</v>
      </c>
      <c r="P952" t="s">
        <v>163</v>
      </c>
      <c r="Q952" s="80" t="s">
        <v>163</v>
      </c>
      <c r="R952" s="79"/>
      <c r="T952" t="s">
        <v>163</v>
      </c>
      <c r="U952" t="s">
        <v>163</v>
      </c>
      <c r="V952" t="s">
        <v>163</v>
      </c>
    </row>
    <row r="953" spans="2:22" x14ac:dyDescent="0.35">
      <c r="B953" t="s">
        <v>163</v>
      </c>
      <c r="C953" s="79" t="s">
        <v>163</v>
      </c>
      <c r="E953" t="s">
        <v>163</v>
      </c>
      <c r="F953" t="s">
        <v>163</v>
      </c>
      <c r="G953" t="s">
        <v>163</v>
      </c>
      <c r="H953" t="s">
        <v>163</v>
      </c>
      <c r="I953" t="s">
        <v>163</v>
      </c>
      <c r="J953" t="s">
        <v>163</v>
      </c>
      <c r="K953" t="s">
        <v>163</v>
      </c>
      <c r="L953" t="s">
        <v>163</v>
      </c>
      <c r="M953" t="s">
        <v>163</v>
      </c>
      <c r="N953" t="s">
        <v>163</v>
      </c>
      <c r="O953" t="s">
        <v>163</v>
      </c>
      <c r="P953" t="s">
        <v>163</v>
      </c>
      <c r="Q953" s="80" t="s">
        <v>163</v>
      </c>
      <c r="R953" s="79"/>
      <c r="T953" t="s">
        <v>163</v>
      </c>
      <c r="U953" t="s">
        <v>163</v>
      </c>
      <c r="V953" t="s">
        <v>163</v>
      </c>
    </row>
    <row r="954" spans="2:22" x14ac:dyDescent="0.35">
      <c r="B954" t="s">
        <v>163</v>
      </c>
      <c r="C954" s="79" t="s">
        <v>163</v>
      </c>
      <c r="E954" t="s">
        <v>163</v>
      </c>
      <c r="F954" t="s">
        <v>163</v>
      </c>
      <c r="G954" t="s">
        <v>163</v>
      </c>
      <c r="H954" t="s">
        <v>163</v>
      </c>
      <c r="I954" t="s">
        <v>163</v>
      </c>
      <c r="J954" t="s">
        <v>163</v>
      </c>
      <c r="K954" t="s">
        <v>163</v>
      </c>
      <c r="L954" t="s">
        <v>163</v>
      </c>
      <c r="M954" t="s">
        <v>163</v>
      </c>
      <c r="N954" t="s">
        <v>163</v>
      </c>
      <c r="O954" t="s">
        <v>163</v>
      </c>
      <c r="P954" t="s">
        <v>163</v>
      </c>
      <c r="Q954" s="80" t="s">
        <v>163</v>
      </c>
      <c r="R954" s="79"/>
      <c r="T954" t="s">
        <v>163</v>
      </c>
      <c r="U954" t="s">
        <v>163</v>
      </c>
      <c r="V954" t="s">
        <v>163</v>
      </c>
    </row>
    <row r="955" spans="2:22" x14ac:dyDescent="0.35">
      <c r="B955" t="s">
        <v>163</v>
      </c>
      <c r="C955" s="79" t="s">
        <v>163</v>
      </c>
      <c r="E955" t="s">
        <v>163</v>
      </c>
      <c r="F955" t="s">
        <v>163</v>
      </c>
      <c r="G955" t="s">
        <v>163</v>
      </c>
      <c r="H955" t="s">
        <v>163</v>
      </c>
      <c r="I955" t="s">
        <v>163</v>
      </c>
      <c r="J955" t="s">
        <v>163</v>
      </c>
      <c r="K955" t="s">
        <v>163</v>
      </c>
      <c r="L955" t="s">
        <v>163</v>
      </c>
      <c r="M955" t="s">
        <v>163</v>
      </c>
      <c r="N955" t="s">
        <v>163</v>
      </c>
      <c r="O955" t="s">
        <v>163</v>
      </c>
      <c r="P955" t="s">
        <v>163</v>
      </c>
      <c r="Q955" s="80" t="s">
        <v>163</v>
      </c>
      <c r="R955" s="79"/>
      <c r="T955" t="s">
        <v>163</v>
      </c>
      <c r="U955" t="s">
        <v>163</v>
      </c>
      <c r="V955" t="s">
        <v>163</v>
      </c>
    </row>
    <row r="956" spans="2:22" x14ac:dyDescent="0.35">
      <c r="B956" t="s">
        <v>163</v>
      </c>
      <c r="C956" s="79" t="s">
        <v>163</v>
      </c>
      <c r="E956" t="s">
        <v>163</v>
      </c>
      <c r="F956" t="s">
        <v>163</v>
      </c>
      <c r="G956" t="s">
        <v>163</v>
      </c>
      <c r="H956" t="s">
        <v>163</v>
      </c>
      <c r="I956" t="s">
        <v>163</v>
      </c>
      <c r="J956" t="s">
        <v>163</v>
      </c>
      <c r="K956" t="s">
        <v>163</v>
      </c>
      <c r="L956" t="s">
        <v>163</v>
      </c>
      <c r="M956" t="s">
        <v>163</v>
      </c>
      <c r="N956" t="s">
        <v>163</v>
      </c>
      <c r="O956" t="s">
        <v>163</v>
      </c>
      <c r="P956" t="s">
        <v>163</v>
      </c>
      <c r="Q956" s="80" t="s">
        <v>163</v>
      </c>
      <c r="R956" s="79"/>
      <c r="T956" t="s">
        <v>163</v>
      </c>
      <c r="U956" t="s">
        <v>163</v>
      </c>
      <c r="V956" t="s">
        <v>163</v>
      </c>
    </row>
    <row r="957" spans="2:22" x14ac:dyDescent="0.35">
      <c r="B957" t="s">
        <v>163</v>
      </c>
      <c r="C957" s="79" t="s">
        <v>163</v>
      </c>
      <c r="E957" t="s">
        <v>163</v>
      </c>
      <c r="F957" t="s">
        <v>163</v>
      </c>
      <c r="G957" t="s">
        <v>163</v>
      </c>
      <c r="H957" t="s">
        <v>163</v>
      </c>
      <c r="I957" t="s">
        <v>163</v>
      </c>
      <c r="J957" t="s">
        <v>163</v>
      </c>
      <c r="K957" t="s">
        <v>163</v>
      </c>
      <c r="L957" t="s">
        <v>163</v>
      </c>
      <c r="M957" t="s">
        <v>163</v>
      </c>
      <c r="N957" t="s">
        <v>163</v>
      </c>
      <c r="O957" t="s">
        <v>163</v>
      </c>
      <c r="P957" t="s">
        <v>163</v>
      </c>
      <c r="Q957" s="80" t="s">
        <v>163</v>
      </c>
      <c r="R957" s="79"/>
      <c r="T957" t="s">
        <v>163</v>
      </c>
      <c r="U957" t="s">
        <v>163</v>
      </c>
      <c r="V957" t="s">
        <v>163</v>
      </c>
    </row>
    <row r="958" spans="2:22" x14ac:dyDescent="0.35">
      <c r="B958" t="s">
        <v>163</v>
      </c>
      <c r="C958" s="79" t="s">
        <v>163</v>
      </c>
      <c r="E958" t="s">
        <v>163</v>
      </c>
      <c r="F958" t="s">
        <v>163</v>
      </c>
      <c r="G958" t="s">
        <v>163</v>
      </c>
      <c r="H958" t="s">
        <v>163</v>
      </c>
      <c r="I958" t="s">
        <v>163</v>
      </c>
      <c r="J958" t="s">
        <v>163</v>
      </c>
      <c r="K958" t="s">
        <v>163</v>
      </c>
      <c r="L958" t="s">
        <v>163</v>
      </c>
      <c r="M958" t="s">
        <v>163</v>
      </c>
      <c r="N958" t="s">
        <v>163</v>
      </c>
      <c r="O958" t="s">
        <v>163</v>
      </c>
      <c r="P958" t="s">
        <v>163</v>
      </c>
      <c r="Q958" s="80" t="s">
        <v>163</v>
      </c>
      <c r="R958" s="79"/>
      <c r="T958" t="s">
        <v>163</v>
      </c>
      <c r="U958" t="s">
        <v>163</v>
      </c>
      <c r="V958" t="s">
        <v>163</v>
      </c>
    </row>
    <row r="959" spans="2:22" x14ac:dyDescent="0.35">
      <c r="B959" t="s">
        <v>163</v>
      </c>
      <c r="C959" s="79" t="s">
        <v>163</v>
      </c>
      <c r="E959" t="s">
        <v>163</v>
      </c>
      <c r="F959" t="s">
        <v>163</v>
      </c>
      <c r="G959" t="s">
        <v>163</v>
      </c>
      <c r="H959" t="s">
        <v>163</v>
      </c>
      <c r="I959" t="s">
        <v>163</v>
      </c>
      <c r="J959" t="s">
        <v>163</v>
      </c>
      <c r="K959" t="s">
        <v>163</v>
      </c>
      <c r="L959" t="s">
        <v>163</v>
      </c>
      <c r="M959" t="s">
        <v>163</v>
      </c>
      <c r="N959" t="s">
        <v>163</v>
      </c>
      <c r="O959" t="s">
        <v>163</v>
      </c>
      <c r="P959" t="s">
        <v>163</v>
      </c>
      <c r="Q959" s="80" t="s">
        <v>163</v>
      </c>
      <c r="R959" s="79"/>
      <c r="T959" t="s">
        <v>163</v>
      </c>
      <c r="U959" t="s">
        <v>163</v>
      </c>
      <c r="V959" t="s">
        <v>163</v>
      </c>
    </row>
    <row r="960" spans="2:22" x14ac:dyDescent="0.35">
      <c r="B960" t="s">
        <v>163</v>
      </c>
      <c r="C960" s="79" t="s">
        <v>163</v>
      </c>
      <c r="E960" t="s">
        <v>163</v>
      </c>
      <c r="F960" t="s">
        <v>163</v>
      </c>
      <c r="G960" t="s">
        <v>163</v>
      </c>
      <c r="H960" t="s">
        <v>163</v>
      </c>
      <c r="I960" t="s">
        <v>163</v>
      </c>
      <c r="J960" t="s">
        <v>163</v>
      </c>
      <c r="K960" t="s">
        <v>163</v>
      </c>
      <c r="L960" t="s">
        <v>163</v>
      </c>
      <c r="M960" t="s">
        <v>163</v>
      </c>
      <c r="N960" t="s">
        <v>163</v>
      </c>
      <c r="O960" t="s">
        <v>163</v>
      </c>
      <c r="P960" t="s">
        <v>163</v>
      </c>
      <c r="Q960" s="80" t="s">
        <v>163</v>
      </c>
      <c r="R960" s="79"/>
      <c r="T960" t="s">
        <v>163</v>
      </c>
      <c r="U960" t="s">
        <v>163</v>
      </c>
      <c r="V960" t="s">
        <v>163</v>
      </c>
    </row>
    <row r="961" spans="2:22" x14ac:dyDescent="0.35">
      <c r="B961" t="s">
        <v>163</v>
      </c>
      <c r="C961" s="79" t="s">
        <v>163</v>
      </c>
      <c r="E961" t="s">
        <v>163</v>
      </c>
      <c r="F961" t="s">
        <v>163</v>
      </c>
      <c r="G961" t="s">
        <v>163</v>
      </c>
      <c r="H961" t="s">
        <v>163</v>
      </c>
      <c r="I961" t="s">
        <v>163</v>
      </c>
      <c r="J961" t="s">
        <v>163</v>
      </c>
      <c r="K961" t="s">
        <v>163</v>
      </c>
      <c r="L961" t="s">
        <v>163</v>
      </c>
      <c r="M961" t="s">
        <v>163</v>
      </c>
      <c r="N961" t="s">
        <v>163</v>
      </c>
      <c r="O961" t="s">
        <v>163</v>
      </c>
      <c r="P961" t="s">
        <v>163</v>
      </c>
      <c r="Q961" s="80" t="s">
        <v>163</v>
      </c>
      <c r="R961" s="79"/>
      <c r="T961" t="s">
        <v>163</v>
      </c>
      <c r="U961" t="s">
        <v>163</v>
      </c>
      <c r="V961" t="s">
        <v>163</v>
      </c>
    </row>
    <row r="962" spans="2:22" x14ac:dyDescent="0.35">
      <c r="B962" t="s">
        <v>163</v>
      </c>
      <c r="C962" s="79" t="s">
        <v>163</v>
      </c>
      <c r="E962" t="s">
        <v>163</v>
      </c>
      <c r="F962" t="s">
        <v>163</v>
      </c>
      <c r="G962" t="s">
        <v>163</v>
      </c>
      <c r="H962" t="s">
        <v>163</v>
      </c>
      <c r="I962" t="s">
        <v>163</v>
      </c>
      <c r="J962" t="s">
        <v>163</v>
      </c>
      <c r="K962" t="s">
        <v>163</v>
      </c>
      <c r="L962" t="s">
        <v>163</v>
      </c>
      <c r="M962" t="s">
        <v>163</v>
      </c>
      <c r="N962" t="s">
        <v>163</v>
      </c>
      <c r="O962" t="s">
        <v>163</v>
      </c>
      <c r="P962" t="s">
        <v>163</v>
      </c>
      <c r="Q962" s="80" t="s">
        <v>163</v>
      </c>
      <c r="R962" s="79"/>
      <c r="T962" t="s">
        <v>163</v>
      </c>
      <c r="U962" t="s">
        <v>163</v>
      </c>
      <c r="V962" t="s">
        <v>163</v>
      </c>
    </row>
    <row r="963" spans="2:22" x14ac:dyDescent="0.35">
      <c r="B963" t="s">
        <v>163</v>
      </c>
      <c r="C963" s="79" t="s">
        <v>163</v>
      </c>
      <c r="E963" t="s">
        <v>163</v>
      </c>
      <c r="F963" t="s">
        <v>163</v>
      </c>
      <c r="G963" t="s">
        <v>163</v>
      </c>
      <c r="H963" t="s">
        <v>163</v>
      </c>
      <c r="I963" t="s">
        <v>163</v>
      </c>
      <c r="J963" t="s">
        <v>163</v>
      </c>
      <c r="K963" t="s">
        <v>163</v>
      </c>
      <c r="L963" t="s">
        <v>163</v>
      </c>
      <c r="M963" t="s">
        <v>163</v>
      </c>
      <c r="N963" t="s">
        <v>163</v>
      </c>
      <c r="O963" t="s">
        <v>163</v>
      </c>
      <c r="P963" t="s">
        <v>163</v>
      </c>
      <c r="Q963" s="80" t="s">
        <v>163</v>
      </c>
      <c r="R963" s="79"/>
      <c r="T963" t="s">
        <v>163</v>
      </c>
      <c r="U963" t="s">
        <v>163</v>
      </c>
      <c r="V963" t="s">
        <v>163</v>
      </c>
    </row>
    <row r="964" spans="2:22" x14ac:dyDescent="0.35">
      <c r="B964" t="s">
        <v>163</v>
      </c>
      <c r="C964" s="79" t="s">
        <v>163</v>
      </c>
      <c r="E964" t="s">
        <v>163</v>
      </c>
      <c r="F964" t="s">
        <v>163</v>
      </c>
      <c r="G964" t="s">
        <v>163</v>
      </c>
      <c r="H964" t="s">
        <v>163</v>
      </c>
      <c r="I964" t="s">
        <v>163</v>
      </c>
      <c r="J964" t="s">
        <v>163</v>
      </c>
      <c r="K964" t="s">
        <v>163</v>
      </c>
      <c r="L964" t="s">
        <v>163</v>
      </c>
      <c r="M964" t="s">
        <v>163</v>
      </c>
      <c r="N964" t="s">
        <v>163</v>
      </c>
      <c r="O964" t="s">
        <v>163</v>
      </c>
      <c r="P964" t="s">
        <v>163</v>
      </c>
      <c r="Q964" s="80" t="s">
        <v>163</v>
      </c>
      <c r="R964" s="79"/>
      <c r="T964" t="s">
        <v>163</v>
      </c>
      <c r="U964" t="s">
        <v>163</v>
      </c>
      <c r="V964" t="s">
        <v>163</v>
      </c>
    </row>
    <row r="965" spans="2:22" x14ac:dyDescent="0.35">
      <c r="B965" t="s">
        <v>163</v>
      </c>
      <c r="C965" s="79" t="s">
        <v>163</v>
      </c>
      <c r="E965" t="s">
        <v>163</v>
      </c>
      <c r="F965" t="s">
        <v>163</v>
      </c>
      <c r="G965" t="s">
        <v>163</v>
      </c>
      <c r="H965" t="s">
        <v>163</v>
      </c>
      <c r="I965" t="s">
        <v>163</v>
      </c>
      <c r="J965" t="s">
        <v>163</v>
      </c>
      <c r="K965" t="s">
        <v>163</v>
      </c>
      <c r="L965" t="s">
        <v>163</v>
      </c>
      <c r="M965" t="s">
        <v>163</v>
      </c>
      <c r="N965" t="s">
        <v>163</v>
      </c>
      <c r="O965" t="s">
        <v>163</v>
      </c>
      <c r="P965" t="s">
        <v>163</v>
      </c>
      <c r="Q965" s="80" t="s">
        <v>163</v>
      </c>
      <c r="R965" s="79"/>
      <c r="T965" t="s">
        <v>163</v>
      </c>
      <c r="U965" t="s">
        <v>163</v>
      </c>
      <c r="V965" t="s">
        <v>163</v>
      </c>
    </row>
    <row r="966" spans="2:22" x14ac:dyDescent="0.35">
      <c r="B966" t="s">
        <v>163</v>
      </c>
      <c r="C966" s="79" t="s">
        <v>163</v>
      </c>
      <c r="E966" t="s">
        <v>163</v>
      </c>
      <c r="F966" t="s">
        <v>163</v>
      </c>
      <c r="G966" t="s">
        <v>163</v>
      </c>
      <c r="H966" t="s">
        <v>163</v>
      </c>
      <c r="I966" t="s">
        <v>163</v>
      </c>
      <c r="J966" t="s">
        <v>163</v>
      </c>
      <c r="K966" t="s">
        <v>163</v>
      </c>
      <c r="L966" t="s">
        <v>163</v>
      </c>
      <c r="M966" t="s">
        <v>163</v>
      </c>
      <c r="N966" t="s">
        <v>163</v>
      </c>
      <c r="O966" t="s">
        <v>163</v>
      </c>
      <c r="P966" t="s">
        <v>163</v>
      </c>
      <c r="Q966" s="80" t="s">
        <v>163</v>
      </c>
      <c r="R966" s="79"/>
      <c r="T966" t="s">
        <v>163</v>
      </c>
      <c r="U966" t="s">
        <v>163</v>
      </c>
      <c r="V966" t="s">
        <v>163</v>
      </c>
    </row>
    <row r="967" spans="2:22" x14ac:dyDescent="0.35">
      <c r="B967" t="s">
        <v>163</v>
      </c>
      <c r="C967" s="79" t="s">
        <v>163</v>
      </c>
      <c r="E967" t="s">
        <v>163</v>
      </c>
      <c r="F967" t="s">
        <v>163</v>
      </c>
      <c r="G967" t="s">
        <v>163</v>
      </c>
      <c r="H967" t="s">
        <v>163</v>
      </c>
      <c r="I967" t="s">
        <v>163</v>
      </c>
      <c r="J967" t="s">
        <v>163</v>
      </c>
      <c r="K967" t="s">
        <v>163</v>
      </c>
      <c r="L967" t="s">
        <v>163</v>
      </c>
      <c r="M967" t="s">
        <v>163</v>
      </c>
      <c r="N967" t="s">
        <v>163</v>
      </c>
      <c r="O967" t="s">
        <v>163</v>
      </c>
      <c r="P967" t="s">
        <v>163</v>
      </c>
      <c r="Q967" s="80" t="s">
        <v>163</v>
      </c>
      <c r="R967" s="79"/>
      <c r="T967" t="s">
        <v>163</v>
      </c>
      <c r="U967" t="s">
        <v>163</v>
      </c>
      <c r="V967" t="s">
        <v>163</v>
      </c>
    </row>
    <row r="968" spans="2:22" x14ac:dyDescent="0.35">
      <c r="B968" t="s">
        <v>163</v>
      </c>
      <c r="C968" s="79" t="s">
        <v>163</v>
      </c>
      <c r="E968" t="s">
        <v>163</v>
      </c>
      <c r="F968" t="s">
        <v>163</v>
      </c>
      <c r="G968" t="s">
        <v>163</v>
      </c>
      <c r="H968" t="s">
        <v>163</v>
      </c>
      <c r="I968" t="s">
        <v>163</v>
      </c>
      <c r="J968" t="s">
        <v>163</v>
      </c>
      <c r="K968" t="s">
        <v>163</v>
      </c>
      <c r="L968" t="s">
        <v>163</v>
      </c>
      <c r="M968" t="s">
        <v>163</v>
      </c>
      <c r="N968" t="s">
        <v>163</v>
      </c>
      <c r="O968" t="s">
        <v>163</v>
      </c>
      <c r="P968" t="s">
        <v>163</v>
      </c>
      <c r="Q968" s="80" t="s">
        <v>163</v>
      </c>
      <c r="R968" s="79"/>
      <c r="T968" t="s">
        <v>163</v>
      </c>
      <c r="U968" t="s">
        <v>163</v>
      </c>
      <c r="V968" t="s">
        <v>163</v>
      </c>
    </row>
    <row r="969" spans="2:22" x14ac:dyDescent="0.35">
      <c r="B969" t="s">
        <v>163</v>
      </c>
      <c r="C969" s="79" t="s">
        <v>163</v>
      </c>
      <c r="E969" t="s">
        <v>163</v>
      </c>
      <c r="F969" t="s">
        <v>163</v>
      </c>
      <c r="G969" t="s">
        <v>163</v>
      </c>
      <c r="H969" t="s">
        <v>163</v>
      </c>
      <c r="I969" t="s">
        <v>163</v>
      </c>
      <c r="J969" t="s">
        <v>163</v>
      </c>
      <c r="K969" t="s">
        <v>163</v>
      </c>
      <c r="L969" t="s">
        <v>163</v>
      </c>
      <c r="M969" t="s">
        <v>163</v>
      </c>
      <c r="N969" t="s">
        <v>163</v>
      </c>
      <c r="O969" t="s">
        <v>163</v>
      </c>
      <c r="P969" t="s">
        <v>163</v>
      </c>
      <c r="Q969" s="80" t="s">
        <v>163</v>
      </c>
      <c r="R969" s="79"/>
      <c r="T969" t="s">
        <v>163</v>
      </c>
      <c r="U969" t="s">
        <v>163</v>
      </c>
      <c r="V969" t="s">
        <v>163</v>
      </c>
    </row>
    <row r="970" spans="2:22" x14ac:dyDescent="0.35">
      <c r="B970" t="s">
        <v>163</v>
      </c>
      <c r="C970" s="79" t="s">
        <v>163</v>
      </c>
      <c r="E970" t="s">
        <v>163</v>
      </c>
      <c r="F970" t="s">
        <v>163</v>
      </c>
      <c r="G970" t="s">
        <v>163</v>
      </c>
      <c r="H970" t="s">
        <v>163</v>
      </c>
      <c r="I970" t="s">
        <v>163</v>
      </c>
      <c r="J970" t="s">
        <v>163</v>
      </c>
      <c r="K970" t="s">
        <v>163</v>
      </c>
      <c r="L970" t="s">
        <v>163</v>
      </c>
      <c r="M970" t="s">
        <v>163</v>
      </c>
      <c r="N970" t="s">
        <v>163</v>
      </c>
      <c r="O970" t="s">
        <v>163</v>
      </c>
      <c r="P970" t="s">
        <v>163</v>
      </c>
      <c r="Q970" s="80" t="s">
        <v>163</v>
      </c>
      <c r="R970" s="79"/>
      <c r="T970" t="s">
        <v>163</v>
      </c>
      <c r="U970" t="s">
        <v>163</v>
      </c>
      <c r="V970" t="s">
        <v>163</v>
      </c>
    </row>
    <row r="971" spans="2:22" x14ac:dyDescent="0.35">
      <c r="B971" t="s">
        <v>163</v>
      </c>
      <c r="C971" s="79" t="s">
        <v>163</v>
      </c>
      <c r="E971" t="s">
        <v>163</v>
      </c>
      <c r="F971" t="s">
        <v>163</v>
      </c>
      <c r="G971" t="s">
        <v>163</v>
      </c>
      <c r="H971" t="s">
        <v>163</v>
      </c>
      <c r="I971" t="s">
        <v>163</v>
      </c>
      <c r="J971" t="s">
        <v>163</v>
      </c>
      <c r="K971" t="s">
        <v>163</v>
      </c>
      <c r="L971" t="s">
        <v>163</v>
      </c>
      <c r="M971" t="s">
        <v>163</v>
      </c>
      <c r="N971" t="s">
        <v>163</v>
      </c>
      <c r="O971" t="s">
        <v>163</v>
      </c>
      <c r="P971" t="s">
        <v>163</v>
      </c>
      <c r="Q971" s="80" t="s">
        <v>163</v>
      </c>
      <c r="R971" s="79"/>
      <c r="T971" t="s">
        <v>163</v>
      </c>
      <c r="U971" t="s">
        <v>163</v>
      </c>
      <c r="V971" t="s">
        <v>163</v>
      </c>
    </row>
    <row r="972" spans="2:22" x14ac:dyDescent="0.35">
      <c r="B972" t="s">
        <v>163</v>
      </c>
      <c r="C972" s="79" t="s">
        <v>163</v>
      </c>
      <c r="E972" t="s">
        <v>163</v>
      </c>
      <c r="F972" t="s">
        <v>163</v>
      </c>
      <c r="G972" t="s">
        <v>163</v>
      </c>
      <c r="H972" t="s">
        <v>163</v>
      </c>
      <c r="I972" t="s">
        <v>163</v>
      </c>
      <c r="J972" t="s">
        <v>163</v>
      </c>
      <c r="K972" t="s">
        <v>163</v>
      </c>
      <c r="L972" t="s">
        <v>163</v>
      </c>
      <c r="M972" t="s">
        <v>163</v>
      </c>
      <c r="N972" t="s">
        <v>163</v>
      </c>
      <c r="O972" t="s">
        <v>163</v>
      </c>
      <c r="P972" t="s">
        <v>163</v>
      </c>
      <c r="Q972" s="80" t="s">
        <v>163</v>
      </c>
      <c r="R972" s="79"/>
      <c r="T972" t="s">
        <v>163</v>
      </c>
      <c r="U972" t="s">
        <v>163</v>
      </c>
      <c r="V972" t="s">
        <v>163</v>
      </c>
    </row>
    <row r="973" spans="2:22" x14ac:dyDescent="0.35">
      <c r="B973" t="s">
        <v>163</v>
      </c>
      <c r="C973" s="79" t="s">
        <v>163</v>
      </c>
      <c r="E973" t="s">
        <v>163</v>
      </c>
      <c r="F973" t="s">
        <v>163</v>
      </c>
      <c r="G973" t="s">
        <v>163</v>
      </c>
      <c r="H973" t="s">
        <v>163</v>
      </c>
      <c r="I973" t="s">
        <v>163</v>
      </c>
      <c r="J973" t="s">
        <v>163</v>
      </c>
      <c r="K973" t="s">
        <v>163</v>
      </c>
      <c r="L973" t="s">
        <v>163</v>
      </c>
      <c r="M973" t="s">
        <v>163</v>
      </c>
      <c r="N973" t="s">
        <v>163</v>
      </c>
      <c r="O973" t="s">
        <v>163</v>
      </c>
      <c r="P973" t="s">
        <v>163</v>
      </c>
      <c r="Q973" s="80" t="s">
        <v>163</v>
      </c>
      <c r="R973" s="79"/>
      <c r="T973" t="s">
        <v>163</v>
      </c>
      <c r="U973" t="s">
        <v>163</v>
      </c>
      <c r="V973" t="s">
        <v>163</v>
      </c>
    </row>
    <row r="974" spans="2:22" x14ac:dyDescent="0.35">
      <c r="B974" t="s">
        <v>163</v>
      </c>
      <c r="C974" s="79" t="s">
        <v>163</v>
      </c>
      <c r="E974" t="s">
        <v>163</v>
      </c>
      <c r="F974" t="s">
        <v>163</v>
      </c>
      <c r="G974" t="s">
        <v>163</v>
      </c>
      <c r="H974" t="s">
        <v>163</v>
      </c>
      <c r="I974" t="s">
        <v>163</v>
      </c>
      <c r="J974" t="s">
        <v>163</v>
      </c>
      <c r="K974" t="s">
        <v>163</v>
      </c>
      <c r="L974" t="s">
        <v>163</v>
      </c>
      <c r="M974" t="s">
        <v>163</v>
      </c>
      <c r="N974" t="s">
        <v>163</v>
      </c>
      <c r="O974" t="s">
        <v>163</v>
      </c>
      <c r="P974" t="s">
        <v>163</v>
      </c>
      <c r="Q974" s="80" t="s">
        <v>163</v>
      </c>
      <c r="R974" s="79"/>
      <c r="T974" t="s">
        <v>163</v>
      </c>
      <c r="U974" t="s">
        <v>163</v>
      </c>
      <c r="V974" t="s">
        <v>163</v>
      </c>
    </row>
    <row r="975" spans="2:22" x14ac:dyDescent="0.35">
      <c r="B975" t="s">
        <v>163</v>
      </c>
      <c r="C975" s="79" t="s">
        <v>163</v>
      </c>
      <c r="E975" t="s">
        <v>163</v>
      </c>
      <c r="F975" t="s">
        <v>163</v>
      </c>
      <c r="G975" t="s">
        <v>163</v>
      </c>
      <c r="H975" t="s">
        <v>163</v>
      </c>
      <c r="I975" t="s">
        <v>163</v>
      </c>
      <c r="J975" t="s">
        <v>163</v>
      </c>
      <c r="K975" t="s">
        <v>163</v>
      </c>
      <c r="L975" t="s">
        <v>163</v>
      </c>
      <c r="M975" t="s">
        <v>163</v>
      </c>
      <c r="N975" t="s">
        <v>163</v>
      </c>
      <c r="O975" t="s">
        <v>163</v>
      </c>
      <c r="P975" t="s">
        <v>163</v>
      </c>
      <c r="Q975" s="80" t="s">
        <v>163</v>
      </c>
      <c r="R975" s="79"/>
      <c r="T975" t="s">
        <v>163</v>
      </c>
      <c r="U975" t="s">
        <v>163</v>
      </c>
      <c r="V975" t="s">
        <v>163</v>
      </c>
    </row>
    <row r="976" spans="2:22" x14ac:dyDescent="0.35">
      <c r="B976" t="s">
        <v>163</v>
      </c>
      <c r="C976" s="79" t="s">
        <v>163</v>
      </c>
      <c r="E976" t="s">
        <v>163</v>
      </c>
      <c r="F976" t="s">
        <v>163</v>
      </c>
      <c r="G976" t="s">
        <v>163</v>
      </c>
      <c r="H976" t="s">
        <v>163</v>
      </c>
      <c r="I976" t="s">
        <v>163</v>
      </c>
      <c r="J976" t="s">
        <v>163</v>
      </c>
      <c r="K976" t="s">
        <v>163</v>
      </c>
      <c r="L976" t="s">
        <v>163</v>
      </c>
      <c r="M976" t="s">
        <v>163</v>
      </c>
      <c r="N976" t="s">
        <v>163</v>
      </c>
      <c r="O976" t="s">
        <v>163</v>
      </c>
      <c r="P976" t="s">
        <v>163</v>
      </c>
      <c r="Q976" s="80" t="s">
        <v>163</v>
      </c>
      <c r="R976" s="79"/>
      <c r="T976" t="s">
        <v>163</v>
      </c>
      <c r="U976" t="s">
        <v>163</v>
      </c>
      <c r="V976" t="s">
        <v>163</v>
      </c>
    </row>
    <row r="977" spans="2:22" x14ac:dyDescent="0.35">
      <c r="B977" t="s">
        <v>163</v>
      </c>
      <c r="C977" s="79" t="s">
        <v>163</v>
      </c>
      <c r="E977" t="s">
        <v>163</v>
      </c>
      <c r="F977" t="s">
        <v>163</v>
      </c>
      <c r="G977" t="s">
        <v>163</v>
      </c>
      <c r="H977" t="s">
        <v>163</v>
      </c>
      <c r="I977" t="s">
        <v>163</v>
      </c>
      <c r="J977" t="s">
        <v>163</v>
      </c>
      <c r="K977" t="s">
        <v>163</v>
      </c>
      <c r="L977" t="s">
        <v>163</v>
      </c>
      <c r="M977" t="s">
        <v>163</v>
      </c>
      <c r="N977" t="s">
        <v>163</v>
      </c>
      <c r="O977" t="s">
        <v>163</v>
      </c>
      <c r="P977" t="s">
        <v>163</v>
      </c>
      <c r="Q977" s="80" t="s">
        <v>163</v>
      </c>
      <c r="R977" s="79"/>
      <c r="T977" t="s">
        <v>163</v>
      </c>
      <c r="U977" t="s">
        <v>163</v>
      </c>
      <c r="V977" t="s">
        <v>163</v>
      </c>
    </row>
    <row r="978" spans="2:22" x14ac:dyDescent="0.35">
      <c r="B978" t="s">
        <v>163</v>
      </c>
      <c r="C978" s="79" t="s">
        <v>163</v>
      </c>
      <c r="E978" t="s">
        <v>163</v>
      </c>
      <c r="F978" t="s">
        <v>163</v>
      </c>
      <c r="G978" t="s">
        <v>163</v>
      </c>
      <c r="H978" t="s">
        <v>163</v>
      </c>
      <c r="I978" t="s">
        <v>163</v>
      </c>
      <c r="J978" t="s">
        <v>163</v>
      </c>
      <c r="K978" t="s">
        <v>163</v>
      </c>
      <c r="L978" t="s">
        <v>163</v>
      </c>
      <c r="M978" t="s">
        <v>163</v>
      </c>
      <c r="N978" t="s">
        <v>163</v>
      </c>
      <c r="O978" t="s">
        <v>163</v>
      </c>
      <c r="P978" t="s">
        <v>163</v>
      </c>
      <c r="Q978" s="80" t="s">
        <v>163</v>
      </c>
      <c r="R978" s="79"/>
      <c r="T978" t="s">
        <v>163</v>
      </c>
      <c r="U978" t="s">
        <v>163</v>
      </c>
      <c r="V978" t="s">
        <v>163</v>
      </c>
    </row>
    <row r="979" spans="2:22" x14ac:dyDescent="0.35">
      <c r="B979" t="s">
        <v>163</v>
      </c>
      <c r="C979" s="79" t="s">
        <v>163</v>
      </c>
      <c r="E979" t="s">
        <v>163</v>
      </c>
      <c r="F979" t="s">
        <v>163</v>
      </c>
      <c r="G979" t="s">
        <v>163</v>
      </c>
      <c r="H979" t="s">
        <v>163</v>
      </c>
      <c r="I979" t="s">
        <v>163</v>
      </c>
      <c r="J979" t="s">
        <v>163</v>
      </c>
      <c r="K979" t="s">
        <v>163</v>
      </c>
      <c r="L979" t="s">
        <v>163</v>
      </c>
      <c r="M979" t="s">
        <v>163</v>
      </c>
      <c r="N979" t="s">
        <v>163</v>
      </c>
      <c r="O979" t="s">
        <v>163</v>
      </c>
      <c r="P979" t="s">
        <v>163</v>
      </c>
      <c r="Q979" s="80" t="s">
        <v>163</v>
      </c>
      <c r="R979" s="79"/>
      <c r="T979" t="s">
        <v>163</v>
      </c>
      <c r="U979" t="s">
        <v>163</v>
      </c>
      <c r="V979" t="s">
        <v>163</v>
      </c>
    </row>
    <row r="980" spans="2:22" x14ac:dyDescent="0.35">
      <c r="B980" t="s">
        <v>163</v>
      </c>
      <c r="C980" s="79" t="s">
        <v>163</v>
      </c>
      <c r="E980" t="s">
        <v>163</v>
      </c>
      <c r="F980" t="s">
        <v>163</v>
      </c>
      <c r="G980" t="s">
        <v>163</v>
      </c>
      <c r="H980" t="s">
        <v>163</v>
      </c>
      <c r="I980" t="s">
        <v>163</v>
      </c>
      <c r="J980" t="s">
        <v>163</v>
      </c>
      <c r="K980" t="s">
        <v>163</v>
      </c>
      <c r="L980" t="s">
        <v>163</v>
      </c>
      <c r="M980" t="s">
        <v>163</v>
      </c>
      <c r="N980" t="s">
        <v>163</v>
      </c>
      <c r="O980" t="s">
        <v>163</v>
      </c>
      <c r="P980" t="s">
        <v>163</v>
      </c>
      <c r="Q980" s="80" t="s">
        <v>163</v>
      </c>
      <c r="R980" s="79"/>
      <c r="T980" t="s">
        <v>163</v>
      </c>
      <c r="U980" t="s">
        <v>163</v>
      </c>
      <c r="V980" t="s">
        <v>163</v>
      </c>
    </row>
    <row r="981" spans="2:22" x14ac:dyDescent="0.35">
      <c r="B981" t="s">
        <v>163</v>
      </c>
      <c r="C981" s="79" t="s">
        <v>163</v>
      </c>
      <c r="E981" t="s">
        <v>163</v>
      </c>
      <c r="F981" t="s">
        <v>163</v>
      </c>
      <c r="G981" t="s">
        <v>163</v>
      </c>
      <c r="H981" t="s">
        <v>163</v>
      </c>
      <c r="I981" t="s">
        <v>163</v>
      </c>
      <c r="J981" t="s">
        <v>163</v>
      </c>
      <c r="K981" t="s">
        <v>163</v>
      </c>
      <c r="L981" t="s">
        <v>163</v>
      </c>
      <c r="M981" t="s">
        <v>163</v>
      </c>
      <c r="N981" t="s">
        <v>163</v>
      </c>
      <c r="O981" t="s">
        <v>163</v>
      </c>
      <c r="P981" t="s">
        <v>163</v>
      </c>
      <c r="Q981" s="80" t="s">
        <v>163</v>
      </c>
      <c r="R981" s="79"/>
      <c r="T981" t="s">
        <v>163</v>
      </c>
      <c r="U981" t="s">
        <v>163</v>
      </c>
      <c r="V981" t="s">
        <v>163</v>
      </c>
    </row>
    <row r="982" spans="2:22" x14ac:dyDescent="0.35">
      <c r="B982" t="s">
        <v>163</v>
      </c>
      <c r="C982" s="79" t="s">
        <v>163</v>
      </c>
      <c r="E982" t="s">
        <v>163</v>
      </c>
      <c r="F982" t="s">
        <v>163</v>
      </c>
      <c r="G982" t="s">
        <v>163</v>
      </c>
      <c r="H982" t="s">
        <v>163</v>
      </c>
      <c r="I982" t="s">
        <v>163</v>
      </c>
      <c r="J982" t="s">
        <v>163</v>
      </c>
      <c r="K982" t="s">
        <v>163</v>
      </c>
      <c r="L982" t="s">
        <v>163</v>
      </c>
      <c r="M982" t="s">
        <v>163</v>
      </c>
      <c r="N982" t="s">
        <v>163</v>
      </c>
      <c r="O982" t="s">
        <v>163</v>
      </c>
      <c r="P982" t="s">
        <v>163</v>
      </c>
      <c r="Q982" s="80" t="s">
        <v>163</v>
      </c>
      <c r="R982" s="79"/>
      <c r="T982" t="s">
        <v>163</v>
      </c>
      <c r="U982" t="s">
        <v>163</v>
      </c>
      <c r="V982" t="s">
        <v>163</v>
      </c>
    </row>
    <row r="983" spans="2:22" x14ac:dyDescent="0.35">
      <c r="B983" t="s">
        <v>163</v>
      </c>
      <c r="C983" s="79" t="s">
        <v>163</v>
      </c>
      <c r="E983" t="s">
        <v>163</v>
      </c>
      <c r="F983" t="s">
        <v>163</v>
      </c>
      <c r="G983" t="s">
        <v>163</v>
      </c>
      <c r="H983" t="s">
        <v>163</v>
      </c>
      <c r="I983" t="s">
        <v>163</v>
      </c>
      <c r="J983" t="s">
        <v>163</v>
      </c>
      <c r="K983" t="s">
        <v>163</v>
      </c>
      <c r="L983" t="s">
        <v>163</v>
      </c>
      <c r="M983" t="s">
        <v>163</v>
      </c>
      <c r="N983" t="s">
        <v>163</v>
      </c>
      <c r="O983" t="s">
        <v>163</v>
      </c>
      <c r="P983" t="s">
        <v>163</v>
      </c>
      <c r="Q983" s="80" t="s">
        <v>163</v>
      </c>
      <c r="R983" s="79"/>
      <c r="T983" t="s">
        <v>163</v>
      </c>
      <c r="U983" t="s">
        <v>163</v>
      </c>
      <c r="V983" t="s">
        <v>163</v>
      </c>
    </row>
    <row r="984" spans="2:22" x14ac:dyDescent="0.35">
      <c r="B984" t="s">
        <v>163</v>
      </c>
      <c r="C984" s="79" t="s">
        <v>163</v>
      </c>
      <c r="E984" t="s">
        <v>163</v>
      </c>
      <c r="F984" t="s">
        <v>163</v>
      </c>
      <c r="G984" t="s">
        <v>163</v>
      </c>
      <c r="H984" t="s">
        <v>163</v>
      </c>
      <c r="I984" t="s">
        <v>163</v>
      </c>
      <c r="J984" t="s">
        <v>163</v>
      </c>
      <c r="K984" t="s">
        <v>163</v>
      </c>
      <c r="L984" t="s">
        <v>163</v>
      </c>
      <c r="M984" t="s">
        <v>163</v>
      </c>
      <c r="N984" t="s">
        <v>163</v>
      </c>
      <c r="O984" t="s">
        <v>163</v>
      </c>
      <c r="P984" t="s">
        <v>163</v>
      </c>
      <c r="Q984" s="80" t="s">
        <v>163</v>
      </c>
      <c r="R984" s="79"/>
      <c r="T984" t="s">
        <v>163</v>
      </c>
      <c r="U984" t="s">
        <v>163</v>
      </c>
      <c r="V984" t="s">
        <v>163</v>
      </c>
    </row>
    <row r="985" spans="2:22" x14ac:dyDescent="0.35">
      <c r="B985" t="s">
        <v>163</v>
      </c>
      <c r="C985" s="79" t="s">
        <v>163</v>
      </c>
      <c r="E985" t="s">
        <v>163</v>
      </c>
      <c r="F985" t="s">
        <v>163</v>
      </c>
      <c r="G985" t="s">
        <v>163</v>
      </c>
      <c r="H985" t="s">
        <v>163</v>
      </c>
      <c r="I985" t="s">
        <v>163</v>
      </c>
      <c r="J985" t="s">
        <v>163</v>
      </c>
      <c r="K985" t="s">
        <v>163</v>
      </c>
      <c r="L985" t="s">
        <v>163</v>
      </c>
      <c r="M985" t="s">
        <v>163</v>
      </c>
      <c r="N985" t="s">
        <v>163</v>
      </c>
      <c r="O985" t="s">
        <v>163</v>
      </c>
      <c r="P985" t="s">
        <v>163</v>
      </c>
      <c r="Q985" s="80" t="s">
        <v>163</v>
      </c>
      <c r="R985" s="79"/>
      <c r="T985" t="s">
        <v>163</v>
      </c>
      <c r="U985" t="s">
        <v>163</v>
      </c>
      <c r="V985" t="s">
        <v>163</v>
      </c>
    </row>
    <row r="986" spans="2:22" x14ac:dyDescent="0.35">
      <c r="B986" t="s">
        <v>163</v>
      </c>
      <c r="C986" s="79" t="s">
        <v>163</v>
      </c>
      <c r="E986" t="s">
        <v>163</v>
      </c>
      <c r="F986" t="s">
        <v>163</v>
      </c>
      <c r="G986" t="s">
        <v>163</v>
      </c>
      <c r="H986" t="s">
        <v>163</v>
      </c>
      <c r="I986" t="s">
        <v>163</v>
      </c>
      <c r="J986" t="s">
        <v>163</v>
      </c>
      <c r="K986" t="s">
        <v>163</v>
      </c>
      <c r="L986" t="s">
        <v>163</v>
      </c>
      <c r="M986" t="s">
        <v>163</v>
      </c>
      <c r="N986" t="s">
        <v>163</v>
      </c>
      <c r="O986" t="s">
        <v>163</v>
      </c>
      <c r="P986" t="s">
        <v>163</v>
      </c>
      <c r="Q986" s="80" t="s">
        <v>163</v>
      </c>
      <c r="R986" s="79"/>
      <c r="T986" t="s">
        <v>163</v>
      </c>
      <c r="U986" t="s">
        <v>163</v>
      </c>
      <c r="V986" t="s">
        <v>163</v>
      </c>
    </row>
    <row r="987" spans="2:22" x14ac:dyDescent="0.35">
      <c r="B987" t="s">
        <v>163</v>
      </c>
      <c r="C987" s="79" t="s">
        <v>163</v>
      </c>
      <c r="E987" t="s">
        <v>163</v>
      </c>
      <c r="F987" t="s">
        <v>163</v>
      </c>
      <c r="G987" t="s">
        <v>163</v>
      </c>
      <c r="H987" t="s">
        <v>163</v>
      </c>
      <c r="I987" t="s">
        <v>163</v>
      </c>
      <c r="J987" t="s">
        <v>163</v>
      </c>
      <c r="K987" t="s">
        <v>163</v>
      </c>
      <c r="L987" t="s">
        <v>163</v>
      </c>
      <c r="M987" t="s">
        <v>163</v>
      </c>
      <c r="N987" t="s">
        <v>163</v>
      </c>
      <c r="O987" t="s">
        <v>163</v>
      </c>
      <c r="P987" t="s">
        <v>163</v>
      </c>
      <c r="Q987" s="80" t="s">
        <v>163</v>
      </c>
      <c r="R987" s="79"/>
      <c r="T987" t="s">
        <v>163</v>
      </c>
      <c r="U987" t="s">
        <v>163</v>
      </c>
      <c r="V987" t="s">
        <v>163</v>
      </c>
    </row>
    <row r="988" spans="2:22" x14ac:dyDescent="0.35">
      <c r="B988" t="s">
        <v>163</v>
      </c>
      <c r="C988" s="79" t="s">
        <v>163</v>
      </c>
      <c r="E988" t="s">
        <v>163</v>
      </c>
      <c r="F988" t="s">
        <v>163</v>
      </c>
      <c r="G988" t="s">
        <v>163</v>
      </c>
      <c r="H988" t="s">
        <v>163</v>
      </c>
      <c r="I988" t="s">
        <v>163</v>
      </c>
      <c r="J988" t="s">
        <v>163</v>
      </c>
      <c r="K988" t="s">
        <v>163</v>
      </c>
      <c r="L988" t="s">
        <v>163</v>
      </c>
      <c r="M988" t="s">
        <v>163</v>
      </c>
      <c r="N988" t="s">
        <v>163</v>
      </c>
      <c r="O988" t="s">
        <v>163</v>
      </c>
      <c r="P988" t="s">
        <v>163</v>
      </c>
      <c r="Q988" s="80" t="s">
        <v>163</v>
      </c>
      <c r="R988" s="79"/>
      <c r="T988" t="s">
        <v>163</v>
      </c>
      <c r="U988" t="s">
        <v>163</v>
      </c>
      <c r="V988" t="s">
        <v>163</v>
      </c>
    </row>
    <row r="989" spans="2:22" x14ac:dyDescent="0.35">
      <c r="B989" t="s">
        <v>163</v>
      </c>
      <c r="C989" s="79" t="s">
        <v>163</v>
      </c>
      <c r="E989" t="s">
        <v>163</v>
      </c>
      <c r="F989" t="s">
        <v>163</v>
      </c>
      <c r="G989" t="s">
        <v>163</v>
      </c>
      <c r="H989" t="s">
        <v>163</v>
      </c>
      <c r="I989" t="s">
        <v>163</v>
      </c>
      <c r="J989" t="s">
        <v>163</v>
      </c>
      <c r="K989" t="s">
        <v>163</v>
      </c>
      <c r="L989" t="s">
        <v>163</v>
      </c>
      <c r="M989" t="s">
        <v>163</v>
      </c>
      <c r="N989" t="s">
        <v>163</v>
      </c>
      <c r="O989" t="s">
        <v>163</v>
      </c>
      <c r="P989" t="s">
        <v>163</v>
      </c>
      <c r="Q989" s="80" t="s">
        <v>163</v>
      </c>
      <c r="R989" s="79"/>
      <c r="T989" t="s">
        <v>163</v>
      </c>
      <c r="U989" t="s">
        <v>163</v>
      </c>
      <c r="V989" t="s">
        <v>163</v>
      </c>
    </row>
    <row r="990" spans="2:22" x14ac:dyDescent="0.35">
      <c r="B990" t="s">
        <v>163</v>
      </c>
      <c r="C990" s="79" t="s">
        <v>163</v>
      </c>
      <c r="E990" t="s">
        <v>163</v>
      </c>
      <c r="F990" t="s">
        <v>163</v>
      </c>
      <c r="G990" t="s">
        <v>163</v>
      </c>
      <c r="H990" t="s">
        <v>163</v>
      </c>
      <c r="I990" t="s">
        <v>163</v>
      </c>
      <c r="J990" t="s">
        <v>163</v>
      </c>
      <c r="K990" t="s">
        <v>163</v>
      </c>
      <c r="L990" t="s">
        <v>163</v>
      </c>
      <c r="M990" t="s">
        <v>163</v>
      </c>
      <c r="N990" t="s">
        <v>163</v>
      </c>
      <c r="O990" t="s">
        <v>163</v>
      </c>
      <c r="P990" t="s">
        <v>163</v>
      </c>
      <c r="Q990" s="80" t="s">
        <v>163</v>
      </c>
      <c r="R990" s="79"/>
      <c r="T990" t="s">
        <v>163</v>
      </c>
      <c r="U990" t="s">
        <v>163</v>
      </c>
      <c r="V990" t="s">
        <v>163</v>
      </c>
    </row>
    <row r="991" spans="2:22" x14ac:dyDescent="0.35">
      <c r="B991" t="s">
        <v>163</v>
      </c>
      <c r="C991" s="79" t="s">
        <v>163</v>
      </c>
      <c r="E991" t="s">
        <v>163</v>
      </c>
      <c r="F991" t="s">
        <v>163</v>
      </c>
      <c r="G991" t="s">
        <v>163</v>
      </c>
      <c r="H991" t="s">
        <v>163</v>
      </c>
      <c r="I991" t="s">
        <v>163</v>
      </c>
      <c r="J991" t="s">
        <v>163</v>
      </c>
      <c r="K991" t="s">
        <v>163</v>
      </c>
      <c r="L991" t="s">
        <v>163</v>
      </c>
      <c r="M991" t="s">
        <v>163</v>
      </c>
      <c r="N991" t="s">
        <v>163</v>
      </c>
      <c r="O991" t="s">
        <v>163</v>
      </c>
      <c r="P991" t="s">
        <v>163</v>
      </c>
      <c r="Q991" s="80" t="s">
        <v>163</v>
      </c>
      <c r="R991" s="79"/>
      <c r="T991" t="s">
        <v>163</v>
      </c>
      <c r="U991" t="s">
        <v>163</v>
      </c>
      <c r="V991" t="s">
        <v>163</v>
      </c>
    </row>
    <row r="992" spans="2:22" x14ac:dyDescent="0.35">
      <c r="B992" t="s">
        <v>163</v>
      </c>
      <c r="C992" s="79" t="s">
        <v>163</v>
      </c>
      <c r="E992" t="s">
        <v>163</v>
      </c>
      <c r="F992" t="s">
        <v>163</v>
      </c>
      <c r="G992" t="s">
        <v>163</v>
      </c>
      <c r="H992" t="s">
        <v>163</v>
      </c>
      <c r="I992" t="s">
        <v>163</v>
      </c>
      <c r="J992" t="s">
        <v>163</v>
      </c>
      <c r="K992" t="s">
        <v>163</v>
      </c>
      <c r="L992" t="s">
        <v>163</v>
      </c>
      <c r="M992" t="s">
        <v>163</v>
      </c>
      <c r="N992" t="s">
        <v>163</v>
      </c>
      <c r="O992" t="s">
        <v>163</v>
      </c>
      <c r="P992" t="s">
        <v>163</v>
      </c>
      <c r="Q992" s="80" t="s">
        <v>163</v>
      </c>
      <c r="R992" s="79"/>
      <c r="T992" t="s">
        <v>163</v>
      </c>
      <c r="U992" t="s">
        <v>163</v>
      </c>
      <c r="V992" t="s">
        <v>163</v>
      </c>
    </row>
    <row r="993" spans="2:22" x14ac:dyDescent="0.35">
      <c r="B993" t="s">
        <v>163</v>
      </c>
      <c r="C993" s="79" t="s">
        <v>163</v>
      </c>
      <c r="E993" t="s">
        <v>163</v>
      </c>
      <c r="F993" t="s">
        <v>163</v>
      </c>
      <c r="G993" t="s">
        <v>163</v>
      </c>
      <c r="H993" t="s">
        <v>163</v>
      </c>
      <c r="I993" t="s">
        <v>163</v>
      </c>
      <c r="J993" t="s">
        <v>163</v>
      </c>
      <c r="K993" t="s">
        <v>163</v>
      </c>
      <c r="L993" t="s">
        <v>163</v>
      </c>
      <c r="M993" t="s">
        <v>163</v>
      </c>
      <c r="N993" t="s">
        <v>163</v>
      </c>
      <c r="O993" t="s">
        <v>163</v>
      </c>
      <c r="P993" t="s">
        <v>163</v>
      </c>
      <c r="Q993" s="80" t="s">
        <v>163</v>
      </c>
      <c r="R993" s="79"/>
      <c r="T993" t="s">
        <v>163</v>
      </c>
      <c r="U993" t="s">
        <v>163</v>
      </c>
      <c r="V993" t="s">
        <v>163</v>
      </c>
    </row>
    <row r="994" spans="2:22" x14ac:dyDescent="0.35">
      <c r="B994" t="s">
        <v>163</v>
      </c>
      <c r="C994" s="79" t="s">
        <v>163</v>
      </c>
      <c r="E994" t="s">
        <v>163</v>
      </c>
      <c r="F994" t="s">
        <v>163</v>
      </c>
      <c r="G994" t="s">
        <v>163</v>
      </c>
      <c r="H994" t="s">
        <v>163</v>
      </c>
      <c r="I994" t="s">
        <v>163</v>
      </c>
      <c r="J994" t="s">
        <v>163</v>
      </c>
      <c r="K994" t="s">
        <v>163</v>
      </c>
      <c r="L994" t="s">
        <v>163</v>
      </c>
      <c r="M994" t="s">
        <v>163</v>
      </c>
      <c r="N994" t="s">
        <v>163</v>
      </c>
      <c r="O994" t="s">
        <v>163</v>
      </c>
      <c r="P994" t="s">
        <v>163</v>
      </c>
      <c r="Q994" s="80" t="s">
        <v>163</v>
      </c>
      <c r="R994" s="79"/>
      <c r="T994" t="s">
        <v>163</v>
      </c>
      <c r="U994" t="s">
        <v>163</v>
      </c>
      <c r="V994" t="s">
        <v>163</v>
      </c>
    </row>
    <row r="995" spans="2:22" x14ac:dyDescent="0.35">
      <c r="B995" t="s">
        <v>163</v>
      </c>
      <c r="C995" s="79" t="s">
        <v>163</v>
      </c>
      <c r="E995" t="s">
        <v>163</v>
      </c>
      <c r="F995" t="s">
        <v>163</v>
      </c>
      <c r="G995" t="s">
        <v>163</v>
      </c>
      <c r="H995" t="s">
        <v>163</v>
      </c>
      <c r="I995" t="s">
        <v>163</v>
      </c>
      <c r="J995" t="s">
        <v>163</v>
      </c>
      <c r="K995" t="s">
        <v>163</v>
      </c>
      <c r="L995" t="s">
        <v>163</v>
      </c>
      <c r="M995" t="s">
        <v>163</v>
      </c>
      <c r="N995" t="s">
        <v>163</v>
      </c>
      <c r="O995" t="s">
        <v>163</v>
      </c>
      <c r="P995" t="s">
        <v>163</v>
      </c>
      <c r="Q995" s="80" t="s">
        <v>163</v>
      </c>
      <c r="R995" s="79"/>
      <c r="T995" t="s">
        <v>163</v>
      </c>
      <c r="U995" t="s">
        <v>163</v>
      </c>
      <c r="V995" t="s">
        <v>163</v>
      </c>
    </row>
    <row r="996" spans="2:22" x14ac:dyDescent="0.35">
      <c r="B996" t="s">
        <v>163</v>
      </c>
      <c r="C996" s="79" t="s">
        <v>163</v>
      </c>
      <c r="E996" t="s">
        <v>163</v>
      </c>
      <c r="F996" t="s">
        <v>163</v>
      </c>
      <c r="G996" t="s">
        <v>163</v>
      </c>
      <c r="H996" t="s">
        <v>163</v>
      </c>
      <c r="I996" t="s">
        <v>163</v>
      </c>
      <c r="J996" t="s">
        <v>163</v>
      </c>
      <c r="K996" t="s">
        <v>163</v>
      </c>
      <c r="L996" t="s">
        <v>163</v>
      </c>
      <c r="M996" t="s">
        <v>163</v>
      </c>
      <c r="N996" t="s">
        <v>163</v>
      </c>
      <c r="O996" t="s">
        <v>163</v>
      </c>
      <c r="P996" t="s">
        <v>163</v>
      </c>
      <c r="Q996" s="80" t="s">
        <v>163</v>
      </c>
      <c r="R996" s="79"/>
      <c r="T996" t="s">
        <v>163</v>
      </c>
      <c r="U996" t="s">
        <v>163</v>
      </c>
      <c r="V996" t="s">
        <v>163</v>
      </c>
    </row>
    <row r="997" spans="2:22" x14ac:dyDescent="0.35">
      <c r="B997" t="s">
        <v>163</v>
      </c>
      <c r="C997" s="79" t="s">
        <v>163</v>
      </c>
      <c r="E997" t="s">
        <v>163</v>
      </c>
      <c r="F997" t="s">
        <v>163</v>
      </c>
      <c r="G997" t="s">
        <v>163</v>
      </c>
      <c r="H997" t="s">
        <v>163</v>
      </c>
      <c r="I997" t="s">
        <v>163</v>
      </c>
      <c r="J997" t="s">
        <v>163</v>
      </c>
      <c r="K997" t="s">
        <v>163</v>
      </c>
      <c r="L997" t="s">
        <v>163</v>
      </c>
      <c r="M997" t="s">
        <v>163</v>
      </c>
      <c r="N997" t="s">
        <v>163</v>
      </c>
      <c r="O997" t="s">
        <v>163</v>
      </c>
      <c r="P997" t="s">
        <v>163</v>
      </c>
      <c r="Q997" s="80" t="s">
        <v>163</v>
      </c>
      <c r="R997" s="79"/>
      <c r="T997" t="s">
        <v>163</v>
      </c>
      <c r="U997" t="s">
        <v>163</v>
      </c>
      <c r="V997" t="s">
        <v>163</v>
      </c>
    </row>
    <row r="998" spans="2:22" x14ac:dyDescent="0.35">
      <c r="B998" t="s">
        <v>163</v>
      </c>
      <c r="C998" s="79" t="s">
        <v>163</v>
      </c>
      <c r="E998" t="s">
        <v>163</v>
      </c>
      <c r="F998" t="s">
        <v>163</v>
      </c>
      <c r="G998" t="s">
        <v>163</v>
      </c>
      <c r="H998" t="s">
        <v>163</v>
      </c>
      <c r="I998" t="s">
        <v>163</v>
      </c>
      <c r="J998" t="s">
        <v>163</v>
      </c>
      <c r="K998" t="s">
        <v>163</v>
      </c>
      <c r="L998" t="s">
        <v>163</v>
      </c>
      <c r="M998" t="s">
        <v>163</v>
      </c>
      <c r="N998" t="s">
        <v>163</v>
      </c>
      <c r="O998" t="s">
        <v>163</v>
      </c>
      <c r="P998" t="s">
        <v>163</v>
      </c>
      <c r="Q998" s="80" t="s">
        <v>163</v>
      </c>
      <c r="R998" s="79"/>
      <c r="T998" t="s">
        <v>163</v>
      </c>
      <c r="U998" t="s">
        <v>163</v>
      </c>
      <c r="V998" t="s">
        <v>163</v>
      </c>
    </row>
    <row r="999" spans="2:22" x14ac:dyDescent="0.35">
      <c r="B999" t="s">
        <v>163</v>
      </c>
      <c r="C999" s="79" t="s">
        <v>163</v>
      </c>
      <c r="E999" t="s">
        <v>163</v>
      </c>
      <c r="F999" t="s">
        <v>163</v>
      </c>
      <c r="G999" t="s">
        <v>163</v>
      </c>
      <c r="H999" t="s">
        <v>163</v>
      </c>
      <c r="I999" t="s">
        <v>163</v>
      </c>
      <c r="J999" t="s">
        <v>163</v>
      </c>
      <c r="K999" t="s">
        <v>163</v>
      </c>
      <c r="L999" t="s">
        <v>163</v>
      </c>
      <c r="M999" t="s">
        <v>163</v>
      </c>
      <c r="N999" t="s">
        <v>163</v>
      </c>
      <c r="O999" t="s">
        <v>163</v>
      </c>
      <c r="P999" t="s">
        <v>163</v>
      </c>
      <c r="Q999" s="80" t="s">
        <v>163</v>
      </c>
      <c r="R999" s="79"/>
      <c r="T999" t="s">
        <v>163</v>
      </c>
      <c r="U999" t="s">
        <v>163</v>
      </c>
      <c r="V999" t="s">
        <v>163</v>
      </c>
    </row>
    <row r="1000" spans="2:22" x14ac:dyDescent="0.35">
      <c r="B1000" t="s">
        <v>163</v>
      </c>
      <c r="C1000" s="79" t="s">
        <v>163</v>
      </c>
      <c r="E1000" t="s">
        <v>163</v>
      </c>
      <c r="F1000" t="s">
        <v>163</v>
      </c>
      <c r="G1000" t="s">
        <v>163</v>
      </c>
      <c r="H1000" t="s">
        <v>163</v>
      </c>
      <c r="I1000" t="s">
        <v>163</v>
      </c>
      <c r="J1000" t="s">
        <v>163</v>
      </c>
      <c r="K1000" t="s">
        <v>163</v>
      </c>
      <c r="L1000" t="s">
        <v>163</v>
      </c>
      <c r="M1000" t="s">
        <v>163</v>
      </c>
      <c r="N1000" t="s">
        <v>163</v>
      </c>
      <c r="O1000" t="s">
        <v>163</v>
      </c>
      <c r="P1000" t="s">
        <v>163</v>
      </c>
      <c r="Q1000" s="80" t="s">
        <v>163</v>
      </c>
      <c r="R1000" s="79"/>
      <c r="T1000" t="s">
        <v>163</v>
      </c>
      <c r="U1000" t="s">
        <v>163</v>
      </c>
      <c r="V1000" t="s">
        <v>163</v>
      </c>
    </row>
    <row r="1001" spans="2:22" x14ac:dyDescent="0.35">
      <c r="B1001" t="s">
        <v>163</v>
      </c>
      <c r="C1001" s="79" t="s">
        <v>163</v>
      </c>
      <c r="E1001" t="s">
        <v>163</v>
      </c>
      <c r="F1001" t="s">
        <v>163</v>
      </c>
      <c r="G1001" t="s">
        <v>163</v>
      </c>
      <c r="H1001" t="s">
        <v>163</v>
      </c>
      <c r="I1001" t="s">
        <v>163</v>
      </c>
      <c r="J1001" t="s">
        <v>163</v>
      </c>
      <c r="K1001" t="s">
        <v>163</v>
      </c>
      <c r="L1001" t="s">
        <v>163</v>
      </c>
      <c r="M1001" t="s">
        <v>163</v>
      </c>
      <c r="N1001" t="s">
        <v>163</v>
      </c>
      <c r="O1001" t="s">
        <v>163</v>
      </c>
      <c r="P1001" t="s">
        <v>163</v>
      </c>
      <c r="Q1001" s="80" t="s">
        <v>163</v>
      </c>
      <c r="R1001" s="79"/>
      <c r="T1001" t="s">
        <v>163</v>
      </c>
      <c r="U1001" t="s">
        <v>163</v>
      </c>
      <c r="V1001" t="s">
        <v>163</v>
      </c>
    </row>
    <row r="1002" spans="2:22" x14ac:dyDescent="0.35">
      <c r="B1002" t="s">
        <v>163</v>
      </c>
      <c r="C1002" s="79" t="s">
        <v>163</v>
      </c>
      <c r="E1002" t="s">
        <v>163</v>
      </c>
      <c r="F1002" t="s">
        <v>163</v>
      </c>
      <c r="G1002" t="s">
        <v>163</v>
      </c>
      <c r="H1002" t="s">
        <v>163</v>
      </c>
      <c r="I1002" t="s">
        <v>163</v>
      </c>
      <c r="J1002" t="s">
        <v>163</v>
      </c>
      <c r="K1002" t="s">
        <v>163</v>
      </c>
      <c r="L1002" t="s">
        <v>163</v>
      </c>
      <c r="M1002" t="s">
        <v>163</v>
      </c>
      <c r="N1002" t="s">
        <v>163</v>
      </c>
      <c r="O1002" t="s">
        <v>163</v>
      </c>
      <c r="P1002" t="s">
        <v>163</v>
      </c>
      <c r="Q1002" s="80" t="s">
        <v>163</v>
      </c>
      <c r="R1002" s="79"/>
      <c r="T1002" t="s">
        <v>163</v>
      </c>
      <c r="U1002" t="s">
        <v>163</v>
      </c>
      <c r="V1002" t="s">
        <v>163</v>
      </c>
    </row>
    <row r="1003" spans="2:22" x14ac:dyDescent="0.35">
      <c r="B1003" t="s">
        <v>163</v>
      </c>
      <c r="C1003" s="79" t="s">
        <v>163</v>
      </c>
      <c r="E1003" t="s">
        <v>163</v>
      </c>
      <c r="F1003" t="s">
        <v>163</v>
      </c>
      <c r="G1003" t="s">
        <v>163</v>
      </c>
      <c r="H1003" t="s">
        <v>163</v>
      </c>
      <c r="I1003" t="s">
        <v>163</v>
      </c>
      <c r="J1003" t="s">
        <v>163</v>
      </c>
      <c r="K1003" t="s">
        <v>163</v>
      </c>
      <c r="L1003" t="s">
        <v>163</v>
      </c>
      <c r="M1003" t="s">
        <v>163</v>
      </c>
      <c r="N1003" t="s">
        <v>163</v>
      </c>
      <c r="O1003" t="s">
        <v>163</v>
      </c>
      <c r="P1003" t="s">
        <v>163</v>
      </c>
      <c r="Q1003" s="80" t="s">
        <v>163</v>
      </c>
      <c r="R1003" s="79"/>
      <c r="T1003" t="s">
        <v>163</v>
      </c>
      <c r="U1003" t="s">
        <v>163</v>
      </c>
      <c r="V1003" t="s">
        <v>163</v>
      </c>
    </row>
    <row r="1004" spans="2:22" x14ac:dyDescent="0.35">
      <c r="B1004" t="s">
        <v>163</v>
      </c>
      <c r="C1004" s="79" t="s">
        <v>163</v>
      </c>
      <c r="E1004" t="s">
        <v>163</v>
      </c>
      <c r="F1004" t="s">
        <v>163</v>
      </c>
      <c r="G1004" t="s">
        <v>163</v>
      </c>
      <c r="H1004" t="s">
        <v>163</v>
      </c>
      <c r="I1004" t="s">
        <v>163</v>
      </c>
      <c r="J1004" t="s">
        <v>163</v>
      </c>
      <c r="K1004" t="s">
        <v>163</v>
      </c>
      <c r="L1004" t="s">
        <v>163</v>
      </c>
      <c r="M1004" t="s">
        <v>163</v>
      </c>
      <c r="N1004" t="s">
        <v>163</v>
      </c>
      <c r="O1004" t="s">
        <v>163</v>
      </c>
      <c r="P1004" t="s">
        <v>163</v>
      </c>
      <c r="Q1004" s="80" t="s">
        <v>163</v>
      </c>
      <c r="R1004" s="79"/>
      <c r="T1004" t="s">
        <v>163</v>
      </c>
      <c r="U1004" t="s">
        <v>163</v>
      </c>
      <c r="V1004" t="s">
        <v>163</v>
      </c>
    </row>
    <row r="1005" spans="2:22" x14ac:dyDescent="0.35">
      <c r="B1005" t="s">
        <v>163</v>
      </c>
      <c r="C1005" s="79" t="s">
        <v>163</v>
      </c>
      <c r="E1005" t="s">
        <v>163</v>
      </c>
      <c r="F1005" t="s">
        <v>163</v>
      </c>
      <c r="G1005" t="s">
        <v>163</v>
      </c>
      <c r="H1005" t="s">
        <v>163</v>
      </c>
      <c r="I1005" t="s">
        <v>163</v>
      </c>
      <c r="J1005" t="s">
        <v>163</v>
      </c>
      <c r="K1005" t="s">
        <v>163</v>
      </c>
      <c r="L1005" t="s">
        <v>163</v>
      </c>
      <c r="M1005" t="s">
        <v>163</v>
      </c>
      <c r="N1005" t="s">
        <v>163</v>
      </c>
      <c r="O1005" t="s">
        <v>163</v>
      </c>
      <c r="P1005" t="s">
        <v>163</v>
      </c>
      <c r="Q1005" s="80" t="s">
        <v>163</v>
      </c>
      <c r="R1005" s="79"/>
      <c r="T1005" t="s">
        <v>163</v>
      </c>
      <c r="U1005" t="s">
        <v>163</v>
      </c>
      <c r="V1005" t="s">
        <v>163</v>
      </c>
    </row>
    <row r="1006" spans="2:22" x14ac:dyDescent="0.35">
      <c r="B1006" t="s">
        <v>163</v>
      </c>
      <c r="C1006" s="79" t="s">
        <v>163</v>
      </c>
      <c r="E1006" t="s">
        <v>163</v>
      </c>
      <c r="F1006" t="s">
        <v>163</v>
      </c>
      <c r="G1006" t="s">
        <v>163</v>
      </c>
      <c r="H1006" t="s">
        <v>163</v>
      </c>
      <c r="I1006" t="s">
        <v>163</v>
      </c>
      <c r="J1006" t="s">
        <v>163</v>
      </c>
      <c r="K1006" t="s">
        <v>163</v>
      </c>
      <c r="L1006" t="s">
        <v>163</v>
      </c>
      <c r="M1006" t="s">
        <v>163</v>
      </c>
      <c r="N1006" t="s">
        <v>163</v>
      </c>
      <c r="O1006" t="s">
        <v>163</v>
      </c>
      <c r="P1006" t="s">
        <v>163</v>
      </c>
      <c r="Q1006" s="80" t="s">
        <v>163</v>
      </c>
      <c r="R1006" s="79"/>
      <c r="T1006" t="s">
        <v>163</v>
      </c>
      <c r="U1006" t="s">
        <v>163</v>
      </c>
      <c r="V1006" t="s">
        <v>163</v>
      </c>
    </row>
    <row r="1007" spans="2:22" x14ac:dyDescent="0.35">
      <c r="B1007" t="s">
        <v>163</v>
      </c>
      <c r="C1007" s="79" t="s">
        <v>163</v>
      </c>
      <c r="E1007" t="s">
        <v>163</v>
      </c>
      <c r="F1007" t="s">
        <v>163</v>
      </c>
      <c r="G1007" t="s">
        <v>163</v>
      </c>
      <c r="H1007" t="s">
        <v>163</v>
      </c>
      <c r="I1007" t="s">
        <v>163</v>
      </c>
      <c r="J1007" t="s">
        <v>163</v>
      </c>
      <c r="K1007" t="s">
        <v>163</v>
      </c>
      <c r="L1007" t="s">
        <v>163</v>
      </c>
      <c r="M1007" t="s">
        <v>163</v>
      </c>
      <c r="N1007" t="s">
        <v>163</v>
      </c>
      <c r="O1007" t="s">
        <v>163</v>
      </c>
      <c r="P1007" t="s">
        <v>163</v>
      </c>
      <c r="Q1007" s="80" t="s">
        <v>163</v>
      </c>
      <c r="R1007" s="79"/>
      <c r="T1007" t="s">
        <v>163</v>
      </c>
      <c r="U1007" t="s">
        <v>163</v>
      </c>
      <c r="V1007" t="s">
        <v>163</v>
      </c>
    </row>
    <row r="1008" spans="2:22" x14ac:dyDescent="0.35">
      <c r="B1008" t="s">
        <v>163</v>
      </c>
      <c r="C1008" s="79" t="s">
        <v>163</v>
      </c>
      <c r="E1008" t="s">
        <v>163</v>
      </c>
      <c r="F1008" t="s">
        <v>163</v>
      </c>
      <c r="G1008" t="s">
        <v>163</v>
      </c>
      <c r="H1008" t="s">
        <v>163</v>
      </c>
      <c r="I1008" t="s">
        <v>163</v>
      </c>
      <c r="J1008" t="s">
        <v>163</v>
      </c>
      <c r="K1008" t="s">
        <v>163</v>
      </c>
      <c r="L1008" t="s">
        <v>163</v>
      </c>
      <c r="M1008" t="s">
        <v>163</v>
      </c>
      <c r="N1008" t="s">
        <v>163</v>
      </c>
      <c r="O1008" t="s">
        <v>163</v>
      </c>
      <c r="P1008" t="s">
        <v>163</v>
      </c>
      <c r="Q1008" s="80" t="s">
        <v>163</v>
      </c>
      <c r="R1008" s="79"/>
      <c r="T1008" t="s">
        <v>163</v>
      </c>
      <c r="U1008" t="s">
        <v>163</v>
      </c>
      <c r="V1008" t="s">
        <v>163</v>
      </c>
    </row>
    <row r="1009" spans="2:22" x14ac:dyDescent="0.35">
      <c r="B1009" t="s">
        <v>163</v>
      </c>
      <c r="C1009" s="79" t="s">
        <v>163</v>
      </c>
      <c r="E1009" t="s">
        <v>163</v>
      </c>
      <c r="F1009" t="s">
        <v>163</v>
      </c>
      <c r="G1009" t="s">
        <v>163</v>
      </c>
      <c r="H1009" t="s">
        <v>163</v>
      </c>
      <c r="I1009" t="s">
        <v>163</v>
      </c>
      <c r="J1009" t="s">
        <v>163</v>
      </c>
      <c r="K1009" t="s">
        <v>163</v>
      </c>
      <c r="L1009" t="s">
        <v>163</v>
      </c>
      <c r="M1009" t="s">
        <v>163</v>
      </c>
      <c r="N1009" t="s">
        <v>163</v>
      </c>
      <c r="O1009" t="s">
        <v>163</v>
      </c>
      <c r="P1009" t="s">
        <v>163</v>
      </c>
      <c r="Q1009" s="80" t="s">
        <v>163</v>
      </c>
      <c r="R1009" s="79"/>
      <c r="T1009" t="s">
        <v>163</v>
      </c>
      <c r="U1009" t="s">
        <v>163</v>
      </c>
      <c r="V1009" t="s">
        <v>163</v>
      </c>
    </row>
    <row r="1010" spans="2:22" x14ac:dyDescent="0.35">
      <c r="B1010" t="s">
        <v>163</v>
      </c>
      <c r="C1010" s="79" t="s">
        <v>163</v>
      </c>
      <c r="E1010" t="s">
        <v>163</v>
      </c>
      <c r="F1010" t="s">
        <v>163</v>
      </c>
      <c r="G1010" t="s">
        <v>163</v>
      </c>
      <c r="H1010" t="s">
        <v>163</v>
      </c>
      <c r="I1010" t="s">
        <v>163</v>
      </c>
      <c r="J1010" t="s">
        <v>163</v>
      </c>
      <c r="K1010" t="s">
        <v>163</v>
      </c>
      <c r="L1010" t="s">
        <v>163</v>
      </c>
      <c r="M1010" t="s">
        <v>163</v>
      </c>
      <c r="N1010" t="s">
        <v>163</v>
      </c>
      <c r="O1010" t="s">
        <v>163</v>
      </c>
      <c r="P1010" t="s">
        <v>163</v>
      </c>
      <c r="Q1010" s="80" t="s">
        <v>163</v>
      </c>
      <c r="R1010" s="79"/>
      <c r="T1010" t="s">
        <v>163</v>
      </c>
      <c r="U1010" t="s">
        <v>163</v>
      </c>
      <c r="V1010" t="s">
        <v>163</v>
      </c>
    </row>
    <row r="1011" spans="2:22" x14ac:dyDescent="0.35">
      <c r="B1011" t="s">
        <v>163</v>
      </c>
      <c r="C1011" s="79" t="s">
        <v>163</v>
      </c>
      <c r="E1011" t="s">
        <v>163</v>
      </c>
      <c r="F1011" t="s">
        <v>163</v>
      </c>
      <c r="G1011" t="s">
        <v>163</v>
      </c>
      <c r="H1011" t="s">
        <v>163</v>
      </c>
      <c r="I1011" t="s">
        <v>163</v>
      </c>
      <c r="J1011" t="s">
        <v>163</v>
      </c>
      <c r="K1011" t="s">
        <v>163</v>
      </c>
      <c r="L1011" t="s">
        <v>163</v>
      </c>
      <c r="M1011" t="s">
        <v>163</v>
      </c>
      <c r="N1011" t="s">
        <v>163</v>
      </c>
      <c r="O1011" t="s">
        <v>163</v>
      </c>
      <c r="P1011" t="s">
        <v>163</v>
      </c>
      <c r="Q1011" s="80" t="s">
        <v>163</v>
      </c>
      <c r="R1011" s="79"/>
      <c r="T1011" t="s">
        <v>163</v>
      </c>
      <c r="U1011" t="s">
        <v>163</v>
      </c>
      <c r="V1011" t="s">
        <v>163</v>
      </c>
    </row>
    <row r="1012" spans="2:22" x14ac:dyDescent="0.35">
      <c r="B1012" t="s">
        <v>163</v>
      </c>
      <c r="C1012" s="79" t="s">
        <v>163</v>
      </c>
      <c r="E1012" t="s">
        <v>163</v>
      </c>
      <c r="F1012" t="s">
        <v>163</v>
      </c>
      <c r="G1012" t="s">
        <v>163</v>
      </c>
      <c r="H1012" t="s">
        <v>163</v>
      </c>
      <c r="I1012" t="s">
        <v>163</v>
      </c>
      <c r="J1012" t="s">
        <v>163</v>
      </c>
      <c r="K1012" t="s">
        <v>163</v>
      </c>
      <c r="L1012" t="s">
        <v>163</v>
      </c>
      <c r="M1012" t="s">
        <v>163</v>
      </c>
      <c r="N1012" t="s">
        <v>163</v>
      </c>
      <c r="O1012" t="s">
        <v>163</v>
      </c>
      <c r="P1012" t="s">
        <v>163</v>
      </c>
      <c r="Q1012" s="80" t="s">
        <v>163</v>
      </c>
      <c r="R1012" s="79"/>
      <c r="T1012" t="s">
        <v>163</v>
      </c>
      <c r="U1012" t="s">
        <v>163</v>
      </c>
      <c r="V1012" t="s">
        <v>163</v>
      </c>
    </row>
    <row r="1013" spans="2:22" x14ac:dyDescent="0.35">
      <c r="B1013" t="s">
        <v>163</v>
      </c>
      <c r="C1013" s="79" t="s">
        <v>163</v>
      </c>
      <c r="E1013" t="s">
        <v>163</v>
      </c>
      <c r="F1013" t="s">
        <v>163</v>
      </c>
      <c r="G1013" t="s">
        <v>163</v>
      </c>
      <c r="H1013" t="s">
        <v>163</v>
      </c>
      <c r="I1013" t="s">
        <v>163</v>
      </c>
      <c r="J1013" t="s">
        <v>163</v>
      </c>
      <c r="K1013" t="s">
        <v>163</v>
      </c>
      <c r="L1013" t="s">
        <v>163</v>
      </c>
      <c r="M1013" t="s">
        <v>163</v>
      </c>
      <c r="N1013" t="s">
        <v>163</v>
      </c>
      <c r="O1013" t="s">
        <v>163</v>
      </c>
      <c r="P1013" t="s">
        <v>163</v>
      </c>
      <c r="Q1013" s="80" t="s">
        <v>163</v>
      </c>
      <c r="R1013" s="79"/>
      <c r="T1013" t="s">
        <v>163</v>
      </c>
      <c r="U1013" t="s">
        <v>163</v>
      </c>
      <c r="V1013" t="s">
        <v>163</v>
      </c>
    </row>
    <row r="1014" spans="2:22" x14ac:dyDescent="0.35">
      <c r="B1014" t="s">
        <v>163</v>
      </c>
      <c r="C1014" s="79" t="s">
        <v>163</v>
      </c>
      <c r="E1014" t="s">
        <v>163</v>
      </c>
      <c r="F1014" t="s">
        <v>163</v>
      </c>
      <c r="G1014" t="s">
        <v>163</v>
      </c>
      <c r="H1014" t="s">
        <v>163</v>
      </c>
      <c r="I1014" t="s">
        <v>163</v>
      </c>
      <c r="J1014" t="s">
        <v>163</v>
      </c>
      <c r="K1014" t="s">
        <v>163</v>
      </c>
      <c r="L1014" t="s">
        <v>163</v>
      </c>
      <c r="M1014" t="s">
        <v>163</v>
      </c>
      <c r="N1014" t="s">
        <v>163</v>
      </c>
      <c r="O1014" t="s">
        <v>163</v>
      </c>
      <c r="P1014" t="s">
        <v>163</v>
      </c>
      <c r="Q1014" s="80" t="s">
        <v>163</v>
      </c>
      <c r="R1014" s="79"/>
      <c r="T1014" t="s">
        <v>163</v>
      </c>
      <c r="U1014" t="s">
        <v>163</v>
      </c>
      <c r="V1014" t="s">
        <v>163</v>
      </c>
    </row>
    <row r="1015" spans="2:22" x14ac:dyDescent="0.35">
      <c r="B1015" t="s">
        <v>163</v>
      </c>
      <c r="C1015" s="79" t="s">
        <v>163</v>
      </c>
      <c r="E1015" t="s">
        <v>163</v>
      </c>
      <c r="F1015" t="s">
        <v>163</v>
      </c>
      <c r="G1015" t="s">
        <v>163</v>
      </c>
      <c r="H1015" t="s">
        <v>163</v>
      </c>
      <c r="I1015" t="s">
        <v>163</v>
      </c>
      <c r="J1015" t="s">
        <v>163</v>
      </c>
      <c r="K1015" t="s">
        <v>163</v>
      </c>
      <c r="L1015" t="s">
        <v>163</v>
      </c>
      <c r="M1015" t="s">
        <v>163</v>
      </c>
      <c r="N1015" t="s">
        <v>163</v>
      </c>
      <c r="O1015" t="s">
        <v>163</v>
      </c>
      <c r="P1015" t="s">
        <v>163</v>
      </c>
      <c r="Q1015" s="80" t="s">
        <v>163</v>
      </c>
      <c r="R1015" s="79"/>
      <c r="T1015" t="s">
        <v>163</v>
      </c>
      <c r="U1015" t="s">
        <v>163</v>
      </c>
      <c r="V1015" t="s">
        <v>163</v>
      </c>
    </row>
    <row r="1016" spans="2:22" x14ac:dyDescent="0.35">
      <c r="B1016" t="s">
        <v>163</v>
      </c>
      <c r="C1016" s="79" t="s">
        <v>163</v>
      </c>
      <c r="E1016" t="s">
        <v>163</v>
      </c>
      <c r="F1016" t="s">
        <v>163</v>
      </c>
      <c r="G1016" t="s">
        <v>163</v>
      </c>
      <c r="H1016" t="s">
        <v>163</v>
      </c>
      <c r="I1016" t="s">
        <v>163</v>
      </c>
      <c r="J1016" t="s">
        <v>163</v>
      </c>
      <c r="K1016" t="s">
        <v>163</v>
      </c>
      <c r="L1016" t="s">
        <v>163</v>
      </c>
      <c r="M1016" t="s">
        <v>163</v>
      </c>
      <c r="N1016" t="s">
        <v>163</v>
      </c>
      <c r="O1016" t="s">
        <v>163</v>
      </c>
      <c r="P1016" t="s">
        <v>163</v>
      </c>
      <c r="Q1016" s="80" t="s">
        <v>163</v>
      </c>
      <c r="R1016" s="79"/>
      <c r="T1016" t="s">
        <v>163</v>
      </c>
      <c r="U1016" t="s">
        <v>163</v>
      </c>
      <c r="V1016" t="s">
        <v>163</v>
      </c>
    </row>
    <row r="1017" spans="2:22" x14ac:dyDescent="0.35">
      <c r="B1017" t="s">
        <v>163</v>
      </c>
      <c r="C1017" s="79" t="s">
        <v>163</v>
      </c>
      <c r="E1017" t="s">
        <v>163</v>
      </c>
      <c r="F1017" t="s">
        <v>163</v>
      </c>
      <c r="G1017" t="s">
        <v>163</v>
      </c>
      <c r="H1017" t="s">
        <v>163</v>
      </c>
      <c r="I1017" t="s">
        <v>163</v>
      </c>
      <c r="J1017" t="s">
        <v>163</v>
      </c>
      <c r="K1017" t="s">
        <v>163</v>
      </c>
      <c r="L1017" t="s">
        <v>163</v>
      </c>
      <c r="M1017" t="s">
        <v>163</v>
      </c>
      <c r="N1017" t="s">
        <v>163</v>
      </c>
      <c r="O1017" t="s">
        <v>163</v>
      </c>
      <c r="P1017" t="s">
        <v>163</v>
      </c>
      <c r="Q1017" s="80" t="s">
        <v>163</v>
      </c>
      <c r="R1017" s="79"/>
      <c r="T1017" t="s">
        <v>163</v>
      </c>
      <c r="U1017" t="s">
        <v>163</v>
      </c>
      <c r="V1017" t="s">
        <v>163</v>
      </c>
    </row>
    <row r="1018" spans="2:22" x14ac:dyDescent="0.35">
      <c r="B1018" t="s">
        <v>163</v>
      </c>
      <c r="C1018" s="79" t="s">
        <v>163</v>
      </c>
      <c r="E1018" t="s">
        <v>163</v>
      </c>
      <c r="F1018" t="s">
        <v>163</v>
      </c>
      <c r="G1018" t="s">
        <v>163</v>
      </c>
      <c r="H1018" t="s">
        <v>163</v>
      </c>
      <c r="I1018" t="s">
        <v>163</v>
      </c>
      <c r="J1018" t="s">
        <v>163</v>
      </c>
      <c r="K1018" t="s">
        <v>163</v>
      </c>
      <c r="L1018" t="s">
        <v>163</v>
      </c>
      <c r="M1018" t="s">
        <v>163</v>
      </c>
      <c r="N1018" t="s">
        <v>163</v>
      </c>
      <c r="O1018" t="s">
        <v>163</v>
      </c>
      <c r="P1018" t="s">
        <v>163</v>
      </c>
      <c r="Q1018" s="80" t="s">
        <v>163</v>
      </c>
      <c r="R1018" s="79"/>
      <c r="T1018" t="s">
        <v>163</v>
      </c>
      <c r="U1018" t="s">
        <v>163</v>
      </c>
      <c r="V1018" t="s">
        <v>163</v>
      </c>
    </row>
    <row r="1019" spans="2:22" x14ac:dyDescent="0.35">
      <c r="B1019" t="s">
        <v>163</v>
      </c>
      <c r="C1019" s="79" t="s">
        <v>163</v>
      </c>
      <c r="E1019" t="s">
        <v>163</v>
      </c>
      <c r="F1019" t="s">
        <v>163</v>
      </c>
      <c r="G1019" t="s">
        <v>163</v>
      </c>
      <c r="H1019" t="s">
        <v>163</v>
      </c>
      <c r="I1019" t="s">
        <v>163</v>
      </c>
      <c r="J1019" t="s">
        <v>163</v>
      </c>
      <c r="K1019" t="s">
        <v>163</v>
      </c>
      <c r="L1019" t="s">
        <v>163</v>
      </c>
      <c r="M1019" t="s">
        <v>163</v>
      </c>
      <c r="N1019" t="s">
        <v>163</v>
      </c>
      <c r="O1019" t="s">
        <v>163</v>
      </c>
      <c r="P1019" t="s">
        <v>163</v>
      </c>
      <c r="Q1019" s="80" t="s">
        <v>163</v>
      </c>
      <c r="R1019" s="79"/>
      <c r="T1019" t="s">
        <v>163</v>
      </c>
      <c r="U1019" t="s">
        <v>163</v>
      </c>
      <c r="V1019" t="s">
        <v>163</v>
      </c>
    </row>
    <row r="1020" spans="2:22" x14ac:dyDescent="0.35">
      <c r="B1020" t="s">
        <v>163</v>
      </c>
      <c r="C1020" s="79" t="s">
        <v>163</v>
      </c>
      <c r="E1020" t="s">
        <v>163</v>
      </c>
      <c r="F1020" t="s">
        <v>163</v>
      </c>
      <c r="G1020" t="s">
        <v>163</v>
      </c>
      <c r="H1020" t="s">
        <v>163</v>
      </c>
      <c r="I1020" t="s">
        <v>163</v>
      </c>
      <c r="J1020" t="s">
        <v>163</v>
      </c>
      <c r="K1020" t="s">
        <v>163</v>
      </c>
      <c r="L1020" t="s">
        <v>163</v>
      </c>
      <c r="M1020" t="s">
        <v>163</v>
      </c>
      <c r="N1020" t="s">
        <v>163</v>
      </c>
      <c r="O1020" t="s">
        <v>163</v>
      </c>
      <c r="P1020" t="s">
        <v>163</v>
      </c>
      <c r="Q1020" s="80" t="s">
        <v>163</v>
      </c>
      <c r="R1020" s="79"/>
      <c r="T1020" t="s">
        <v>163</v>
      </c>
      <c r="U1020" t="s">
        <v>163</v>
      </c>
      <c r="V1020" t="s">
        <v>163</v>
      </c>
    </row>
    <row r="1021" spans="2:22" x14ac:dyDescent="0.35">
      <c r="B1021" t="s">
        <v>163</v>
      </c>
      <c r="C1021" s="79" t="s">
        <v>163</v>
      </c>
      <c r="E1021" t="s">
        <v>163</v>
      </c>
      <c r="F1021" t="s">
        <v>163</v>
      </c>
      <c r="G1021" t="s">
        <v>163</v>
      </c>
      <c r="H1021" t="s">
        <v>163</v>
      </c>
      <c r="I1021" t="s">
        <v>163</v>
      </c>
      <c r="J1021" t="s">
        <v>163</v>
      </c>
      <c r="K1021" t="s">
        <v>163</v>
      </c>
      <c r="L1021" t="s">
        <v>163</v>
      </c>
      <c r="M1021" t="s">
        <v>163</v>
      </c>
      <c r="N1021" t="s">
        <v>163</v>
      </c>
      <c r="O1021" t="s">
        <v>163</v>
      </c>
      <c r="P1021" t="s">
        <v>163</v>
      </c>
      <c r="Q1021" s="80" t="s">
        <v>163</v>
      </c>
      <c r="R1021" s="79"/>
      <c r="T1021" t="s">
        <v>163</v>
      </c>
      <c r="U1021" t="s">
        <v>163</v>
      </c>
      <c r="V1021" t="s">
        <v>163</v>
      </c>
    </row>
    <row r="1022" spans="2:22" x14ac:dyDescent="0.35">
      <c r="B1022" t="s">
        <v>163</v>
      </c>
      <c r="C1022" s="79" t="s">
        <v>163</v>
      </c>
      <c r="E1022" t="s">
        <v>163</v>
      </c>
      <c r="F1022" t="s">
        <v>163</v>
      </c>
      <c r="G1022" t="s">
        <v>163</v>
      </c>
      <c r="H1022" t="s">
        <v>163</v>
      </c>
      <c r="I1022" t="s">
        <v>163</v>
      </c>
      <c r="J1022" t="s">
        <v>163</v>
      </c>
      <c r="K1022" t="s">
        <v>163</v>
      </c>
      <c r="L1022" t="s">
        <v>163</v>
      </c>
      <c r="M1022" t="s">
        <v>163</v>
      </c>
      <c r="N1022" t="s">
        <v>163</v>
      </c>
      <c r="O1022" t="s">
        <v>163</v>
      </c>
      <c r="P1022" t="s">
        <v>163</v>
      </c>
      <c r="Q1022" s="80" t="s">
        <v>163</v>
      </c>
      <c r="R1022" s="79"/>
      <c r="T1022" t="s">
        <v>163</v>
      </c>
      <c r="U1022" t="s">
        <v>163</v>
      </c>
      <c r="V1022" t="s">
        <v>163</v>
      </c>
    </row>
    <row r="1023" spans="2:22" x14ac:dyDescent="0.35">
      <c r="B1023" t="s">
        <v>163</v>
      </c>
      <c r="C1023" s="79" t="s">
        <v>163</v>
      </c>
      <c r="E1023" t="s">
        <v>163</v>
      </c>
      <c r="F1023" t="s">
        <v>163</v>
      </c>
      <c r="G1023" t="s">
        <v>163</v>
      </c>
      <c r="H1023" t="s">
        <v>163</v>
      </c>
      <c r="I1023" t="s">
        <v>163</v>
      </c>
      <c r="J1023" t="s">
        <v>163</v>
      </c>
      <c r="K1023" t="s">
        <v>163</v>
      </c>
      <c r="L1023" t="s">
        <v>163</v>
      </c>
      <c r="M1023" t="s">
        <v>163</v>
      </c>
      <c r="N1023" t="s">
        <v>163</v>
      </c>
      <c r="O1023" t="s">
        <v>163</v>
      </c>
      <c r="P1023" t="s">
        <v>163</v>
      </c>
      <c r="Q1023" s="80" t="s">
        <v>163</v>
      </c>
      <c r="R1023" s="79"/>
      <c r="T1023" t="s">
        <v>163</v>
      </c>
      <c r="U1023" t="s">
        <v>163</v>
      </c>
      <c r="V1023" t="s">
        <v>163</v>
      </c>
    </row>
    <row r="1024" spans="2:22" x14ac:dyDescent="0.35">
      <c r="B1024" t="s">
        <v>163</v>
      </c>
      <c r="C1024" s="79" t="s">
        <v>163</v>
      </c>
      <c r="E1024" t="s">
        <v>163</v>
      </c>
      <c r="F1024" t="s">
        <v>163</v>
      </c>
      <c r="G1024" t="s">
        <v>163</v>
      </c>
      <c r="H1024" t="s">
        <v>163</v>
      </c>
      <c r="I1024" t="s">
        <v>163</v>
      </c>
      <c r="J1024" t="s">
        <v>163</v>
      </c>
      <c r="K1024" t="s">
        <v>163</v>
      </c>
      <c r="L1024" t="s">
        <v>163</v>
      </c>
      <c r="M1024" t="s">
        <v>163</v>
      </c>
      <c r="N1024" t="s">
        <v>163</v>
      </c>
      <c r="O1024" t="s">
        <v>163</v>
      </c>
      <c r="P1024" t="s">
        <v>163</v>
      </c>
      <c r="Q1024" s="80" t="s">
        <v>163</v>
      </c>
      <c r="R1024" s="79"/>
      <c r="T1024" t="s">
        <v>163</v>
      </c>
      <c r="U1024" t="s">
        <v>163</v>
      </c>
      <c r="V1024" t="s">
        <v>163</v>
      </c>
    </row>
    <row r="1025" spans="2:22" x14ac:dyDescent="0.35">
      <c r="B1025" t="s">
        <v>163</v>
      </c>
      <c r="C1025" s="79" t="s">
        <v>163</v>
      </c>
      <c r="E1025" t="s">
        <v>163</v>
      </c>
      <c r="F1025" t="s">
        <v>163</v>
      </c>
      <c r="G1025" t="s">
        <v>163</v>
      </c>
      <c r="H1025" t="s">
        <v>163</v>
      </c>
      <c r="I1025" t="s">
        <v>163</v>
      </c>
      <c r="J1025" t="s">
        <v>163</v>
      </c>
      <c r="K1025" t="s">
        <v>163</v>
      </c>
      <c r="L1025" t="s">
        <v>163</v>
      </c>
      <c r="M1025" t="s">
        <v>163</v>
      </c>
      <c r="N1025" t="s">
        <v>163</v>
      </c>
      <c r="O1025" t="s">
        <v>163</v>
      </c>
      <c r="P1025" t="s">
        <v>163</v>
      </c>
      <c r="Q1025" s="80" t="s">
        <v>163</v>
      </c>
      <c r="R1025" s="79"/>
      <c r="T1025" t="s">
        <v>163</v>
      </c>
      <c r="U1025" t="s">
        <v>163</v>
      </c>
      <c r="V1025" t="s">
        <v>163</v>
      </c>
    </row>
    <row r="1026" spans="2:22" x14ac:dyDescent="0.35">
      <c r="B1026" t="s">
        <v>163</v>
      </c>
      <c r="C1026" s="79" t="s">
        <v>163</v>
      </c>
      <c r="E1026" t="s">
        <v>163</v>
      </c>
      <c r="F1026" t="s">
        <v>163</v>
      </c>
      <c r="G1026" t="s">
        <v>163</v>
      </c>
      <c r="H1026" t="s">
        <v>163</v>
      </c>
      <c r="I1026" t="s">
        <v>163</v>
      </c>
      <c r="J1026" t="s">
        <v>163</v>
      </c>
      <c r="K1026" t="s">
        <v>163</v>
      </c>
      <c r="L1026" t="s">
        <v>163</v>
      </c>
      <c r="M1026" t="s">
        <v>163</v>
      </c>
      <c r="N1026" t="s">
        <v>163</v>
      </c>
      <c r="O1026" t="s">
        <v>163</v>
      </c>
      <c r="P1026" t="s">
        <v>163</v>
      </c>
      <c r="Q1026" s="80" t="s">
        <v>163</v>
      </c>
      <c r="R1026" s="79"/>
      <c r="T1026" t="s">
        <v>163</v>
      </c>
      <c r="U1026" t="s">
        <v>163</v>
      </c>
      <c r="V1026" t="s">
        <v>163</v>
      </c>
    </row>
    <row r="1027" spans="2:22" x14ac:dyDescent="0.35">
      <c r="B1027" t="s">
        <v>163</v>
      </c>
      <c r="C1027" s="79" t="s">
        <v>163</v>
      </c>
      <c r="E1027" t="s">
        <v>163</v>
      </c>
      <c r="F1027" t="s">
        <v>163</v>
      </c>
      <c r="G1027" t="s">
        <v>163</v>
      </c>
      <c r="H1027" t="s">
        <v>163</v>
      </c>
      <c r="I1027" t="s">
        <v>163</v>
      </c>
      <c r="J1027" t="s">
        <v>163</v>
      </c>
      <c r="K1027" t="s">
        <v>163</v>
      </c>
      <c r="L1027" t="s">
        <v>163</v>
      </c>
      <c r="M1027" t="s">
        <v>163</v>
      </c>
      <c r="N1027" t="s">
        <v>163</v>
      </c>
      <c r="O1027" t="s">
        <v>163</v>
      </c>
      <c r="P1027" t="s">
        <v>163</v>
      </c>
      <c r="Q1027" s="80" t="s">
        <v>163</v>
      </c>
      <c r="R1027" s="79"/>
      <c r="T1027" t="s">
        <v>163</v>
      </c>
      <c r="U1027" t="s">
        <v>163</v>
      </c>
      <c r="V1027" t="s">
        <v>163</v>
      </c>
    </row>
    <row r="1028" spans="2:22" x14ac:dyDescent="0.35">
      <c r="B1028" t="s">
        <v>163</v>
      </c>
      <c r="C1028" s="79" t="s">
        <v>163</v>
      </c>
      <c r="E1028" t="s">
        <v>163</v>
      </c>
      <c r="F1028" t="s">
        <v>163</v>
      </c>
      <c r="G1028" t="s">
        <v>163</v>
      </c>
      <c r="H1028" t="s">
        <v>163</v>
      </c>
      <c r="I1028" t="s">
        <v>163</v>
      </c>
      <c r="J1028" t="s">
        <v>163</v>
      </c>
      <c r="K1028" t="s">
        <v>163</v>
      </c>
      <c r="L1028" t="s">
        <v>163</v>
      </c>
      <c r="M1028" t="s">
        <v>163</v>
      </c>
      <c r="N1028" t="s">
        <v>163</v>
      </c>
      <c r="O1028" t="s">
        <v>163</v>
      </c>
      <c r="P1028" t="s">
        <v>163</v>
      </c>
      <c r="Q1028" s="80" t="s">
        <v>163</v>
      </c>
      <c r="R1028" s="79"/>
      <c r="T1028" t="s">
        <v>163</v>
      </c>
      <c r="U1028" t="s">
        <v>163</v>
      </c>
      <c r="V1028" t="s">
        <v>163</v>
      </c>
    </row>
    <row r="1029" spans="2:22" x14ac:dyDescent="0.35">
      <c r="B1029" t="s">
        <v>163</v>
      </c>
      <c r="C1029" s="79" t="s">
        <v>163</v>
      </c>
      <c r="E1029" t="s">
        <v>163</v>
      </c>
      <c r="F1029" t="s">
        <v>163</v>
      </c>
      <c r="G1029" t="s">
        <v>163</v>
      </c>
      <c r="H1029" t="s">
        <v>163</v>
      </c>
      <c r="I1029" t="s">
        <v>163</v>
      </c>
      <c r="J1029" t="s">
        <v>163</v>
      </c>
      <c r="K1029" t="s">
        <v>163</v>
      </c>
      <c r="L1029" t="s">
        <v>163</v>
      </c>
      <c r="M1029" t="s">
        <v>163</v>
      </c>
      <c r="N1029" t="s">
        <v>163</v>
      </c>
      <c r="O1029" t="s">
        <v>163</v>
      </c>
      <c r="P1029" t="s">
        <v>163</v>
      </c>
      <c r="Q1029" s="80" t="s">
        <v>163</v>
      </c>
      <c r="R1029" s="79"/>
      <c r="T1029" t="s">
        <v>163</v>
      </c>
      <c r="U1029" t="s">
        <v>163</v>
      </c>
      <c r="V1029" t="s">
        <v>163</v>
      </c>
    </row>
    <row r="1030" spans="2:22" x14ac:dyDescent="0.35">
      <c r="B1030" t="s">
        <v>163</v>
      </c>
      <c r="C1030" s="79" t="s">
        <v>163</v>
      </c>
      <c r="E1030" t="s">
        <v>163</v>
      </c>
      <c r="F1030" t="s">
        <v>163</v>
      </c>
      <c r="G1030" t="s">
        <v>163</v>
      </c>
      <c r="H1030" t="s">
        <v>163</v>
      </c>
      <c r="I1030" t="s">
        <v>163</v>
      </c>
      <c r="J1030" t="s">
        <v>163</v>
      </c>
      <c r="K1030" t="s">
        <v>163</v>
      </c>
      <c r="L1030" t="s">
        <v>163</v>
      </c>
      <c r="M1030" t="s">
        <v>163</v>
      </c>
      <c r="N1030" t="s">
        <v>163</v>
      </c>
      <c r="O1030" t="s">
        <v>163</v>
      </c>
      <c r="P1030" t="s">
        <v>163</v>
      </c>
      <c r="Q1030" s="80" t="s">
        <v>163</v>
      </c>
      <c r="R1030" s="79"/>
      <c r="T1030" t="s">
        <v>163</v>
      </c>
      <c r="U1030" t="s">
        <v>163</v>
      </c>
      <c r="V1030" t="s">
        <v>163</v>
      </c>
    </row>
    <row r="1031" spans="2:22" x14ac:dyDescent="0.35">
      <c r="B1031" t="s">
        <v>163</v>
      </c>
      <c r="C1031" s="79" t="s">
        <v>163</v>
      </c>
      <c r="E1031" t="s">
        <v>163</v>
      </c>
      <c r="F1031" t="s">
        <v>163</v>
      </c>
      <c r="G1031" t="s">
        <v>163</v>
      </c>
      <c r="H1031" t="s">
        <v>163</v>
      </c>
      <c r="I1031" t="s">
        <v>163</v>
      </c>
      <c r="J1031" t="s">
        <v>163</v>
      </c>
      <c r="K1031" t="s">
        <v>163</v>
      </c>
      <c r="L1031" t="s">
        <v>163</v>
      </c>
      <c r="M1031" t="s">
        <v>163</v>
      </c>
      <c r="N1031" t="s">
        <v>163</v>
      </c>
      <c r="O1031" t="s">
        <v>163</v>
      </c>
      <c r="P1031" t="s">
        <v>163</v>
      </c>
      <c r="Q1031" s="80" t="s">
        <v>163</v>
      </c>
      <c r="R1031" s="79"/>
      <c r="T1031" t="s">
        <v>163</v>
      </c>
      <c r="U1031" t="s">
        <v>163</v>
      </c>
      <c r="V1031" t="s">
        <v>163</v>
      </c>
    </row>
    <row r="1032" spans="2:22" x14ac:dyDescent="0.35">
      <c r="B1032" t="s">
        <v>163</v>
      </c>
      <c r="C1032" s="79" t="s">
        <v>163</v>
      </c>
      <c r="E1032" t="s">
        <v>163</v>
      </c>
      <c r="F1032" t="s">
        <v>163</v>
      </c>
      <c r="G1032" t="s">
        <v>163</v>
      </c>
      <c r="H1032" t="s">
        <v>163</v>
      </c>
      <c r="I1032" t="s">
        <v>163</v>
      </c>
      <c r="J1032" t="s">
        <v>163</v>
      </c>
      <c r="K1032" t="s">
        <v>163</v>
      </c>
      <c r="L1032" t="s">
        <v>163</v>
      </c>
      <c r="M1032" t="s">
        <v>163</v>
      </c>
      <c r="N1032" t="s">
        <v>163</v>
      </c>
      <c r="O1032" t="s">
        <v>163</v>
      </c>
      <c r="P1032" t="s">
        <v>163</v>
      </c>
      <c r="Q1032" s="80" t="s">
        <v>163</v>
      </c>
      <c r="R1032" s="79"/>
      <c r="T1032" t="s">
        <v>163</v>
      </c>
      <c r="U1032" t="s">
        <v>163</v>
      </c>
      <c r="V1032" t="s">
        <v>163</v>
      </c>
    </row>
    <row r="1033" spans="2:22" x14ac:dyDescent="0.35">
      <c r="B1033" t="s">
        <v>163</v>
      </c>
      <c r="C1033" s="79" t="s">
        <v>163</v>
      </c>
      <c r="E1033" t="s">
        <v>163</v>
      </c>
      <c r="F1033" t="s">
        <v>163</v>
      </c>
      <c r="G1033" t="s">
        <v>163</v>
      </c>
      <c r="H1033" t="s">
        <v>163</v>
      </c>
      <c r="I1033" t="s">
        <v>163</v>
      </c>
      <c r="J1033" t="s">
        <v>163</v>
      </c>
      <c r="K1033" t="s">
        <v>163</v>
      </c>
      <c r="L1033" t="s">
        <v>163</v>
      </c>
      <c r="M1033" t="s">
        <v>163</v>
      </c>
      <c r="N1033" t="s">
        <v>163</v>
      </c>
      <c r="O1033" t="s">
        <v>163</v>
      </c>
      <c r="P1033" t="s">
        <v>163</v>
      </c>
      <c r="Q1033" s="80" t="s">
        <v>163</v>
      </c>
      <c r="R1033" s="79"/>
      <c r="T1033" t="s">
        <v>163</v>
      </c>
      <c r="U1033" t="s">
        <v>163</v>
      </c>
      <c r="V1033" t="s">
        <v>163</v>
      </c>
    </row>
    <row r="1034" spans="2:22" x14ac:dyDescent="0.35">
      <c r="B1034" t="s">
        <v>163</v>
      </c>
      <c r="C1034" s="79" t="s">
        <v>163</v>
      </c>
      <c r="E1034" t="s">
        <v>163</v>
      </c>
      <c r="F1034" t="s">
        <v>163</v>
      </c>
      <c r="G1034" t="s">
        <v>163</v>
      </c>
      <c r="H1034" t="s">
        <v>163</v>
      </c>
      <c r="I1034" t="s">
        <v>163</v>
      </c>
      <c r="J1034" t="s">
        <v>163</v>
      </c>
      <c r="K1034" t="s">
        <v>163</v>
      </c>
      <c r="L1034" t="s">
        <v>163</v>
      </c>
      <c r="M1034" t="s">
        <v>163</v>
      </c>
      <c r="N1034" t="s">
        <v>163</v>
      </c>
      <c r="O1034" t="s">
        <v>163</v>
      </c>
      <c r="P1034" t="s">
        <v>163</v>
      </c>
      <c r="Q1034" s="80" t="s">
        <v>163</v>
      </c>
      <c r="R1034" s="79"/>
      <c r="T1034" t="s">
        <v>163</v>
      </c>
      <c r="U1034" t="s">
        <v>163</v>
      </c>
      <c r="V1034" t="s">
        <v>163</v>
      </c>
    </row>
    <row r="1035" spans="2:22" x14ac:dyDescent="0.35">
      <c r="B1035" t="s">
        <v>163</v>
      </c>
      <c r="C1035" s="79" t="s">
        <v>163</v>
      </c>
      <c r="E1035" t="s">
        <v>163</v>
      </c>
      <c r="F1035" t="s">
        <v>163</v>
      </c>
      <c r="G1035" t="s">
        <v>163</v>
      </c>
      <c r="H1035" t="s">
        <v>163</v>
      </c>
      <c r="I1035" t="s">
        <v>163</v>
      </c>
      <c r="J1035" t="s">
        <v>163</v>
      </c>
      <c r="K1035" t="s">
        <v>163</v>
      </c>
      <c r="L1035" t="s">
        <v>163</v>
      </c>
      <c r="M1035" t="s">
        <v>163</v>
      </c>
      <c r="N1035" t="s">
        <v>163</v>
      </c>
      <c r="O1035" t="s">
        <v>163</v>
      </c>
      <c r="P1035" t="s">
        <v>163</v>
      </c>
      <c r="Q1035" s="80" t="s">
        <v>163</v>
      </c>
      <c r="R1035" s="79"/>
      <c r="T1035" t="s">
        <v>163</v>
      </c>
      <c r="U1035" t="s">
        <v>163</v>
      </c>
      <c r="V1035" t="s">
        <v>163</v>
      </c>
    </row>
    <row r="1036" spans="2:22" x14ac:dyDescent="0.35">
      <c r="B1036" t="s">
        <v>163</v>
      </c>
      <c r="C1036" s="79" t="s">
        <v>163</v>
      </c>
      <c r="E1036" t="s">
        <v>163</v>
      </c>
      <c r="F1036" t="s">
        <v>163</v>
      </c>
      <c r="G1036" t="s">
        <v>163</v>
      </c>
      <c r="H1036" t="s">
        <v>163</v>
      </c>
      <c r="I1036" t="s">
        <v>163</v>
      </c>
      <c r="J1036" t="s">
        <v>163</v>
      </c>
      <c r="K1036" t="s">
        <v>163</v>
      </c>
      <c r="L1036" t="s">
        <v>163</v>
      </c>
      <c r="M1036" t="s">
        <v>163</v>
      </c>
      <c r="N1036" t="s">
        <v>163</v>
      </c>
      <c r="O1036" t="s">
        <v>163</v>
      </c>
      <c r="P1036" t="s">
        <v>163</v>
      </c>
      <c r="Q1036" s="80" t="s">
        <v>163</v>
      </c>
      <c r="R1036" s="79"/>
      <c r="T1036" t="s">
        <v>163</v>
      </c>
      <c r="U1036" t="s">
        <v>163</v>
      </c>
      <c r="V1036" t="s">
        <v>163</v>
      </c>
    </row>
    <row r="1037" spans="2:22" x14ac:dyDescent="0.35">
      <c r="B1037" t="s">
        <v>163</v>
      </c>
      <c r="C1037" s="79" t="s">
        <v>163</v>
      </c>
      <c r="E1037" t="s">
        <v>163</v>
      </c>
      <c r="F1037" t="s">
        <v>163</v>
      </c>
      <c r="G1037" t="s">
        <v>163</v>
      </c>
      <c r="H1037" t="s">
        <v>163</v>
      </c>
      <c r="I1037" t="s">
        <v>163</v>
      </c>
      <c r="J1037" t="s">
        <v>163</v>
      </c>
      <c r="K1037" t="s">
        <v>163</v>
      </c>
      <c r="L1037" t="s">
        <v>163</v>
      </c>
      <c r="M1037" t="s">
        <v>163</v>
      </c>
      <c r="N1037" t="s">
        <v>163</v>
      </c>
      <c r="O1037" t="s">
        <v>163</v>
      </c>
      <c r="P1037" t="s">
        <v>163</v>
      </c>
      <c r="Q1037" s="80" t="s">
        <v>163</v>
      </c>
      <c r="R1037" s="79"/>
      <c r="T1037" t="s">
        <v>163</v>
      </c>
      <c r="U1037" t="s">
        <v>163</v>
      </c>
      <c r="V1037" t="s">
        <v>163</v>
      </c>
    </row>
    <row r="1038" spans="2:22" x14ac:dyDescent="0.35">
      <c r="B1038" t="s">
        <v>163</v>
      </c>
      <c r="C1038" s="79" t="s">
        <v>163</v>
      </c>
      <c r="E1038" t="s">
        <v>163</v>
      </c>
      <c r="F1038" t="s">
        <v>163</v>
      </c>
      <c r="G1038" t="s">
        <v>163</v>
      </c>
      <c r="H1038" t="s">
        <v>163</v>
      </c>
      <c r="I1038" t="s">
        <v>163</v>
      </c>
      <c r="J1038" t="s">
        <v>163</v>
      </c>
      <c r="K1038" t="s">
        <v>163</v>
      </c>
      <c r="L1038" t="s">
        <v>163</v>
      </c>
      <c r="M1038" t="s">
        <v>163</v>
      </c>
      <c r="N1038" t="s">
        <v>163</v>
      </c>
      <c r="O1038" t="s">
        <v>163</v>
      </c>
      <c r="P1038" t="s">
        <v>163</v>
      </c>
      <c r="Q1038" s="80" t="s">
        <v>163</v>
      </c>
      <c r="R1038" s="79"/>
      <c r="T1038" t="s">
        <v>163</v>
      </c>
      <c r="U1038" t="s">
        <v>163</v>
      </c>
      <c r="V1038" t="s">
        <v>163</v>
      </c>
    </row>
    <row r="1039" spans="2:22" x14ac:dyDescent="0.35">
      <c r="B1039" t="s">
        <v>163</v>
      </c>
      <c r="C1039" s="79" t="s">
        <v>163</v>
      </c>
      <c r="E1039" t="s">
        <v>163</v>
      </c>
      <c r="F1039" t="s">
        <v>163</v>
      </c>
      <c r="G1039" t="s">
        <v>163</v>
      </c>
      <c r="H1039" t="s">
        <v>163</v>
      </c>
      <c r="I1039" t="s">
        <v>163</v>
      </c>
      <c r="J1039" t="s">
        <v>163</v>
      </c>
      <c r="K1039" t="s">
        <v>163</v>
      </c>
      <c r="L1039" t="s">
        <v>163</v>
      </c>
      <c r="M1039" t="s">
        <v>163</v>
      </c>
      <c r="N1039" t="s">
        <v>163</v>
      </c>
      <c r="O1039" t="s">
        <v>163</v>
      </c>
      <c r="P1039" t="s">
        <v>163</v>
      </c>
      <c r="Q1039" s="80" t="s">
        <v>163</v>
      </c>
      <c r="R1039" s="79"/>
      <c r="T1039" t="s">
        <v>163</v>
      </c>
      <c r="U1039" t="s">
        <v>163</v>
      </c>
      <c r="V1039" t="s">
        <v>163</v>
      </c>
    </row>
    <row r="1040" spans="2:22" x14ac:dyDescent="0.35">
      <c r="B1040" t="s">
        <v>163</v>
      </c>
      <c r="C1040" s="79" t="s">
        <v>163</v>
      </c>
      <c r="E1040" t="s">
        <v>163</v>
      </c>
      <c r="F1040" t="s">
        <v>163</v>
      </c>
      <c r="G1040" t="s">
        <v>163</v>
      </c>
      <c r="H1040" t="s">
        <v>163</v>
      </c>
      <c r="I1040" t="s">
        <v>163</v>
      </c>
      <c r="J1040" t="s">
        <v>163</v>
      </c>
      <c r="K1040" t="s">
        <v>163</v>
      </c>
      <c r="L1040" t="s">
        <v>163</v>
      </c>
      <c r="M1040" t="s">
        <v>163</v>
      </c>
      <c r="N1040" t="s">
        <v>163</v>
      </c>
      <c r="O1040" t="s">
        <v>163</v>
      </c>
      <c r="P1040" t="s">
        <v>163</v>
      </c>
      <c r="Q1040" s="80" t="s">
        <v>163</v>
      </c>
      <c r="R1040" s="79"/>
      <c r="T1040" t="s">
        <v>163</v>
      </c>
      <c r="U1040" t="s">
        <v>163</v>
      </c>
      <c r="V1040" t="s">
        <v>163</v>
      </c>
    </row>
    <row r="1041" spans="2:22" x14ac:dyDescent="0.35">
      <c r="B1041" t="s">
        <v>163</v>
      </c>
      <c r="C1041" s="79" t="s">
        <v>163</v>
      </c>
      <c r="E1041" t="s">
        <v>163</v>
      </c>
      <c r="F1041" t="s">
        <v>163</v>
      </c>
      <c r="G1041" t="s">
        <v>163</v>
      </c>
      <c r="H1041" t="s">
        <v>163</v>
      </c>
      <c r="I1041" t="s">
        <v>163</v>
      </c>
      <c r="J1041" t="s">
        <v>163</v>
      </c>
      <c r="K1041" t="s">
        <v>163</v>
      </c>
      <c r="L1041" t="s">
        <v>163</v>
      </c>
      <c r="M1041" t="s">
        <v>163</v>
      </c>
      <c r="N1041" t="s">
        <v>163</v>
      </c>
      <c r="O1041" t="s">
        <v>163</v>
      </c>
      <c r="P1041" t="s">
        <v>163</v>
      </c>
      <c r="Q1041" s="80" t="s">
        <v>163</v>
      </c>
      <c r="R1041" s="79"/>
      <c r="T1041" t="s">
        <v>163</v>
      </c>
      <c r="U1041" t="s">
        <v>163</v>
      </c>
      <c r="V1041" t="s">
        <v>163</v>
      </c>
    </row>
    <row r="1042" spans="2:22" x14ac:dyDescent="0.35">
      <c r="B1042" t="s">
        <v>163</v>
      </c>
      <c r="C1042" s="79" t="s">
        <v>163</v>
      </c>
      <c r="E1042" t="s">
        <v>163</v>
      </c>
      <c r="F1042" t="s">
        <v>163</v>
      </c>
      <c r="G1042" t="s">
        <v>163</v>
      </c>
      <c r="H1042" t="s">
        <v>163</v>
      </c>
      <c r="I1042" t="s">
        <v>163</v>
      </c>
      <c r="J1042" t="s">
        <v>163</v>
      </c>
      <c r="K1042" t="s">
        <v>163</v>
      </c>
      <c r="L1042" t="s">
        <v>163</v>
      </c>
      <c r="M1042" t="s">
        <v>163</v>
      </c>
      <c r="N1042" t="s">
        <v>163</v>
      </c>
      <c r="O1042" t="s">
        <v>163</v>
      </c>
      <c r="P1042" t="s">
        <v>163</v>
      </c>
      <c r="Q1042" s="80" t="s">
        <v>163</v>
      </c>
      <c r="R1042" s="79"/>
      <c r="T1042" t="s">
        <v>163</v>
      </c>
      <c r="U1042" t="s">
        <v>163</v>
      </c>
      <c r="V1042" t="s">
        <v>163</v>
      </c>
    </row>
    <row r="1043" spans="2:22" x14ac:dyDescent="0.35">
      <c r="B1043" t="s">
        <v>163</v>
      </c>
      <c r="C1043" s="79" t="s">
        <v>163</v>
      </c>
      <c r="E1043" t="s">
        <v>163</v>
      </c>
      <c r="F1043" t="s">
        <v>163</v>
      </c>
      <c r="G1043" t="s">
        <v>163</v>
      </c>
      <c r="H1043" t="s">
        <v>163</v>
      </c>
      <c r="I1043" t="s">
        <v>163</v>
      </c>
      <c r="J1043" t="s">
        <v>163</v>
      </c>
      <c r="K1043" t="s">
        <v>163</v>
      </c>
      <c r="L1043" t="s">
        <v>163</v>
      </c>
      <c r="M1043" t="s">
        <v>163</v>
      </c>
      <c r="N1043" t="s">
        <v>163</v>
      </c>
      <c r="O1043" t="s">
        <v>163</v>
      </c>
      <c r="P1043" t="s">
        <v>163</v>
      </c>
      <c r="Q1043" s="80" t="s">
        <v>163</v>
      </c>
      <c r="R1043" s="79"/>
      <c r="T1043" t="s">
        <v>163</v>
      </c>
      <c r="U1043" t="s">
        <v>163</v>
      </c>
      <c r="V1043" t="s">
        <v>163</v>
      </c>
    </row>
    <row r="1044" spans="2:22" x14ac:dyDescent="0.35">
      <c r="B1044" t="s">
        <v>163</v>
      </c>
      <c r="C1044" s="79" t="s">
        <v>163</v>
      </c>
      <c r="E1044" t="s">
        <v>163</v>
      </c>
      <c r="F1044" t="s">
        <v>163</v>
      </c>
      <c r="G1044" t="s">
        <v>163</v>
      </c>
      <c r="H1044" t="s">
        <v>163</v>
      </c>
      <c r="I1044" t="s">
        <v>163</v>
      </c>
      <c r="J1044" t="s">
        <v>163</v>
      </c>
      <c r="K1044" t="s">
        <v>163</v>
      </c>
      <c r="L1044" t="s">
        <v>163</v>
      </c>
      <c r="M1044" t="s">
        <v>163</v>
      </c>
      <c r="N1044" t="s">
        <v>163</v>
      </c>
      <c r="O1044" t="s">
        <v>163</v>
      </c>
      <c r="P1044" t="s">
        <v>163</v>
      </c>
      <c r="Q1044" s="80" t="s">
        <v>163</v>
      </c>
      <c r="R1044" s="79"/>
      <c r="T1044" t="s">
        <v>163</v>
      </c>
      <c r="U1044" t="s">
        <v>163</v>
      </c>
      <c r="V1044" t="s">
        <v>163</v>
      </c>
    </row>
    <row r="1045" spans="2:22" x14ac:dyDescent="0.35">
      <c r="B1045" t="s">
        <v>163</v>
      </c>
      <c r="C1045" s="79" t="s">
        <v>163</v>
      </c>
      <c r="E1045" t="s">
        <v>163</v>
      </c>
      <c r="F1045" t="s">
        <v>163</v>
      </c>
      <c r="G1045" t="s">
        <v>163</v>
      </c>
      <c r="H1045" t="s">
        <v>163</v>
      </c>
      <c r="I1045" t="s">
        <v>163</v>
      </c>
      <c r="J1045" t="s">
        <v>163</v>
      </c>
      <c r="K1045" t="s">
        <v>163</v>
      </c>
      <c r="L1045" t="s">
        <v>163</v>
      </c>
      <c r="M1045" t="s">
        <v>163</v>
      </c>
      <c r="N1045" t="s">
        <v>163</v>
      </c>
      <c r="O1045" t="s">
        <v>163</v>
      </c>
      <c r="P1045" t="s">
        <v>163</v>
      </c>
      <c r="Q1045" s="80" t="s">
        <v>163</v>
      </c>
      <c r="R1045" s="79"/>
      <c r="T1045" t="s">
        <v>163</v>
      </c>
      <c r="U1045" t="s">
        <v>163</v>
      </c>
      <c r="V1045" t="s">
        <v>163</v>
      </c>
    </row>
    <row r="1046" spans="2:22" x14ac:dyDescent="0.35">
      <c r="B1046" t="s">
        <v>163</v>
      </c>
      <c r="C1046" s="79" t="s">
        <v>163</v>
      </c>
      <c r="E1046" t="s">
        <v>163</v>
      </c>
      <c r="F1046" t="s">
        <v>163</v>
      </c>
      <c r="G1046" t="s">
        <v>163</v>
      </c>
      <c r="H1046" t="s">
        <v>163</v>
      </c>
      <c r="I1046" t="s">
        <v>163</v>
      </c>
      <c r="J1046" t="s">
        <v>163</v>
      </c>
      <c r="K1046" t="s">
        <v>163</v>
      </c>
      <c r="L1046" t="s">
        <v>163</v>
      </c>
      <c r="M1046" t="s">
        <v>163</v>
      </c>
      <c r="N1046" t="s">
        <v>163</v>
      </c>
      <c r="O1046" t="s">
        <v>163</v>
      </c>
      <c r="P1046" t="s">
        <v>163</v>
      </c>
      <c r="Q1046" s="80" t="s">
        <v>163</v>
      </c>
      <c r="R1046" s="79"/>
      <c r="T1046" t="s">
        <v>163</v>
      </c>
      <c r="U1046" t="s">
        <v>163</v>
      </c>
      <c r="V1046" t="s">
        <v>163</v>
      </c>
    </row>
    <row r="1047" spans="2:22" x14ac:dyDescent="0.35">
      <c r="B1047" t="s">
        <v>163</v>
      </c>
      <c r="C1047" s="79" t="s">
        <v>163</v>
      </c>
      <c r="E1047" t="s">
        <v>163</v>
      </c>
      <c r="F1047" t="s">
        <v>163</v>
      </c>
      <c r="G1047" t="s">
        <v>163</v>
      </c>
      <c r="H1047" t="s">
        <v>163</v>
      </c>
      <c r="I1047" t="s">
        <v>163</v>
      </c>
      <c r="J1047" t="s">
        <v>163</v>
      </c>
      <c r="K1047" t="s">
        <v>163</v>
      </c>
      <c r="L1047" t="s">
        <v>163</v>
      </c>
      <c r="M1047" t="s">
        <v>163</v>
      </c>
      <c r="N1047" t="s">
        <v>163</v>
      </c>
      <c r="O1047" t="s">
        <v>163</v>
      </c>
      <c r="P1047" t="s">
        <v>163</v>
      </c>
      <c r="Q1047" s="80" t="s">
        <v>163</v>
      </c>
      <c r="R1047" s="79"/>
      <c r="T1047" t="s">
        <v>163</v>
      </c>
      <c r="U1047" t="s">
        <v>163</v>
      </c>
      <c r="V1047" t="s">
        <v>163</v>
      </c>
    </row>
    <row r="1048" spans="2:22" x14ac:dyDescent="0.35">
      <c r="B1048" t="s">
        <v>163</v>
      </c>
      <c r="C1048" s="79" t="s">
        <v>163</v>
      </c>
      <c r="E1048" t="s">
        <v>163</v>
      </c>
      <c r="F1048" t="s">
        <v>163</v>
      </c>
      <c r="G1048" t="s">
        <v>163</v>
      </c>
      <c r="H1048" t="s">
        <v>163</v>
      </c>
      <c r="I1048" t="s">
        <v>163</v>
      </c>
      <c r="J1048" t="s">
        <v>163</v>
      </c>
      <c r="K1048" t="s">
        <v>163</v>
      </c>
      <c r="L1048" t="s">
        <v>163</v>
      </c>
      <c r="M1048" t="s">
        <v>163</v>
      </c>
      <c r="N1048" t="s">
        <v>163</v>
      </c>
      <c r="O1048" t="s">
        <v>163</v>
      </c>
      <c r="P1048" t="s">
        <v>163</v>
      </c>
      <c r="Q1048" s="80" t="s">
        <v>163</v>
      </c>
      <c r="R1048" s="79"/>
      <c r="T1048" t="s">
        <v>163</v>
      </c>
      <c r="U1048" t="s">
        <v>163</v>
      </c>
      <c r="V1048" t="s">
        <v>163</v>
      </c>
    </row>
    <row r="1049" spans="2:22" x14ac:dyDescent="0.35">
      <c r="B1049" t="s">
        <v>163</v>
      </c>
      <c r="C1049" s="79" t="s">
        <v>163</v>
      </c>
      <c r="E1049" t="s">
        <v>163</v>
      </c>
      <c r="F1049" t="s">
        <v>163</v>
      </c>
      <c r="G1049" t="s">
        <v>163</v>
      </c>
      <c r="H1049" t="s">
        <v>163</v>
      </c>
      <c r="I1049" t="s">
        <v>163</v>
      </c>
      <c r="J1049" t="s">
        <v>163</v>
      </c>
      <c r="K1049" t="s">
        <v>163</v>
      </c>
      <c r="L1049" t="s">
        <v>163</v>
      </c>
      <c r="M1049" t="s">
        <v>163</v>
      </c>
      <c r="N1049" t="s">
        <v>163</v>
      </c>
      <c r="O1049" t="s">
        <v>163</v>
      </c>
      <c r="P1049" t="s">
        <v>163</v>
      </c>
      <c r="Q1049" s="80" t="s">
        <v>163</v>
      </c>
      <c r="R1049" s="79"/>
      <c r="T1049" t="s">
        <v>163</v>
      </c>
      <c r="U1049" t="s">
        <v>163</v>
      </c>
      <c r="V1049" t="s">
        <v>163</v>
      </c>
    </row>
    <row r="1050" spans="2:22" x14ac:dyDescent="0.35">
      <c r="B1050" t="s">
        <v>163</v>
      </c>
      <c r="C1050" s="79" t="s">
        <v>163</v>
      </c>
      <c r="E1050" t="s">
        <v>163</v>
      </c>
      <c r="F1050" t="s">
        <v>163</v>
      </c>
      <c r="G1050" t="s">
        <v>163</v>
      </c>
      <c r="H1050" t="s">
        <v>163</v>
      </c>
      <c r="I1050" t="s">
        <v>163</v>
      </c>
      <c r="J1050" t="s">
        <v>163</v>
      </c>
      <c r="K1050" t="s">
        <v>163</v>
      </c>
      <c r="L1050" t="s">
        <v>163</v>
      </c>
      <c r="M1050" t="s">
        <v>163</v>
      </c>
      <c r="N1050" t="s">
        <v>163</v>
      </c>
      <c r="O1050" t="s">
        <v>163</v>
      </c>
      <c r="P1050" t="s">
        <v>163</v>
      </c>
      <c r="Q1050" s="80" t="s">
        <v>163</v>
      </c>
      <c r="R1050" s="79"/>
      <c r="T1050" t="s">
        <v>163</v>
      </c>
      <c r="U1050" t="s">
        <v>163</v>
      </c>
      <c r="V1050" t="s">
        <v>163</v>
      </c>
    </row>
    <row r="1051" spans="2:22" x14ac:dyDescent="0.35">
      <c r="B1051" t="s">
        <v>163</v>
      </c>
      <c r="C1051" s="79" t="s">
        <v>163</v>
      </c>
      <c r="E1051" t="s">
        <v>163</v>
      </c>
      <c r="F1051" t="s">
        <v>163</v>
      </c>
      <c r="G1051" t="s">
        <v>163</v>
      </c>
      <c r="H1051" t="s">
        <v>163</v>
      </c>
      <c r="I1051" t="s">
        <v>163</v>
      </c>
      <c r="J1051" t="s">
        <v>163</v>
      </c>
      <c r="K1051" t="s">
        <v>163</v>
      </c>
      <c r="L1051" t="s">
        <v>163</v>
      </c>
      <c r="M1051" t="s">
        <v>163</v>
      </c>
      <c r="N1051" t="s">
        <v>163</v>
      </c>
      <c r="O1051" t="s">
        <v>163</v>
      </c>
      <c r="P1051" t="s">
        <v>163</v>
      </c>
      <c r="Q1051" s="80" t="s">
        <v>163</v>
      </c>
      <c r="R1051" s="79"/>
      <c r="T1051" t="s">
        <v>163</v>
      </c>
      <c r="U1051" t="s">
        <v>163</v>
      </c>
      <c r="V1051" t="s">
        <v>163</v>
      </c>
    </row>
    <row r="1052" spans="2:22" x14ac:dyDescent="0.35">
      <c r="B1052" t="s">
        <v>163</v>
      </c>
      <c r="C1052" s="79" t="s">
        <v>163</v>
      </c>
      <c r="E1052" t="s">
        <v>163</v>
      </c>
      <c r="F1052" t="s">
        <v>163</v>
      </c>
      <c r="G1052" t="s">
        <v>163</v>
      </c>
      <c r="H1052" t="s">
        <v>163</v>
      </c>
      <c r="I1052" t="s">
        <v>163</v>
      </c>
      <c r="J1052" t="s">
        <v>163</v>
      </c>
      <c r="K1052" t="s">
        <v>163</v>
      </c>
      <c r="L1052" t="s">
        <v>163</v>
      </c>
      <c r="M1052" t="s">
        <v>163</v>
      </c>
      <c r="N1052" t="s">
        <v>163</v>
      </c>
      <c r="O1052" t="s">
        <v>163</v>
      </c>
      <c r="P1052" t="s">
        <v>163</v>
      </c>
      <c r="Q1052" s="80" t="s">
        <v>163</v>
      </c>
      <c r="R1052" s="79"/>
      <c r="T1052" t="s">
        <v>163</v>
      </c>
      <c r="U1052" t="s">
        <v>163</v>
      </c>
      <c r="V1052" t="s">
        <v>163</v>
      </c>
    </row>
    <row r="1053" spans="2:22" x14ac:dyDescent="0.35">
      <c r="B1053" t="s">
        <v>163</v>
      </c>
      <c r="C1053" s="79" t="s">
        <v>163</v>
      </c>
      <c r="E1053" t="s">
        <v>163</v>
      </c>
      <c r="F1053" t="s">
        <v>163</v>
      </c>
      <c r="G1053" t="s">
        <v>163</v>
      </c>
      <c r="H1053" t="s">
        <v>163</v>
      </c>
      <c r="I1053" t="s">
        <v>163</v>
      </c>
      <c r="J1053" t="s">
        <v>163</v>
      </c>
      <c r="K1053" t="s">
        <v>163</v>
      </c>
      <c r="L1053" t="s">
        <v>163</v>
      </c>
      <c r="M1053" t="s">
        <v>163</v>
      </c>
      <c r="N1053" t="s">
        <v>163</v>
      </c>
      <c r="O1053" t="s">
        <v>163</v>
      </c>
      <c r="P1053" t="s">
        <v>163</v>
      </c>
      <c r="Q1053" s="80" t="s">
        <v>163</v>
      </c>
      <c r="R1053" s="79"/>
      <c r="T1053" t="s">
        <v>163</v>
      </c>
      <c r="U1053" t="s">
        <v>163</v>
      </c>
      <c r="V1053" t="s">
        <v>163</v>
      </c>
    </row>
    <row r="1054" spans="2:22" x14ac:dyDescent="0.35">
      <c r="B1054" t="s">
        <v>163</v>
      </c>
      <c r="C1054" s="79" t="s">
        <v>163</v>
      </c>
      <c r="E1054" t="s">
        <v>163</v>
      </c>
      <c r="F1054" t="s">
        <v>163</v>
      </c>
      <c r="G1054" t="s">
        <v>163</v>
      </c>
      <c r="H1054" t="s">
        <v>163</v>
      </c>
      <c r="I1054" t="s">
        <v>163</v>
      </c>
      <c r="J1054" t="s">
        <v>163</v>
      </c>
      <c r="K1054" t="s">
        <v>163</v>
      </c>
      <c r="L1054" t="s">
        <v>163</v>
      </c>
      <c r="M1054" t="s">
        <v>163</v>
      </c>
      <c r="N1054" t="s">
        <v>163</v>
      </c>
      <c r="O1054" t="s">
        <v>163</v>
      </c>
      <c r="P1054" t="s">
        <v>163</v>
      </c>
      <c r="Q1054" s="80" t="s">
        <v>163</v>
      </c>
      <c r="R1054" s="79"/>
      <c r="T1054" t="s">
        <v>163</v>
      </c>
      <c r="U1054" t="s">
        <v>163</v>
      </c>
      <c r="V1054" t="s">
        <v>163</v>
      </c>
    </row>
    <row r="1055" spans="2:22" x14ac:dyDescent="0.35">
      <c r="B1055" t="s">
        <v>163</v>
      </c>
      <c r="C1055" s="79" t="s">
        <v>163</v>
      </c>
      <c r="E1055" t="s">
        <v>163</v>
      </c>
      <c r="F1055" t="s">
        <v>163</v>
      </c>
      <c r="G1055" t="s">
        <v>163</v>
      </c>
      <c r="H1055" t="s">
        <v>163</v>
      </c>
      <c r="I1055" t="s">
        <v>163</v>
      </c>
      <c r="J1055" t="s">
        <v>163</v>
      </c>
      <c r="K1055" t="s">
        <v>163</v>
      </c>
      <c r="L1055" t="s">
        <v>163</v>
      </c>
      <c r="M1055" t="s">
        <v>163</v>
      </c>
      <c r="N1055" t="s">
        <v>163</v>
      </c>
      <c r="O1055" t="s">
        <v>163</v>
      </c>
      <c r="P1055" t="s">
        <v>163</v>
      </c>
      <c r="Q1055" s="80" t="s">
        <v>163</v>
      </c>
      <c r="R1055" s="79"/>
      <c r="T1055" t="s">
        <v>163</v>
      </c>
      <c r="U1055" t="s">
        <v>163</v>
      </c>
      <c r="V1055" t="s">
        <v>163</v>
      </c>
    </row>
    <row r="1056" spans="2:22" x14ac:dyDescent="0.35">
      <c r="B1056" t="s">
        <v>163</v>
      </c>
      <c r="C1056" s="79" t="s">
        <v>163</v>
      </c>
      <c r="E1056" t="s">
        <v>163</v>
      </c>
      <c r="F1056" t="s">
        <v>163</v>
      </c>
      <c r="G1056" t="s">
        <v>163</v>
      </c>
      <c r="H1056" t="s">
        <v>163</v>
      </c>
      <c r="I1056" t="s">
        <v>163</v>
      </c>
      <c r="J1056" t="s">
        <v>163</v>
      </c>
      <c r="K1056" t="s">
        <v>163</v>
      </c>
      <c r="L1056" t="s">
        <v>163</v>
      </c>
      <c r="M1056" t="s">
        <v>163</v>
      </c>
      <c r="N1056" t="s">
        <v>163</v>
      </c>
      <c r="O1056" t="s">
        <v>163</v>
      </c>
      <c r="P1056" t="s">
        <v>163</v>
      </c>
      <c r="Q1056" s="80" t="s">
        <v>163</v>
      </c>
      <c r="R1056" s="79"/>
      <c r="T1056" t="s">
        <v>163</v>
      </c>
      <c r="U1056" t="s">
        <v>163</v>
      </c>
      <c r="V1056" t="s">
        <v>163</v>
      </c>
    </row>
    <row r="1057" spans="2:22" x14ac:dyDescent="0.35">
      <c r="B1057" t="s">
        <v>163</v>
      </c>
      <c r="C1057" s="79" t="s">
        <v>163</v>
      </c>
      <c r="E1057" t="s">
        <v>163</v>
      </c>
      <c r="F1057" t="s">
        <v>163</v>
      </c>
      <c r="G1057" t="s">
        <v>163</v>
      </c>
      <c r="H1057" t="s">
        <v>163</v>
      </c>
      <c r="I1057" t="s">
        <v>163</v>
      </c>
      <c r="J1057" t="s">
        <v>163</v>
      </c>
      <c r="K1057" t="s">
        <v>163</v>
      </c>
      <c r="L1057" t="s">
        <v>163</v>
      </c>
      <c r="M1057" t="s">
        <v>163</v>
      </c>
      <c r="N1057" t="s">
        <v>163</v>
      </c>
      <c r="O1057" t="s">
        <v>163</v>
      </c>
      <c r="P1057" t="s">
        <v>163</v>
      </c>
      <c r="Q1057" s="80" t="s">
        <v>163</v>
      </c>
      <c r="R1057" s="79"/>
      <c r="T1057" t="s">
        <v>163</v>
      </c>
      <c r="U1057" t="s">
        <v>163</v>
      </c>
      <c r="V1057" t="s">
        <v>163</v>
      </c>
    </row>
    <row r="1058" spans="2:22" x14ac:dyDescent="0.35">
      <c r="B1058" t="s">
        <v>163</v>
      </c>
      <c r="C1058" s="79" t="s">
        <v>163</v>
      </c>
      <c r="E1058" t="s">
        <v>163</v>
      </c>
      <c r="F1058" t="s">
        <v>163</v>
      </c>
      <c r="G1058" t="s">
        <v>163</v>
      </c>
      <c r="H1058" t="s">
        <v>163</v>
      </c>
      <c r="I1058" t="s">
        <v>163</v>
      </c>
      <c r="J1058" t="s">
        <v>163</v>
      </c>
      <c r="K1058" t="s">
        <v>163</v>
      </c>
      <c r="L1058" t="s">
        <v>163</v>
      </c>
      <c r="M1058" t="s">
        <v>163</v>
      </c>
      <c r="N1058" t="s">
        <v>163</v>
      </c>
      <c r="O1058" t="s">
        <v>163</v>
      </c>
      <c r="P1058" t="s">
        <v>163</v>
      </c>
      <c r="Q1058" s="80" t="s">
        <v>163</v>
      </c>
      <c r="R1058" s="79"/>
      <c r="T1058" t="s">
        <v>163</v>
      </c>
      <c r="U1058" t="s">
        <v>163</v>
      </c>
      <c r="V1058" t="s">
        <v>163</v>
      </c>
    </row>
    <row r="1059" spans="2:22" x14ac:dyDescent="0.35">
      <c r="B1059" t="s">
        <v>163</v>
      </c>
      <c r="C1059" s="79" t="s">
        <v>163</v>
      </c>
      <c r="E1059" t="s">
        <v>163</v>
      </c>
      <c r="F1059" t="s">
        <v>163</v>
      </c>
      <c r="G1059" t="s">
        <v>163</v>
      </c>
      <c r="H1059" t="s">
        <v>163</v>
      </c>
      <c r="I1059" t="s">
        <v>163</v>
      </c>
      <c r="J1059" t="s">
        <v>163</v>
      </c>
      <c r="K1059" t="s">
        <v>163</v>
      </c>
      <c r="L1059" t="s">
        <v>163</v>
      </c>
      <c r="M1059" t="s">
        <v>163</v>
      </c>
      <c r="N1059" t="s">
        <v>163</v>
      </c>
      <c r="O1059" t="s">
        <v>163</v>
      </c>
      <c r="P1059" t="s">
        <v>163</v>
      </c>
      <c r="Q1059" s="80" t="s">
        <v>163</v>
      </c>
      <c r="R1059" s="79"/>
      <c r="T1059" t="s">
        <v>163</v>
      </c>
      <c r="U1059" t="s">
        <v>163</v>
      </c>
      <c r="V1059" t="s">
        <v>163</v>
      </c>
    </row>
    <row r="1060" spans="2:22" x14ac:dyDescent="0.35">
      <c r="B1060" t="s">
        <v>163</v>
      </c>
      <c r="C1060" s="79" t="s">
        <v>163</v>
      </c>
      <c r="E1060" t="s">
        <v>163</v>
      </c>
      <c r="F1060" t="s">
        <v>163</v>
      </c>
      <c r="G1060" t="s">
        <v>163</v>
      </c>
      <c r="H1060" t="s">
        <v>163</v>
      </c>
      <c r="I1060" t="s">
        <v>163</v>
      </c>
      <c r="J1060" t="s">
        <v>163</v>
      </c>
      <c r="K1060" t="s">
        <v>163</v>
      </c>
      <c r="L1060" t="s">
        <v>163</v>
      </c>
      <c r="M1060" t="s">
        <v>163</v>
      </c>
      <c r="N1060" t="s">
        <v>163</v>
      </c>
      <c r="O1060" t="s">
        <v>163</v>
      </c>
      <c r="P1060" t="s">
        <v>163</v>
      </c>
      <c r="Q1060" s="80" t="s">
        <v>163</v>
      </c>
      <c r="R1060" s="79"/>
      <c r="T1060" t="s">
        <v>163</v>
      </c>
      <c r="U1060" t="s">
        <v>163</v>
      </c>
      <c r="V1060" t="s">
        <v>163</v>
      </c>
    </row>
    <row r="1061" spans="2:22" x14ac:dyDescent="0.35">
      <c r="B1061" t="s">
        <v>163</v>
      </c>
      <c r="C1061" s="79" t="s">
        <v>163</v>
      </c>
      <c r="E1061" t="s">
        <v>163</v>
      </c>
      <c r="F1061" t="s">
        <v>163</v>
      </c>
      <c r="G1061" t="s">
        <v>163</v>
      </c>
      <c r="H1061" t="s">
        <v>163</v>
      </c>
      <c r="I1061" t="s">
        <v>163</v>
      </c>
      <c r="J1061" t="s">
        <v>163</v>
      </c>
      <c r="K1061" t="s">
        <v>163</v>
      </c>
      <c r="L1061" t="s">
        <v>163</v>
      </c>
      <c r="M1061" t="s">
        <v>163</v>
      </c>
      <c r="N1061" t="s">
        <v>163</v>
      </c>
      <c r="O1061" t="s">
        <v>163</v>
      </c>
      <c r="P1061" t="s">
        <v>163</v>
      </c>
      <c r="Q1061" s="80" t="s">
        <v>163</v>
      </c>
      <c r="R1061" s="79"/>
      <c r="T1061" t="s">
        <v>163</v>
      </c>
      <c r="U1061" t="s">
        <v>163</v>
      </c>
      <c r="V1061" t="s">
        <v>163</v>
      </c>
    </row>
    <row r="1062" spans="2:22" x14ac:dyDescent="0.35">
      <c r="B1062" t="s">
        <v>163</v>
      </c>
      <c r="C1062" s="79" t="s">
        <v>163</v>
      </c>
      <c r="E1062" t="s">
        <v>163</v>
      </c>
      <c r="F1062" t="s">
        <v>163</v>
      </c>
      <c r="G1062" t="s">
        <v>163</v>
      </c>
      <c r="H1062" t="s">
        <v>163</v>
      </c>
      <c r="I1062" t="s">
        <v>163</v>
      </c>
      <c r="J1062" t="s">
        <v>163</v>
      </c>
      <c r="K1062" t="s">
        <v>163</v>
      </c>
      <c r="L1062" t="s">
        <v>163</v>
      </c>
      <c r="M1062" t="s">
        <v>163</v>
      </c>
      <c r="N1062" t="s">
        <v>163</v>
      </c>
      <c r="O1062" t="s">
        <v>163</v>
      </c>
      <c r="P1062" t="s">
        <v>163</v>
      </c>
      <c r="Q1062" s="80" t="s">
        <v>163</v>
      </c>
      <c r="R1062" s="79"/>
      <c r="T1062" t="s">
        <v>163</v>
      </c>
      <c r="U1062" t="s">
        <v>163</v>
      </c>
      <c r="V1062" t="s">
        <v>163</v>
      </c>
    </row>
    <row r="1063" spans="2:22" x14ac:dyDescent="0.35">
      <c r="B1063" t="s">
        <v>163</v>
      </c>
      <c r="C1063" s="79" t="s">
        <v>163</v>
      </c>
      <c r="E1063" t="s">
        <v>163</v>
      </c>
      <c r="F1063" t="s">
        <v>163</v>
      </c>
      <c r="G1063" t="s">
        <v>163</v>
      </c>
      <c r="H1063" t="s">
        <v>163</v>
      </c>
      <c r="I1063" t="s">
        <v>163</v>
      </c>
      <c r="J1063" t="s">
        <v>163</v>
      </c>
      <c r="K1063" t="s">
        <v>163</v>
      </c>
      <c r="L1063" t="s">
        <v>163</v>
      </c>
      <c r="M1063" t="s">
        <v>163</v>
      </c>
      <c r="N1063" t="s">
        <v>163</v>
      </c>
      <c r="O1063" t="s">
        <v>163</v>
      </c>
      <c r="P1063" t="s">
        <v>163</v>
      </c>
      <c r="Q1063" s="80" t="s">
        <v>163</v>
      </c>
      <c r="R1063" s="79"/>
      <c r="T1063" t="s">
        <v>163</v>
      </c>
      <c r="U1063" t="s">
        <v>163</v>
      </c>
      <c r="V1063" t="s">
        <v>163</v>
      </c>
    </row>
    <row r="1064" spans="2:22" x14ac:dyDescent="0.35">
      <c r="B1064" t="s">
        <v>163</v>
      </c>
      <c r="C1064" s="79" t="s">
        <v>163</v>
      </c>
      <c r="E1064" t="s">
        <v>163</v>
      </c>
      <c r="F1064" t="s">
        <v>163</v>
      </c>
      <c r="G1064" t="s">
        <v>163</v>
      </c>
      <c r="H1064" t="s">
        <v>163</v>
      </c>
      <c r="I1064" t="s">
        <v>163</v>
      </c>
      <c r="J1064" t="s">
        <v>163</v>
      </c>
      <c r="K1064" t="s">
        <v>163</v>
      </c>
      <c r="L1064" t="s">
        <v>163</v>
      </c>
      <c r="M1064" t="s">
        <v>163</v>
      </c>
      <c r="N1064" t="s">
        <v>163</v>
      </c>
      <c r="O1064" t="s">
        <v>163</v>
      </c>
      <c r="P1064" t="s">
        <v>163</v>
      </c>
      <c r="Q1064" s="80" t="s">
        <v>163</v>
      </c>
      <c r="R1064" s="79"/>
      <c r="T1064" t="s">
        <v>163</v>
      </c>
      <c r="U1064" t="s">
        <v>163</v>
      </c>
      <c r="V1064" t="s">
        <v>163</v>
      </c>
    </row>
    <row r="1065" spans="2:22" x14ac:dyDescent="0.35">
      <c r="B1065" t="s">
        <v>163</v>
      </c>
      <c r="C1065" s="79" t="s">
        <v>163</v>
      </c>
      <c r="E1065" t="s">
        <v>163</v>
      </c>
      <c r="F1065" t="s">
        <v>163</v>
      </c>
      <c r="G1065" t="s">
        <v>163</v>
      </c>
      <c r="H1065" t="s">
        <v>163</v>
      </c>
      <c r="I1065" t="s">
        <v>163</v>
      </c>
      <c r="J1065" t="s">
        <v>163</v>
      </c>
      <c r="K1065" t="s">
        <v>163</v>
      </c>
      <c r="L1065" t="s">
        <v>163</v>
      </c>
      <c r="M1065" t="s">
        <v>163</v>
      </c>
      <c r="N1065" t="s">
        <v>163</v>
      </c>
      <c r="O1065" t="s">
        <v>163</v>
      </c>
      <c r="P1065" t="s">
        <v>163</v>
      </c>
      <c r="Q1065" s="80" t="s">
        <v>163</v>
      </c>
      <c r="R1065" s="79"/>
      <c r="T1065" t="s">
        <v>163</v>
      </c>
      <c r="U1065" t="s">
        <v>163</v>
      </c>
      <c r="V1065" t="s">
        <v>163</v>
      </c>
    </row>
    <row r="1066" spans="2:22" x14ac:dyDescent="0.35">
      <c r="B1066" t="s">
        <v>163</v>
      </c>
      <c r="C1066" s="79" t="s">
        <v>163</v>
      </c>
      <c r="E1066" t="s">
        <v>163</v>
      </c>
      <c r="F1066" t="s">
        <v>163</v>
      </c>
      <c r="G1066" t="s">
        <v>163</v>
      </c>
      <c r="H1066" t="s">
        <v>163</v>
      </c>
      <c r="I1066" t="s">
        <v>163</v>
      </c>
      <c r="J1066" t="s">
        <v>163</v>
      </c>
      <c r="K1066" t="s">
        <v>163</v>
      </c>
      <c r="L1066" t="s">
        <v>163</v>
      </c>
      <c r="M1066" t="s">
        <v>163</v>
      </c>
      <c r="N1066" t="s">
        <v>163</v>
      </c>
      <c r="O1066" t="s">
        <v>163</v>
      </c>
      <c r="P1066" t="s">
        <v>163</v>
      </c>
      <c r="Q1066" s="80" t="s">
        <v>163</v>
      </c>
      <c r="R1066" s="79"/>
      <c r="T1066" t="s">
        <v>163</v>
      </c>
      <c r="U1066" t="s">
        <v>163</v>
      </c>
      <c r="V1066" t="s">
        <v>163</v>
      </c>
    </row>
    <row r="1067" spans="2:22" x14ac:dyDescent="0.35">
      <c r="B1067" t="s">
        <v>163</v>
      </c>
      <c r="C1067" s="79" t="s">
        <v>163</v>
      </c>
      <c r="E1067" t="s">
        <v>163</v>
      </c>
      <c r="F1067" t="s">
        <v>163</v>
      </c>
      <c r="G1067" t="s">
        <v>163</v>
      </c>
      <c r="H1067" t="s">
        <v>163</v>
      </c>
      <c r="I1067" t="s">
        <v>163</v>
      </c>
      <c r="J1067" t="s">
        <v>163</v>
      </c>
      <c r="K1067" t="s">
        <v>163</v>
      </c>
      <c r="L1067" t="s">
        <v>163</v>
      </c>
      <c r="M1067" t="s">
        <v>163</v>
      </c>
      <c r="N1067" t="s">
        <v>163</v>
      </c>
      <c r="O1067" t="s">
        <v>163</v>
      </c>
      <c r="P1067" t="s">
        <v>163</v>
      </c>
      <c r="Q1067" s="80" t="s">
        <v>163</v>
      </c>
      <c r="R1067" s="79"/>
      <c r="T1067" t="s">
        <v>163</v>
      </c>
      <c r="U1067" t="s">
        <v>163</v>
      </c>
      <c r="V1067" t="s">
        <v>163</v>
      </c>
    </row>
    <row r="1068" spans="2:22" x14ac:dyDescent="0.35">
      <c r="B1068" t="s">
        <v>163</v>
      </c>
      <c r="C1068" s="79" t="s">
        <v>163</v>
      </c>
      <c r="E1068" t="s">
        <v>163</v>
      </c>
      <c r="F1068" t="s">
        <v>163</v>
      </c>
      <c r="G1068" t="s">
        <v>163</v>
      </c>
      <c r="H1068" t="s">
        <v>163</v>
      </c>
      <c r="I1068" t="s">
        <v>163</v>
      </c>
      <c r="J1068" t="s">
        <v>163</v>
      </c>
      <c r="K1068" t="s">
        <v>163</v>
      </c>
      <c r="L1068" t="s">
        <v>163</v>
      </c>
      <c r="M1068" t="s">
        <v>163</v>
      </c>
      <c r="N1068" t="s">
        <v>163</v>
      </c>
      <c r="O1068" t="s">
        <v>163</v>
      </c>
      <c r="P1068" t="s">
        <v>163</v>
      </c>
      <c r="Q1068" s="80" t="s">
        <v>163</v>
      </c>
      <c r="R1068" s="79"/>
      <c r="T1068" t="s">
        <v>163</v>
      </c>
      <c r="U1068" t="s">
        <v>163</v>
      </c>
      <c r="V1068" t="s">
        <v>163</v>
      </c>
    </row>
    <row r="1069" spans="2:22" x14ac:dyDescent="0.35">
      <c r="B1069" t="s">
        <v>163</v>
      </c>
      <c r="C1069" s="79" t="s">
        <v>163</v>
      </c>
      <c r="E1069" t="s">
        <v>163</v>
      </c>
      <c r="F1069" t="s">
        <v>163</v>
      </c>
      <c r="G1069" t="s">
        <v>163</v>
      </c>
      <c r="H1069" t="s">
        <v>163</v>
      </c>
      <c r="I1069" t="s">
        <v>163</v>
      </c>
      <c r="J1069" t="s">
        <v>163</v>
      </c>
      <c r="K1069" t="s">
        <v>163</v>
      </c>
      <c r="L1069" t="s">
        <v>163</v>
      </c>
      <c r="M1069" t="s">
        <v>163</v>
      </c>
      <c r="N1069" t="s">
        <v>163</v>
      </c>
      <c r="O1069" t="s">
        <v>163</v>
      </c>
      <c r="P1069" t="s">
        <v>163</v>
      </c>
      <c r="Q1069" s="80" t="s">
        <v>163</v>
      </c>
      <c r="R1069" s="79"/>
      <c r="T1069" t="s">
        <v>163</v>
      </c>
      <c r="U1069" t="s">
        <v>163</v>
      </c>
      <c r="V1069" t="s">
        <v>163</v>
      </c>
    </row>
    <row r="1070" spans="2:22" x14ac:dyDescent="0.35">
      <c r="B1070" t="s">
        <v>163</v>
      </c>
      <c r="C1070" s="79" t="s">
        <v>163</v>
      </c>
      <c r="E1070" t="s">
        <v>163</v>
      </c>
      <c r="F1070" t="s">
        <v>163</v>
      </c>
      <c r="G1070" t="s">
        <v>163</v>
      </c>
      <c r="H1070" t="s">
        <v>163</v>
      </c>
      <c r="I1070" t="s">
        <v>163</v>
      </c>
      <c r="J1070" t="s">
        <v>163</v>
      </c>
      <c r="K1070" t="s">
        <v>163</v>
      </c>
      <c r="L1070" t="s">
        <v>163</v>
      </c>
      <c r="M1070" t="s">
        <v>163</v>
      </c>
      <c r="N1070" t="s">
        <v>163</v>
      </c>
      <c r="O1070" t="s">
        <v>163</v>
      </c>
      <c r="P1070" t="s">
        <v>163</v>
      </c>
      <c r="Q1070" s="80" t="s">
        <v>163</v>
      </c>
      <c r="R1070" s="79"/>
      <c r="T1070" t="s">
        <v>163</v>
      </c>
      <c r="U1070" t="s">
        <v>163</v>
      </c>
      <c r="V1070" t="s">
        <v>163</v>
      </c>
    </row>
    <row r="1071" spans="2:22" x14ac:dyDescent="0.35">
      <c r="B1071" t="s">
        <v>163</v>
      </c>
      <c r="C1071" s="79" t="s">
        <v>163</v>
      </c>
      <c r="E1071" t="s">
        <v>163</v>
      </c>
      <c r="F1071" t="s">
        <v>163</v>
      </c>
      <c r="G1071" t="s">
        <v>163</v>
      </c>
      <c r="H1071" t="s">
        <v>163</v>
      </c>
      <c r="I1071" t="s">
        <v>163</v>
      </c>
      <c r="J1071" t="s">
        <v>163</v>
      </c>
      <c r="K1071" t="s">
        <v>163</v>
      </c>
      <c r="L1071" t="s">
        <v>163</v>
      </c>
      <c r="M1071" t="s">
        <v>163</v>
      </c>
      <c r="N1071" t="s">
        <v>163</v>
      </c>
      <c r="O1071" t="s">
        <v>163</v>
      </c>
      <c r="P1071" t="s">
        <v>163</v>
      </c>
      <c r="Q1071" s="80" t="s">
        <v>163</v>
      </c>
      <c r="R1071" s="79"/>
      <c r="T1071" t="s">
        <v>163</v>
      </c>
      <c r="U1071" t="s">
        <v>163</v>
      </c>
      <c r="V1071" t="s">
        <v>163</v>
      </c>
    </row>
    <row r="1072" spans="2:22" x14ac:dyDescent="0.35">
      <c r="B1072" t="s">
        <v>163</v>
      </c>
      <c r="C1072" s="79" t="s">
        <v>163</v>
      </c>
      <c r="E1072" t="s">
        <v>163</v>
      </c>
      <c r="F1072" t="s">
        <v>163</v>
      </c>
      <c r="G1072" t="s">
        <v>163</v>
      </c>
      <c r="H1072" t="s">
        <v>163</v>
      </c>
      <c r="I1072" t="s">
        <v>163</v>
      </c>
      <c r="J1072" t="s">
        <v>163</v>
      </c>
      <c r="K1072" t="s">
        <v>163</v>
      </c>
      <c r="L1072" t="s">
        <v>163</v>
      </c>
      <c r="M1072" t="s">
        <v>163</v>
      </c>
      <c r="N1072" t="s">
        <v>163</v>
      </c>
      <c r="O1072" t="s">
        <v>163</v>
      </c>
      <c r="P1072" t="s">
        <v>163</v>
      </c>
      <c r="Q1072" s="80" t="s">
        <v>163</v>
      </c>
      <c r="R1072" s="79"/>
      <c r="T1072" t="s">
        <v>163</v>
      </c>
      <c r="U1072" t="s">
        <v>163</v>
      </c>
      <c r="V1072" t="s">
        <v>163</v>
      </c>
    </row>
    <row r="1073" spans="2:22" x14ac:dyDescent="0.35">
      <c r="B1073" t="s">
        <v>163</v>
      </c>
      <c r="C1073" s="79" t="s">
        <v>163</v>
      </c>
      <c r="E1073" t="s">
        <v>163</v>
      </c>
      <c r="F1073" t="s">
        <v>163</v>
      </c>
      <c r="G1073" t="s">
        <v>163</v>
      </c>
      <c r="H1073" t="s">
        <v>163</v>
      </c>
      <c r="I1073" t="s">
        <v>163</v>
      </c>
      <c r="J1073" t="s">
        <v>163</v>
      </c>
      <c r="K1073" t="s">
        <v>163</v>
      </c>
      <c r="L1073" t="s">
        <v>163</v>
      </c>
      <c r="M1073" t="s">
        <v>163</v>
      </c>
      <c r="N1073" t="s">
        <v>163</v>
      </c>
      <c r="O1073" t="s">
        <v>163</v>
      </c>
      <c r="P1073" t="s">
        <v>163</v>
      </c>
      <c r="Q1073" s="80" t="s">
        <v>163</v>
      </c>
      <c r="R1073" s="79"/>
      <c r="T1073" t="s">
        <v>163</v>
      </c>
      <c r="U1073" t="s">
        <v>163</v>
      </c>
      <c r="V1073" t="s">
        <v>163</v>
      </c>
    </row>
    <row r="1074" spans="2:22" x14ac:dyDescent="0.35">
      <c r="B1074" t="s">
        <v>163</v>
      </c>
      <c r="C1074" s="79" t="s">
        <v>163</v>
      </c>
      <c r="E1074" t="s">
        <v>163</v>
      </c>
      <c r="F1074" t="s">
        <v>163</v>
      </c>
      <c r="G1074" t="s">
        <v>163</v>
      </c>
      <c r="H1074" t="s">
        <v>163</v>
      </c>
      <c r="I1074" t="s">
        <v>163</v>
      </c>
      <c r="J1074" t="s">
        <v>163</v>
      </c>
      <c r="K1074" t="s">
        <v>163</v>
      </c>
      <c r="L1074" t="s">
        <v>163</v>
      </c>
      <c r="M1074" t="s">
        <v>163</v>
      </c>
      <c r="N1074" t="s">
        <v>163</v>
      </c>
      <c r="O1074" t="s">
        <v>163</v>
      </c>
      <c r="P1074" t="s">
        <v>163</v>
      </c>
      <c r="Q1074" s="80" t="s">
        <v>163</v>
      </c>
      <c r="R1074" s="79"/>
      <c r="T1074" t="s">
        <v>163</v>
      </c>
      <c r="U1074" t="s">
        <v>163</v>
      </c>
      <c r="V1074" t="s">
        <v>163</v>
      </c>
    </row>
    <row r="1075" spans="2:22" x14ac:dyDescent="0.35">
      <c r="B1075" t="s">
        <v>163</v>
      </c>
      <c r="C1075" s="79" t="s">
        <v>163</v>
      </c>
      <c r="E1075" t="s">
        <v>163</v>
      </c>
      <c r="F1075" t="s">
        <v>163</v>
      </c>
      <c r="G1075" t="s">
        <v>163</v>
      </c>
      <c r="H1075" t="s">
        <v>163</v>
      </c>
      <c r="I1075" t="s">
        <v>163</v>
      </c>
      <c r="J1075" t="s">
        <v>163</v>
      </c>
      <c r="K1075" t="s">
        <v>163</v>
      </c>
      <c r="L1075" t="s">
        <v>163</v>
      </c>
      <c r="M1075" t="s">
        <v>163</v>
      </c>
      <c r="N1075" t="s">
        <v>163</v>
      </c>
      <c r="O1075" t="s">
        <v>163</v>
      </c>
      <c r="P1075" t="s">
        <v>163</v>
      </c>
      <c r="Q1075" s="80" t="s">
        <v>163</v>
      </c>
      <c r="R1075" s="79"/>
      <c r="T1075" t="s">
        <v>163</v>
      </c>
      <c r="U1075" t="s">
        <v>163</v>
      </c>
      <c r="V1075" t="s">
        <v>163</v>
      </c>
    </row>
    <row r="1076" spans="2:22" x14ac:dyDescent="0.35">
      <c r="B1076" t="s">
        <v>163</v>
      </c>
      <c r="C1076" s="79" t="s">
        <v>163</v>
      </c>
      <c r="E1076" t="s">
        <v>163</v>
      </c>
      <c r="F1076" t="s">
        <v>163</v>
      </c>
      <c r="G1076" t="s">
        <v>163</v>
      </c>
      <c r="H1076" t="s">
        <v>163</v>
      </c>
      <c r="I1076" t="s">
        <v>163</v>
      </c>
      <c r="J1076" t="s">
        <v>163</v>
      </c>
      <c r="K1076" t="s">
        <v>163</v>
      </c>
      <c r="L1076" t="s">
        <v>163</v>
      </c>
      <c r="M1076" t="s">
        <v>163</v>
      </c>
      <c r="N1076" t="s">
        <v>163</v>
      </c>
      <c r="O1076" t="s">
        <v>163</v>
      </c>
      <c r="P1076" t="s">
        <v>163</v>
      </c>
      <c r="Q1076" s="80" t="s">
        <v>163</v>
      </c>
      <c r="R1076" s="79"/>
      <c r="T1076" t="s">
        <v>163</v>
      </c>
      <c r="U1076" t="s">
        <v>163</v>
      </c>
      <c r="V1076" t="s">
        <v>163</v>
      </c>
    </row>
    <row r="1077" spans="2:22" x14ac:dyDescent="0.35">
      <c r="B1077" t="s">
        <v>163</v>
      </c>
      <c r="C1077" s="79" t="s">
        <v>163</v>
      </c>
      <c r="E1077" t="s">
        <v>163</v>
      </c>
      <c r="F1077" t="s">
        <v>163</v>
      </c>
      <c r="G1077" t="s">
        <v>163</v>
      </c>
      <c r="H1077" t="s">
        <v>163</v>
      </c>
      <c r="I1077" t="s">
        <v>163</v>
      </c>
      <c r="J1077" t="s">
        <v>163</v>
      </c>
      <c r="K1077" t="s">
        <v>163</v>
      </c>
      <c r="L1077" t="s">
        <v>163</v>
      </c>
      <c r="M1077" t="s">
        <v>163</v>
      </c>
      <c r="N1077" t="s">
        <v>163</v>
      </c>
      <c r="O1077" t="s">
        <v>163</v>
      </c>
      <c r="P1077" t="s">
        <v>163</v>
      </c>
      <c r="Q1077" s="80" t="s">
        <v>163</v>
      </c>
      <c r="R1077" s="79"/>
      <c r="T1077" t="s">
        <v>163</v>
      </c>
      <c r="U1077" t="s">
        <v>163</v>
      </c>
      <c r="V1077" t="s">
        <v>163</v>
      </c>
    </row>
    <row r="1078" spans="2:22" x14ac:dyDescent="0.35">
      <c r="B1078" t="s">
        <v>163</v>
      </c>
      <c r="C1078" s="79" t="s">
        <v>163</v>
      </c>
      <c r="E1078" t="s">
        <v>163</v>
      </c>
      <c r="F1078" t="s">
        <v>163</v>
      </c>
      <c r="G1078" t="s">
        <v>163</v>
      </c>
      <c r="H1078" t="s">
        <v>163</v>
      </c>
      <c r="I1078" t="s">
        <v>163</v>
      </c>
      <c r="J1078" t="s">
        <v>163</v>
      </c>
      <c r="K1078" t="s">
        <v>163</v>
      </c>
      <c r="L1078" t="s">
        <v>163</v>
      </c>
      <c r="M1078" t="s">
        <v>163</v>
      </c>
      <c r="N1078" t="s">
        <v>163</v>
      </c>
      <c r="O1078" t="s">
        <v>163</v>
      </c>
      <c r="P1078" t="s">
        <v>163</v>
      </c>
      <c r="Q1078" s="80" t="s">
        <v>163</v>
      </c>
      <c r="R1078" s="79"/>
      <c r="T1078" t="s">
        <v>163</v>
      </c>
      <c r="U1078" t="s">
        <v>163</v>
      </c>
      <c r="V1078" t="s">
        <v>163</v>
      </c>
    </row>
    <row r="1079" spans="2:22" x14ac:dyDescent="0.35">
      <c r="B1079" t="s">
        <v>163</v>
      </c>
      <c r="C1079" s="79" t="s">
        <v>163</v>
      </c>
      <c r="E1079" t="s">
        <v>163</v>
      </c>
      <c r="F1079" t="s">
        <v>163</v>
      </c>
      <c r="G1079" t="s">
        <v>163</v>
      </c>
      <c r="H1079" t="s">
        <v>163</v>
      </c>
      <c r="I1079" t="s">
        <v>163</v>
      </c>
      <c r="J1079" t="s">
        <v>163</v>
      </c>
      <c r="K1079" t="s">
        <v>163</v>
      </c>
      <c r="L1079" t="s">
        <v>163</v>
      </c>
      <c r="M1079" t="s">
        <v>163</v>
      </c>
      <c r="N1079" t="s">
        <v>163</v>
      </c>
      <c r="O1079" t="s">
        <v>163</v>
      </c>
      <c r="P1079" t="s">
        <v>163</v>
      </c>
      <c r="Q1079" s="80" t="s">
        <v>163</v>
      </c>
      <c r="R1079" s="79"/>
      <c r="T1079" t="s">
        <v>163</v>
      </c>
      <c r="U1079" t="s">
        <v>163</v>
      </c>
      <c r="V1079" t="s">
        <v>163</v>
      </c>
    </row>
    <row r="1080" spans="2:22" x14ac:dyDescent="0.35">
      <c r="B1080" t="s">
        <v>163</v>
      </c>
      <c r="C1080" s="79" t="s">
        <v>163</v>
      </c>
      <c r="E1080" t="s">
        <v>163</v>
      </c>
      <c r="F1080" t="s">
        <v>163</v>
      </c>
      <c r="G1080" t="s">
        <v>163</v>
      </c>
      <c r="H1080" t="s">
        <v>163</v>
      </c>
      <c r="I1080" t="s">
        <v>163</v>
      </c>
      <c r="J1080" t="s">
        <v>163</v>
      </c>
      <c r="K1080" t="s">
        <v>163</v>
      </c>
      <c r="L1080" t="s">
        <v>163</v>
      </c>
      <c r="M1080" t="s">
        <v>163</v>
      </c>
      <c r="N1080" t="s">
        <v>163</v>
      </c>
      <c r="O1080" t="s">
        <v>163</v>
      </c>
      <c r="P1080" t="s">
        <v>163</v>
      </c>
      <c r="Q1080" s="80" t="s">
        <v>163</v>
      </c>
      <c r="R1080" s="79"/>
      <c r="T1080" t="s">
        <v>163</v>
      </c>
      <c r="U1080" t="s">
        <v>163</v>
      </c>
      <c r="V1080" t="s">
        <v>163</v>
      </c>
    </row>
    <row r="1081" spans="2:22" x14ac:dyDescent="0.35">
      <c r="B1081" t="s">
        <v>163</v>
      </c>
      <c r="C1081" s="79" t="s">
        <v>163</v>
      </c>
      <c r="E1081" t="s">
        <v>163</v>
      </c>
      <c r="F1081" t="s">
        <v>163</v>
      </c>
      <c r="G1081" t="s">
        <v>163</v>
      </c>
      <c r="H1081" t="s">
        <v>163</v>
      </c>
      <c r="I1081" t="s">
        <v>163</v>
      </c>
      <c r="J1081" t="s">
        <v>163</v>
      </c>
      <c r="K1081" t="s">
        <v>163</v>
      </c>
      <c r="L1081" t="s">
        <v>163</v>
      </c>
      <c r="M1081" t="s">
        <v>163</v>
      </c>
      <c r="N1081" t="s">
        <v>163</v>
      </c>
      <c r="O1081" t="s">
        <v>163</v>
      </c>
      <c r="P1081" t="s">
        <v>163</v>
      </c>
      <c r="Q1081" s="80" t="s">
        <v>163</v>
      </c>
      <c r="R1081" s="79"/>
      <c r="T1081" t="s">
        <v>163</v>
      </c>
      <c r="U1081" t="s">
        <v>163</v>
      </c>
      <c r="V1081" t="s">
        <v>163</v>
      </c>
    </row>
    <row r="1082" spans="2:22" x14ac:dyDescent="0.35">
      <c r="B1082" t="s">
        <v>163</v>
      </c>
      <c r="C1082" s="79" t="s">
        <v>163</v>
      </c>
      <c r="E1082" t="s">
        <v>163</v>
      </c>
      <c r="F1082" t="s">
        <v>163</v>
      </c>
      <c r="G1082" t="s">
        <v>163</v>
      </c>
      <c r="H1082" t="s">
        <v>163</v>
      </c>
      <c r="I1082" t="s">
        <v>163</v>
      </c>
      <c r="J1082" t="s">
        <v>163</v>
      </c>
      <c r="K1082" t="s">
        <v>163</v>
      </c>
      <c r="L1082" t="s">
        <v>163</v>
      </c>
      <c r="M1082" t="s">
        <v>163</v>
      </c>
      <c r="N1082" t="s">
        <v>163</v>
      </c>
      <c r="O1082" t="s">
        <v>163</v>
      </c>
      <c r="P1082" t="s">
        <v>163</v>
      </c>
      <c r="Q1082" s="80" t="s">
        <v>163</v>
      </c>
      <c r="R1082" s="79"/>
      <c r="T1082" t="s">
        <v>163</v>
      </c>
      <c r="U1082" t="s">
        <v>163</v>
      </c>
      <c r="V1082" t="s">
        <v>163</v>
      </c>
    </row>
    <row r="1083" spans="2:22" x14ac:dyDescent="0.35">
      <c r="B1083" t="s">
        <v>163</v>
      </c>
      <c r="C1083" s="79" t="s">
        <v>163</v>
      </c>
      <c r="E1083" t="s">
        <v>163</v>
      </c>
      <c r="F1083" t="s">
        <v>163</v>
      </c>
      <c r="G1083" t="s">
        <v>163</v>
      </c>
      <c r="H1083" t="s">
        <v>163</v>
      </c>
      <c r="I1083" t="s">
        <v>163</v>
      </c>
      <c r="J1083" t="s">
        <v>163</v>
      </c>
      <c r="K1083" t="s">
        <v>163</v>
      </c>
      <c r="L1083" t="s">
        <v>163</v>
      </c>
      <c r="M1083" t="s">
        <v>163</v>
      </c>
      <c r="N1083" t="s">
        <v>163</v>
      </c>
      <c r="O1083" t="s">
        <v>163</v>
      </c>
      <c r="P1083" t="s">
        <v>163</v>
      </c>
      <c r="Q1083" s="80" t="s">
        <v>163</v>
      </c>
      <c r="R1083" s="79"/>
      <c r="T1083" t="s">
        <v>163</v>
      </c>
      <c r="U1083" t="s">
        <v>163</v>
      </c>
      <c r="V1083" t="s">
        <v>163</v>
      </c>
    </row>
    <row r="1084" spans="2:22" x14ac:dyDescent="0.35">
      <c r="B1084" t="s">
        <v>163</v>
      </c>
      <c r="C1084" s="79" t="s">
        <v>163</v>
      </c>
      <c r="E1084" t="s">
        <v>163</v>
      </c>
      <c r="F1084" t="s">
        <v>163</v>
      </c>
      <c r="G1084" t="s">
        <v>163</v>
      </c>
      <c r="H1084" t="s">
        <v>163</v>
      </c>
      <c r="I1084" t="s">
        <v>163</v>
      </c>
      <c r="J1084" t="s">
        <v>163</v>
      </c>
      <c r="K1084" t="s">
        <v>163</v>
      </c>
      <c r="L1084" t="s">
        <v>163</v>
      </c>
      <c r="M1084" t="s">
        <v>163</v>
      </c>
      <c r="N1084" t="s">
        <v>163</v>
      </c>
      <c r="O1084" t="s">
        <v>163</v>
      </c>
      <c r="P1084" t="s">
        <v>163</v>
      </c>
      <c r="Q1084" s="80" t="s">
        <v>163</v>
      </c>
      <c r="R1084" s="79"/>
      <c r="T1084" t="s">
        <v>163</v>
      </c>
      <c r="U1084" t="s">
        <v>163</v>
      </c>
      <c r="V1084" t="s">
        <v>163</v>
      </c>
    </row>
    <row r="1085" spans="2:22" x14ac:dyDescent="0.35">
      <c r="B1085" t="s">
        <v>163</v>
      </c>
      <c r="C1085" s="79" t="s">
        <v>163</v>
      </c>
      <c r="E1085" t="s">
        <v>163</v>
      </c>
      <c r="F1085" t="s">
        <v>163</v>
      </c>
      <c r="G1085" t="s">
        <v>163</v>
      </c>
      <c r="H1085" t="s">
        <v>163</v>
      </c>
      <c r="I1085" t="s">
        <v>163</v>
      </c>
      <c r="J1085" t="s">
        <v>163</v>
      </c>
      <c r="K1085" t="s">
        <v>163</v>
      </c>
      <c r="L1085" t="s">
        <v>163</v>
      </c>
      <c r="M1085" t="s">
        <v>163</v>
      </c>
      <c r="N1085" t="s">
        <v>163</v>
      </c>
      <c r="O1085" t="s">
        <v>163</v>
      </c>
      <c r="P1085" t="s">
        <v>163</v>
      </c>
      <c r="Q1085" s="80" t="s">
        <v>163</v>
      </c>
      <c r="R1085" s="79"/>
      <c r="T1085" t="s">
        <v>163</v>
      </c>
      <c r="U1085" t="s">
        <v>163</v>
      </c>
      <c r="V1085" t="s">
        <v>163</v>
      </c>
    </row>
    <row r="1086" spans="2:22" x14ac:dyDescent="0.35">
      <c r="B1086" t="s">
        <v>163</v>
      </c>
      <c r="C1086" s="79" t="s">
        <v>163</v>
      </c>
      <c r="E1086" t="s">
        <v>163</v>
      </c>
      <c r="F1086" t="s">
        <v>163</v>
      </c>
      <c r="G1086" t="s">
        <v>163</v>
      </c>
      <c r="H1086" t="s">
        <v>163</v>
      </c>
      <c r="I1086" t="s">
        <v>163</v>
      </c>
      <c r="J1086" t="s">
        <v>163</v>
      </c>
      <c r="K1086" t="s">
        <v>163</v>
      </c>
      <c r="L1086" t="s">
        <v>163</v>
      </c>
      <c r="M1086" t="s">
        <v>163</v>
      </c>
      <c r="N1086" t="s">
        <v>163</v>
      </c>
      <c r="O1086" t="s">
        <v>163</v>
      </c>
      <c r="P1086" t="s">
        <v>163</v>
      </c>
      <c r="Q1086" s="80" t="s">
        <v>163</v>
      </c>
      <c r="R1086" s="79"/>
      <c r="T1086" t="s">
        <v>163</v>
      </c>
      <c r="U1086" t="s">
        <v>163</v>
      </c>
      <c r="V1086" t="s">
        <v>163</v>
      </c>
    </row>
    <row r="1087" spans="2:22" x14ac:dyDescent="0.35">
      <c r="B1087" t="s">
        <v>163</v>
      </c>
      <c r="C1087" s="79" t="s">
        <v>163</v>
      </c>
      <c r="E1087" t="s">
        <v>163</v>
      </c>
      <c r="F1087" t="s">
        <v>163</v>
      </c>
      <c r="G1087" t="s">
        <v>163</v>
      </c>
      <c r="H1087" t="s">
        <v>163</v>
      </c>
      <c r="I1087" t="s">
        <v>163</v>
      </c>
      <c r="J1087" t="s">
        <v>163</v>
      </c>
      <c r="K1087" t="s">
        <v>163</v>
      </c>
      <c r="L1087" t="s">
        <v>163</v>
      </c>
      <c r="M1087" t="s">
        <v>163</v>
      </c>
      <c r="N1087" t="s">
        <v>163</v>
      </c>
      <c r="O1087" t="s">
        <v>163</v>
      </c>
      <c r="P1087" t="s">
        <v>163</v>
      </c>
      <c r="Q1087" s="80" t="s">
        <v>163</v>
      </c>
      <c r="R1087" s="79"/>
      <c r="T1087" t="s">
        <v>163</v>
      </c>
      <c r="U1087" t="s">
        <v>163</v>
      </c>
      <c r="V1087" t="s">
        <v>163</v>
      </c>
    </row>
    <row r="1088" spans="2:22" x14ac:dyDescent="0.35">
      <c r="B1088" t="s">
        <v>163</v>
      </c>
      <c r="C1088" s="79" t="s">
        <v>163</v>
      </c>
      <c r="E1088" t="s">
        <v>163</v>
      </c>
      <c r="F1088" t="s">
        <v>163</v>
      </c>
      <c r="G1088" t="s">
        <v>163</v>
      </c>
      <c r="H1088" t="s">
        <v>163</v>
      </c>
      <c r="I1088" t="s">
        <v>163</v>
      </c>
      <c r="J1088" t="s">
        <v>163</v>
      </c>
      <c r="K1088" t="s">
        <v>163</v>
      </c>
      <c r="L1088" t="s">
        <v>163</v>
      </c>
      <c r="M1088" t="s">
        <v>163</v>
      </c>
      <c r="N1088" t="s">
        <v>163</v>
      </c>
      <c r="O1088" t="s">
        <v>163</v>
      </c>
      <c r="P1088" t="s">
        <v>163</v>
      </c>
      <c r="Q1088" s="80" t="s">
        <v>163</v>
      </c>
      <c r="R1088" s="79"/>
      <c r="T1088" t="s">
        <v>163</v>
      </c>
      <c r="U1088" t="s">
        <v>163</v>
      </c>
      <c r="V1088" t="s">
        <v>163</v>
      </c>
    </row>
    <row r="1089" spans="2:22" x14ac:dyDescent="0.35">
      <c r="B1089" t="s">
        <v>163</v>
      </c>
      <c r="C1089" s="79" t="s">
        <v>163</v>
      </c>
      <c r="E1089" t="s">
        <v>163</v>
      </c>
      <c r="F1089" t="s">
        <v>163</v>
      </c>
      <c r="G1089" t="s">
        <v>163</v>
      </c>
      <c r="H1089" t="s">
        <v>163</v>
      </c>
      <c r="I1089" t="s">
        <v>163</v>
      </c>
      <c r="J1089" t="s">
        <v>163</v>
      </c>
      <c r="K1089" t="s">
        <v>163</v>
      </c>
      <c r="L1089" t="s">
        <v>163</v>
      </c>
      <c r="M1089" t="s">
        <v>163</v>
      </c>
      <c r="N1089" t="s">
        <v>163</v>
      </c>
      <c r="O1089" t="s">
        <v>163</v>
      </c>
      <c r="P1089" t="s">
        <v>163</v>
      </c>
      <c r="Q1089" s="80" t="s">
        <v>163</v>
      </c>
      <c r="R1089" s="79"/>
      <c r="T1089" t="s">
        <v>163</v>
      </c>
      <c r="U1089" t="s">
        <v>163</v>
      </c>
      <c r="V1089" t="s">
        <v>163</v>
      </c>
    </row>
    <row r="1090" spans="2:22" x14ac:dyDescent="0.35">
      <c r="B1090" t="s">
        <v>163</v>
      </c>
      <c r="C1090" s="79" t="s">
        <v>163</v>
      </c>
      <c r="E1090" t="s">
        <v>163</v>
      </c>
      <c r="F1090" t="s">
        <v>163</v>
      </c>
      <c r="G1090" t="s">
        <v>163</v>
      </c>
      <c r="H1090" t="s">
        <v>163</v>
      </c>
      <c r="I1090" t="s">
        <v>163</v>
      </c>
      <c r="J1090" t="s">
        <v>163</v>
      </c>
      <c r="K1090" t="s">
        <v>163</v>
      </c>
      <c r="L1090" t="s">
        <v>163</v>
      </c>
      <c r="M1090" t="s">
        <v>163</v>
      </c>
      <c r="N1090" t="s">
        <v>163</v>
      </c>
      <c r="O1090" t="s">
        <v>163</v>
      </c>
      <c r="P1090" t="s">
        <v>163</v>
      </c>
      <c r="Q1090" s="80" t="s">
        <v>163</v>
      </c>
      <c r="R1090" s="79"/>
      <c r="T1090" t="s">
        <v>163</v>
      </c>
      <c r="U1090" t="s">
        <v>163</v>
      </c>
      <c r="V1090" t="s">
        <v>163</v>
      </c>
    </row>
    <row r="1091" spans="2:22" x14ac:dyDescent="0.35">
      <c r="B1091" t="s">
        <v>163</v>
      </c>
      <c r="C1091" s="79" t="s">
        <v>163</v>
      </c>
      <c r="E1091" t="s">
        <v>163</v>
      </c>
      <c r="F1091" t="s">
        <v>163</v>
      </c>
      <c r="G1091" t="s">
        <v>163</v>
      </c>
      <c r="H1091" t="s">
        <v>163</v>
      </c>
      <c r="I1091" t="s">
        <v>163</v>
      </c>
      <c r="J1091" t="s">
        <v>163</v>
      </c>
      <c r="K1091" t="s">
        <v>163</v>
      </c>
      <c r="L1091" t="s">
        <v>163</v>
      </c>
      <c r="M1091" t="s">
        <v>163</v>
      </c>
      <c r="N1091" t="s">
        <v>163</v>
      </c>
      <c r="O1091" t="s">
        <v>163</v>
      </c>
      <c r="P1091" t="s">
        <v>163</v>
      </c>
      <c r="Q1091" s="80" t="s">
        <v>163</v>
      </c>
      <c r="R1091" s="79"/>
      <c r="T1091" t="s">
        <v>163</v>
      </c>
      <c r="U1091" t="s">
        <v>163</v>
      </c>
      <c r="V1091" t="s">
        <v>163</v>
      </c>
    </row>
    <row r="1092" spans="2:22" x14ac:dyDescent="0.35">
      <c r="B1092" t="s">
        <v>163</v>
      </c>
      <c r="C1092" s="79" t="s">
        <v>163</v>
      </c>
      <c r="E1092" t="s">
        <v>163</v>
      </c>
      <c r="F1092" t="s">
        <v>163</v>
      </c>
      <c r="G1092" t="s">
        <v>163</v>
      </c>
      <c r="H1092" t="s">
        <v>163</v>
      </c>
      <c r="I1092" t="s">
        <v>163</v>
      </c>
      <c r="J1092" t="s">
        <v>163</v>
      </c>
      <c r="K1092" t="s">
        <v>163</v>
      </c>
      <c r="L1092" t="s">
        <v>163</v>
      </c>
      <c r="M1092" t="s">
        <v>163</v>
      </c>
      <c r="N1092" t="s">
        <v>163</v>
      </c>
      <c r="O1092" t="s">
        <v>163</v>
      </c>
      <c r="P1092" t="s">
        <v>163</v>
      </c>
      <c r="Q1092" s="80" t="s">
        <v>163</v>
      </c>
      <c r="R1092" s="79"/>
      <c r="T1092" t="s">
        <v>163</v>
      </c>
      <c r="U1092" t="s">
        <v>163</v>
      </c>
      <c r="V1092" t="s">
        <v>163</v>
      </c>
    </row>
    <row r="1093" spans="2:22" x14ac:dyDescent="0.35">
      <c r="B1093" t="s">
        <v>163</v>
      </c>
      <c r="C1093" s="79" t="s">
        <v>163</v>
      </c>
      <c r="E1093" t="s">
        <v>163</v>
      </c>
      <c r="F1093" t="s">
        <v>163</v>
      </c>
      <c r="G1093" t="s">
        <v>163</v>
      </c>
      <c r="H1093" t="s">
        <v>163</v>
      </c>
      <c r="I1093" t="s">
        <v>163</v>
      </c>
      <c r="J1093" t="s">
        <v>163</v>
      </c>
      <c r="K1093" t="s">
        <v>163</v>
      </c>
      <c r="L1093" t="s">
        <v>163</v>
      </c>
      <c r="M1093" t="s">
        <v>163</v>
      </c>
      <c r="N1093" t="s">
        <v>163</v>
      </c>
      <c r="O1093" t="s">
        <v>163</v>
      </c>
      <c r="P1093" t="s">
        <v>163</v>
      </c>
      <c r="Q1093" s="80" t="s">
        <v>163</v>
      </c>
      <c r="R1093" s="79"/>
      <c r="T1093" t="s">
        <v>163</v>
      </c>
      <c r="U1093" t="s">
        <v>163</v>
      </c>
      <c r="V1093" t="s">
        <v>163</v>
      </c>
    </row>
    <row r="1094" spans="2:22" x14ac:dyDescent="0.35">
      <c r="B1094" t="s">
        <v>163</v>
      </c>
      <c r="C1094" s="79" t="s">
        <v>163</v>
      </c>
      <c r="E1094" t="s">
        <v>163</v>
      </c>
      <c r="F1094" t="s">
        <v>163</v>
      </c>
      <c r="G1094" t="s">
        <v>163</v>
      </c>
      <c r="H1094" t="s">
        <v>163</v>
      </c>
      <c r="I1094" t="s">
        <v>163</v>
      </c>
      <c r="J1094" t="s">
        <v>163</v>
      </c>
      <c r="K1094" t="s">
        <v>163</v>
      </c>
      <c r="L1094" t="s">
        <v>163</v>
      </c>
      <c r="M1094" t="s">
        <v>163</v>
      </c>
      <c r="N1094" t="s">
        <v>163</v>
      </c>
      <c r="O1094" t="s">
        <v>163</v>
      </c>
      <c r="P1094" t="s">
        <v>163</v>
      </c>
      <c r="Q1094" s="80" t="s">
        <v>163</v>
      </c>
      <c r="R1094" s="79"/>
      <c r="T1094" t="s">
        <v>163</v>
      </c>
      <c r="U1094" t="s">
        <v>163</v>
      </c>
      <c r="V1094" t="s">
        <v>163</v>
      </c>
    </row>
    <row r="1095" spans="2:22" x14ac:dyDescent="0.35">
      <c r="B1095" t="s">
        <v>163</v>
      </c>
      <c r="C1095" s="79" t="s">
        <v>163</v>
      </c>
      <c r="E1095" t="s">
        <v>163</v>
      </c>
      <c r="F1095" t="s">
        <v>163</v>
      </c>
      <c r="G1095" t="s">
        <v>163</v>
      </c>
      <c r="H1095" t="s">
        <v>163</v>
      </c>
      <c r="I1095" t="s">
        <v>163</v>
      </c>
      <c r="J1095" t="s">
        <v>163</v>
      </c>
      <c r="K1095" t="s">
        <v>163</v>
      </c>
      <c r="L1095" t="s">
        <v>163</v>
      </c>
      <c r="M1095" t="s">
        <v>163</v>
      </c>
      <c r="N1095" t="s">
        <v>163</v>
      </c>
      <c r="O1095" t="s">
        <v>163</v>
      </c>
      <c r="P1095" t="s">
        <v>163</v>
      </c>
      <c r="Q1095" s="80" t="s">
        <v>163</v>
      </c>
      <c r="R1095" s="79"/>
      <c r="T1095" t="s">
        <v>163</v>
      </c>
      <c r="U1095" t="s">
        <v>163</v>
      </c>
      <c r="V1095" t="s">
        <v>163</v>
      </c>
    </row>
    <row r="1096" spans="2:22" x14ac:dyDescent="0.35">
      <c r="B1096" t="s">
        <v>163</v>
      </c>
      <c r="C1096" s="79" t="s">
        <v>163</v>
      </c>
      <c r="E1096" t="s">
        <v>163</v>
      </c>
      <c r="F1096" t="s">
        <v>163</v>
      </c>
      <c r="G1096" t="s">
        <v>163</v>
      </c>
      <c r="H1096" t="s">
        <v>163</v>
      </c>
      <c r="I1096" t="s">
        <v>163</v>
      </c>
      <c r="J1096" t="s">
        <v>163</v>
      </c>
      <c r="K1096" t="s">
        <v>163</v>
      </c>
      <c r="L1096" t="s">
        <v>163</v>
      </c>
      <c r="M1096" t="s">
        <v>163</v>
      </c>
      <c r="N1096" t="s">
        <v>163</v>
      </c>
      <c r="O1096" t="s">
        <v>163</v>
      </c>
      <c r="P1096" t="s">
        <v>163</v>
      </c>
      <c r="Q1096" s="80" t="s">
        <v>163</v>
      </c>
      <c r="R1096" s="79"/>
      <c r="T1096" t="s">
        <v>163</v>
      </c>
      <c r="U1096" t="s">
        <v>163</v>
      </c>
      <c r="V1096" t="s">
        <v>163</v>
      </c>
    </row>
    <row r="1097" spans="2:22" x14ac:dyDescent="0.35">
      <c r="B1097" t="s">
        <v>163</v>
      </c>
      <c r="C1097" s="79" t="s">
        <v>163</v>
      </c>
      <c r="E1097" t="s">
        <v>163</v>
      </c>
      <c r="F1097" t="s">
        <v>163</v>
      </c>
      <c r="G1097" t="s">
        <v>163</v>
      </c>
      <c r="H1097" t="s">
        <v>163</v>
      </c>
      <c r="I1097" t="s">
        <v>163</v>
      </c>
      <c r="J1097" t="s">
        <v>163</v>
      </c>
      <c r="K1097" t="s">
        <v>163</v>
      </c>
      <c r="L1097" t="s">
        <v>163</v>
      </c>
      <c r="M1097" t="s">
        <v>163</v>
      </c>
      <c r="N1097" t="s">
        <v>163</v>
      </c>
      <c r="O1097" t="s">
        <v>163</v>
      </c>
      <c r="P1097" t="s">
        <v>163</v>
      </c>
      <c r="Q1097" s="80" t="s">
        <v>163</v>
      </c>
      <c r="R1097" s="79"/>
      <c r="T1097" t="s">
        <v>163</v>
      </c>
      <c r="U1097" t="s">
        <v>163</v>
      </c>
      <c r="V1097" t="s">
        <v>163</v>
      </c>
    </row>
    <row r="1098" spans="2:22" x14ac:dyDescent="0.35">
      <c r="B1098" t="s">
        <v>163</v>
      </c>
      <c r="C1098" s="79" t="s">
        <v>163</v>
      </c>
      <c r="E1098" t="s">
        <v>163</v>
      </c>
      <c r="F1098" t="s">
        <v>163</v>
      </c>
      <c r="G1098" t="s">
        <v>163</v>
      </c>
      <c r="H1098" t="s">
        <v>163</v>
      </c>
      <c r="I1098" t="s">
        <v>163</v>
      </c>
      <c r="J1098" t="s">
        <v>163</v>
      </c>
      <c r="K1098" t="s">
        <v>163</v>
      </c>
      <c r="L1098" t="s">
        <v>163</v>
      </c>
      <c r="M1098" t="s">
        <v>163</v>
      </c>
      <c r="N1098" t="s">
        <v>163</v>
      </c>
      <c r="O1098" t="s">
        <v>163</v>
      </c>
      <c r="P1098" t="s">
        <v>163</v>
      </c>
      <c r="Q1098" s="80" t="s">
        <v>163</v>
      </c>
      <c r="R1098" s="79"/>
      <c r="T1098" t="s">
        <v>163</v>
      </c>
      <c r="U1098" t="s">
        <v>163</v>
      </c>
      <c r="V1098" t="s">
        <v>163</v>
      </c>
    </row>
    <row r="1099" spans="2:22" x14ac:dyDescent="0.35">
      <c r="B1099" t="s">
        <v>163</v>
      </c>
      <c r="C1099" s="79" t="s">
        <v>163</v>
      </c>
      <c r="E1099" t="s">
        <v>163</v>
      </c>
      <c r="F1099" t="s">
        <v>163</v>
      </c>
      <c r="G1099" t="s">
        <v>163</v>
      </c>
      <c r="H1099" t="s">
        <v>163</v>
      </c>
      <c r="I1099" t="s">
        <v>163</v>
      </c>
      <c r="J1099" t="s">
        <v>163</v>
      </c>
      <c r="K1099" t="s">
        <v>163</v>
      </c>
      <c r="L1099" t="s">
        <v>163</v>
      </c>
      <c r="M1099" t="s">
        <v>163</v>
      </c>
      <c r="N1099" t="s">
        <v>163</v>
      </c>
      <c r="O1099" t="s">
        <v>163</v>
      </c>
      <c r="P1099" t="s">
        <v>163</v>
      </c>
      <c r="Q1099" s="80" t="s">
        <v>163</v>
      </c>
      <c r="R1099" s="79"/>
      <c r="T1099" t="s">
        <v>163</v>
      </c>
      <c r="U1099" t="s">
        <v>163</v>
      </c>
      <c r="V1099" t="s">
        <v>163</v>
      </c>
    </row>
    <row r="1100" spans="2:22" x14ac:dyDescent="0.35">
      <c r="B1100" t="s">
        <v>163</v>
      </c>
      <c r="C1100" s="79" t="s">
        <v>163</v>
      </c>
      <c r="E1100" t="s">
        <v>163</v>
      </c>
      <c r="F1100" t="s">
        <v>163</v>
      </c>
      <c r="G1100" t="s">
        <v>163</v>
      </c>
      <c r="H1100" t="s">
        <v>163</v>
      </c>
      <c r="I1100" t="s">
        <v>163</v>
      </c>
      <c r="J1100" t="s">
        <v>163</v>
      </c>
      <c r="K1100" t="s">
        <v>163</v>
      </c>
      <c r="L1100" t="s">
        <v>163</v>
      </c>
      <c r="M1100" t="s">
        <v>163</v>
      </c>
      <c r="N1100" t="s">
        <v>163</v>
      </c>
      <c r="O1100" t="s">
        <v>163</v>
      </c>
      <c r="P1100" t="s">
        <v>163</v>
      </c>
      <c r="Q1100" s="80" t="s">
        <v>163</v>
      </c>
      <c r="R1100" s="79"/>
      <c r="T1100" t="s">
        <v>163</v>
      </c>
      <c r="U1100" t="s">
        <v>163</v>
      </c>
      <c r="V1100" t="s">
        <v>163</v>
      </c>
    </row>
    <row r="1101" spans="2:22" x14ac:dyDescent="0.35">
      <c r="B1101" t="s">
        <v>163</v>
      </c>
      <c r="C1101" s="79" t="s">
        <v>163</v>
      </c>
      <c r="E1101" t="s">
        <v>163</v>
      </c>
      <c r="F1101" t="s">
        <v>163</v>
      </c>
      <c r="G1101" t="s">
        <v>163</v>
      </c>
      <c r="H1101" t="s">
        <v>163</v>
      </c>
      <c r="I1101" t="s">
        <v>163</v>
      </c>
      <c r="J1101" t="s">
        <v>163</v>
      </c>
      <c r="K1101" t="s">
        <v>163</v>
      </c>
      <c r="L1101" t="s">
        <v>163</v>
      </c>
      <c r="M1101" t="s">
        <v>163</v>
      </c>
      <c r="N1101" t="s">
        <v>163</v>
      </c>
      <c r="O1101" t="s">
        <v>163</v>
      </c>
      <c r="P1101" t="s">
        <v>163</v>
      </c>
      <c r="Q1101" s="80" t="s">
        <v>163</v>
      </c>
      <c r="R1101" s="79"/>
      <c r="T1101" t="s">
        <v>163</v>
      </c>
      <c r="U1101" t="s">
        <v>163</v>
      </c>
      <c r="V1101" t="s">
        <v>163</v>
      </c>
    </row>
    <row r="1102" spans="2:22" x14ac:dyDescent="0.35">
      <c r="B1102" t="s">
        <v>163</v>
      </c>
      <c r="C1102" s="79" t="s">
        <v>163</v>
      </c>
      <c r="E1102" t="s">
        <v>163</v>
      </c>
      <c r="F1102" t="s">
        <v>163</v>
      </c>
      <c r="G1102" t="s">
        <v>163</v>
      </c>
      <c r="H1102" t="s">
        <v>163</v>
      </c>
      <c r="I1102" t="s">
        <v>163</v>
      </c>
      <c r="J1102" t="s">
        <v>163</v>
      </c>
      <c r="K1102" t="s">
        <v>163</v>
      </c>
      <c r="L1102" t="s">
        <v>163</v>
      </c>
      <c r="M1102" t="s">
        <v>163</v>
      </c>
      <c r="N1102" t="s">
        <v>163</v>
      </c>
      <c r="O1102" t="s">
        <v>163</v>
      </c>
      <c r="P1102" t="s">
        <v>163</v>
      </c>
      <c r="Q1102" s="80" t="s">
        <v>163</v>
      </c>
      <c r="R1102" s="79"/>
      <c r="T1102" t="s">
        <v>163</v>
      </c>
      <c r="U1102" t="s">
        <v>163</v>
      </c>
      <c r="V1102" t="s">
        <v>163</v>
      </c>
    </row>
    <row r="1103" spans="2:22" x14ac:dyDescent="0.35">
      <c r="B1103" t="s">
        <v>163</v>
      </c>
      <c r="C1103" s="79" t="s">
        <v>163</v>
      </c>
      <c r="E1103" t="s">
        <v>163</v>
      </c>
      <c r="F1103" t="s">
        <v>163</v>
      </c>
      <c r="G1103" t="s">
        <v>163</v>
      </c>
      <c r="H1103" t="s">
        <v>163</v>
      </c>
      <c r="I1103" t="s">
        <v>163</v>
      </c>
      <c r="J1103" t="s">
        <v>163</v>
      </c>
      <c r="K1103" t="s">
        <v>163</v>
      </c>
      <c r="L1103" t="s">
        <v>163</v>
      </c>
      <c r="M1103" t="s">
        <v>163</v>
      </c>
      <c r="N1103" t="s">
        <v>163</v>
      </c>
      <c r="O1103" t="s">
        <v>163</v>
      </c>
      <c r="P1103" t="s">
        <v>163</v>
      </c>
      <c r="Q1103" s="80" t="s">
        <v>163</v>
      </c>
      <c r="R1103" s="79"/>
      <c r="T1103" t="s">
        <v>163</v>
      </c>
      <c r="U1103" t="s">
        <v>163</v>
      </c>
      <c r="V1103" t="s">
        <v>163</v>
      </c>
    </row>
    <row r="1104" spans="2:22" x14ac:dyDescent="0.35">
      <c r="B1104" t="s">
        <v>163</v>
      </c>
      <c r="C1104" s="79" t="s">
        <v>163</v>
      </c>
      <c r="E1104" t="s">
        <v>163</v>
      </c>
      <c r="F1104" t="s">
        <v>163</v>
      </c>
      <c r="G1104" t="s">
        <v>163</v>
      </c>
      <c r="H1104" t="s">
        <v>163</v>
      </c>
      <c r="I1104" t="s">
        <v>163</v>
      </c>
      <c r="J1104" t="s">
        <v>163</v>
      </c>
      <c r="K1104" t="s">
        <v>163</v>
      </c>
      <c r="L1104" t="s">
        <v>163</v>
      </c>
      <c r="M1104" t="s">
        <v>163</v>
      </c>
      <c r="N1104" t="s">
        <v>163</v>
      </c>
      <c r="O1104" t="s">
        <v>163</v>
      </c>
      <c r="P1104" t="s">
        <v>163</v>
      </c>
      <c r="Q1104" s="80" t="s">
        <v>163</v>
      </c>
      <c r="R1104" s="79"/>
      <c r="T1104" t="s">
        <v>163</v>
      </c>
      <c r="U1104" t="s">
        <v>163</v>
      </c>
      <c r="V1104" t="s">
        <v>163</v>
      </c>
    </row>
    <row r="1105" spans="2:22" x14ac:dyDescent="0.35">
      <c r="B1105" t="s">
        <v>163</v>
      </c>
      <c r="C1105" s="79" t="s">
        <v>163</v>
      </c>
      <c r="E1105" t="s">
        <v>163</v>
      </c>
      <c r="F1105" t="s">
        <v>163</v>
      </c>
      <c r="G1105" t="s">
        <v>163</v>
      </c>
      <c r="H1105" t="s">
        <v>163</v>
      </c>
      <c r="I1105" t="s">
        <v>163</v>
      </c>
      <c r="J1105" t="s">
        <v>163</v>
      </c>
      <c r="K1105" t="s">
        <v>163</v>
      </c>
      <c r="L1105" t="s">
        <v>163</v>
      </c>
      <c r="M1105" t="s">
        <v>163</v>
      </c>
      <c r="N1105" t="s">
        <v>163</v>
      </c>
      <c r="O1105" t="s">
        <v>163</v>
      </c>
      <c r="P1105" t="s">
        <v>163</v>
      </c>
      <c r="Q1105" s="80" t="s">
        <v>163</v>
      </c>
      <c r="R1105" s="79"/>
      <c r="T1105" t="s">
        <v>163</v>
      </c>
      <c r="U1105" t="s">
        <v>163</v>
      </c>
      <c r="V1105" t="s">
        <v>163</v>
      </c>
    </row>
    <row r="1106" spans="2:22" x14ac:dyDescent="0.35">
      <c r="B1106" t="s">
        <v>163</v>
      </c>
      <c r="C1106" s="79" t="s">
        <v>163</v>
      </c>
      <c r="E1106" t="s">
        <v>163</v>
      </c>
      <c r="F1106" t="s">
        <v>163</v>
      </c>
      <c r="G1106" t="s">
        <v>163</v>
      </c>
      <c r="H1106" t="s">
        <v>163</v>
      </c>
      <c r="I1106" t="s">
        <v>163</v>
      </c>
      <c r="J1106" t="s">
        <v>163</v>
      </c>
      <c r="K1106" t="s">
        <v>163</v>
      </c>
      <c r="L1106" t="s">
        <v>163</v>
      </c>
      <c r="M1106" t="s">
        <v>163</v>
      </c>
      <c r="N1106" t="s">
        <v>163</v>
      </c>
      <c r="O1106" t="s">
        <v>163</v>
      </c>
      <c r="P1106" t="s">
        <v>163</v>
      </c>
      <c r="Q1106" s="80" t="s">
        <v>163</v>
      </c>
      <c r="R1106" s="79"/>
      <c r="T1106" t="s">
        <v>163</v>
      </c>
      <c r="U1106" t="s">
        <v>163</v>
      </c>
      <c r="V1106" t="s">
        <v>163</v>
      </c>
    </row>
    <row r="1107" spans="2:22" x14ac:dyDescent="0.35">
      <c r="B1107" t="s">
        <v>163</v>
      </c>
      <c r="C1107" s="79" t="s">
        <v>163</v>
      </c>
      <c r="E1107" t="s">
        <v>163</v>
      </c>
      <c r="F1107" t="s">
        <v>163</v>
      </c>
      <c r="G1107" t="s">
        <v>163</v>
      </c>
      <c r="H1107" t="s">
        <v>163</v>
      </c>
      <c r="I1107" t="s">
        <v>163</v>
      </c>
      <c r="J1107" t="s">
        <v>163</v>
      </c>
      <c r="K1107" t="s">
        <v>163</v>
      </c>
      <c r="L1107" t="s">
        <v>163</v>
      </c>
      <c r="M1107" t="s">
        <v>163</v>
      </c>
      <c r="N1107" t="s">
        <v>163</v>
      </c>
      <c r="O1107" t="s">
        <v>163</v>
      </c>
      <c r="P1107" t="s">
        <v>163</v>
      </c>
      <c r="Q1107" s="80" t="s">
        <v>163</v>
      </c>
      <c r="R1107" s="79"/>
      <c r="T1107" t="s">
        <v>163</v>
      </c>
      <c r="U1107" t="s">
        <v>163</v>
      </c>
      <c r="V1107" t="s">
        <v>163</v>
      </c>
    </row>
    <row r="1108" spans="2:22" x14ac:dyDescent="0.35">
      <c r="B1108" t="s">
        <v>163</v>
      </c>
      <c r="C1108" s="79" t="s">
        <v>163</v>
      </c>
      <c r="E1108" t="s">
        <v>163</v>
      </c>
      <c r="F1108" t="s">
        <v>163</v>
      </c>
      <c r="G1108" t="s">
        <v>163</v>
      </c>
      <c r="H1108" t="s">
        <v>163</v>
      </c>
      <c r="I1108" t="s">
        <v>163</v>
      </c>
      <c r="J1108" t="s">
        <v>163</v>
      </c>
      <c r="K1108" t="s">
        <v>163</v>
      </c>
      <c r="L1108" t="s">
        <v>163</v>
      </c>
      <c r="M1108" t="s">
        <v>163</v>
      </c>
      <c r="N1108" t="s">
        <v>163</v>
      </c>
      <c r="O1108" t="s">
        <v>163</v>
      </c>
      <c r="P1108" t="s">
        <v>163</v>
      </c>
      <c r="Q1108" s="80" t="s">
        <v>163</v>
      </c>
      <c r="R1108" s="79"/>
      <c r="T1108" t="s">
        <v>163</v>
      </c>
      <c r="U1108" t="s">
        <v>163</v>
      </c>
      <c r="V1108" t="s">
        <v>163</v>
      </c>
    </row>
    <row r="1109" spans="2:22" x14ac:dyDescent="0.35">
      <c r="B1109" t="s">
        <v>163</v>
      </c>
      <c r="C1109" s="79" t="s">
        <v>163</v>
      </c>
      <c r="E1109" t="s">
        <v>163</v>
      </c>
      <c r="F1109" t="s">
        <v>163</v>
      </c>
      <c r="G1109" t="s">
        <v>163</v>
      </c>
      <c r="H1109" t="s">
        <v>163</v>
      </c>
      <c r="I1109" t="s">
        <v>163</v>
      </c>
      <c r="J1109" t="s">
        <v>163</v>
      </c>
      <c r="K1109" t="s">
        <v>163</v>
      </c>
      <c r="L1109" t="s">
        <v>163</v>
      </c>
      <c r="M1109" t="s">
        <v>163</v>
      </c>
      <c r="N1109" t="s">
        <v>163</v>
      </c>
      <c r="O1109" t="s">
        <v>163</v>
      </c>
      <c r="P1109" t="s">
        <v>163</v>
      </c>
      <c r="Q1109" s="80" t="s">
        <v>163</v>
      </c>
      <c r="R1109" s="79"/>
      <c r="T1109" t="s">
        <v>163</v>
      </c>
      <c r="U1109" t="s">
        <v>163</v>
      </c>
      <c r="V1109" t="s">
        <v>163</v>
      </c>
    </row>
    <row r="1110" spans="2:22" x14ac:dyDescent="0.35">
      <c r="B1110" t="s">
        <v>163</v>
      </c>
      <c r="C1110" s="79" t="s">
        <v>163</v>
      </c>
      <c r="E1110" t="s">
        <v>163</v>
      </c>
      <c r="F1110" t="s">
        <v>163</v>
      </c>
      <c r="G1110" t="s">
        <v>163</v>
      </c>
      <c r="H1110" t="s">
        <v>163</v>
      </c>
      <c r="I1110" t="s">
        <v>163</v>
      </c>
      <c r="J1110" t="s">
        <v>163</v>
      </c>
      <c r="K1110" t="s">
        <v>163</v>
      </c>
      <c r="L1110" t="s">
        <v>163</v>
      </c>
      <c r="M1110" t="s">
        <v>163</v>
      </c>
      <c r="N1110" t="s">
        <v>163</v>
      </c>
      <c r="O1110" t="s">
        <v>163</v>
      </c>
      <c r="P1110" t="s">
        <v>163</v>
      </c>
      <c r="Q1110" s="80" t="s">
        <v>163</v>
      </c>
      <c r="R1110" s="79"/>
      <c r="T1110" t="s">
        <v>163</v>
      </c>
      <c r="U1110" t="s">
        <v>163</v>
      </c>
      <c r="V1110" t="s">
        <v>163</v>
      </c>
    </row>
    <row r="1111" spans="2:22" x14ac:dyDescent="0.35">
      <c r="B1111" t="s">
        <v>163</v>
      </c>
      <c r="C1111" s="79" t="s">
        <v>163</v>
      </c>
      <c r="E1111" t="s">
        <v>163</v>
      </c>
      <c r="F1111" t="s">
        <v>163</v>
      </c>
      <c r="G1111" t="s">
        <v>163</v>
      </c>
      <c r="H1111" t="s">
        <v>163</v>
      </c>
      <c r="I1111" t="s">
        <v>163</v>
      </c>
      <c r="J1111" t="s">
        <v>163</v>
      </c>
      <c r="K1111" t="s">
        <v>163</v>
      </c>
      <c r="L1111" t="s">
        <v>163</v>
      </c>
      <c r="M1111" t="s">
        <v>163</v>
      </c>
      <c r="N1111" t="s">
        <v>163</v>
      </c>
      <c r="O1111" t="s">
        <v>163</v>
      </c>
      <c r="P1111" t="s">
        <v>163</v>
      </c>
      <c r="Q1111" s="80" t="s">
        <v>163</v>
      </c>
      <c r="R1111" s="79"/>
      <c r="T1111" t="s">
        <v>163</v>
      </c>
      <c r="U1111" t="s">
        <v>163</v>
      </c>
      <c r="V1111" t="s">
        <v>163</v>
      </c>
    </row>
    <row r="1112" spans="2:22" x14ac:dyDescent="0.35">
      <c r="B1112" t="s">
        <v>163</v>
      </c>
      <c r="C1112" s="79" t="s">
        <v>163</v>
      </c>
      <c r="E1112" t="s">
        <v>163</v>
      </c>
      <c r="F1112" t="s">
        <v>163</v>
      </c>
      <c r="G1112" t="s">
        <v>163</v>
      </c>
      <c r="H1112" t="s">
        <v>163</v>
      </c>
      <c r="I1112" t="s">
        <v>163</v>
      </c>
      <c r="J1112" t="s">
        <v>163</v>
      </c>
      <c r="K1112" t="s">
        <v>163</v>
      </c>
      <c r="L1112" t="s">
        <v>163</v>
      </c>
      <c r="M1112" t="s">
        <v>163</v>
      </c>
      <c r="N1112" t="s">
        <v>163</v>
      </c>
      <c r="O1112" t="s">
        <v>163</v>
      </c>
      <c r="P1112" t="s">
        <v>163</v>
      </c>
      <c r="Q1112" s="80" t="s">
        <v>163</v>
      </c>
      <c r="R1112" s="79"/>
      <c r="T1112" t="s">
        <v>163</v>
      </c>
      <c r="U1112" t="s">
        <v>163</v>
      </c>
      <c r="V1112" t="s">
        <v>163</v>
      </c>
    </row>
    <row r="1113" spans="2:22" x14ac:dyDescent="0.35">
      <c r="B1113" t="s">
        <v>163</v>
      </c>
      <c r="C1113" s="79" t="s">
        <v>163</v>
      </c>
      <c r="E1113" t="s">
        <v>163</v>
      </c>
      <c r="F1113" t="s">
        <v>163</v>
      </c>
      <c r="G1113" t="s">
        <v>163</v>
      </c>
      <c r="H1113" t="s">
        <v>163</v>
      </c>
      <c r="I1113" t="s">
        <v>163</v>
      </c>
      <c r="J1113" t="s">
        <v>163</v>
      </c>
      <c r="K1113" t="s">
        <v>163</v>
      </c>
      <c r="L1113" t="s">
        <v>163</v>
      </c>
      <c r="M1113" t="s">
        <v>163</v>
      </c>
      <c r="N1113" t="s">
        <v>163</v>
      </c>
      <c r="O1113" t="s">
        <v>163</v>
      </c>
      <c r="P1113" t="s">
        <v>163</v>
      </c>
      <c r="Q1113" s="80" t="s">
        <v>163</v>
      </c>
      <c r="R1113" s="79"/>
      <c r="T1113" t="s">
        <v>163</v>
      </c>
      <c r="U1113" t="s">
        <v>163</v>
      </c>
      <c r="V1113" t="s">
        <v>163</v>
      </c>
    </row>
    <row r="1114" spans="2:22" x14ac:dyDescent="0.35">
      <c r="B1114" t="s">
        <v>163</v>
      </c>
      <c r="C1114" s="79" t="s">
        <v>163</v>
      </c>
      <c r="E1114" t="s">
        <v>163</v>
      </c>
      <c r="F1114" t="s">
        <v>163</v>
      </c>
      <c r="G1114" t="s">
        <v>163</v>
      </c>
      <c r="H1114" t="s">
        <v>163</v>
      </c>
      <c r="I1114" t="s">
        <v>163</v>
      </c>
      <c r="J1114" t="s">
        <v>163</v>
      </c>
      <c r="K1114" t="s">
        <v>163</v>
      </c>
      <c r="L1114" t="s">
        <v>163</v>
      </c>
      <c r="M1114" t="s">
        <v>163</v>
      </c>
      <c r="N1114" t="s">
        <v>163</v>
      </c>
      <c r="O1114" t="s">
        <v>163</v>
      </c>
      <c r="P1114" t="s">
        <v>163</v>
      </c>
      <c r="Q1114" s="80" t="s">
        <v>163</v>
      </c>
      <c r="R1114" s="79"/>
      <c r="T1114" t="s">
        <v>163</v>
      </c>
      <c r="U1114" t="s">
        <v>163</v>
      </c>
      <c r="V1114" t="s">
        <v>163</v>
      </c>
    </row>
    <row r="1115" spans="2:22" x14ac:dyDescent="0.35">
      <c r="B1115" t="s">
        <v>163</v>
      </c>
      <c r="C1115" s="79" t="s">
        <v>163</v>
      </c>
      <c r="E1115" t="s">
        <v>163</v>
      </c>
      <c r="F1115" t="s">
        <v>163</v>
      </c>
      <c r="G1115" t="s">
        <v>163</v>
      </c>
      <c r="H1115" t="s">
        <v>163</v>
      </c>
      <c r="I1115" t="s">
        <v>163</v>
      </c>
      <c r="J1115" t="s">
        <v>163</v>
      </c>
      <c r="K1115" t="s">
        <v>163</v>
      </c>
      <c r="L1115" t="s">
        <v>163</v>
      </c>
      <c r="M1115" t="s">
        <v>163</v>
      </c>
      <c r="N1115" t="s">
        <v>163</v>
      </c>
      <c r="O1115" t="s">
        <v>163</v>
      </c>
      <c r="P1115" t="s">
        <v>163</v>
      </c>
      <c r="Q1115" s="80" t="s">
        <v>163</v>
      </c>
      <c r="R1115" s="79"/>
      <c r="T1115" t="s">
        <v>163</v>
      </c>
      <c r="U1115" t="s">
        <v>163</v>
      </c>
      <c r="V1115" t="s">
        <v>163</v>
      </c>
    </row>
    <row r="1116" spans="2:22" x14ac:dyDescent="0.35">
      <c r="B1116" t="s">
        <v>163</v>
      </c>
      <c r="C1116" s="79" t="s">
        <v>163</v>
      </c>
      <c r="E1116" t="s">
        <v>163</v>
      </c>
      <c r="F1116" t="s">
        <v>163</v>
      </c>
      <c r="G1116" t="s">
        <v>163</v>
      </c>
      <c r="H1116" t="s">
        <v>163</v>
      </c>
      <c r="I1116" t="s">
        <v>163</v>
      </c>
      <c r="J1116" t="s">
        <v>163</v>
      </c>
      <c r="K1116" t="s">
        <v>163</v>
      </c>
      <c r="L1116" t="s">
        <v>163</v>
      </c>
      <c r="M1116" t="s">
        <v>163</v>
      </c>
      <c r="N1116" t="s">
        <v>163</v>
      </c>
      <c r="O1116" t="s">
        <v>163</v>
      </c>
      <c r="P1116" t="s">
        <v>163</v>
      </c>
      <c r="Q1116" s="80" t="s">
        <v>163</v>
      </c>
      <c r="R1116" s="79"/>
      <c r="T1116" t="s">
        <v>163</v>
      </c>
      <c r="U1116" t="s">
        <v>163</v>
      </c>
      <c r="V1116" t="s">
        <v>163</v>
      </c>
    </row>
    <row r="1117" spans="2:22" x14ac:dyDescent="0.35">
      <c r="B1117" t="s">
        <v>163</v>
      </c>
      <c r="C1117" s="79" t="s">
        <v>163</v>
      </c>
      <c r="E1117" t="s">
        <v>163</v>
      </c>
      <c r="F1117" t="s">
        <v>163</v>
      </c>
      <c r="G1117" t="s">
        <v>163</v>
      </c>
      <c r="H1117" t="s">
        <v>163</v>
      </c>
      <c r="I1117" t="s">
        <v>163</v>
      </c>
      <c r="J1117" t="s">
        <v>163</v>
      </c>
      <c r="K1117" t="s">
        <v>163</v>
      </c>
      <c r="L1117" t="s">
        <v>163</v>
      </c>
      <c r="M1117" t="s">
        <v>163</v>
      </c>
      <c r="N1117" t="s">
        <v>163</v>
      </c>
      <c r="O1117" t="s">
        <v>163</v>
      </c>
      <c r="P1117" t="s">
        <v>163</v>
      </c>
      <c r="Q1117" s="80" t="s">
        <v>163</v>
      </c>
      <c r="R1117" s="79"/>
      <c r="T1117" t="s">
        <v>163</v>
      </c>
      <c r="U1117" t="s">
        <v>163</v>
      </c>
      <c r="V1117" t="s">
        <v>163</v>
      </c>
    </row>
    <row r="1118" spans="2:22" x14ac:dyDescent="0.35">
      <c r="B1118" t="s">
        <v>163</v>
      </c>
      <c r="C1118" s="79" t="s">
        <v>163</v>
      </c>
      <c r="E1118" t="s">
        <v>163</v>
      </c>
      <c r="F1118" t="s">
        <v>163</v>
      </c>
      <c r="G1118" t="s">
        <v>163</v>
      </c>
      <c r="H1118" t="s">
        <v>163</v>
      </c>
      <c r="I1118" t="s">
        <v>163</v>
      </c>
      <c r="J1118" t="s">
        <v>163</v>
      </c>
      <c r="K1118" t="s">
        <v>163</v>
      </c>
      <c r="L1118" t="s">
        <v>163</v>
      </c>
      <c r="M1118" t="s">
        <v>163</v>
      </c>
      <c r="N1118" t="s">
        <v>163</v>
      </c>
      <c r="O1118" t="s">
        <v>163</v>
      </c>
      <c r="P1118" t="s">
        <v>163</v>
      </c>
      <c r="Q1118" s="80" t="s">
        <v>163</v>
      </c>
      <c r="R1118" s="79"/>
      <c r="T1118" t="s">
        <v>163</v>
      </c>
      <c r="U1118" t="s">
        <v>163</v>
      </c>
      <c r="V1118" t="s">
        <v>163</v>
      </c>
    </row>
    <row r="1119" spans="2:22" x14ac:dyDescent="0.35">
      <c r="B1119" t="s">
        <v>163</v>
      </c>
      <c r="C1119" s="79" t="s">
        <v>163</v>
      </c>
      <c r="E1119" t="s">
        <v>163</v>
      </c>
      <c r="F1119" t="s">
        <v>163</v>
      </c>
      <c r="G1119" t="s">
        <v>163</v>
      </c>
      <c r="H1119" t="s">
        <v>163</v>
      </c>
      <c r="I1119" t="s">
        <v>163</v>
      </c>
      <c r="J1119" t="s">
        <v>163</v>
      </c>
      <c r="K1119" t="s">
        <v>163</v>
      </c>
      <c r="L1119" t="s">
        <v>163</v>
      </c>
      <c r="M1119" t="s">
        <v>163</v>
      </c>
      <c r="N1119" t="s">
        <v>163</v>
      </c>
      <c r="O1119" t="s">
        <v>163</v>
      </c>
      <c r="P1119" t="s">
        <v>163</v>
      </c>
      <c r="Q1119" s="80" t="s">
        <v>163</v>
      </c>
      <c r="R1119" s="79"/>
      <c r="T1119" t="s">
        <v>163</v>
      </c>
      <c r="U1119" t="s">
        <v>163</v>
      </c>
      <c r="V1119" t="s">
        <v>163</v>
      </c>
    </row>
    <row r="1120" spans="2:22" x14ac:dyDescent="0.35">
      <c r="B1120" t="s">
        <v>163</v>
      </c>
      <c r="C1120" s="79" t="s">
        <v>163</v>
      </c>
      <c r="E1120" t="s">
        <v>163</v>
      </c>
      <c r="F1120" t="s">
        <v>163</v>
      </c>
      <c r="G1120" t="s">
        <v>163</v>
      </c>
      <c r="H1120" t="s">
        <v>163</v>
      </c>
      <c r="I1120" t="s">
        <v>163</v>
      </c>
      <c r="J1120" t="s">
        <v>163</v>
      </c>
      <c r="K1120" t="s">
        <v>163</v>
      </c>
      <c r="L1120" t="s">
        <v>163</v>
      </c>
      <c r="M1120" t="s">
        <v>163</v>
      </c>
      <c r="N1120" t="s">
        <v>163</v>
      </c>
      <c r="O1120" t="s">
        <v>163</v>
      </c>
      <c r="P1120" t="s">
        <v>163</v>
      </c>
      <c r="Q1120" s="80" t="s">
        <v>163</v>
      </c>
      <c r="R1120" s="79"/>
      <c r="T1120" t="s">
        <v>163</v>
      </c>
      <c r="U1120" t="s">
        <v>163</v>
      </c>
      <c r="V1120" t="s">
        <v>163</v>
      </c>
    </row>
    <row r="1121" spans="2:22" x14ac:dyDescent="0.35">
      <c r="B1121" t="s">
        <v>163</v>
      </c>
      <c r="C1121" s="79" t="s">
        <v>163</v>
      </c>
      <c r="E1121" t="s">
        <v>163</v>
      </c>
      <c r="F1121" t="s">
        <v>163</v>
      </c>
      <c r="G1121" t="s">
        <v>163</v>
      </c>
      <c r="H1121" t="s">
        <v>163</v>
      </c>
      <c r="I1121" t="s">
        <v>163</v>
      </c>
      <c r="J1121" t="s">
        <v>163</v>
      </c>
      <c r="K1121" t="s">
        <v>163</v>
      </c>
      <c r="L1121" t="s">
        <v>163</v>
      </c>
      <c r="M1121" t="s">
        <v>163</v>
      </c>
      <c r="N1121" t="s">
        <v>163</v>
      </c>
      <c r="O1121" t="s">
        <v>163</v>
      </c>
      <c r="P1121" t="s">
        <v>163</v>
      </c>
      <c r="Q1121" s="80" t="s">
        <v>163</v>
      </c>
      <c r="R1121" s="79"/>
      <c r="T1121" t="s">
        <v>163</v>
      </c>
      <c r="U1121" t="s">
        <v>163</v>
      </c>
      <c r="V1121" t="s">
        <v>163</v>
      </c>
    </row>
    <row r="1122" spans="2:22" x14ac:dyDescent="0.35">
      <c r="B1122" t="s">
        <v>163</v>
      </c>
      <c r="C1122" s="79" t="s">
        <v>163</v>
      </c>
      <c r="E1122" t="s">
        <v>163</v>
      </c>
      <c r="F1122" t="s">
        <v>163</v>
      </c>
      <c r="G1122" t="s">
        <v>163</v>
      </c>
      <c r="H1122" t="s">
        <v>163</v>
      </c>
      <c r="I1122" t="s">
        <v>163</v>
      </c>
      <c r="J1122" t="s">
        <v>163</v>
      </c>
      <c r="K1122" t="s">
        <v>163</v>
      </c>
      <c r="L1122" t="s">
        <v>163</v>
      </c>
      <c r="M1122" t="s">
        <v>163</v>
      </c>
      <c r="N1122" t="s">
        <v>163</v>
      </c>
      <c r="O1122" t="s">
        <v>163</v>
      </c>
      <c r="P1122" t="s">
        <v>163</v>
      </c>
      <c r="Q1122" s="80" t="s">
        <v>163</v>
      </c>
      <c r="R1122" s="79"/>
      <c r="T1122" t="s">
        <v>163</v>
      </c>
      <c r="U1122" t="s">
        <v>163</v>
      </c>
      <c r="V1122" t="s">
        <v>163</v>
      </c>
    </row>
    <row r="1123" spans="2:22" x14ac:dyDescent="0.35">
      <c r="B1123" t="s">
        <v>163</v>
      </c>
      <c r="C1123" s="79" t="s">
        <v>163</v>
      </c>
      <c r="E1123" t="s">
        <v>163</v>
      </c>
      <c r="F1123" t="s">
        <v>163</v>
      </c>
      <c r="G1123" t="s">
        <v>163</v>
      </c>
      <c r="H1123" t="s">
        <v>163</v>
      </c>
      <c r="I1123" t="s">
        <v>163</v>
      </c>
      <c r="J1123" t="s">
        <v>163</v>
      </c>
      <c r="K1123" t="s">
        <v>163</v>
      </c>
      <c r="L1123" t="s">
        <v>163</v>
      </c>
      <c r="M1123" t="s">
        <v>163</v>
      </c>
      <c r="N1123" t="s">
        <v>163</v>
      </c>
      <c r="O1123" t="s">
        <v>163</v>
      </c>
      <c r="P1123" t="s">
        <v>163</v>
      </c>
      <c r="Q1123" s="80" t="s">
        <v>163</v>
      </c>
      <c r="R1123" s="79"/>
      <c r="T1123" t="s">
        <v>163</v>
      </c>
      <c r="U1123" t="s">
        <v>163</v>
      </c>
      <c r="V1123" t="s">
        <v>163</v>
      </c>
    </row>
    <row r="1124" spans="2:22" x14ac:dyDescent="0.35">
      <c r="B1124" t="s">
        <v>163</v>
      </c>
      <c r="C1124" s="79" t="s">
        <v>163</v>
      </c>
      <c r="E1124" t="s">
        <v>163</v>
      </c>
      <c r="F1124" t="s">
        <v>163</v>
      </c>
      <c r="G1124" t="s">
        <v>163</v>
      </c>
      <c r="H1124" t="s">
        <v>163</v>
      </c>
      <c r="I1124" t="s">
        <v>163</v>
      </c>
      <c r="J1124" t="s">
        <v>163</v>
      </c>
      <c r="K1124" t="s">
        <v>163</v>
      </c>
      <c r="L1124" t="s">
        <v>163</v>
      </c>
      <c r="M1124" t="s">
        <v>163</v>
      </c>
      <c r="N1124" t="s">
        <v>163</v>
      </c>
      <c r="O1124" t="s">
        <v>163</v>
      </c>
      <c r="P1124" t="s">
        <v>163</v>
      </c>
      <c r="Q1124" s="80" t="s">
        <v>163</v>
      </c>
      <c r="R1124" s="79"/>
      <c r="T1124" t="s">
        <v>163</v>
      </c>
      <c r="U1124" t="s">
        <v>163</v>
      </c>
      <c r="V1124" t="s">
        <v>163</v>
      </c>
    </row>
    <row r="1125" spans="2:22" x14ac:dyDescent="0.35">
      <c r="B1125" t="s">
        <v>163</v>
      </c>
      <c r="C1125" s="79" t="s">
        <v>163</v>
      </c>
      <c r="E1125" t="s">
        <v>163</v>
      </c>
      <c r="F1125" t="s">
        <v>163</v>
      </c>
      <c r="G1125" t="s">
        <v>163</v>
      </c>
      <c r="H1125" t="s">
        <v>163</v>
      </c>
      <c r="I1125" t="s">
        <v>163</v>
      </c>
      <c r="J1125" t="s">
        <v>163</v>
      </c>
      <c r="K1125" t="s">
        <v>163</v>
      </c>
      <c r="L1125" t="s">
        <v>163</v>
      </c>
      <c r="M1125" t="s">
        <v>163</v>
      </c>
      <c r="N1125" t="s">
        <v>163</v>
      </c>
      <c r="O1125" t="s">
        <v>163</v>
      </c>
      <c r="P1125" t="s">
        <v>163</v>
      </c>
      <c r="Q1125" s="80" t="s">
        <v>163</v>
      </c>
      <c r="R1125" s="79"/>
      <c r="T1125" t="s">
        <v>163</v>
      </c>
      <c r="U1125" t="s">
        <v>163</v>
      </c>
      <c r="V1125" t="s">
        <v>163</v>
      </c>
    </row>
    <row r="1126" spans="2:22" x14ac:dyDescent="0.35">
      <c r="B1126" t="s">
        <v>163</v>
      </c>
      <c r="C1126" s="79" t="s">
        <v>163</v>
      </c>
      <c r="E1126" t="s">
        <v>163</v>
      </c>
      <c r="F1126" t="s">
        <v>163</v>
      </c>
      <c r="G1126" t="s">
        <v>163</v>
      </c>
      <c r="H1126" t="s">
        <v>163</v>
      </c>
      <c r="I1126" t="s">
        <v>163</v>
      </c>
      <c r="J1126" t="s">
        <v>163</v>
      </c>
      <c r="K1126" t="s">
        <v>163</v>
      </c>
      <c r="L1126" t="s">
        <v>163</v>
      </c>
      <c r="M1126" t="s">
        <v>163</v>
      </c>
      <c r="N1126" t="s">
        <v>163</v>
      </c>
      <c r="O1126" t="s">
        <v>163</v>
      </c>
      <c r="P1126" t="s">
        <v>163</v>
      </c>
      <c r="Q1126" s="80" t="s">
        <v>163</v>
      </c>
      <c r="R1126" s="79"/>
      <c r="T1126" t="s">
        <v>163</v>
      </c>
      <c r="U1126" t="s">
        <v>163</v>
      </c>
      <c r="V1126" t="s">
        <v>163</v>
      </c>
    </row>
    <row r="1127" spans="2:22" x14ac:dyDescent="0.35">
      <c r="B1127" t="s">
        <v>163</v>
      </c>
      <c r="C1127" s="79" t="s">
        <v>163</v>
      </c>
      <c r="E1127" t="s">
        <v>163</v>
      </c>
      <c r="F1127" t="s">
        <v>163</v>
      </c>
      <c r="G1127" t="s">
        <v>163</v>
      </c>
      <c r="H1127" t="s">
        <v>163</v>
      </c>
      <c r="I1127" t="s">
        <v>163</v>
      </c>
      <c r="J1127" t="s">
        <v>163</v>
      </c>
      <c r="K1127" t="s">
        <v>163</v>
      </c>
      <c r="L1127" t="s">
        <v>163</v>
      </c>
      <c r="M1127" t="s">
        <v>163</v>
      </c>
      <c r="N1127" t="s">
        <v>163</v>
      </c>
      <c r="O1127" t="s">
        <v>163</v>
      </c>
      <c r="P1127" t="s">
        <v>163</v>
      </c>
      <c r="Q1127" s="80" t="s">
        <v>163</v>
      </c>
      <c r="R1127" s="79"/>
      <c r="T1127" t="s">
        <v>163</v>
      </c>
      <c r="U1127" t="s">
        <v>163</v>
      </c>
      <c r="V1127" t="s">
        <v>163</v>
      </c>
    </row>
    <row r="1128" spans="2:22" x14ac:dyDescent="0.35">
      <c r="B1128" t="s">
        <v>163</v>
      </c>
      <c r="C1128" s="79" t="s">
        <v>163</v>
      </c>
      <c r="E1128" t="s">
        <v>163</v>
      </c>
      <c r="F1128" t="s">
        <v>163</v>
      </c>
      <c r="G1128" t="s">
        <v>163</v>
      </c>
      <c r="H1128" t="s">
        <v>163</v>
      </c>
      <c r="I1128" t="s">
        <v>163</v>
      </c>
      <c r="J1128" t="s">
        <v>163</v>
      </c>
      <c r="K1128" t="s">
        <v>163</v>
      </c>
      <c r="L1128" t="s">
        <v>163</v>
      </c>
      <c r="M1128" t="s">
        <v>163</v>
      </c>
      <c r="N1128" t="s">
        <v>163</v>
      </c>
      <c r="O1128" t="s">
        <v>163</v>
      </c>
      <c r="P1128" t="s">
        <v>163</v>
      </c>
      <c r="Q1128" s="80" t="s">
        <v>163</v>
      </c>
      <c r="R1128" s="79"/>
      <c r="T1128" t="s">
        <v>163</v>
      </c>
      <c r="U1128" t="s">
        <v>163</v>
      </c>
      <c r="V1128" t="s">
        <v>163</v>
      </c>
    </row>
    <row r="1129" spans="2:22" x14ac:dyDescent="0.35">
      <c r="B1129" t="s">
        <v>163</v>
      </c>
      <c r="C1129" s="79" t="s">
        <v>163</v>
      </c>
      <c r="E1129" t="s">
        <v>163</v>
      </c>
      <c r="F1129" t="s">
        <v>163</v>
      </c>
      <c r="G1129" t="s">
        <v>163</v>
      </c>
      <c r="H1129" t="s">
        <v>163</v>
      </c>
      <c r="I1129" t="s">
        <v>163</v>
      </c>
      <c r="J1129" t="s">
        <v>163</v>
      </c>
      <c r="K1129" t="s">
        <v>163</v>
      </c>
      <c r="L1129" t="s">
        <v>163</v>
      </c>
      <c r="M1129" t="s">
        <v>163</v>
      </c>
      <c r="N1129" t="s">
        <v>163</v>
      </c>
      <c r="O1129" t="s">
        <v>163</v>
      </c>
      <c r="P1129" t="s">
        <v>163</v>
      </c>
      <c r="Q1129" s="80" t="s">
        <v>163</v>
      </c>
      <c r="R1129" s="79"/>
      <c r="T1129" t="s">
        <v>163</v>
      </c>
      <c r="U1129" t="s">
        <v>163</v>
      </c>
      <c r="V1129" t="s">
        <v>163</v>
      </c>
    </row>
    <row r="1130" spans="2:22" x14ac:dyDescent="0.35">
      <c r="B1130" t="s">
        <v>163</v>
      </c>
      <c r="C1130" s="79" t="s">
        <v>163</v>
      </c>
      <c r="E1130" t="s">
        <v>163</v>
      </c>
      <c r="F1130" t="s">
        <v>163</v>
      </c>
      <c r="G1130" t="s">
        <v>163</v>
      </c>
      <c r="H1130" t="s">
        <v>163</v>
      </c>
      <c r="I1130" t="s">
        <v>163</v>
      </c>
      <c r="J1130" t="s">
        <v>163</v>
      </c>
      <c r="K1130" t="s">
        <v>163</v>
      </c>
      <c r="L1130" t="s">
        <v>163</v>
      </c>
      <c r="M1130" t="s">
        <v>163</v>
      </c>
      <c r="N1130" t="s">
        <v>163</v>
      </c>
      <c r="O1130" t="s">
        <v>163</v>
      </c>
      <c r="P1130" t="s">
        <v>163</v>
      </c>
      <c r="Q1130" s="80" t="s">
        <v>163</v>
      </c>
      <c r="R1130" s="79"/>
      <c r="T1130" t="s">
        <v>163</v>
      </c>
      <c r="U1130" t="s">
        <v>163</v>
      </c>
      <c r="V1130" t="s">
        <v>163</v>
      </c>
    </row>
    <row r="1131" spans="2:22" x14ac:dyDescent="0.35">
      <c r="B1131" t="s">
        <v>163</v>
      </c>
      <c r="C1131" s="79" t="s">
        <v>163</v>
      </c>
      <c r="E1131" t="s">
        <v>163</v>
      </c>
      <c r="F1131" t="s">
        <v>163</v>
      </c>
      <c r="G1131" t="s">
        <v>163</v>
      </c>
      <c r="H1131" t="s">
        <v>163</v>
      </c>
      <c r="I1131" t="s">
        <v>163</v>
      </c>
      <c r="J1131" t="s">
        <v>163</v>
      </c>
      <c r="K1131" t="s">
        <v>163</v>
      </c>
      <c r="L1131" t="s">
        <v>163</v>
      </c>
      <c r="M1131" t="s">
        <v>163</v>
      </c>
      <c r="N1131" t="s">
        <v>163</v>
      </c>
      <c r="O1131" t="s">
        <v>163</v>
      </c>
      <c r="P1131" t="s">
        <v>163</v>
      </c>
      <c r="Q1131" s="80" t="s">
        <v>163</v>
      </c>
      <c r="R1131" s="79"/>
      <c r="T1131" t="s">
        <v>163</v>
      </c>
      <c r="U1131" t="s">
        <v>163</v>
      </c>
      <c r="V1131" t="s">
        <v>163</v>
      </c>
    </row>
    <row r="1132" spans="2:22" x14ac:dyDescent="0.35">
      <c r="B1132" t="s">
        <v>163</v>
      </c>
      <c r="C1132" s="79" t="s">
        <v>163</v>
      </c>
      <c r="E1132" t="s">
        <v>163</v>
      </c>
      <c r="F1132" t="s">
        <v>163</v>
      </c>
      <c r="G1132" t="s">
        <v>163</v>
      </c>
      <c r="H1132" t="s">
        <v>163</v>
      </c>
      <c r="I1132" t="s">
        <v>163</v>
      </c>
      <c r="J1132" t="s">
        <v>163</v>
      </c>
      <c r="K1132" t="s">
        <v>163</v>
      </c>
      <c r="L1132" t="s">
        <v>163</v>
      </c>
      <c r="M1132" t="s">
        <v>163</v>
      </c>
      <c r="N1132" t="s">
        <v>163</v>
      </c>
      <c r="O1132" t="s">
        <v>163</v>
      </c>
      <c r="P1132" t="s">
        <v>163</v>
      </c>
      <c r="Q1132" s="80" t="s">
        <v>163</v>
      </c>
      <c r="R1132" s="79"/>
      <c r="T1132" t="s">
        <v>163</v>
      </c>
      <c r="U1132" t="s">
        <v>163</v>
      </c>
      <c r="V1132" t="s">
        <v>163</v>
      </c>
    </row>
    <row r="1133" spans="2:22" x14ac:dyDescent="0.35">
      <c r="B1133" t="s">
        <v>163</v>
      </c>
      <c r="C1133" s="79" t="s">
        <v>163</v>
      </c>
      <c r="E1133" t="s">
        <v>163</v>
      </c>
      <c r="F1133" t="s">
        <v>163</v>
      </c>
      <c r="G1133" t="s">
        <v>163</v>
      </c>
      <c r="H1133" t="s">
        <v>163</v>
      </c>
      <c r="I1133" t="s">
        <v>163</v>
      </c>
      <c r="J1133" t="s">
        <v>163</v>
      </c>
      <c r="K1133" t="s">
        <v>163</v>
      </c>
      <c r="L1133" t="s">
        <v>163</v>
      </c>
      <c r="M1133" t="s">
        <v>163</v>
      </c>
      <c r="N1133" t="s">
        <v>163</v>
      </c>
      <c r="O1133" t="s">
        <v>163</v>
      </c>
      <c r="P1133" t="s">
        <v>163</v>
      </c>
      <c r="Q1133" s="80" t="s">
        <v>163</v>
      </c>
      <c r="R1133" s="79"/>
      <c r="T1133" t="s">
        <v>163</v>
      </c>
      <c r="U1133" t="s">
        <v>163</v>
      </c>
      <c r="V1133" t="s">
        <v>163</v>
      </c>
    </row>
    <row r="1134" spans="2:22" x14ac:dyDescent="0.35">
      <c r="B1134" t="s">
        <v>163</v>
      </c>
      <c r="C1134" s="79" t="s">
        <v>163</v>
      </c>
      <c r="E1134" t="s">
        <v>163</v>
      </c>
      <c r="F1134" t="s">
        <v>163</v>
      </c>
      <c r="G1134" t="s">
        <v>163</v>
      </c>
      <c r="H1134" t="s">
        <v>163</v>
      </c>
      <c r="I1134" t="s">
        <v>163</v>
      </c>
      <c r="J1134" t="s">
        <v>163</v>
      </c>
      <c r="K1134" t="s">
        <v>163</v>
      </c>
      <c r="L1134" t="s">
        <v>163</v>
      </c>
      <c r="M1134" t="s">
        <v>163</v>
      </c>
      <c r="N1134" t="s">
        <v>163</v>
      </c>
      <c r="O1134" t="s">
        <v>163</v>
      </c>
      <c r="P1134" t="s">
        <v>163</v>
      </c>
      <c r="Q1134" s="80" t="s">
        <v>163</v>
      </c>
      <c r="R1134" s="79"/>
      <c r="T1134" t="s">
        <v>163</v>
      </c>
      <c r="U1134" t="s">
        <v>163</v>
      </c>
      <c r="V1134" t="s">
        <v>163</v>
      </c>
    </row>
    <row r="1135" spans="2:22" x14ac:dyDescent="0.35">
      <c r="B1135" t="s">
        <v>163</v>
      </c>
      <c r="C1135" s="79" t="s">
        <v>163</v>
      </c>
      <c r="E1135" t="s">
        <v>163</v>
      </c>
      <c r="F1135" t="s">
        <v>163</v>
      </c>
      <c r="G1135" t="s">
        <v>163</v>
      </c>
      <c r="H1135" t="s">
        <v>163</v>
      </c>
      <c r="I1135" t="s">
        <v>163</v>
      </c>
      <c r="J1135" t="s">
        <v>163</v>
      </c>
      <c r="K1135" t="s">
        <v>163</v>
      </c>
      <c r="L1135" t="s">
        <v>163</v>
      </c>
      <c r="M1135" t="s">
        <v>163</v>
      </c>
      <c r="N1135" t="s">
        <v>163</v>
      </c>
      <c r="O1135" t="s">
        <v>163</v>
      </c>
      <c r="P1135" t="s">
        <v>163</v>
      </c>
      <c r="Q1135" s="80" t="s">
        <v>163</v>
      </c>
      <c r="R1135" s="79"/>
      <c r="T1135" t="s">
        <v>163</v>
      </c>
      <c r="U1135" t="s">
        <v>163</v>
      </c>
      <c r="V1135" t="s">
        <v>163</v>
      </c>
    </row>
    <row r="1136" spans="2:22" x14ac:dyDescent="0.35">
      <c r="B1136" t="s">
        <v>163</v>
      </c>
      <c r="C1136" s="79" t="s">
        <v>163</v>
      </c>
      <c r="E1136" t="s">
        <v>163</v>
      </c>
      <c r="F1136" t="s">
        <v>163</v>
      </c>
      <c r="G1136" t="s">
        <v>163</v>
      </c>
      <c r="H1136" t="s">
        <v>163</v>
      </c>
      <c r="I1136" t="s">
        <v>163</v>
      </c>
      <c r="J1136" t="s">
        <v>163</v>
      </c>
      <c r="K1136" t="s">
        <v>163</v>
      </c>
      <c r="L1136" t="s">
        <v>163</v>
      </c>
      <c r="M1136" t="s">
        <v>163</v>
      </c>
      <c r="N1136" t="s">
        <v>163</v>
      </c>
      <c r="O1136" t="s">
        <v>163</v>
      </c>
      <c r="P1136" t="s">
        <v>163</v>
      </c>
      <c r="Q1136" s="80" t="s">
        <v>163</v>
      </c>
      <c r="R1136" s="79"/>
      <c r="T1136" t="s">
        <v>163</v>
      </c>
      <c r="U1136" t="s">
        <v>163</v>
      </c>
      <c r="V1136" t="s">
        <v>163</v>
      </c>
    </row>
    <row r="1137" spans="2:22" x14ac:dyDescent="0.35">
      <c r="B1137" t="s">
        <v>163</v>
      </c>
      <c r="C1137" s="79" t="s">
        <v>163</v>
      </c>
      <c r="E1137" t="s">
        <v>163</v>
      </c>
      <c r="F1137" t="s">
        <v>163</v>
      </c>
      <c r="G1137" t="s">
        <v>163</v>
      </c>
      <c r="H1137" t="s">
        <v>163</v>
      </c>
      <c r="I1137" t="s">
        <v>163</v>
      </c>
      <c r="J1137" t="s">
        <v>163</v>
      </c>
      <c r="K1137" t="s">
        <v>163</v>
      </c>
      <c r="L1137" t="s">
        <v>163</v>
      </c>
      <c r="M1137" t="s">
        <v>163</v>
      </c>
      <c r="N1137" t="s">
        <v>163</v>
      </c>
      <c r="O1137" t="s">
        <v>163</v>
      </c>
      <c r="P1137" t="s">
        <v>163</v>
      </c>
      <c r="Q1137" s="80" t="s">
        <v>163</v>
      </c>
      <c r="R1137" s="79"/>
      <c r="T1137" t="s">
        <v>163</v>
      </c>
      <c r="U1137" t="s">
        <v>163</v>
      </c>
      <c r="V1137" t="s">
        <v>163</v>
      </c>
    </row>
    <row r="1138" spans="2:22" x14ac:dyDescent="0.35">
      <c r="B1138" t="s">
        <v>163</v>
      </c>
      <c r="C1138" s="79" t="s">
        <v>163</v>
      </c>
      <c r="E1138" t="s">
        <v>163</v>
      </c>
      <c r="F1138" t="s">
        <v>163</v>
      </c>
      <c r="G1138" t="s">
        <v>163</v>
      </c>
      <c r="H1138" t="s">
        <v>163</v>
      </c>
      <c r="I1138" t="s">
        <v>163</v>
      </c>
      <c r="J1138" t="s">
        <v>163</v>
      </c>
      <c r="K1138" t="s">
        <v>163</v>
      </c>
      <c r="L1138" t="s">
        <v>163</v>
      </c>
      <c r="M1138" t="s">
        <v>163</v>
      </c>
      <c r="N1138" t="s">
        <v>163</v>
      </c>
      <c r="O1138" t="s">
        <v>163</v>
      </c>
      <c r="P1138" t="s">
        <v>163</v>
      </c>
      <c r="Q1138" s="80" t="s">
        <v>163</v>
      </c>
      <c r="R1138" s="79"/>
      <c r="T1138" t="s">
        <v>163</v>
      </c>
      <c r="U1138" t="s">
        <v>163</v>
      </c>
      <c r="V1138" t="s">
        <v>163</v>
      </c>
    </row>
    <row r="1139" spans="2:22" x14ac:dyDescent="0.35">
      <c r="B1139" t="s">
        <v>163</v>
      </c>
      <c r="C1139" s="79" t="s">
        <v>163</v>
      </c>
      <c r="E1139" t="s">
        <v>163</v>
      </c>
      <c r="F1139" t="s">
        <v>163</v>
      </c>
      <c r="G1139" t="s">
        <v>163</v>
      </c>
      <c r="H1139" t="s">
        <v>163</v>
      </c>
      <c r="I1139" t="s">
        <v>163</v>
      </c>
      <c r="J1139" t="s">
        <v>163</v>
      </c>
      <c r="K1139" t="s">
        <v>163</v>
      </c>
      <c r="L1139" t="s">
        <v>163</v>
      </c>
      <c r="M1139" t="s">
        <v>163</v>
      </c>
      <c r="N1139" t="s">
        <v>163</v>
      </c>
      <c r="O1139" t="s">
        <v>163</v>
      </c>
      <c r="P1139" t="s">
        <v>163</v>
      </c>
      <c r="Q1139" s="80" t="s">
        <v>163</v>
      </c>
      <c r="R1139" s="79"/>
      <c r="T1139" t="s">
        <v>163</v>
      </c>
      <c r="U1139" t="s">
        <v>163</v>
      </c>
      <c r="V1139" t="s">
        <v>163</v>
      </c>
    </row>
    <row r="1140" spans="2:22" x14ac:dyDescent="0.35">
      <c r="B1140" t="s">
        <v>163</v>
      </c>
      <c r="C1140" s="79" t="s">
        <v>163</v>
      </c>
      <c r="E1140" t="s">
        <v>163</v>
      </c>
      <c r="F1140" t="s">
        <v>163</v>
      </c>
      <c r="G1140" t="s">
        <v>163</v>
      </c>
      <c r="H1140" t="s">
        <v>163</v>
      </c>
      <c r="I1140" t="s">
        <v>163</v>
      </c>
      <c r="J1140" t="s">
        <v>163</v>
      </c>
      <c r="K1140" t="s">
        <v>163</v>
      </c>
      <c r="L1140" t="s">
        <v>163</v>
      </c>
      <c r="M1140" t="s">
        <v>163</v>
      </c>
      <c r="N1140" t="s">
        <v>163</v>
      </c>
      <c r="O1140" t="s">
        <v>163</v>
      </c>
      <c r="P1140" t="s">
        <v>163</v>
      </c>
      <c r="Q1140" s="80" t="s">
        <v>163</v>
      </c>
      <c r="R1140" s="79"/>
      <c r="T1140" t="s">
        <v>163</v>
      </c>
      <c r="U1140" t="s">
        <v>163</v>
      </c>
      <c r="V1140" t="s">
        <v>163</v>
      </c>
    </row>
    <row r="1141" spans="2:22" x14ac:dyDescent="0.35">
      <c r="B1141" t="s">
        <v>163</v>
      </c>
      <c r="C1141" s="79" t="s">
        <v>163</v>
      </c>
      <c r="E1141" t="s">
        <v>163</v>
      </c>
      <c r="F1141" t="s">
        <v>163</v>
      </c>
      <c r="G1141" t="s">
        <v>163</v>
      </c>
      <c r="H1141" t="s">
        <v>163</v>
      </c>
      <c r="I1141" t="s">
        <v>163</v>
      </c>
      <c r="J1141" t="s">
        <v>163</v>
      </c>
      <c r="K1141" t="s">
        <v>163</v>
      </c>
      <c r="L1141" t="s">
        <v>163</v>
      </c>
      <c r="M1141" t="s">
        <v>163</v>
      </c>
      <c r="N1141" t="s">
        <v>163</v>
      </c>
      <c r="O1141" t="s">
        <v>163</v>
      </c>
      <c r="P1141" t="s">
        <v>163</v>
      </c>
      <c r="Q1141" s="80" t="s">
        <v>163</v>
      </c>
      <c r="R1141" s="79"/>
      <c r="T1141" t="s">
        <v>163</v>
      </c>
      <c r="U1141" t="s">
        <v>163</v>
      </c>
      <c r="V1141" t="s">
        <v>163</v>
      </c>
    </row>
    <row r="1142" spans="2:22" x14ac:dyDescent="0.35">
      <c r="B1142" t="s">
        <v>163</v>
      </c>
      <c r="C1142" s="79" t="s">
        <v>163</v>
      </c>
      <c r="E1142" t="s">
        <v>163</v>
      </c>
      <c r="F1142" t="s">
        <v>163</v>
      </c>
      <c r="G1142" t="s">
        <v>163</v>
      </c>
      <c r="H1142" t="s">
        <v>163</v>
      </c>
      <c r="I1142" t="s">
        <v>163</v>
      </c>
      <c r="J1142" t="s">
        <v>163</v>
      </c>
      <c r="K1142" t="s">
        <v>163</v>
      </c>
      <c r="L1142" t="s">
        <v>163</v>
      </c>
      <c r="M1142" t="s">
        <v>163</v>
      </c>
      <c r="N1142" t="s">
        <v>163</v>
      </c>
      <c r="O1142" t="s">
        <v>163</v>
      </c>
      <c r="P1142" t="s">
        <v>163</v>
      </c>
      <c r="Q1142" s="80" t="s">
        <v>163</v>
      </c>
      <c r="R1142" s="79"/>
      <c r="T1142" t="s">
        <v>163</v>
      </c>
      <c r="U1142" t="s">
        <v>163</v>
      </c>
      <c r="V1142" t="s">
        <v>163</v>
      </c>
    </row>
    <row r="1143" spans="2:22" x14ac:dyDescent="0.35">
      <c r="B1143" t="s">
        <v>163</v>
      </c>
      <c r="C1143" s="79" t="s">
        <v>163</v>
      </c>
      <c r="E1143" t="s">
        <v>163</v>
      </c>
      <c r="F1143" t="s">
        <v>163</v>
      </c>
      <c r="G1143" t="s">
        <v>163</v>
      </c>
      <c r="H1143" t="s">
        <v>163</v>
      </c>
      <c r="I1143" t="s">
        <v>163</v>
      </c>
      <c r="J1143" t="s">
        <v>163</v>
      </c>
      <c r="K1143" t="s">
        <v>163</v>
      </c>
      <c r="L1143" t="s">
        <v>163</v>
      </c>
      <c r="M1143" t="s">
        <v>163</v>
      </c>
      <c r="N1143" t="s">
        <v>163</v>
      </c>
      <c r="O1143" t="s">
        <v>163</v>
      </c>
      <c r="P1143" t="s">
        <v>163</v>
      </c>
      <c r="Q1143" s="80" t="s">
        <v>163</v>
      </c>
      <c r="R1143" s="79"/>
      <c r="T1143" t="s">
        <v>163</v>
      </c>
      <c r="U1143" t="s">
        <v>163</v>
      </c>
      <c r="V1143" t="s">
        <v>163</v>
      </c>
    </row>
    <row r="1144" spans="2:22" x14ac:dyDescent="0.35">
      <c r="B1144" t="s">
        <v>163</v>
      </c>
      <c r="C1144" s="79" t="s">
        <v>163</v>
      </c>
      <c r="E1144" t="s">
        <v>163</v>
      </c>
      <c r="F1144" t="s">
        <v>163</v>
      </c>
      <c r="G1144" t="s">
        <v>163</v>
      </c>
      <c r="H1144" t="s">
        <v>163</v>
      </c>
      <c r="I1144" t="s">
        <v>163</v>
      </c>
      <c r="J1144" t="s">
        <v>163</v>
      </c>
      <c r="K1144" t="s">
        <v>163</v>
      </c>
      <c r="L1144" t="s">
        <v>163</v>
      </c>
      <c r="M1144" t="s">
        <v>163</v>
      </c>
      <c r="N1144" t="s">
        <v>163</v>
      </c>
      <c r="O1144" t="s">
        <v>163</v>
      </c>
      <c r="P1144" t="s">
        <v>163</v>
      </c>
      <c r="Q1144" s="80" t="s">
        <v>163</v>
      </c>
      <c r="R1144" s="79"/>
      <c r="T1144" t="s">
        <v>163</v>
      </c>
      <c r="U1144" t="s">
        <v>163</v>
      </c>
      <c r="V1144" t="s">
        <v>163</v>
      </c>
    </row>
    <row r="1145" spans="2:22" x14ac:dyDescent="0.35">
      <c r="B1145" t="s">
        <v>163</v>
      </c>
      <c r="C1145" s="79" t="s">
        <v>163</v>
      </c>
      <c r="E1145" t="s">
        <v>163</v>
      </c>
      <c r="F1145" t="s">
        <v>163</v>
      </c>
      <c r="G1145" t="s">
        <v>163</v>
      </c>
      <c r="H1145" t="s">
        <v>163</v>
      </c>
      <c r="I1145" t="s">
        <v>163</v>
      </c>
      <c r="J1145" t="s">
        <v>163</v>
      </c>
      <c r="K1145" t="s">
        <v>163</v>
      </c>
      <c r="L1145" t="s">
        <v>163</v>
      </c>
      <c r="M1145" t="s">
        <v>163</v>
      </c>
      <c r="N1145" t="s">
        <v>163</v>
      </c>
      <c r="O1145" t="s">
        <v>163</v>
      </c>
      <c r="P1145" t="s">
        <v>163</v>
      </c>
      <c r="Q1145" s="80" t="s">
        <v>163</v>
      </c>
      <c r="R1145" s="79"/>
      <c r="T1145" t="s">
        <v>163</v>
      </c>
      <c r="U1145" t="s">
        <v>163</v>
      </c>
      <c r="V1145" t="s">
        <v>163</v>
      </c>
    </row>
    <row r="1146" spans="2:22" x14ac:dyDescent="0.35">
      <c r="B1146" t="s">
        <v>163</v>
      </c>
      <c r="C1146" s="79" t="s">
        <v>163</v>
      </c>
      <c r="E1146" t="s">
        <v>163</v>
      </c>
      <c r="F1146" t="s">
        <v>163</v>
      </c>
      <c r="G1146" t="s">
        <v>163</v>
      </c>
      <c r="H1146" t="s">
        <v>163</v>
      </c>
      <c r="I1146" t="s">
        <v>163</v>
      </c>
      <c r="J1146" t="s">
        <v>163</v>
      </c>
      <c r="K1146" t="s">
        <v>163</v>
      </c>
      <c r="L1146" t="s">
        <v>163</v>
      </c>
      <c r="M1146" t="s">
        <v>163</v>
      </c>
      <c r="N1146" t="s">
        <v>163</v>
      </c>
      <c r="O1146" t="s">
        <v>163</v>
      </c>
      <c r="P1146" t="s">
        <v>163</v>
      </c>
      <c r="Q1146" s="80" t="s">
        <v>163</v>
      </c>
      <c r="R1146" s="79"/>
      <c r="T1146" t="s">
        <v>163</v>
      </c>
      <c r="U1146" t="s">
        <v>163</v>
      </c>
      <c r="V1146" t="s">
        <v>163</v>
      </c>
    </row>
    <row r="1147" spans="2:22" x14ac:dyDescent="0.35">
      <c r="B1147" t="s">
        <v>163</v>
      </c>
      <c r="C1147" s="79" t="s">
        <v>163</v>
      </c>
      <c r="E1147" t="s">
        <v>163</v>
      </c>
      <c r="F1147" t="s">
        <v>163</v>
      </c>
      <c r="G1147" t="s">
        <v>163</v>
      </c>
      <c r="H1147" t="s">
        <v>163</v>
      </c>
      <c r="I1147" t="s">
        <v>163</v>
      </c>
      <c r="J1147" t="s">
        <v>163</v>
      </c>
      <c r="K1147" t="s">
        <v>163</v>
      </c>
      <c r="L1147" t="s">
        <v>163</v>
      </c>
      <c r="M1147" t="s">
        <v>163</v>
      </c>
      <c r="N1147" t="s">
        <v>163</v>
      </c>
      <c r="O1147" t="s">
        <v>163</v>
      </c>
      <c r="P1147" t="s">
        <v>163</v>
      </c>
      <c r="Q1147" s="80" t="s">
        <v>163</v>
      </c>
      <c r="R1147" s="79"/>
      <c r="T1147" t="s">
        <v>163</v>
      </c>
      <c r="U1147" t="s">
        <v>163</v>
      </c>
      <c r="V1147" t="s">
        <v>163</v>
      </c>
    </row>
    <row r="1148" spans="2:22" x14ac:dyDescent="0.35">
      <c r="B1148" t="s">
        <v>163</v>
      </c>
      <c r="C1148" s="79" t="s">
        <v>163</v>
      </c>
      <c r="E1148" t="s">
        <v>163</v>
      </c>
      <c r="F1148" t="s">
        <v>163</v>
      </c>
      <c r="G1148" t="s">
        <v>163</v>
      </c>
      <c r="H1148" t="s">
        <v>163</v>
      </c>
      <c r="I1148" t="s">
        <v>163</v>
      </c>
      <c r="J1148" t="s">
        <v>163</v>
      </c>
      <c r="K1148" t="s">
        <v>163</v>
      </c>
      <c r="L1148" t="s">
        <v>163</v>
      </c>
      <c r="M1148" t="s">
        <v>163</v>
      </c>
      <c r="N1148" t="s">
        <v>163</v>
      </c>
      <c r="O1148" t="s">
        <v>163</v>
      </c>
      <c r="P1148" t="s">
        <v>163</v>
      </c>
      <c r="Q1148" s="80" t="s">
        <v>163</v>
      </c>
      <c r="R1148" s="79"/>
      <c r="T1148" t="s">
        <v>163</v>
      </c>
      <c r="U1148" t="s">
        <v>163</v>
      </c>
      <c r="V1148" t="s">
        <v>163</v>
      </c>
    </row>
    <row r="1149" spans="2:22" x14ac:dyDescent="0.35">
      <c r="B1149" t="s">
        <v>163</v>
      </c>
      <c r="C1149" s="79" t="s">
        <v>163</v>
      </c>
      <c r="E1149" t="s">
        <v>163</v>
      </c>
      <c r="F1149" t="s">
        <v>163</v>
      </c>
      <c r="G1149" t="s">
        <v>163</v>
      </c>
      <c r="H1149" t="s">
        <v>163</v>
      </c>
      <c r="I1149" t="s">
        <v>163</v>
      </c>
      <c r="J1149" t="s">
        <v>163</v>
      </c>
      <c r="K1149" t="s">
        <v>163</v>
      </c>
      <c r="L1149" t="s">
        <v>163</v>
      </c>
      <c r="M1149" t="s">
        <v>163</v>
      </c>
      <c r="N1149" t="s">
        <v>163</v>
      </c>
      <c r="O1149" t="s">
        <v>163</v>
      </c>
      <c r="P1149" t="s">
        <v>163</v>
      </c>
      <c r="Q1149" s="80" t="s">
        <v>163</v>
      </c>
      <c r="R1149" s="79"/>
      <c r="T1149" t="s">
        <v>163</v>
      </c>
      <c r="U1149" t="s">
        <v>163</v>
      </c>
      <c r="V1149" t="s">
        <v>163</v>
      </c>
    </row>
    <row r="1150" spans="2:22" x14ac:dyDescent="0.35">
      <c r="B1150" t="s">
        <v>163</v>
      </c>
      <c r="C1150" s="79" t="s">
        <v>163</v>
      </c>
      <c r="E1150" t="s">
        <v>163</v>
      </c>
      <c r="F1150" t="s">
        <v>163</v>
      </c>
      <c r="G1150" t="s">
        <v>163</v>
      </c>
      <c r="H1150" t="s">
        <v>163</v>
      </c>
      <c r="I1150" t="s">
        <v>163</v>
      </c>
      <c r="J1150" t="s">
        <v>163</v>
      </c>
      <c r="K1150" t="s">
        <v>163</v>
      </c>
      <c r="L1150" t="s">
        <v>163</v>
      </c>
      <c r="M1150" t="s">
        <v>163</v>
      </c>
      <c r="N1150" t="s">
        <v>163</v>
      </c>
      <c r="O1150" t="s">
        <v>163</v>
      </c>
      <c r="P1150" t="s">
        <v>163</v>
      </c>
      <c r="Q1150" s="80" t="s">
        <v>163</v>
      </c>
      <c r="R1150" s="79"/>
      <c r="T1150" t="s">
        <v>163</v>
      </c>
      <c r="U1150" t="s">
        <v>163</v>
      </c>
      <c r="V1150" t="s">
        <v>163</v>
      </c>
    </row>
    <row r="1151" spans="2:22" x14ac:dyDescent="0.35">
      <c r="B1151" t="s">
        <v>163</v>
      </c>
      <c r="C1151" s="79" t="s">
        <v>163</v>
      </c>
      <c r="E1151" t="s">
        <v>163</v>
      </c>
      <c r="F1151" t="s">
        <v>163</v>
      </c>
      <c r="G1151" t="s">
        <v>163</v>
      </c>
      <c r="H1151" t="s">
        <v>163</v>
      </c>
      <c r="I1151" t="s">
        <v>163</v>
      </c>
      <c r="J1151" t="s">
        <v>163</v>
      </c>
      <c r="K1151" t="s">
        <v>163</v>
      </c>
      <c r="L1151" t="s">
        <v>163</v>
      </c>
      <c r="M1151" t="s">
        <v>163</v>
      </c>
      <c r="N1151" t="s">
        <v>163</v>
      </c>
      <c r="O1151" t="s">
        <v>163</v>
      </c>
      <c r="P1151" t="s">
        <v>163</v>
      </c>
      <c r="Q1151" s="80" t="s">
        <v>163</v>
      </c>
      <c r="R1151" s="79"/>
      <c r="T1151" t="s">
        <v>163</v>
      </c>
      <c r="U1151" t="s">
        <v>163</v>
      </c>
      <c r="V1151" t="s">
        <v>163</v>
      </c>
    </row>
    <row r="1152" spans="2:22" x14ac:dyDescent="0.35">
      <c r="B1152" t="s">
        <v>163</v>
      </c>
      <c r="C1152" s="79" t="s">
        <v>163</v>
      </c>
      <c r="E1152" t="s">
        <v>163</v>
      </c>
      <c r="F1152" t="s">
        <v>163</v>
      </c>
      <c r="G1152" t="s">
        <v>163</v>
      </c>
      <c r="H1152" t="s">
        <v>163</v>
      </c>
      <c r="I1152" t="s">
        <v>163</v>
      </c>
      <c r="J1152" t="s">
        <v>163</v>
      </c>
      <c r="K1152" t="s">
        <v>163</v>
      </c>
      <c r="L1152" t="s">
        <v>163</v>
      </c>
      <c r="M1152" t="s">
        <v>163</v>
      </c>
      <c r="N1152" t="s">
        <v>163</v>
      </c>
      <c r="O1152" t="s">
        <v>163</v>
      </c>
      <c r="P1152" t="s">
        <v>163</v>
      </c>
      <c r="Q1152" s="80" t="s">
        <v>163</v>
      </c>
      <c r="R1152" s="79"/>
      <c r="T1152" t="s">
        <v>163</v>
      </c>
      <c r="U1152" t="s">
        <v>163</v>
      </c>
      <c r="V1152" t="s">
        <v>163</v>
      </c>
    </row>
    <row r="1153" spans="2:22" x14ac:dyDescent="0.35">
      <c r="B1153" t="s">
        <v>163</v>
      </c>
      <c r="C1153" s="79" t="s">
        <v>163</v>
      </c>
      <c r="E1153" t="s">
        <v>163</v>
      </c>
      <c r="F1153" t="s">
        <v>163</v>
      </c>
      <c r="G1153" t="s">
        <v>163</v>
      </c>
      <c r="H1153" t="s">
        <v>163</v>
      </c>
      <c r="I1153" t="s">
        <v>163</v>
      </c>
      <c r="J1153" t="s">
        <v>163</v>
      </c>
      <c r="K1153" t="s">
        <v>163</v>
      </c>
      <c r="L1153" t="s">
        <v>163</v>
      </c>
      <c r="M1153" t="s">
        <v>163</v>
      </c>
      <c r="N1153" t="s">
        <v>163</v>
      </c>
      <c r="O1153" t="s">
        <v>163</v>
      </c>
      <c r="P1153" t="s">
        <v>163</v>
      </c>
      <c r="Q1153" s="80" t="s">
        <v>163</v>
      </c>
      <c r="R1153" s="79"/>
      <c r="T1153" t="s">
        <v>163</v>
      </c>
      <c r="U1153" t="s">
        <v>163</v>
      </c>
      <c r="V1153" t="s">
        <v>163</v>
      </c>
    </row>
    <row r="1154" spans="2:22" x14ac:dyDescent="0.35">
      <c r="B1154" t="s">
        <v>163</v>
      </c>
      <c r="C1154" s="79" t="s">
        <v>163</v>
      </c>
      <c r="E1154" t="s">
        <v>163</v>
      </c>
      <c r="F1154" t="s">
        <v>163</v>
      </c>
      <c r="G1154" t="s">
        <v>163</v>
      </c>
      <c r="H1154" t="s">
        <v>163</v>
      </c>
      <c r="I1154" t="s">
        <v>163</v>
      </c>
      <c r="J1154" t="s">
        <v>163</v>
      </c>
      <c r="K1154" t="s">
        <v>163</v>
      </c>
      <c r="L1154" t="s">
        <v>163</v>
      </c>
      <c r="M1154" t="s">
        <v>163</v>
      </c>
      <c r="N1154" t="s">
        <v>163</v>
      </c>
      <c r="O1154" t="s">
        <v>163</v>
      </c>
      <c r="P1154" t="s">
        <v>163</v>
      </c>
      <c r="Q1154" s="80" t="s">
        <v>163</v>
      </c>
      <c r="R1154" s="79"/>
      <c r="T1154" t="s">
        <v>163</v>
      </c>
      <c r="U1154" t="s">
        <v>163</v>
      </c>
      <c r="V1154" t="s">
        <v>163</v>
      </c>
    </row>
    <row r="1155" spans="2:22" x14ac:dyDescent="0.35">
      <c r="B1155" t="s">
        <v>163</v>
      </c>
      <c r="C1155" s="79" t="s">
        <v>163</v>
      </c>
      <c r="E1155" t="s">
        <v>163</v>
      </c>
      <c r="F1155" t="s">
        <v>163</v>
      </c>
      <c r="G1155" t="s">
        <v>163</v>
      </c>
      <c r="H1155" t="s">
        <v>163</v>
      </c>
      <c r="I1155" t="s">
        <v>163</v>
      </c>
      <c r="J1155" t="s">
        <v>163</v>
      </c>
      <c r="K1155" t="s">
        <v>163</v>
      </c>
      <c r="L1155" t="s">
        <v>163</v>
      </c>
      <c r="M1155" t="s">
        <v>163</v>
      </c>
      <c r="N1155" t="s">
        <v>163</v>
      </c>
      <c r="O1155" t="s">
        <v>163</v>
      </c>
      <c r="P1155" t="s">
        <v>163</v>
      </c>
      <c r="Q1155" s="80" t="s">
        <v>163</v>
      </c>
      <c r="R1155" s="79"/>
      <c r="T1155" t="s">
        <v>163</v>
      </c>
      <c r="U1155" t="s">
        <v>163</v>
      </c>
      <c r="V1155" t="s">
        <v>163</v>
      </c>
    </row>
    <row r="1156" spans="2:22" x14ac:dyDescent="0.35">
      <c r="B1156" t="s">
        <v>163</v>
      </c>
      <c r="C1156" s="79" t="s">
        <v>163</v>
      </c>
      <c r="E1156" t="s">
        <v>163</v>
      </c>
      <c r="F1156" t="s">
        <v>163</v>
      </c>
      <c r="G1156" t="s">
        <v>163</v>
      </c>
      <c r="H1156" t="s">
        <v>163</v>
      </c>
      <c r="I1156" t="s">
        <v>163</v>
      </c>
      <c r="J1156" t="s">
        <v>163</v>
      </c>
      <c r="K1156" t="s">
        <v>163</v>
      </c>
      <c r="L1156" t="s">
        <v>163</v>
      </c>
      <c r="M1156" t="s">
        <v>163</v>
      </c>
      <c r="N1156" t="s">
        <v>163</v>
      </c>
      <c r="O1156" t="s">
        <v>163</v>
      </c>
      <c r="P1156" t="s">
        <v>163</v>
      </c>
      <c r="Q1156" s="80" t="s">
        <v>163</v>
      </c>
      <c r="R1156" s="79"/>
      <c r="T1156" t="s">
        <v>163</v>
      </c>
      <c r="U1156" t="s">
        <v>163</v>
      </c>
      <c r="V1156" t="s">
        <v>163</v>
      </c>
    </row>
    <row r="1157" spans="2:22" x14ac:dyDescent="0.35">
      <c r="B1157" t="s">
        <v>163</v>
      </c>
      <c r="C1157" s="79" t="s">
        <v>163</v>
      </c>
      <c r="E1157" t="s">
        <v>163</v>
      </c>
      <c r="F1157" t="s">
        <v>163</v>
      </c>
      <c r="G1157" t="s">
        <v>163</v>
      </c>
      <c r="H1157" t="s">
        <v>163</v>
      </c>
      <c r="I1157" t="s">
        <v>163</v>
      </c>
      <c r="J1157" t="s">
        <v>163</v>
      </c>
      <c r="K1157" t="s">
        <v>163</v>
      </c>
      <c r="L1157" t="s">
        <v>163</v>
      </c>
      <c r="M1157" t="s">
        <v>163</v>
      </c>
      <c r="N1157" t="s">
        <v>163</v>
      </c>
      <c r="O1157" t="s">
        <v>163</v>
      </c>
      <c r="P1157" t="s">
        <v>163</v>
      </c>
      <c r="Q1157" s="80" t="s">
        <v>163</v>
      </c>
      <c r="R1157" s="79"/>
      <c r="T1157" t="s">
        <v>163</v>
      </c>
      <c r="U1157" t="s">
        <v>163</v>
      </c>
      <c r="V1157" t="s">
        <v>163</v>
      </c>
    </row>
    <row r="1158" spans="2:22" x14ac:dyDescent="0.35">
      <c r="B1158" t="s">
        <v>163</v>
      </c>
      <c r="C1158" s="79" t="s">
        <v>163</v>
      </c>
      <c r="E1158" t="s">
        <v>163</v>
      </c>
      <c r="F1158" t="s">
        <v>163</v>
      </c>
      <c r="G1158" t="s">
        <v>163</v>
      </c>
      <c r="H1158" t="s">
        <v>163</v>
      </c>
      <c r="I1158" t="s">
        <v>163</v>
      </c>
      <c r="J1158" t="s">
        <v>163</v>
      </c>
      <c r="K1158" t="s">
        <v>163</v>
      </c>
      <c r="L1158" t="s">
        <v>163</v>
      </c>
      <c r="M1158" t="s">
        <v>163</v>
      </c>
      <c r="N1158" t="s">
        <v>163</v>
      </c>
      <c r="O1158" t="s">
        <v>163</v>
      </c>
      <c r="P1158" t="s">
        <v>163</v>
      </c>
      <c r="Q1158" s="80" t="s">
        <v>163</v>
      </c>
      <c r="R1158" s="79"/>
      <c r="T1158" t="s">
        <v>163</v>
      </c>
      <c r="U1158" t="s">
        <v>163</v>
      </c>
      <c r="V1158" t="s">
        <v>163</v>
      </c>
    </row>
    <row r="1159" spans="2:22" x14ac:dyDescent="0.35">
      <c r="B1159" t="s">
        <v>163</v>
      </c>
      <c r="C1159" s="79" t="s">
        <v>163</v>
      </c>
      <c r="E1159" t="s">
        <v>163</v>
      </c>
      <c r="F1159" t="s">
        <v>163</v>
      </c>
      <c r="G1159" t="s">
        <v>163</v>
      </c>
      <c r="H1159" t="s">
        <v>163</v>
      </c>
      <c r="I1159" t="s">
        <v>163</v>
      </c>
      <c r="J1159" t="s">
        <v>163</v>
      </c>
      <c r="K1159" t="s">
        <v>163</v>
      </c>
      <c r="L1159" t="s">
        <v>163</v>
      </c>
      <c r="M1159" t="s">
        <v>163</v>
      </c>
      <c r="N1159" t="s">
        <v>163</v>
      </c>
      <c r="O1159" t="s">
        <v>163</v>
      </c>
      <c r="P1159" t="s">
        <v>163</v>
      </c>
      <c r="Q1159" s="80" t="s">
        <v>163</v>
      </c>
      <c r="R1159" s="79"/>
      <c r="T1159" t="s">
        <v>163</v>
      </c>
      <c r="U1159" t="s">
        <v>163</v>
      </c>
      <c r="V1159" t="s">
        <v>163</v>
      </c>
    </row>
    <row r="1160" spans="2:22" x14ac:dyDescent="0.35">
      <c r="B1160" t="s">
        <v>163</v>
      </c>
      <c r="C1160" s="79" t="s">
        <v>163</v>
      </c>
      <c r="E1160" t="s">
        <v>163</v>
      </c>
      <c r="F1160" t="s">
        <v>163</v>
      </c>
      <c r="G1160" t="s">
        <v>163</v>
      </c>
      <c r="H1160" t="s">
        <v>163</v>
      </c>
      <c r="I1160" t="s">
        <v>163</v>
      </c>
      <c r="J1160" t="s">
        <v>163</v>
      </c>
      <c r="K1160" t="s">
        <v>163</v>
      </c>
      <c r="L1160" t="s">
        <v>163</v>
      </c>
      <c r="M1160" t="s">
        <v>163</v>
      </c>
      <c r="N1160" t="s">
        <v>163</v>
      </c>
      <c r="O1160" t="s">
        <v>163</v>
      </c>
      <c r="P1160" t="s">
        <v>163</v>
      </c>
      <c r="Q1160" s="80" t="s">
        <v>163</v>
      </c>
      <c r="R1160" s="79"/>
      <c r="T1160" t="s">
        <v>163</v>
      </c>
      <c r="U1160" t="s">
        <v>163</v>
      </c>
      <c r="V1160" t="s">
        <v>163</v>
      </c>
    </row>
    <row r="1161" spans="2:22" x14ac:dyDescent="0.35">
      <c r="B1161" t="s">
        <v>163</v>
      </c>
      <c r="C1161" s="79" t="s">
        <v>163</v>
      </c>
      <c r="E1161" t="s">
        <v>163</v>
      </c>
      <c r="F1161" t="s">
        <v>163</v>
      </c>
      <c r="G1161" t="s">
        <v>163</v>
      </c>
      <c r="H1161" t="s">
        <v>163</v>
      </c>
      <c r="I1161" t="s">
        <v>163</v>
      </c>
      <c r="J1161" t="s">
        <v>163</v>
      </c>
      <c r="K1161" t="s">
        <v>163</v>
      </c>
      <c r="L1161" t="s">
        <v>163</v>
      </c>
      <c r="M1161" t="s">
        <v>163</v>
      </c>
      <c r="N1161" t="s">
        <v>163</v>
      </c>
      <c r="O1161" t="s">
        <v>163</v>
      </c>
      <c r="P1161" t="s">
        <v>163</v>
      </c>
      <c r="Q1161" s="80" t="s">
        <v>163</v>
      </c>
      <c r="R1161" s="79"/>
      <c r="T1161" t="s">
        <v>163</v>
      </c>
      <c r="U1161" t="s">
        <v>163</v>
      </c>
      <c r="V1161" t="s">
        <v>163</v>
      </c>
    </row>
    <row r="1162" spans="2:22" x14ac:dyDescent="0.35">
      <c r="B1162" t="s">
        <v>163</v>
      </c>
      <c r="C1162" s="79" t="s">
        <v>163</v>
      </c>
      <c r="E1162" t="s">
        <v>163</v>
      </c>
      <c r="F1162" t="s">
        <v>163</v>
      </c>
      <c r="G1162" t="s">
        <v>163</v>
      </c>
      <c r="H1162" t="s">
        <v>163</v>
      </c>
      <c r="I1162" t="s">
        <v>163</v>
      </c>
      <c r="J1162" t="s">
        <v>163</v>
      </c>
      <c r="K1162" t="s">
        <v>163</v>
      </c>
      <c r="L1162" t="s">
        <v>163</v>
      </c>
      <c r="M1162" t="s">
        <v>163</v>
      </c>
      <c r="N1162" t="s">
        <v>163</v>
      </c>
      <c r="O1162" t="s">
        <v>163</v>
      </c>
      <c r="P1162" t="s">
        <v>163</v>
      </c>
      <c r="Q1162" s="80" t="s">
        <v>163</v>
      </c>
      <c r="R1162" s="79"/>
      <c r="T1162" t="s">
        <v>163</v>
      </c>
      <c r="U1162" t="s">
        <v>163</v>
      </c>
      <c r="V1162" t="s">
        <v>163</v>
      </c>
    </row>
    <row r="1163" spans="2:22" x14ac:dyDescent="0.35">
      <c r="B1163" t="s">
        <v>163</v>
      </c>
      <c r="C1163" s="79" t="s">
        <v>163</v>
      </c>
      <c r="E1163" t="s">
        <v>163</v>
      </c>
      <c r="F1163" t="s">
        <v>163</v>
      </c>
      <c r="G1163" t="s">
        <v>163</v>
      </c>
      <c r="H1163" t="s">
        <v>163</v>
      </c>
      <c r="I1163" t="s">
        <v>163</v>
      </c>
      <c r="J1163" t="s">
        <v>163</v>
      </c>
      <c r="K1163" t="s">
        <v>163</v>
      </c>
      <c r="L1163" t="s">
        <v>163</v>
      </c>
      <c r="M1163" t="s">
        <v>163</v>
      </c>
      <c r="N1163" t="s">
        <v>163</v>
      </c>
      <c r="O1163" t="s">
        <v>163</v>
      </c>
      <c r="P1163" t="s">
        <v>163</v>
      </c>
      <c r="Q1163" s="80" t="s">
        <v>163</v>
      </c>
      <c r="R1163" s="79"/>
      <c r="T1163" t="s">
        <v>163</v>
      </c>
      <c r="U1163" t="s">
        <v>163</v>
      </c>
      <c r="V1163" t="s">
        <v>163</v>
      </c>
    </row>
    <row r="1164" spans="2:22" x14ac:dyDescent="0.35">
      <c r="B1164" t="s">
        <v>163</v>
      </c>
      <c r="C1164" s="79" t="s">
        <v>163</v>
      </c>
      <c r="E1164" t="s">
        <v>163</v>
      </c>
      <c r="F1164" t="s">
        <v>163</v>
      </c>
      <c r="G1164" t="s">
        <v>163</v>
      </c>
      <c r="H1164" t="s">
        <v>163</v>
      </c>
      <c r="I1164" t="s">
        <v>163</v>
      </c>
      <c r="J1164" t="s">
        <v>163</v>
      </c>
      <c r="K1164" t="s">
        <v>163</v>
      </c>
      <c r="L1164" t="s">
        <v>163</v>
      </c>
      <c r="M1164" t="s">
        <v>163</v>
      </c>
      <c r="N1164" t="s">
        <v>163</v>
      </c>
      <c r="O1164" t="s">
        <v>163</v>
      </c>
      <c r="P1164" t="s">
        <v>163</v>
      </c>
      <c r="Q1164" s="80" t="s">
        <v>163</v>
      </c>
      <c r="R1164" s="79"/>
      <c r="T1164" t="s">
        <v>163</v>
      </c>
      <c r="U1164" t="s">
        <v>163</v>
      </c>
      <c r="V1164" t="s">
        <v>163</v>
      </c>
    </row>
    <row r="1165" spans="2:22" x14ac:dyDescent="0.35">
      <c r="B1165" t="s">
        <v>163</v>
      </c>
      <c r="C1165" s="79" t="s">
        <v>163</v>
      </c>
      <c r="E1165" t="s">
        <v>163</v>
      </c>
      <c r="F1165" t="s">
        <v>163</v>
      </c>
      <c r="G1165" t="s">
        <v>163</v>
      </c>
      <c r="H1165" t="s">
        <v>163</v>
      </c>
      <c r="I1165" t="s">
        <v>163</v>
      </c>
      <c r="J1165" t="s">
        <v>163</v>
      </c>
      <c r="K1165" t="s">
        <v>163</v>
      </c>
      <c r="L1165" t="s">
        <v>163</v>
      </c>
      <c r="M1165" t="s">
        <v>163</v>
      </c>
      <c r="N1165" t="s">
        <v>163</v>
      </c>
      <c r="O1165" t="s">
        <v>163</v>
      </c>
      <c r="P1165" t="s">
        <v>163</v>
      </c>
      <c r="Q1165" s="80" t="s">
        <v>163</v>
      </c>
      <c r="R1165" s="79"/>
      <c r="T1165" t="s">
        <v>163</v>
      </c>
      <c r="U1165" t="s">
        <v>163</v>
      </c>
      <c r="V1165" t="s">
        <v>163</v>
      </c>
    </row>
    <row r="1166" spans="2:22" x14ac:dyDescent="0.35">
      <c r="B1166" t="s">
        <v>163</v>
      </c>
      <c r="C1166" s="79" t="s">
        <v>163</v>
      </c>
      <c r="E1166" t="s">
        <v>163</v>
      </c>
      <c r="F1166" t="s">
        <v>163</v>
      </c>
      <c r="G1166" t="s">
        <v>163</v>
      </c>
      <c r="H1166" t="s">
        <v>163</v>
      </c>
      <c r="I1166" t="s">
        <v>163</v>
      </c>
      <c r="J1166" t="s">
        <v>163</v>
      </c>
      <c r="K1166" t="s">
        <v>163</v>
      </c>
      <c r="L1166" t="s">
        <v>163</v>
      </c>
      <c r="M1166" t="s">
        <v>163</v>
      </c>
      <c r="N1166" t="s">
        <v>163</v>
      </c>
      <c r="O1166" t="s">
        <v>163</v>
      </c>
      <c r="P1166" t="s">
        <v>163</v>
      </c>
      <c r="Q1166" s="80" t="s">
        <v>163</v>
      </c>
      <c r="R1166" s="79"/>
      <c r="T1166" t="s">
        <v>163</v>
      </c>
      <c r="U1166" t="s">
        <v>163</v>
      </c>
      <c r="V1166" t="s">
        <v>163</v>
      </c>
    </row>
    <row r="1167" spans="2:22" x14ac:dyDescent="0.35">
      <c r="B1167" t="s">
        <v>163</v>
      </c>
      <c r="C1167" s="79" t="s">
        <v>163</v>
      </c>
      <c r="E1167" t="s">
        <v>163</v>
      </c>
      <c r="F1167" t="s">
        <v>163</v>
      </c>
      <c r="G1167" t="s">
        <v>163</v>
      </c>
      <c r="H1167" t="s">
        <v>163</v>
      </c>
      <c r="I1167" t="s">
        <v>163</v>
      </c>
      <c r="J1167" t="s">
        <v>163</v>
      </c>
      <c r="K1167" t="s">
        <v>163</v>
      </c>
      <c r="L1167" t="s">
        <v>163</v>
      </c>
      <c r="M1167" t="s">
        <v>163</v>
      </c>
      <c r="N1167" t="s">
        <v>163</v>
      </c>
      <c r="O1167" t="s">
        <v>163</v>
      </c>
      <c r="P1167" t="s">
        <v>163</v>
      </c>
      <c r="Q1167" s="80" t="s">
        <v>163</v>
      </c>
      <c r="R1167" s="79"/>
      <c r="T1167" t="s">
        <v>163</v>
      </c>
      <c r="U1167" t="s">
        <v>163</v>
      </c>
      <c r="V1167" t="s">
        <v>163</v>
      </c>
    </row>
    <row r="1168" spans="2:22" x14ac:dyDescent="0.35">
      <c r="B1168" t="s">
        <v>163</v>
      </c>
      <c r="C1168" s="79" t="s">
        <v>163</v>
      </c>
      <c r="E1168" t="s">
        <v>163</v>
      </c>
      <c r="F1168" t="s">
        <v>163</v>
      </c>
      <c r="G1168" t="s">
        <v>163</v>
      </c>
      <c r="H1168" t="s">
        <v>163</v>
      </c>
      <c r="I1168" t="s">
        <v>163</v>
      </c>
      <c r="J1168" t="s">
        <v>163</v>
      </c>
      <c r="K1168" t="s">
        <v>163</v>
      </c>
      <c r="L1168" t="s">
        <v>163</v>
      </c>
      <c r="M1168" t="s">
        <v>163</v>
      </c>
      <c r="N1168" t="s">
        <v>163</v>
      </c>
      <c r="O1168" t="s">
        <v>163</v>
      </c>
      <c r="P1168" t="s">
        <v>163</v>
      </c>
      <c r="Q1168" s="80" t="s">
        <v>163</v>
      </c>
      <c r="R1168" s="79"/>
      <c r="T1168" t="s">
        <v>163</v>
      </c>
      <c r="U1168" t="s">
        <v>163</v>
      </c>
      <c r="V1168" t="s">
        <v>163</v>
      </c>
    </row>
    <row r="1169" spans="2:22" x14ac:dyDescent="0.35">
      <c r="B1169" t="s">
        <v>163</v>
      </c>
      <c r="C1169" s="79" t="s">
        <v>163</v>
      </c>
      <c r="E1169" t="s">
        <v>163</v>
      </c>
      <c r="F1169" t="s">
        <v>163</v>
      </c>
      <c r="G1169" t="s">
        <v>163</v>
      </c>
      <c r="H1169" t="s">
        <v>163</v>
      </c>
      <c r="I1169" t="s">
        <v>163</v>
      </c>
      <c r="J1169" t="s">
        <v>163</v>
      </c>
      <c r="K1169" t="s">
        <v>163</v>
      </c>
      <c r="L1169" t="s">
        <v>163</v>
      </c>
      <c r="M1169" t="s">
        <v>163</v>
      </c>
      <c r="N1169" t="s">
        <v>163</v>
      </c>
      <c r="O1169" t="s">
        <v>163</v>
      </c>
      <c r="P1169" t="s">
        <v>163</v>
      </c>
      <c r="Q1169" s="80" t="s">
        <v>163</v>
      </c>
      <c r="R1169" s="79"/>
      <c r="T1169" t="s">
        <v>163</v>
      </c>
      <c r="U1169" t="s">
        <v>163</v>
      </c>
      <c r="V1169" t="s">
        <v>163</v>
      </c>
    </row>
    <row r="1170" spans="2:22" x14ac:dyDescent="0.35">
      <c r="B1170" t="s">
        <v>163</v>
      </c>
      <c r="C1170" s="79" t="s">
        <v>163</v>
      </c>
      <c r="E1170" t="s">
        <v>163</v>
      </c>
      <c r="F1170" t="s">
        <v>163</v>
      </c>
      <c r="G1170" t="s">
        <v>163</v>
      </c>
      <c r="H1170" t="s">
        <v>163</v>
      </c>
      <c r="I1170" t="s">
        <v>163</v>
      </c>
      <c r="J1170" t="s">
        <v>163</v>
      </c>
      <c r="K1170" t="s">
        <v>163</v>
      </c>
      <c r="L1170" t="s">
        <v>163</v>
      </c>
      <c r="M1170" t="s">
        <v>163</v>
      </c>
      <c r="N1170" t="s">
        <v>163</v>
      </c>
      <c r="O1170" t="s">
        <v>163</v>
      </c>
      <c r="P1170" t="s">
        <v>163</v>
      </c>
      <c r="Q1170" s="80" t="s">
        <v>163</v>
      </c>
      <c r="R1170" s="79"/>
      <c r="T1170" t="s">
        <v>163</v>
      </c>
      <c r="U1170" t="s">
        <v>163</v>
      </c>
      <c r="V1170" t="s">
        <v>163</v>
      </c>
    </row>
    <row r="1171" spans="2:22" x14ac:dyDescent="0.35">
      <c r="B1171" t="s">
        <v>163</v>
      </c>
      <c r="C1171" s="79" t="s">
        <v>163</v>
      </c>
      <c r="E1171" t="s">
        <v>163</v>
      </c>
      <c r="F1171" t="s">
        <v>163</v>
      </c>
      <c r="G1171" t="s">
        <v>163</v>
      </c>
      <c r="H1171" t="s">
        <v>163</v>
      </c>
      <c r="I1171" t="s">
        <v>163</v>
      </c>
      <c r="J1171" t="s">
        <v>163</v>
      </c>
      <c r="K1171" t="s">
        <v>163</v>
      </c>
      <c r="L1171" t="s">
        <v>163</v>
      </c>
      <c r="M1171" t="s">
        <v>163</v>
      </c>
      <c r="N1171" t="s">
        <v>163</v>
      </c>
      <c r="O1171" t="s">
        <v>163</v>
      </c>
      <c r="P1171" t="s">
        <v>163</v>
      </c>
      <c r="Q1171" s="80" t="s">
        <v>163</v>
      </c>
      <c r="R1171" s="79"/>
      <c r="T1171" t="s">
        <v>163</v>
      </c>
      <c r="U1171" t="s">
        <v>163</v>
      </c>
      <c r="V1171" t="s">
        <v>163</v>
      </c>
    </row>
    <row r="1172" spans="2:22" x14ac:dyDescent="0.35">
      <c r="B1172" t="s">
        <v>163</v>
      </c>
      <c r="C1172" s="79" t="s">
        <v>163</v>
      </c>
      <c r="E1172" t="s">
        <v>163</v>
      </c>
      <c r="F1172" t="s">
        <v>163</v>
      </c>
      <c r="G1172" t="s">
        <v>163</v>
      </c>
      <c r="H1172" t="s">
        <v>163</v>
      </c>
      <c r="I1172" t="s">
        <v>163</v>
      </c>
      <c r="J1172" t="s">
        <v>163</v>
      </c>
      <c r="K1172" t="s">
        <v>163</v>
      </c>
      <c r="L1172" t="s">
        <v>163</v>
      </c>
      <c r="M1172" t="s">
        <v>163</v>
      </c>
      <c r="N1172" t="s">
        <v>163</v>
      </c>
      <c r="O1172" t="s">
        <v>163</v>
      </c>
      <c r="P1172" t="s">
        <v>163</v>
      </c>
      <c r="Q1172" s="80" t="s">
        <v>163</v>
      </c>
      <c r="R1172" s="79"/>
      <c r="T1172" t="s">
        <v>163</v>
      </c>
      <c r="U1172" t="s">
        <v>163</v>
      </c>
      <c r="V1172" t="s">
        <v>163</v>
      </c>
    </row>
    <row r="1173" spans="2:22" x14ac:dyDescent="0.35">
      <c r="B1173" t="s">
        <v>163</v>
      </c>
      <c r="C1173" s="79" t="s">
        <v>163</v>
      </c>
      <c r="E1173" t="s">
        <v>163</v>
      </c>
      <c r="F1173" t="s">
        <v>163</v>
      </c>
      <c r="G1173" t="s">
        <v>163</v>
      </c>
      <c r="H1173" t="s">
        <v>163</v>
      </c>
      <c r="I1173" t="s">
        <v>163</v>
      </c>
      <c r="J1173" t="s">
        <v>163</v>
      </c>
      <c r="K1173" t="s">
        <v>163</v>
      </c>
      <c r="L1173" t="s">
        <v>163</v>
      </c>
      <c r="M1173" t="s">
        <v>163</v>
      </c>
      <c r="N1173" t="s">
        <v>163</v>
      </c>
      <c r="O1173" t="s">
        <v>163</v>
      </c>
      <c r="P1173" t="s">
        <v>163</v>
      </c>
      <c r="Q1173" s="80" t="s">
        <v>163</v>
      </c>
      <c r="R1173" s="79"/>
      <c r="T1173" t="s">
        <v>163</v>
      </c>
      <c r="U1173" t="s">
        <v>163</v>
      </c>
      <c r="V1173" t="s">
        <v>163</v>
      </c>
    </row>
    <row r="1174" spans="2:22" x14ac:dyDescent="0.35">
      <c r="B1174" t="s">
        <v>163</v>
      </c>
      <c r="C1174" s="79" t="s">
        <v>163</v>
      </c>
      <c r="E1174" t="s">
        <v>163</v>
      </c>
      <c r="F1174" t="s">
        <v>163</v>
      </c>
      <c r="G1174" t="s">
        <v>163</v>
      </c>
      <c r="H1174" t="s">
        <v>163</v>
      </c>
      <c r="I1174" t="s">
        <v>163</v>
      </c>
      <c r="J1174" t="s">
        <v>163</v>
      </c>
      <c r="K1174" t="s">
        <v>163</v>
      </c>
      <c r="L1174" t="s">
        <v>163</v>
      </c>
      <c r="M1174" t="s">
        <v>163</v>
      </c>
      <c r="N1174" t="s">
        <v>163</v>
      </c>
      <c r="O1174" t="s">
        <v>163</v>
      </c>
      <c r="P1174" t="s">
        <v>163</v>
      </c>
      <c r="Q1174" s="80" t="s">
        <v>163</v>
      </c>
      <c r="R1174" s="79"/>
      <c r="T1174" t="s">
        <v>163</v>
      </c>
      <c r="U1174" t="s">
        <v>163</v>
      </c>
      <c r="V1174" t="s">
        <v>163</v>
      </c>
    </row>
    <row r="1175" spans="2:22" x14ac:dyDescent="0.35">
      <c r="B1175" t="s">
        <v>163</v>
      </c>
      <c r="C1175" s="79" t="s">
        <v>163</v>
      </c>
      <c r="E1175" t="s">
        <v>163</v>
      </c>
      <c r="F1175" t="s">
        <v>163</v>
      </c>
      <c r="G1175" t="s">
        <v>163</v>
      </c>
      <c r="H1175" t="s">
        <v>163</v>
      </c>
      <c r="I1175" t="s">
        <v>163</v>
      </c>
      <c r="J1175" t="s">
        <v>163</v>
      </c>
      <c r="K1175" t="s">
        <v>163</v>
      </c>
      <c r="L1175" t="s">
        <v>163</v>
      </c>
      <c r="M1175" t="s">
        <v>163</v>
      </c>
      <c r="N1175" t="s">
        <v>163</v>
      </c>
      <c r="O1175" t="s">
        <v>163</v>
      </c>
      <c r="P1175" t="s">
        <v>163</v>
      </c>
      <c r="Q1175" s="80" t="s">
        <v>163</v>
      </c>
      <c r="R1175" s="79"/>
      <c r="T1175" t="s">
        <v>163</v>
      </c>
      <c r="U1175" t="s">
        <v>163</v>
      </c>
      <c r="V1175" t="s">
        <v>163</v>
      </c>
    </row>
    <row r="1176" spans="2:22" x14ac:dyDescent="0.35">
      <c r="B1176" t="s">
        <v>163</v>
      </c>
      <c r="C1176" s="79" t="s">
        <v>163</v>
      </c>
      <c r="E1176" t="s">
        <v>163</v>
      </c>
      <c r="F1176" t="s">
        <v>163</v>
      </c>
      <c r="G1176" t="s">
        <v>163</v>
      </c>
      <c r="H1176" t="s">
        <v>163</v>
      </c>
      <c r="I1176" t="s">
        <v>163</v>
      </c>
      <c r="J1176" t="s">
        <v>163</v>
      </c>
      <c r="K1176" t="s">
        <v>163</v>
      </c>
      <c r="L1176" t="s">
        <v>163</v>
      </c>
      <c r="M1176" t="s">
        <v>163</v>
      </c>
      <c r="N1176" t="s">
        <v>163</v>
      </c>
      <c r="O1176" t="s">
        <v>163</v>
      </c>
      <c r="P1176" t="s">
        <v>163</v>
      </c>
      <c r="Q1176" s="80" t="s">
        <v>163</v>
      </c>
      <c r="R1176" s="79"/>
      <c r="T1176" t="s">
        <v>163</v>
      </c>
      <c r="U1176" t="s">
        <v>163</v>
      </c>
      <c r="V1176" t="s">
        <v>163</v>
      </c>
    </row>
    <row r="1177" spans="2:22" x14ac:dyDescent="0.35">
      <c r="B1177" t="s">
        <v>163</v>
      </c>
      <c r="C1177" s="79" t="s">
        <v>163</v>
      </c>
      <c r="E1177" t="s">
        <v>163</v>
      </c>
      <c r="F1177" t="s">
        <v>163</v>
      </c>
      <c r="G1177" t="s">
        <v>163</v>
      </c>
      <c r="H1177" t="s">
        <v>163</v>
      </c>
      <c r="I1177" t="s">
        <v>163</v>
      </c>
      <c r="J1177" t="s">
        <v>163</v>
      </c>
      <c r="K1177" t="s">
        <v>163</v>
      </c>
      <c r="L1177" t="s">
        <v>163</v>
      </c>
      <c r="M1177" t="s">
        <v>163</v>
      </c>
      <c r="N1177" t="s">
        <v>163</v>
      </c>
      <c r="O1177" t="s">
        <v>163</v>
      </c>
      <c r="P1177" t="s">
        <v>163</v>
      </c>
      <c r="Q1177" s="80" t="s">
        <v>163</v>
      </c>
      <c r="R1177" s="79"/>
      <c r="T1177" t="s">
        <v>163</v>
      </c>
      <c r="U1177" t="s">
        <v>163</v>
      </c>
      <c r="V1177" t="s">
        <v>163</v>
      </c>
    </row>
    <row r="1178" spans="2:22" x14ac:dyDescent="0.35">
      <c r="B1178" t="s">
        <v>163</v>
      </c>
      <c r="C1178" s="79" t="s">
        <v>163</v>
      </c>
      <c r="E1178" t="s">
        <v>163</v>
      </c>
      <c r="F1178" t="s">
        <v>163</v>
      </c>
      <c r="G1178" t="s">
        <v>163</v>
      </c>
      <c r="H1178" t="s">
        <v>163</v>
      </c>
      <c r="I1178" t="s">
        <v>163</v>
      </c>
      <c r="J1178" t="s">
        <v>163</v>
      </c>
      <c r="K1178" t="s">
        <v>163</v>
      </c>
      <c r="L1178" t="s">
        <v>163</v>
      </c>
      <c r="M1178" t="s">
        <v>163</v>
      </c>
      <c r="N1178" t="s">
        <v>163</v>
      </c>
      <c r="O1178" t="s">
        <v>163</v>
      </c>
      <c r="P1178" t="s">
        <v>163</v>
      </c>
      <c r="Q1178" s="80" t="s">
        <v>163</v>
      </c>
      <c r="R1178" s="79"/>
      <c r="T1178" t="s">
        <v>163</v>
      </c>
      <c r="U1178" t="s">
        <v>163</v>
      </c>
      <c r="V1178" t="s">
        <v>163</v>
      </c>
    </row>
    <row r="1179" spans="2:22" x14ac:dyDescent="0.35">
      <c r="B1179" t="s">
        <v>163</v>
      </c>
      <c r="C1179" s="79" t="s">
        <v>163</v>
      </c>
      <c r="E1179" t="s">
        <v>163</v>
      </c>
      <c r="F1179" t="s">
        <v>163</v>
      </c>
      <c r="G1179" t="s">
        <v>163</v>
      </c>
      <c r="H1179" t="s">
        <v>163</v>
      </c>
      <c r="I1179" t="s">
        <v>163</v>
      </c>
      <c r="J1179" t="s">
        <v>163</v>
      </c>
      <c r="K1179" t="s">
        <v>163</v>
      </c>
      <c r="L1179" t="s">
        <v>163</v>
      </c>
      <c r="M1179" t="s">
        <v>163</v>
      </c>
      <c r="N1179" t="s">
        <v>163</v>
      </c>
      <c r="O1179" t="s">
        <v>163</v>
      </c>
      <c r="P1179" t="s">
        <v>163</v>
      </c>
      <c r="Q1179" s="80" t="s">
        <v>163</v>
      </c>
      <c r="R1179" s="79"/>
      <c r="T1179" t="s">
        <v>163</v>
      </c>
      <c r="U1179" t="s">
        <v>163</v>
      </c>
      <c r="V1179" t="s">
        <v>163</v>
      </c>
    </row>
    <row r="1180" spans="2:22" x14ac:dyDescent="0.35">
      <c r="B1180" t="s">
        <v>163</v>
      </c>
      <c r="C1180" s="79" t="s">
        <v>163</v>
      </c>
      <c r="E1180" t="s">
        <v>163</v>
      </c>
      <c r="F1180" t="s">
        <v>163</v>
      </c>
      <c r="G1180" t="s">
        <v>163</v>
      </c>
      <c r="H1180" t="s">
        <v>163</v>
      </c>
      <c r="I1180" t="s">
        <v>163</v>
      </c>
      <c r="J1180" t="s">
        <v>163</v>
      </c>
      <c r="K1180" t="s">
        <v>163</v>
      </c>
      <c r="L1180" t="s">
        <v>163</v>
      </c>
      <c r="M1180" t="s">
        <v>163</v>
      </c>
      <c r="N1180" t="s">
        <v>163</v>
      </c>
      <c r="O1180" t="s">
        <v>163</v>
      </c>
      <c r="P1180" t="s">
        <v>163</v>
      </c>
      <c r="Q1180" s="80" t="s">
        <v>163</v>
      </c>
      <c r="R1180" s="79"/>
      <c r="T1180" t="s">
        <v>163</v>
      </c>
      <c r="U1180" t="s">
        <v>163</v>
      </c>
      <c r="V1180" t="s">
        <v>163</v>
      </c>
    </row>
    <row r="1181" spans="2:22" x14ac:dyDescent="0.35">
      <c r="B1181" t="s">
        <v>163</v>
      </c>
      <c r="C1181" s="79" t="s">
        <v>163</v>
      </c>
      <c r="E1181" t="s">
        <v>163</v>
      </c>
      <c r="F1181" t="s">
        <v>163</v>
      </c>
      <c r="G1181" t="s">
        <v>163</v>
      </c>
      <c r="H1181" t="s">
        <v>163</v>
      </c>
      <c r="I1181" t="s">
        <v>163</v>
      </c>
      <c r="J1181" t="s">
        <v>163</v>
      </c>
      <c r="K1181" t="s">
        <v>163</v>
      </c>
      <c r="L1181" t="s">
        <v>163</v>
      </c>
      <c r="M1181" t="s">
        <v>163</v>
      </c>
      <c r="N1181" t="s">
        <v>163</v>
      </c>
      <c r="O1181" t="s">
        <v>163</v>
      </c>
      <c r="P1181" t="s">
        <v>163</v>
      </c>
      <c r="Q1181" s="80" t="s">
        <v>163</v>
      </c>
      <c r="R1181" s="79"/>
      <c r="T1181" t="s">
        <v>163</v>
      </c>
      <c r="U1181" t="s">
        <v>163</v>
      </c>
      <c r="V1181" t="s">
        <v>163</v>
      </c>
    </row>
    <row r="1182" spans="2:22" x14ac:dyDescent="0.35">
      <c r="B1182" t="s">
        <v>163</v>
      </c>
      <c r="C1182" s="79" t="s">
        <v>163</v>
      </c>
      <c r="E1182" t="s">
        <v>163</v>
      </c>
      <c r="F1182" t="s">
        <v>163</v>
      </c>
      <c r="G1182" t="s">
        <v>163</v>
      </c>
      <c r="H1182" t="s">
        <v>163</v>
      </c>
      <c r="I1182" t="s">
        <v>163</v>
      </c>
      <c r="J1182" t="s">
        <v>163</v>
      </c>
      <c r="K1182" t="s">
        <v>163</v>
      </c>
      <c r="L1182" t="s">
        <v>163</v>
      </c>
      <c r="M1182" t="s">
        <v>163</v>
      </c>
      <c r="N1182" t="s">
        <v>163</v>
      </c>
      <c r="O1182" t="s">
        <v>163</v>
      </c>
      <c r="P1182" t="s">
        <v>163</v>
      </c>
      <c r="Q1182" s="80" t="s">
        <v>163</v>
      </c>
      <c r="R1182" s="79"/>
      <c r="T1182" t="s">
        <v>163</v>
      </c>
      <c r="U1182" t="s">
        <v>163</v>
      </c>
      <c r="V1182" t="s">
        <v>163</v>
      </c>
    </row>
    <row r="1183" spans="2:22" x14ac:dyDescent="0.35">
      <c r="B1183" t="s">
        <v>163</v>
      </c>
      <c r="C1183" s="79" t="s">
        <v>163</v>
      </c>
      <c r="E1183" t="s">
        <v>163</v>
      </c>
      <c r="F1183" t="s">
        <v>163</v>
      </c>
      <c r="G1183" t="s">
        <v>163</v>
      </c>
      <c r="H1183" t="s">
        <v>163</v>
      </c>
      <c r="I1183" t="s">
        <v>163</v>
      </c>
      <c r="J1183" t="s">
        <v>163</v>
      </c>
      <c r="K1183" t="s">
        <v>163</v>
      </c>
      <c r="L1183" t="s">
        <v>163</v>
      </c>
      <c r="M1183" t="s">
        <v>163</v>
      </c>
      <c r="N1183" t="s">
        <v>163</v>
      </c>
      <c r="O1183" t="s">
        <v>163</v>
      </c>
      <c r="P1183" t="s">
        <v>163</v>
      </c>
      <c r="Q1183" s="80" t="s">
        <v>163</v>
      </c>
      <c r="R1183" s="79"/>
      <c r="T1183" t="s">
        <v>163</v>
      </c>
      <c r="U1183" t="s">
        <v>163</v>
      </c>
      <c r="V1183" t="s">
        <v>163</v>
      </c>
    </row>
    <row r="1184" spans="2:22" x14ac:dyDescent="0.35">
      <c r="B1184" t="s">
        <v>163</v>
      </c>
      <c r="C1184" s="79" t="s">
        <v>163</v>
      </c>
      <c r="E1184" t="s">
        <v>163</v>
      </c>
      <c r="F1184" t="s">
        <v>163</v>
      </c>
      <c r="G1184" t="s">
        <v>163</v>
      </c>
      <c r="H1184" t="s">
        <v>163</v>
      </c>
      <c r="I1184" t="s">
        <v>163</v>
      </c>
      <c r="J1184" t="s">
        <v>163</v>
      </c>
      <c r="K1184" t="s">
        <v>163</v>
      </c>
      <c r="L1184" t="s">
        <v>163</v>
      </c>
      <c r="M1184" t="s">
        <v>163</v>
      </c>
      <c r="N1184" t="s">
        <v>163</v>
      </c>
      <c r="O1184" t="s">
        <v>163</v>
      </c>
      <c r="P1184" t="s">
        <v>163</v>
      </c>
      <c r="Q1184" s="80" t="s">
        <v>163</v>
      </c>
      <c r="R1184" s="79"/>
      <c r="T1184" t="s">
        <v>163</v>
      </c>
      <c r="U1184" t="s">
        <v>163</v>
      </c>
      <c r="V1184" t="s">
        <v>163</v>
      </c>
    </row>
    <row r="1185" spans="2:22" x14ac:dyDescent="0.35">
      <c r="B1185" t="s">
        <v>163</v>
      </c>
      <c r="C1185" s="79" t="s">
        <v>163</v>
      </c>
      <c r="E1185" t="s">
        <v>163</v>
      </c>
      <c r="F1185" t="s">
        <v>163</v>
      </c>
      <c r="G1185" t="s">
        <v>163</v>
      </c>
      <c r="H1185" t="s">
        <v>163</v>
      </c>
      <c r="I1185" t="s">
        <v>163</v>
      </c>
      <c r="J1185" t="s">
        <v>163</v>
      </c>
      <c r="K1185" t="s">
        <v>163</v>
      </c>
      <c r="L1185" t="s">
        <v>163</v>
      </c>
      <c r="M1185" t="s">
        <v>163</v>
      </c>
      <c r="N1185" t="s">
        <v>163</v>
      </c>
      <c r="O1185" t="s">
        <v>163</v>
      </c>
      <c r="P1185" t="s">
        <v>163</v>
      </c>
      <c r="Q1185" s="80" t="s">
        <v>163</v>
      </c>
      <c r="R1185" s="79"/>
      <c r="T1185" t="s">
        <v>163</v>
      </c>
      <c r="U1185" t="s">
        <v>163</v>
      </c>
      <c r="V1185" t="s">
        <v>163</v>
      </c>
    </row>
    <row r="1186" spans="2:22" x14ac:dyDescent="0.35">
      <c r="B1186" t="s">
        <v>163</v>
      </c>
      <c r="C1186" s="79" t="s">
        <v>163</v>
      </c>
      <c r="E1186" t="s">
        <v>163</v>
      </c>
      <c r="F1186" t="s">
        <v>163</v>
      </c>
      <c r="G1186" t="s">
        <v>163</v>
      </c>
      <c r="H1186" t="s">
        <v>163</v>
      </c>
      <c r="I1186" t="s">
        <v>163</v>
      </c>
      <c r="J1186" t="s">
        <v>163</v>
      </c>
      <c r="K1186" t="s">
        <v>163</v>
      </c>
      <c r="L1186" t="s">
        <v>163</v>
      </c>
      <c r="M1186" t="s">
        <v>163</v>
      </c>
      <c r="N1186" t="s">
        <v>163</v>
      </c>
      <c r="O1186" t="s">
        <v>163</v>
      </c>
      <c r="P1186" t="s">
        <v>163</v>
      </c>
      <c r="Q1186" s="80" t="s">
        <v>163</v>
      </c>
      <c r="R1186" s="79"/>
      <c r="T1186" t="s">
        <v>163</v>
      </c>
      <c r="U1186" t="s">
        <v>163</v>
      </c>
      <c r="V1186" t="s">
        <v>163</v>
      </c>
    </row>
    <row r="1187" spans="2:22" x14ac:dyDescent="0.35">
      <c r="B1187" t="s">
        <v>163</v>
      </c>
      <c r="C1187" s="79" t="s">
        <v>163</v>
      </c>
      <c r="E1187" t="s">
        <v>163</v>
      </c>
      <c r="F1187" t="s">
        <v>163</v>
      </c>
      <c r="G1187" t="s">
        <v>163</v>
      </c>
      <c r="H1187" t="s">
        <v>163</v>
      </c>
      <c r="I1187" t="s">
        <v>163</v>
      </c>
      <c r="J1187" t="s">
        <v>163</v>
      </c>
      <c r="K1187" t="s">
        <v>163</v>
      </c>
      <c r="L1187" t="s">
        <v>163</v>
      </c>
      <c r="M1187" t="s">
        <v>163</v>
      </c>
      <c r="N1187" t="s">
        <v>163</v>
      </c>
      <c r="O1187" t="s">
        <v>163</v>
      </c>
      <c r="P1187" t="s">
        <v>163</v>
      </c>
      <c r="Q1187" s="80" t="s">
        <v>163</v>
      </c>
      <c r="R1187" s="79"/>
      <c r="T1187" t="s">
        <v>163</v>
      </c>
      <c r="U1187" t="s">
        <v>163</v>
      </c>
      <c r="V1187" t="s">
        <v>163</v>
      </c>
    </row>
    <row r="1188" spans="2:22" x14ac:dyDescent="0.35">
      <c r="B1188" t="s">
        <v>163</v>
      </c>
      <c r="C1188" s="79" t="s">
        <v>163</v>
      </c>
      <c r="E1188" t="s">
        <v>163</v>
      </c>
      <c r="F1188" t="s">
        <v>163</v>
      </c>
      <c r="G1188" t="s">
        <v>163</v>
      </c>
      <c r="H1188" t="s">
        <v>163</v>
      </c>
      <c r="I1188" t="s">
        <v>163</v>
      </c>
      <c r="J1188" t="s">
        <v>163</v>
      </c>
      <c r="K1188" t="s">
        <v>163</v>
      </c>
      <c r="L1188" t="s">
        <v>163</v>
      </c>
      <c r="M1188" t="s">
        <v>163</v>
      </c>
      <c r="N1188" t="s">
        <v>163</v>
      </c>
      <c r="O1188" t="s">
        <v>163</v>
      </c>
      <c r="P1188" t="s">
        <v>163</v>
      </c>
      <c r="Q1188" s="80" t="s">
        <v>163</v>
      </c>
      <c r="R1188" s="79"/>
      <c r="T1188" t="s">
        <v>163</v>
      </c>
      <c r="U1188" t="s">
        <v>163</v>
      </c>
      <c r="V1188" t="s">
        <v>163</v>
      </c>
    </row>
    <row r="1189" spans="2:22" x14ac:dyDescent="0.35">
      <c r="B1189" t="s">
        <v>163</v>
      </c>
      <c r="C1189" s="79" t="s">
        <v>163</v>
      </c>
      <c r="E1189" t="s">
        <v>163</v>
      </c>
      <c r="F1189" t="s">
        <v>163</v>
      </c>
      <c r="G1189" t="s">
        <v>163</v>
      </c>
      <c r="H1189" t="s">
        <v>163</v>
      </c>
      <c r="I1189" t="s">
        <v>163</v>
      </c>
      <c r="J1189" t="s">
        <v>163</v>
      </c>
      <c r="K1189" t="s">
        <v>163</v>
      </c>
      <c r="L1189" t="s">
        <v>163</v>
      </c>
      <c r="M1189" t="s">
        <v>163</v>
      </c>
      <c r="N1189" t="s">
        <v>163</v>
      </c>
      <c r="O1189" t="s">
        <v>163</v>
      </c>
      <c r="P1189" t="s">
        <v>163</v>
      </c>
      <c r="Q1189" s="80" t="s">
        <v>163</v>
      </c>
      <c r="R1189" s="79"/>
      <c r="T1189" t="s">
        <v>163</v>
      </c>
      <c r="U1189" t="s">
        <v>163</v>
      </c>
      <c r="V1189" t="s">
        <v>163</v>
      </c>
    </row>
    <row r="1190" spans="2:22" x14ac:dyDescent="0.35">
      <c r="B1190" t="s">
        <v>163</v>
      </c>
      <c r="C1190" s="79" t="s">
        <v>163</v>
      </c>
      <c r="E1190" t="s">
        <v>163</v>
      </c>
      <c r="F1190" t="s">
        <v>163</v>
      </c>
      <c r="G1190" t="s">
        <v>163</v>
      </c>
      <c r="H1190" t="s">
        <v>163</v>
      </c>
      <c r="I1190" t="s">
        <v>163</v>
      </c>
      <c r="J1190" t="s">
        <v>163</v>
      </c>
      <c r="K1190" t="s">
        <v>163</v>
      </c>
      <c r="L1190" t="s">
        <v>163</v>
      </c>
      <c r="M1190" t="s">
        <v>163</v>
      </c>
      <c r="N1190" t="s">
        <v>163</v>
      </c>
      <c r="O1190" t="s">
        <v>163</v>
      </c>
      <c r="P1190" t="s">
        <v>163</v>
      </c>
      <c r="Q1190" s="80" t="s">
        <v>163</v>
      </c>
      <c r="R1190" s="79"/>
      <c r="T1190" t="s">
        <v>163</v>
      </c>
      <c r="U1190" t="s">
        <v>163</v>
      </c>
      <c r="V1190" t="s">
        <v>163</v>
      </c>
    </row>
    <row r="1191" spans="2:22" x14ac:dyDescent="0.35">
      <c r="B1191" t="s">
        <v>163</v>
      </c>
      <c r="C1191" s="79" t="s">
        <v>163</v>
      </c>
      <c r="E1191" t="s">
        <v>163</v>
      </c>
      <c r="F1191" t="s">
        <v>163</v>
      </c>
      <c r="G1191" t="s">
        <v>163</v>
      </c>
      <c r="H1191" t="s">
        <v>163</v>
      </c>
      <c r="I1191" t="s">
        <v>163</v>
      </c>
      <c r="J1191" t="s">
        <v>163</v>
      </c>
      <c r="K1191" t="s">
        <v>163</v>
      </c>
      <c r="L1191" t="s">
        <v>163</v>
      </c>
      <c r="M1191" t="s">
        <v>163</v>
      </c>
      <c r="N1191" t="s">
        <v>163</v>
      </c>
      <c r="O1191" t="s">
        <v>163</v>
      </c>
      <c r="P1191" t="s">
        <v>163</v>
      </c>
      <c r="Q1191" s="80" t="s">
        <v>163</v>
      </c>
      <c r="R1191" s="79"/>
      <c r="T1191" t="s">
        <v>163</v>
      </c>
      <c r="U1191" t="s">
        <v>163</v>
      </c>
      <c r="V1191" t="s">
        <v>163</v>
      </c>
    </row>
    <row r="1192" spans="2:22" x14ac:dyDescent="0.35">
      <c r="B1192" t="s">
        <v>163</v>
      </c>
      <c r="C1192" s="79" t="s">
        <v>163</v>
      </c>
      <c r="E1192" t="s">
        <v>163</v>
      </c>
      <c r="F1192" t="s">
        <v>163</v>
      </c>
      <c r="G1192" t="s">
        <v>163</v>
      </c>
      <c r="H1192" t="s">
        <v>163</v>
      </c>
      <c r="I1192" t="s">
        <v>163</v>
      </c>
      <c r="J1192" t="s">
        <v>163</v>
      </c>
      <c r="K1192" t="s">
        <v>163</v>
      </c>
      <c r="L1192" t="s">
        <v>163</v>
      </c>
      <c r="M1192" t="s">
        <v>163</v>
      </c>
      <c r="N1192" t="s">
        <v>163</v>
      </c>
      <c r="O1192" t="s">
        <v>163</v>
      </c>
      <c r="P1192" t="s">
        <v>163</v>
      </c>
      <c r="Q1192" s="80" t="s">
        <v>163</v>
      </c>
      <c r="R1192" s="79"/>
      <c r="T1192" t="s">
        <v>163</v>
      </c>
      <c r="U1192" t="s">
        <v>163</v>
      </c>
      <c r="V1192" t="s">
        <v>163</v>
      </c>
    </row>
    <row r="1193" spans="2:22" x14ac:dyDescent="0.35">
      <c r="B1193" t="s">
        <v>163</v>
      </c>
      <c r="C1193" s="79" t="s">
        <v>163</v>
      </c>
      <c r="E1193" t="s">
        <v>163</v>
      </c>
      <c r="F1193" t="s">
        <v>163</v>
      </c>
      <c r="G1193" t="s">
        <v>163</v>
      </c>
      <c r="H1193" t="s">
        <v>163</v>
      </c>
      <c r="I1193" t="s">
        <v>163</v>
      </c>
      <c r="J1193" t="s">
        <v>163</v>
      </c>
      <c r="K1193" t="s">
        <v>163</v>
      </c>
      <c r="L1193" t="s">
        <v>163</v>
      </c>
      <c r="M1193" t="s">
        <v>163</v>
      </c>
      <c r="N1193" t="s">
        <v>163</v>
      </c>
      <c r="O1193" t="s">
        <v>163</v>
      </c>
      <c r="P1193" t="s">
        <v>163</v>
      </c>
      <c r="Q1193" s="80" t="s">
        <v>163</v>
      </c>
      <c r="R1193" s="79"/>
      <c r="T1193" t="s">
        <v>163</v>
      </c>
      <c r="U1193" t="s">
        <v>163</v>
      </c>
      <c r="V1193" t="s">
        <v>163</v>
      </c>
    </row>
    <row r="1194" spans="2:22" x14ac:dyDescent="0.35">
      <c r="B1194" t="s">
        <v>163</v>
      </c>
      <c r="C1194" s="79" t="s">
        <v>163</v>
      </c>
      <c r="E1194" t="s">
        <v>163</v>
      </c>
      <c r="F1194" t="s">
        <v>163</v>
      </c>
      <c r="G1194" t="s">
        <v>163</v>
      </c>
      <c r="H1194" t="s">
        <v>163</v>
      </c>
      <c r="I1194" t="s">
        <v>163</v>
      </c>
      <c r="J1194" t="s">
        <v>163</v>
      </c>
      <c r="K1194" t="s">
        <v>163</v>
      </c>
      <c r="L1194" t="s">
        <v>163</v>
      </c>
      <c r="M1194" t="s">
        <v>163</v>
      </c>
      <c r="N1194" t="s">
        <v>163</v>
      </c>
      <c r="O1194" t="s">
        <v>163</v>
      </c>
      <c r="P1194" t="s">
        <v>163</v>
      </c>
      <c r="Q1194" s="80" t="s">
        <v>163</v>
      </c>
      <c r="R1194" s="79"/>
      <c r="T1194" t="s">
        <v>163</v>
      </c>
      <c r="U1194" t="s">
        <v>163</v>
      </c>
      <c r="V1194" t="s">
        <v>163</v>
      </c>
    </row>
    <row r="1195" spans="2:22" x14ac:dyDescent="0.35">
      <c r="B1195" t="s">
        <v>163</v>
      </c>
      <c r="C1195" s="79" t="s">
        <v>163</v>
      </c>
      <c r="E1195" t="s">
        <v>163</v>
      </c>
      <c r="F1195" t="s">
        <v>163</v>
      </c>
      <c r="G1195" t="s">
        <v>163</v>
      </c>
      <c r="H1195" t="s">
        <v>163</v>
      </c>
      <c r="I1195" t="s">
        <v>163</v>
      </c>
      <c r="J1195" t="s">
        <v>163</v>
      </c>
      <c r="K1195" t="s">
        <v>163</v>
      </c>
      <c r="L1195" t="s">
        <v>163</v>
      </c>
      <c r="M1195" t="s">
        <v>163</v>
      </c>
      <c r="N1195" t="s">
        <v>163</v>
      </c>
      <c r="O1195" t="s">
        <v>163</v>
      </c>
      <c r="P1195" t="s">
        <v>163</v>
      </c>
      <c r="Q1195" s="80" t="s">
        <v>163</v>
      </c>
      <c r="R1195" s="79"/>
      <c r="T1195" t="s">
        <v>163</v>
      </c>
      <c r="U1195" t="s">
        <v>163</v>
      </c>
      <c r="V1195" t="s">
        <v>163</v>
      </c>
    </row>
    <row r="1196" spans="2:22" x14ac:dyDescent="0.35">
      <c r="B1196" t="s">
        <v>163</v>
      </c>
      <c r="C1196" s="79" t="s">
        <v>163</v>
      </c>
      <c r="E1196" t="s">
        <v>163</v>
      </c>
      <c r="F1196" t="s">
        <v>163</v>
      </c>
      <c r="G1196" t="s">
        <v>163</v>
      </c>
      <c r="H1196" t="s">
        <v>163</v>
      </c>
      <c r="I1196" t="s">
        <v>163</v>
      </c>
      <c r="J1196" t="s">
        <v>163</v>
      </c>
      <c r="K1196" t="s">
        <v>163</v>
      </c>
      <c r="L1196" t="s">
        <v>163</v>
      </c>
      <c r="M1196" t="s">
        <v>163</v>
      </c>
      <c r="N1196" t="s">
        <v>163</v>
      </c>
      <c r="O1196" t="s">
        <v>163</v>
      </c>
      <c r="P1196" t="s">
        <v>163</v>
      </c>
      <c r="Q1196" s="80" t="s">
        <v>163</v>
      </c>
      <c r="R1196" s="79"/>
      <c r="T1196" t="s">
        <v>163</v>
      </c>
      <c r="U1196" t="s">
        <v>163</v>
      </c>
      <c r="V1196" t="s">
        <v>163</v>
      </c>
    </row>
    <row r="1197" spans="2:22" x14ac:dyDescent="0.35">
      <c r="B1197" t="s">
        <v>163</v>
      </c>
      <c r="C1197" s="79" t="s">
        <v>163</v>
      </c>
      <c r="E1197" t="s">
        <v>163</v>
      </c>
      <c r="F1197" t="s">
        <v>163</v>
      </c>
      <c r="G1197" t="s">
        <v>163</v>
      </c>
      <c r="H1197" t="s">
        <v>163</v>
      </c>
      <c r="I1197" t="s">
        <v>163</v>
      </c>
      <c r="J1197" t="s">
        <v>163</v>
      </c>
      <c r="K1197" t="s">
        <v>163</v>
      </c>
      <c r="L1197" t="s">
        <v>163</v>
      </c>
      <c r="M1197" t="s">
        <v>163</v>
      </c>
      <c r="N1197" t="s">
        <v>163</v>
      </c>
      <c r="O1197" t="s">
        <v>163</v>
      </c>
      <c r="P1197" t="s">
        <v>163</v>
      </c>
      <c r="Q1197" s="80" t="s">
        <v>163</v>
      </c>
      <c r="R1197" s="79"/>
      <c r="T1197" t="s">
        <v>163</v>
      </c>
      <c r="U1197" t="s">
        <v>163</v>
      </c>
      <c r="V1197" t="s">
        <v>163</v>
      </c>
    </row>
    <row r="1198" spans="2:22" x14ac:dyDescent="0.35">
      <c r="B1198" t="s">
        <v>163</v>
      </c>
      <c r="C1198" s="79" t="s">
        <v>163</v>
      </c>
      <c r="E1198" t="s">
        <v>163</v>
      </c>
      <c r="F1198" t="s">
        <v>163</v>
      </c>
      <c r="G1198" t="s">
        <v>163</v>
      </c>
      <c r="H1198" t="s">
        <v>163</v>
      </c>
      <c r="I1198" t="s">
        <v>163</v>
      </c>
      <c r="J1198" t="s">
        <v>163</v>
      </c>
      <c r="K1198" t="s">
        <v>163</v>
      </c>
      <c r="L1198" t="s">
        <v>163</v>
      </c>
      <c r="M1198" t="s">
        <v>163</v>
      </c>
      <c r="N1198" t="s">
        <v>163</v>
      </c>
      <c r="O1198" t="s">
        <v>163</v>
      </c>
      <c r="P1198" t="s">
        <v>163</v>
      </c>
      <c r="Q1198" s="80" t="s">
        <v>163</v>
      </c>
      <c r="R1198" s="79"/>
      <c r="T1198" t="s">
        <v>163</v>
      </c>
      <c r="U1198" t="s">
        <v>163</v>
      </c>
      <c r="V1198" t="s">
        <v>163</v>
      </c>
    </row>
    <row r="1199" spans="2:22" x14ac:dyDescent="0.35">
      <c r="B1199" t="s">
        <v>163</v>
      </c>
      <c r="C1199" s="79" t="s">
        <v>163</v>
      </c>
      <c r="E1199" t="s">
        <v>163</v>
      </c>
      <c r="F1199" t="s">
        <v>163</v>
      </c>
      <c r="G1199" t="s">
        <v>163</v>
      </c>
      <c r="H1199" t="s">
        <v>163</v>
      </c>
      <c r="I1199" t="s">
        <v>163</v>
      </c>
      <c r="J1199" t="s">
        <v>163</v>
      </c>
      <c r="K1199" t="s">
        <v>163</v>
      </c>
      <c r="L1199" t="s">
        <v>163</v>
      </c>
      <c r="M1199" t="s">
        <v>163</v>
      </c>
      <c r="N1199" t="s">
        <v>163</v>
      </c>
      <c r="O1199" t="s">
        <v>163</v>
      </c>
      <c r="P1199" t="s">
        <v>163</v>
      </c>
      <c r="Q1199" s="80" t="s">
        <v>163</v>
      </c>
      <c r="R1199" s="79"/>
      <c r="T1199" t="s">
        <v>163</v>
      </c>
      <c r="U1199" t="s">
        <v>163</v>
      </c>
      <c r="V1199" t="s">
        <v>163</v>
      </c>
    </row>
    <row r="1200" spans="2:22" x14ac:dyDescent="0.35">
      <c r="B1200" t="s">
        <v>163</v>
      </c>
      <c r="C1200" s="79" t="s">
        <v>163</v>
      </c>
      <c r="E1200" t="s">
        <v>163</v>
      </c>
      <c r="F1200" t="s">
        <v>163</v>
      </c>
      <c r="G1200" t="s">
        <v>163</v>
      </c>
      <c r="H1200" t="s">
        <v>163</v>
      </c>
      <c r="I1200" t="s">
        <v>163</v>
      </c>
      <c r="J1200" t="s">
        <v>163</v>
      </c>
      <c r="K1200" t="s">
        <v>163</v>
      </c>
      <c r="L1200" t="s">
        <v>163</v>
      </c>
      <c r="M1200" t="s">
        <v>163</v>
      </c>
      <c r="N1200" t="s">
        <v>163</v>
      </c>
      <c r="O1200" t="s">
        <v>163</v>
      </c>
      <c r="P1200" t="s">
        <v>163</v>
      </c>
      <c r="Q1200" s="80" t="s">
        <v>163</v>
      </c>
      <c r="R1200" s="79"/>
      <c r="T1200" t="s">
        <v>163</v>
      </c>
      <c r="U1200" t="s">
        <v>163</v>
      </c>
      <c r="V1200" t="s">
        <v>163</v>
      </c>
    </row>
    <row r="1201" spans="2:22" x14ac:dyDescent="0.35">
      <c r="B1201" t="s">
        <v>163</v>
      </c>
      <c r="C1201" s="79" t="s">
        <v>163</v>
      </c>
      <c r="E1201" t="s">
        <v>163</v>
      </c>
      <c r="F1201" t="s">
        <v>163</v>
      </c>
      <c r="G1201" t="s">
        <v>163</v>
      </c>
      <c r="H1201" t="s">
        <v>163</v>
      </c>
      <c r="I1201" t="s">
        <v>163</v>
      </c>
      <c r="J1201" t="s">
        <v>163</v>
      </c>
      <c r="K1201" t="s">
        <v>163</v>
      </c>
      <c r="L1201" t="s">
        <v>163</v>
      </c>
      <c r="M1201" t="s">
        <v>163</v>
      </c>
      <c r="N1201" t="s">
        <v>163</v>
      </c>
      <c r="O1201" t="s">
        <v>163</v>
      </c>
      <c r="P1201" t="s">
        <v>163</v>
      </c>
      <c r="Q1201" s="80" t="s">
        <v>163</v>
      </c>
      <c r="R1201" s="79"/>
      <c r="T1201" t="s">
        <v>163</v>
      </c>
      <c r="U1201" t="s">
        <v>163</v>
      </c>
      <c r="V1201" t="s">
        <v>163</v>
      </c>
    </row>
    <row r="1202" spans="2:22" x14ac:dyDescent="0.35">
      <c r="B1202" t="s">
        <v>163</v>
      </c>
      <c r="C1202" s="79" t="s">
        <v>163</v>
      </c>
      <c r="E1202" t="s">
        <v>163</v>
      </c>
      <c r="F1202" t="s">
        <v>163</v>
      </c>
      <c r="G1202" t="s">
        <v>163</v>
      </c>
      <c r="H1202" t="s">
        <v>163</v>
      </c>
      <c r="I1202" t="s">
        <v>163</v>
      </c>
      <c r="J1202" t="s">
        <v>163</v>
      </c>
      <c r="K1202" t="s">
        <v>163</v>
      </c>
      <c r="L1202" t="s">
        <v>163</v>
      </c>
      <c r="M1202" t="s">
        <v>163</v>
      </c>
      <c r="N1202" t="s">
        <v>163</v>
      </c>
      <c r="O1202" t="s">
        <v>163</v>
      </c>
      <c r="P1202" t="s">
        <v>163</v>
      </c>
      <c r="Q1202" s="80" t="s">
        <v>163</v>
      </c>
      <c r="R1202" s="79"/>
      <c r="T1202" t="s">
        <v>163</v>
      </c>
      <c r="U1202" t="s">
        <v>163</v>
      </c>
      <c r="V1202" t="s">
        <v>163</v>
      </c>
    </row>
    <row r="1203" spans="2:22" x14ac:dyDescent="0.35">
      <c r="B1203" t="s">
        <v>163</v>
      </c>
      <c r="C1203" s="79" t="s">
        <v>163</v>
      </c>
      <c r="E1203" t="s">
        <v>163</v>
      </c>
      <c r="F1203" t="s">
        <v>163</v>
      </c>
      <c r="G1203" t="s">
        <v>163</v>
      </c>
      <c r="H1203" t="s">
        <v>163</v>
      </c>
      <c r="I1203" t="s">
        <v>163</v>
      </c>
      <c r="J1203" t="s">
        <v>163</v>
      </c>
      <c r="K1203" t="s">
        <v>163</v>
      </c>
      <c r="L1203" t="s">
        <v>163</v>
      </c>
      <c r="M1203" t="s">
        <v>163</v>
      </c>
      <c r="N1203" t="s">
        <v>163</v>
      </c>
      <c r="O1203" t="s">
        <v>163</v>
      </c>
      <c r="P1203" t="s">
        <v>163</v>
      </c>
      <c r="Q1203" s="80" t="s">
        <v>163</v>
      </c>
      <c r="R1203" s="79"/>
      <c r="T1203" t="s">
        <v>163</v>
      </c>
      <c r="U1203" t="s">
        <v>163</v>
      </c>
      <c r="V1203" t="s">
        <v>163</v>
      </c>
    </row>
    <row r="1204" spans="2:22" x14ac:dyDescent="0.35">
      <c r="B1204" t="s">
        <v>163</v>
      </c>
      <c r="C1204" s="79" t="s">
        <v>163</v>
      </c>
      <c r="E1204" t="s">
        <v>163</v>
      </c>
      <c r="F1204" t="s">
        <v>163</v>
      </c>
      <c r="G1204" t="s">
        <v>163</v>
      </c>
      <c r="H1204" t="s">
        <v>163</v>
      </c>
      <c r="I1204" t="s">
        <v>163</v>
      </c>
      <c r="J1204" t="s">
        <v>163</v>
      </c>
      <c r="K1204" t="s">
        <v>163</v>
      </c>
      <c r="L1204" t="s">
        <v>163</v>
      </c>
      <c r="M1204" t="s">
        <v>163</v>
      </c>
      <c r="N1204" t="s">
        <v>163</v>
      </c>
      <c r="O1204" t="s">
        <v>163</v>
      </c>
      <c r="P1204" t="s">
        <v>163</v>
      </c>
      <c r="Q1204" s="80" t="s">
        <v>163</v>
      </c>
      <c r="R1204" s="79"/>
      <c r="T1204" t="s">
        <v>163</v>
      </c>
      <c r="U1204" t="s">
        <v>163</v>
      </c>
      <c r="V1204" t="s">
        <v>163</v>
      </c>
    </row>
    <row r="1205" spans="2:22" x14ac:dyDescent="0.35">
      <c r="B1205" t="s">
        <v>163</v>
      </c>
      <c r="C1205" s="79" t="s">
        <v>163</v>
      </c>
      <c r="E1205" t="s">
        <v>163</v>
      </c>
      <c r="F1205" t="s">
        <v>163</v>
      </c>
      <c r="G1205" t="s">
        <v>163</v>
      </c>
      <c r="H1205" t="s">
        <v>163</v>
      </c>
      <c r="I1205" t="s">
        <v>163</v>
      </c>
      <c r="J1205" t="s">
        <v>163</v>
      </c>
      <c r="K1205" t="s">
        <v>163</v>
      </c>
      <c r="L1205" t="s">
        <v>163</v>
      </c>
      <c r="M1205" t="s">
        <v>163</v>
      </c>
      <c r="N1205" t="s">
        <v>163</v>
      </c>
      <c r="O1205" t="s">
        <v>163</v>
      </c>
      <c r="P1205" t="s">
        <v>163</v>
      </c>
      <c r="Q1205" s="80" t="s">
        <v>163</v>
      </c>
      <c r="R1205" s="79"/>
      <c r="T1205" t="s">
        <v>163</v>
      </c>
      <c r="U1205" t="s">
        <v>163</v>
      </c>
      <c r="V1205" t="s">
        <v>163</v>
      </c>
    </row>
    <row r="1206" spans="2:22" x14ac:dyDescent="0.35">
      <c r="B1206" t="s">
        <v>163</v>
      </c>
      <c r="C1206" s="79" t="s">
        <v>163</v>
      </c>
      <c r="E1206" t="s">
        <v>163</v>
      </c>
      <c r="F1206" t="s">
        <v>163</v>
      </c>
      <c r="G1206" t="s">
        <v>163</v>
      </c>
      <c r="H1206" t="s">
        <v>163</v>
      </c>
      <c r="I1206" t="s">
        <v>163</v>
      </c>
      <c r="J1206" t="s">
        <v>163</v>
      </c>
      <c r="K1206" t="s">
        <v>163</v>
      </c>
      <c r="L1206" t="s">
        <v>163</v>
      </c>
      <c r="M1206" t="s">
        <v>163</v>
      </c>
      <c r="N1206" t="s">
        <v>163</v>
      </c>
      <c r="O1206" t="s">
        <v>163</v>
      </c>
      <c r="P1206" t="s">
        <v>163</v>
      </c>
      <c r="Q1206" s="80" t="s">
        <v>163</v>
      </c>
      <c r="R1206" s="79"/>
      <c r="T1206" t="s">
        <v>163</v>
      </c>
      <c r="U1206" t="s">
        <v>163</v>
      </c>
      <c r="V1206" t="s">
        <v>163</v>
      </c>
    </row>
    <row r="1207" spans="2:22" x14ac:dyDescent="0.35">
      <c r="B1207" t="s">
        <v>163</v>
      </c>
      <c r="C1207" s="79" t="s">
        <v>163</v>
      </c>
      <c r="E1207" t="s">
        <v>163</v>
      </c>
      <c r="F1207" t="s">
        <v>163</v>
      </c>
      <c r="G1207" t="s">
        <v>163</v>
      </c>
      <c r="H1207" t="s">
        <v>163</v>
      </c>
      <c r="I1207" t="s">
        <v>163</v>
      </c>
      <c r="J1207" t="s">
        <v>163</v>
      </c>
      <c r="K1207" t="s">
        <v>163</v>
      </c>
      <c r="L1207" t="s">
        <v>163</v>
      </c>
      <c r="M1207" t="s">
        <v>163</v>
      </c>
      <c r="N1207" t="s">
        <v>163</v>
      </c>
      <c r="O1207" t="s">
        <v>163</v>
      </c>
      <c r="P1207" t="s">
        <v>163</v>
      </c>
      <c r="Q1207" s="80" t="s">
        <v>163</v>
      </c>
      <c r="R1207" s="79"/>
      <c r="T1207" t="s">
        <v>163</v>
      </c>
      <c r="U1207" t="s">
        <v>163</v>
      </c>
      <c r="V1207" t="s">
        <v>163</v>
      </c>
    </row>
    <row r="1208" spans="2:22" x14ac:dyDescent="0.35">
      <c r="B1208" t="s">
        <v>163</v>
      </c>
      <c r="C1208" s="79" t="s">
        <v>163</v>
      </c>
      <c r="E1208" t="s">
        <v>163</v>
      </c>
      <c r="F1208" t="s">
        <v>163</v>
      </c>
      <c r="G1208" t="s">
        <v>163</v>
      </c>
      <c r="H1208" t="s">
        <v>163</v>
      </c>
      <c r="I1208" t="s">
        <v>163</v>
      </c>
      <c r="J1208" t="s">
        <v>163</v>
      </c>
      <c r="K1208" t="s">
        <v>163</v>
      </c>
      <c r="L1208" t="s">
        <v>163</v>
      </c>
      <c r="M1208" t="s">
        <v>163</v>
      </c>
      <c r="N1208" t="s">
        <v>163</v>
      </c>
      <c r="O1208" t="s">
        <v>163</v>
      </c>
      <c r="P1208" t="s">
        <v>163</v>
      </c>
      <c r="Q1208" s="80" t="s">
        <v>163</v>
      </c>
      <c r="R1208" s="79"/>
      <c r="T1208" t="s">
        <v>163</v>
      </c>
      <c r="U1208" t="s">
        <v>163</v>
      </c>
      <c r="V1208" t="s">
        <v>163</v>
      </c>
    </row>
    <row r="1209" spans="2:22" x14ac:dyDescent="0.35">
      <c r="B1209" t="s">
        <v>163</v>
      </c>
      <c r="C1209" s="79" t="s">
        <v>163</v>
      </c>
      <c r="E1209" t="s">
        <v>163</v>
      </c>
      <c r="F1209" t="s">
        <v>163</v>
      </c>
      <c r="G1209" t="s">
        <v>163</v>
      </c>
      <c r="H1209" t="s">
        <v>163</v>
      </c>
      <c r="I1209" t="s">
        <v>163</v>
      </c>
      <c r="J1209" t="s">
        <v>163</v>
      </c>
      <c r="K1209" t="s">
        <v>163</v>
      </c>
      <c r="L1209" t="s">
        <v>163</v>
      </c>
      <c r="M1209" t="s">
        <v>163</v>
      </c>
      <c r="N1209" t="s">
        <v>163</v>
      </c>
      <c r="O1209" t="s">
        <v>163</v>
      </c>
      <c r="P1209" t="s">
        <v>163</v>
      </c>
      <c r="Q1209" s="80" t="s">
        <v>163</v>
      </c>
      <c r="R1209" s="79"/>
      <c r="T1209" t="s">
        <v>163</v>
      </c>
      <c r="U1209" t="s">
        <v>163</v>
      </c>
      <c r="V1209" t="s">
        <v>163</v>
      </c>
    </row>
    <row r="1210" spans="2:22" x14ac:dyDescent="0.35">
      <c r="B1210" t="s">
        <v>163</v>
      </c>
      <c r="C1210" s="79" t="s">
        <v>163</v>
      </c>
      <c r="E1210" t="s">
        <v>163</v>
      </c>
      <c r="F1210" t="s">
        <v>163</v>
      </c>
      <c r="G1210" t="s">
        <v>163</v>
      </c>
      <c r="H1210" t="s">
        <v>163</v>
      </c>
      <c r="I1210" t="s">
        <v>163</v>
      </c>
      <c r="J1210" t="s">
        <v>163</v>
      </c>
      <c r="K1210" t="s">
        <v>163</v>
      </c>
      <c r="L1210" t="s">
        <v>163</v>
      </c>
      <c r="M1210" t="s">
        <v>163</v>
      </c>
      <c r="N1210" t="s">
        <v>163</v>
      </c>
      <c r="O1210" t="s">
        <v>163</v>
      </c>
      <c r="P1210" t="s">
        <v>163</v>
      </c>
      <c r="Q1210" s="80" t="s">
        <v>163</v>
      </c>
      <c r="R1210" s="79"/>
      <c r="T1210" t="s">
        <v>163</v>
      </c>
      <c r="U1210" t="s">
        <v>163</v>
      </c>
      <c r="V1210" t="s">
        <v>163</v>
      </c>
    </row>
    <row r="1211" spans="2:22" x14ac:dyDescent="0.35">
      <c r="B1211" t="s">
        <v>163</v>
      </c>
      <c r="C1211" s="79" t="s">
        <v>163</v>
      </c>
      <c r="E1211" t="s">
        <v>163</v>
      </c>
      <c r="F1211" t="s">
        <v>163</v>
      </c>
      <c r="G1211" t="s">
        <v>163</v>
      </c>
      <c r="H1211" t="s">
        <v>163</v>
      </c>
      <c r="I1211" t="s">
        <v>163</v>
      </c>
      <c r="J1211" t="s">
        <v>163</v>
      </c>
      <c r="K1211" t="s">
        <v>163</v>
      </c>
      <c r="L1211" t="s">
        <v>163</v>
      </c>
      <c r="M1211" t="s">
        <v>163</v>
      </c>
      <c r="N1211" t="s">
        <v>163</v>
      </c>
      <c r="O1211" t="s">
        <v>163</v>
      </c>
      <c r="P1211" t="s">
        <v>163</v>
      </c>
      <c r="Q1211" s="80" t="s">
        <v>163</v>
      </c>
      <c r="R1211" s="79"/>
      <c r="T1211" t="s">
        <v>163</v>
      </c>
      <c r="U1211" t="s">
        <v>163</v>
      </c>
      <c r="V1211" t="s">
        <v>163</v>
      </c>
    </row>
    <row r="1212" spans="2:22" x14ac:dyDescent="0.35">
      <c r="B1212" t="s">
        <v>163</v>
      </c>
      <c r="C1212" s="79" t="s">
        <v>163</v>
      </c>
      <c r="E1212" t="s">
        <v>163</v>
      </c>
      <c r="F1212" t="s">
        <v>163</v>
      </c>
      <c r="G1212" t="s">
        <v>163</v>
      </c>
      <c r="H1212" t="s">
        <v>163</v>
      </c>
      <c r="I1212" t="s">
        <v>163</v>
      </c>
      <c r="J1212" t="s">
        <v>163</v>
      </c>
      <c r="K1212" t="s">
        <v>163</v>
      </c>
      <c r="L1212" t="s">
        <v>163</v>
      </c>
      <c r="M1212" t="s">
        <v>163</v>
      </c>
      <c r="N1212" t="s">
        <v>163</v>
      </c>
      <c r="O1212" t="s">
        <v>163</v>
      </c>
      <c r="P1212" t="s">
        <v>163</v>
      </c>
      <c r="Q1212" s="80" t="s">
        <v>163</v>
      </c>
      <c r="R1212" s="79"/>
      <c r="T1212" t="s">
        <v>163</v>
      </c>
      <c r="U1212" t="s">
        <v>163</v>
      </c>
      <c r="V1212" t="s">
        <v>163</v>
      </c>
    </row>
    <row r="1213" spans="2:22" x14ac:dyDescent="0.35">
      <c r="B1213" t="s">
        <v>163</v>
      </c>
      <c r="C1213" s="79" t="s">
        <v>163</v>
      </c>
      <c r="E1213" t="s">
        <v>163</v>
      </c>
      <c r="F1213" t="s">
        <v>163</v>
      </c>
      <c r="G1213" t="s">
        <v>163</v>
      </c>
      <c r="H1213" t="s">
        <v>163</v>
      </c>
      <c r="I1213" t="s">
        <v>163</v>
      </c>
      <c r="J1213" t="s">
        <v>163</v>
      </c>
      <c r="K1213" t="s">
        <v>163</v>
      </c>
      <c r="L1213" t="s">
        <v>163</v>
      </c>
      <c r="M1213" t="s">
        <v>163</v>
      </c>
      <c r="N1213" t="s">
        <v>163</v>
      </c>
      <c r="O1213" t="s">
        <v>163</v>
      </c>
      <c r="P1213" t="s">
        <v>163</v>
      </c>
      <c r="Q1213" s="80" t="s">
        <v>163</v>
      </c>
      <c r="R1213" s="79"/>
      <c r="T1213" t="s">
        <v>163</v>
      </c>
      <c r="U1213" t="s">
        <v>163</v>
      </c>
      <c r="V1213" t="s">
        <v>163</v>
      </c>
    </row>
    <row r="1214" spans="2:22" x14ac:dyDescent="0.35">
      <c r="B1214" t="s">
        <v>163</v>
      </c>
      <c r="C1214" s="79" t="s">
        <v>163</v>
      </c>
      <c r="E1214" t="s">
        <v>163</v>
      </c>
      <c r="F1214" t="s">
        <v>163</v>
      </c>
      <c r="G1214" t="s">
        <v>163</v>
      </c>
      <c r="H1214" t="s">
        <v>163</v>
      </c>
      <c r="I1214" t="s">
        <v>163</v>
      </c>
      <c r="J1214" t="s">
        <v>163</v>
      </c>
      <c r="K1214" t="s">
        <v>163</v>
      </c>
      <c r="L1214" t="s">
        <v>163</v>
      </c>
      <c r="M1214" t="s">
        <v>163</v>
      </c>
      <c r="N1214" t="s">
        <v>163</v>
      </c>
      <c r="O1214" t="s">
        <v>163</v>
      </c>
      <c r="P1214" t="s">
        <v>163</v>
      </c>
      <c r="Q1214" s="80" t="s">
        <v>163</v>
      </c>
      <c r="R1214" s="79"/>
      <c r="T1214" t="s">
        <v>163</v>
      </c>
      <c r="U1214" t="s">
        <v>163</v>
      </c>
      <c r="V1214" t="s">
        <v>163</v>
      </c>
    </row>
    <row r="1215" spans="2:22" x14ac:dyDescent="0.35">
      <c r="B1215" t="s">
        <v>163</v>
      </c>
      <c r="C1215" s="79" t="s">
        <v>163</v>
      </c>
      <c r="E1215" t="s">
        <v>163</v>
      </c>
      <c r="F1215" t="s">
        <v>163</v>
      </c>
      <c r="G1215" t="s">
        <v>163</v>
      </c>
      <c r="H1215" t="s">
        <v>163</v>
      </c>
      <c r="I1215" t="s">
        <v>163</v>
      </c>
      <c r="J1215" t="s">
        <v>163</v>
      </c>
      <c r="K1215" t="s">
        <v>163</v>
      </c>
      <c r="L1215" t="s">
        <v>163</v>
      </c>
      <c r="M1215" t="s">
        <v>163</v>
      </c>
      <c r="N1215" t="s">
        <v>163</v>
      </c>
      <c r="O1215" t="s">
        <v>163</v>
      </c>
      <c r="P1215" t="s">
        <v>163</v>
      </c>
      <c r="Q1215" s="80" t="s">
        <v>163</v>
      </c>
      <c r="R1215" s="79"/>
      <c r="T1215" t="s">
        <v>163</v>
      </c>
      <c r="U1215" t="s">
        <v>163</v>
      </c>
      <c r="V1215" t="s">
        <v>163</v>
      </c>
    </row>
    <row r="1216" spans="2:22" x14ac:dyDescent="0.35">
      <c r="B1216" t="s">
        <v>163</v>
      </c>
      <c r="C1216" s="79" t="s">
        <v>163</v>
      </c>
      <c r="E1216" t="s">
        <v>163</v>
      </c>
      <c r="F1216" t="s">
        <v>163</v>
      </c>
      <c r="G1216" t="s">
        <v>163</v>
      </c>
      <c r="H1216" t="s">
        <v>163</v>
      </c>
      <c r="I1216" t="s">
        <v>163</v>
      </c>
      <c r="J1216" t="s">
        <v>163</v>
      </c>
      <c r="K1216" t="s">
        <v>163</v>
      </c>
      <c r="L1216" t="s">
        <v>163</v>
      </c>
      <c r="M1216" t="s">
        <v>163</v>
      </c>
      <c r="N1216" t="s">
        <v>163</v>
      </c>
      <c r="O1216" t="s">
        <v>163</v>
      </c>
      <c r="P1216" t="s">
        <v>163</v>
      </c>
      <c r="Q1216" s="80" t="s">
        <v>163</v>
      </c>
      <c r="R1216" s="79"/>
      <c r="T1216" t="s">
        <v>163</v>
      </c>
      <c r="U1216" t="s">
        <v>163</v>
      </c>
      <c r="V1216" t="s">
        <v>163</v>
      </c>
    </row>
    <row r="1217" spans="2:22" x14ac:dyDescent="0.35">
      <c r="B1217" t="s">
        <v>163</v>
      </c>
      <c r="C1217" s="79" t="s">
        <v>163</v>
      </c>
      <c r="E1217" t="s">
        <v>163</v>
      </c>
      <c r="F1217" t="s">
        <v>163</v>
      </c>
      <c r="G1217" t="s">
        <v>163</v>
      </c>
      <c r="H1217" t="s">
        <v>163</v>
      </c>
      <c r="I1217" t="s">
        <v>163</v>
      </c>
      <c r="J1217" t="s">
        <v>163</v>
      </c>
      <c r="K1217" t="s">
        <v>163</v>
      </c>
      <c r="L1217" t="s">
        <v>163</v>
      </c>
      <c r="M1217" t="s">
        <v>163</v>
      </c>
      <c r="N1217" t="s">
        <v>163</v>
      </c>
      <c r="O1217" t="s">
        <v>163</v>
      </c>
      <c r="P1217" t="s">
        <v>163</v>
      </c>
      <c r="Q1217" s="80" t="s">
        <v>163</v>
      </c>
      <c r="R1217" s="79"/>
      <c r="T1217" t="s">
        <v>163</v>
      </c>
      <c r="U1217" t="s">
        <v>163</v>
      </c>
      <c r="V1217" t="s">
        <v>163</v>
      </c>
    </row>
    <row r="1218" spans="2:22" x14ac:dyDescent="0.35">
      <c r="B1218" t="s">
        <v>163</v>
      </c>
      <c r="C1218" s="79" t="s">
        <v>163</v>
      </c>
      <c r="E1218" t="s">
        <v>163</v>
      </c>
      <c r="F1218" t="s">
        <v>163</v>
      </c>
      <c r="G1218" t="s">
        <v>163</v>
      </c>
      <c r="H1218" t="s">
        <v>163</v>
      </c>
      <c r="I1218" t="s">
        <v>163</v>
      </c>
      <c r="J1218" t="s">
        <v>163</v>
      </c>
      <c r="K1218" t="s">
        <v>163</v>
      </c>
      <c r="L1218" t="s">
        <v>163</v>
      </c>
      <c r="M1218" t="s">
        <v>163</v>
      </c>
      <c r="N1218" t="s">
        <v>163</v>
      </c>
      <c r="O1218" t="s">
        <v>163</v>
      </c>
      <c r="P1218" t="s">
        <v>163</v>
      </c>
      <c r="Q1218" s="80" t="s">
        <v>163</v>
      </c>
      <c r="R1218" s="79"/>
      <c r="T1218" t="s">
        <v>163</v>
      </c>
      <c r="U1218" t="s">
        <v>163</v>
      </c>
      <c r="V1218" t="s">
        <v>163</v>
      </c>
    </row>
    <row r="1219" spans="2:22" x14ac:dyDescent="0.35">
      <c r="B1219" t="s">
        <v>163</v>
      </c>
      <c r="C1219" s="79" t="s">
        <v>163</v>
      </c>
      <c r="E1219" t="s">
        <v>163</v>
      </c>
      <c r="F1219" t="s">
        <v>163</v>
      </c>
      <c r="G1219" t="s">
        <v>163</v>
      </c>
      <c r="H1219" t="s">
        <v>163</v>
      </c>
      <c r="I1219" t="s">
        <v>163</v>
      </c>
      <c r="J1219" t="s">
        <v>163</v>
      </c>
      <c r="K1219" t="s">
        <v>163</v>
      </c>
      <c r="L1219" t="s">
        <v>163</v>
      </c>
      <c r="M1219" t="s">
        <v>163</v>
      </c>
      <c r="N1219" t="s">
        <v>163</v>
      </c>
      <c r="O1219" t="s">
        <v>163</v>
      </c>
      <c r="P1219" t="s">
        <v>163</v>
      </c>
      <c r="Q1219" s="80" t="s">
        <v>163</v>
      </c>
      <c r="R1219" s="79"/>
      <c r="T1219" t="s">
        <v>163</v>
      </c>
      <c r="U1219" t="s">
        <v>163</v>
      </c>
      <c r="V1219" t="s">
        <v>163</v>
      </c>
    </row>
    <row r="1220" spans="2:22" x14ac:dyDescent="0.35">
      <c r="B1220" t="s">
        <v>163</v>
      </c>
      <c r="C1220" s="79" t="s">
        <v>163</v>
      </c>
      <c r="E1220" t="s">
        <v>163</v>
      </c>
      <c r="F1220" t="s">
        <v>163</v>
      </c>
      <c r="G1220" t="s">
        <v>163</v>
      </c>
      <c r="H1220" t="s">
        <v>163</v>
      </c>
      <c r="I1220" t="s">
        <v>163</v>
      </c>
      <c r="J1220" t="s">
        <v>163</v>
      </c>
      <c r="K1220" t="s">
        <v>163</v>
      </c>
      <c r="L1220" t="s">
        <v>163</v>
      </c>
      <c r="M1220" t="s">
        <v>163</v>
      </c>
      <c r="N1220" t="s">
        <v>163</v>
      </c>
      <c r="O1220" t="s">
        <v>163</v>
      </c>
      <c r="P1220" t="s">
        <v>163</v>
      </c>
      <c r="Q1220" s="80" t="s">
        <v>163</v>
      </c>
      <c r="R1220" s="79"/>
      <c r="T1220" t="s">
        <v>163</v>
      </c>
      <c r="U1220" t="s">
        <v>163</v>
      </c>
      <c r="V1220" t="s">
        <v>163</v>
      </c>
    </row>
    <row r="1221" spans="2:22" x14ac:dyDescent="0.35">
      <c r="B1221" t="s">
        <v>163</v>
      </c>
      <c r="C1221" s="79" t="s">
        <v>163</v>
      </c>
      <c r="E1221" t="s">
        <v>163</v>
      </c>
      <c r="F1221" t="s">
        <v>163</v>
      </c>
      <c r="G1221" t="s">
        <v>163</v>
      </c>
      <c r="H1221" t="s">
        <v>163</v>
      </c>
      <c r="I1221" t="s">
        <v>163</v>
      </c>
      <c r="J1221" t="s">
        <v>163</v>
      </c>
      <c r="K1221" t="s">
        <v>163</v>
      </c>
      <c r="L1221" t="s">
        <v>163</v>
      </c>
      <c r="M1221" t="s">
        <v>163</v>
      </c>
      <c r="N1221" t="s">
        <v>163</v>
      </c>
      <c r="O1221" t="s">
        <v>163</v>
      </c>
      <c r="P1221" t="s">
        <v>163</v>
      </c>
      <c r="Q1221" s="80" t="s">
        <v>163</v>
      </c>
      <c r="R1221" s="79"/>
      <c r="T1221" t="s">
        <v>163</v>
      </c>
      <c r="U1221" t="s">
        <v>163</v>
      </c>
      <c r="V1221" t="s">
        <v>163</v>
      </c>
    </row>
    <row r="1222" spans="2:22" x14ac:dyDescent="0.35">
      <c r="B1222" t="s">
        <v>163</v>
      </c>
      <c r="C1222" s="79" t="s">
        <v>163</v>
      </c>
      <c r="E1222" t="s">
        <v>163</v>
      </c>
      <c r="F1222" t="s">
        <v>163</v>
      </c>
      <c r="G1222" t="s">
        <v>163</v>
      </c>
      <c r="H1222" t="s">
        <v>163</v>
      </c>
      <c r="I1222" t="s">
        <v>163</v>
      </c>
      <c r="J1222" t="s">
        <v>163</v>
      </c>
      <c r="K1222" t="s">
        <v>163</v>
      </c>
      <c r="L1222" t="s">
        <v>163</v>
      </c>
      <c r="M1222" t="s">
        <v>163</v>
      </c>
      <c r="N1222" t="s">
        <v>163</v>
      </c>
      <c r="O1222" t="s">
        <v>163</v>
      </c>
      <c r="P1222" t="s">
        <v>163</v>
      </c>
      <c r="Q1222" s="80" t="s">
        <v>163</v>
      </c>
      <c r="R1222" s="79"/>
      <c r="T1222" t="s">
        <v>163</v>
      </c>
      <c r="U1222" t="s">
        <v>163</v>
      </c>
      <c r="V1222" t="s">
        <v>163</v>
      </c>
    </row>
    <row r="1223" spans="2:22" x14ac:dyDescent="0.35">
      <c r="B1223" t="s">
        <v>163</v>
      </c>
      <c r="C1223" s="79" t="s">
        <v>163</v>
      </c>
      <c r="E1223" t="s">
        <v>163</v>
      </c>
      <c r="F1223" t="s">
        <v>163</v>
      </c>
      <c r="G1223" t="s">
        <v>163</v>
      </c>
      <c r="H1223" t="s">
        <v>163</v>
      </c>
      <c r="I1223" t="s">
        <v>163</v>
      </c>
      <c r="J1223" t="s">
        <v>163</v>
      </c>
      <c r="K1223" t="s">
        <v>163</v>
      </c>
      <c r="L1223" t="s">
        <v>163</v>
      </c>
      <c r="M1223" t="s">
        <v>163</v>
      </c>
      <c r="N1223" t="s">
        <v>163</v>
      </c>
      <c r="O1223" t="s">
        <v>163</v>
      </c>
      <c r="P1223" t="s">
        <v>163</v>
      </c>
      <c r="Q1223" s="80" t="s">
        <v>163</v>
      </c>
      <c r="R1223" s="79"/>
      <c r="T1223" t="s">
        <v>163</v>
      </c>
      <c r="U1223" t="s">
        <v>163</v>
      </c>
      <c r="V1223" t="s">
        <v>163</v>
      </c>
    </row>
    <row r="1224" spans="2:22" x14ac:dyDescent="0.35">
      <c r="B1224" t="s">
        <v>163</v>
      </c>
      <c r="C1224" s="79" t="s">
        <v>163</v>
      </c>
      <c r="E1224" t="s">
        <v>163</v>
      </c>
      <c r="F1224" t="s">
        <v>163</v>
      </c>
      <c r="G1224" t="s">
        <v>163</v>
      </c>
      <c r="H1224" t="s">
        <v>163</v>
      </c>
      <c r="I1224" t="s">
        <v>163</v>
      </c>
      <c r="J1224" t="s">
        <v>163</v>
      </c>
      <c r="K1224" t="s">
        <v>163</v>
      </c>
      <c r="L1224" t="s">
        <v>163</v>
      </c>
      <c r="M1224" t="s">
        <v>163</v>
      </c>
      <c r="N1224" t="s">
        <v>163</v>
      </c>
      <c r="O1224" t="s">
        <v>163</v>
      </c>
      <c r="P1224" t="s">
        <v>163</v>
      </c>
      <c r="Q1224" s="80" t="s">
        <v>163</v>
      </c>
      <c r="R1224" s="79"/>
      <c r="T1224" t="s">
        <v>163</v>
      </c>
      <c r="U1224" t="s">
        <v>163</v>
      </c>
      <c r="V1224" t="s">
        <v>163</v>
      </c>
    </row>
    <row r="1225" spans="2:22" x14ac:dyDescent="0.35">
      <c r="B1225" t="s">
        <v>163</v>
      </c>
      <c r="C1225" s="79" t="s">
        <v>163</v>
      </c>
      <c r="E1225" t="s">
        <v>163</v>
      </c>
      <c r="F1225" t="s">
        <v>163</v>
      </c>
      <c r="G1225" t="s">
        <v>163</v>
      </c>
      <c r="H1225" t="s">
        <v>163</v>
      </c>
      <c r="I1225" t="s">
        <v>163</v>
      </c>
      <c r="J1225" t="s">
        <v>163</v>
      </c>
      <c r="K1225" t="s">
        <v>163</v>
      </c>
      <c r="L1225" t="s">
        <v>163</v>
      </c>
      <c r="M1225" t="s">
        <v>163</v>
      </c>
      <c r="N1225" t="s">
        <v>163</v>
      </c>
      <c r="O1225" t="s">
        <v>163</v>
      </c>
      <c r="P1225" t="s">
        <v>163</v>
      </c>
      <c r="Q1225" s="80" t="s">
        <v>163</v>
      </c>
      <c r="R1225" s="79"/>
      <c r="T1225" t="s">
        <v>163</v>
      </c>
      <c r="U1225" t="s">
        <v>163</v>
      </c>
      <c r="V1225" t="s">
        <v>163</v>
      </c>
    </row>
    <row r="1226" spans="2:22" x14ac:dyDescent="0.35">
      <c r="B1226" t="s">
        <v>163</v>
      </c>
      <c r="C1226" s="79" t="s">
        <v>163</v>
      </c>
      <c r="E1226" t="s">
        <v>163</v>
      </c>
      <c r="F1226" t="s">
        <v>163</v>
      </c>
      <c r="G1226" t="s">
        <v>163</v>
      </c>
      <c r="H1226" t="s">
        <v>163</v>
      </c>
      <c r="I1226" t="s">
        <v>163</v>
      </c>
      <c r="J1226" t="s">
        <v>163</v>
      </c>
      <c r="K1226" t="s">
        <v>163</v>
      </c>
      <c r="L1226" t="s">
        <v>163</v>
      </c>
      <c r="M1226" t="s">
        <v>163</v>
      </c>
      <c r="N1226" t="s">
        <v>163</v>
      </c>
      <c r="O1226" t="s">
        <v>163</v>
      </c>
      <c r="P1226" t="s">
        <v>163</v>
      </c>
      <c r="Q1226" s="80" t="s">
        <v>163</v>
      </c>
      <c r="R1226" s="79"/>
      <c r="T1226" t="s">
        <v>163</v>
      </c>
      <c r="U1226" t="s">
        <v>163</v>
      </c>
      <c r="V1226" t="s">
        <v>163</v>
      </c>
    </row>
    <row r="1227" spans="2:22" x14ac:dyDescent="0.35">
      <c r="B1227" t="s">
        <v>163</v>
      </c>
      <c r="C1227" s="79" t="s">
        <v>163</v>
      </c>
      <c r="E1227" t="s">
        <v>163</v>
      </c>
      <c r="F1227" t="s">
        <v>163</v>
      </c>
      <c r="G1227" t="s">
        <v>163</v>
      </c>
      <c r="H1227" t="s">
        <v>163</v>
      </c>
      <c r="I1227" t="s">
        <v>163</v>
      </c>
      <c r="J1227" t="s">
        <v>163</v>
      </c>
      <c r="K1227" t="s">
        <v>163</v>
      </c>
      <c r="L1227" t="s">
        <v>163</v>
      </c>
      <c r="M1227" t="s">
        <v>163</v>
      </c>
      <c r="N1227" t="s">
        <v>163</v>
      </c>
      <c r="O1227" t="s">
        <v>163</v>
      </c>
      <c r="P1227" t="s">
        <v>163</v>
      </c>
      <c r="Q1227" s="80" t="s">
        <v>163</v>
      </c>
      <c r="R1227" s="79"/>
      <c r="T1227" t="s">
        <v>163</v>
      </c>
      <c r="U1227" t="s">
        <v>163</v>
      </c>
      <c r="V1227" t="s">
        <v>163</v>
      </c>
    </row>
    <row r="1228" spans="2:22" x14ac:dyDescent="0.35">
      <c r="B1228" t="s">
        <v>163</v>
      </c>
      <c r="C1228" s="79" t="s">
        <v>163</v>
      </c>
      <c r="E1228" t="s">
        <v>163</v>
      </c>
      <c r="F1228" t="s">
        <v>163</v>
      </c>
      <c r="G1228" t="s">
        <v>163</v>
      </c>
      <c r="H1228" t="s">
        <v>163</v>
      </c>
      <c r="I1228" t="s">
        <v>163</v>
      </c>
      <c r="J1228" t="s">
        <v>163</v>
      </c>
      <c r="K1228" t="s">
        <v>163</v>
      </c>
      <c r="L1228" t="s">
        <v>163</v>
      </c>
      <c r="M1228" t="s">
        <v>163</v>
      </c>
      <c r="N1228" t="s">
        <v>163</v>
      </c>
      <c r="O1228" t="s">
        <v>163</v>
      </c>
      <c r="P1228" t="s">
        <v>163</v>
      </c>
      <c r="Q1228" s="80" t="s">
        <v>163</v>
      </c>
      <c r="R1228" s="79"/>
      <c r="T1228" t="s">
        <v>163</v>
      </c>
      <c r="U1228" t="s">
        <v>163</v>
      </c>
      <c r="V1228" t="s">
        <v>163</v>
      </c>
    </row>
    <row r="1229" spans="2:22" x14ac:dyDescent="0.35">
      <c r="B1229" t="s">
        <v>163</v>
      </c>
      <c r="C1229" s="79" t="s">
        <v>163</v>
      </c>
      <c r="E1229" t="s">
        <v>163</v>
      </c>
      <c r="F1229" t="s">
        <v>163</v>
      </c>
      <c r="G1229" t="s">
        <v>163</v>
      </c>
      <c r="H1229" t="s">
        <v>163</v>
      </c>
      <c r="I1229" t="s">
        <v>163</v>
      </c>
      <c r="J1229" t="s">
        <v>163</v>
      </c>
      <c r="K1229" t="s">
        <v>163</v>
      </c>
      <c r="L1229" t="s">
        <v>163</v>
      </c>
      <c r="M1229" t="s">
        <v>163</v>
      </c>
      <c r="N1229" t="s">
        <v>163</v>
      </c>
      <c r="O1229" t="s">
        <v>163</v>
      </c>
      <c r="P1229" t="s">
        <v>163</v>
      </c>
      <c r="Q1229" s="80" t="s">
        <v>163</v>
      </c>
      <c r="R1229" s="79"/>
      <c r="T1229" t="s">
        <v>163</v>
      </c>
      <c r="U1229" t="s">
        <v>163</v>
      </c>
      <c r="V1229" t="s">
        <v>163</v>
      </c>
    </row>
    <row r="1230" spans="2:22" x14ac:dyDescent="0.35">
      <c r="B1230" t="s">
        <v>163</v>
      </c>
      <c r="C1230" s="79" t="s">
        <v>163</v>
      </c>
      <c r="E1230" t="s">
        <v>163</v>
      </c>
      <c r="F1230" t="s">
        <v>163</v>
      </c>
      <c r="G1230" t="s">
        <v>163</v>
      </c>
      <c r="H1230" t="s">
        <v>163</v>
      </c>
      <c r="I1230" t="s">
        <v>163</v>
      </c>
      <c r="J1230" t="s">
        <v>163</v>
      </c>
      <c r="K1230" t="s">
        <v>163</v>
      </c>
      <c r="L1230" t="s">
        <v>163</v>
      </c>
      <c r="M1230" t="s">
        <v>163</v>
      </c>
      <c r="N1230" t="s">
        <v>163</v>
      </c>
      <c r="O1230" t="s">
        <v>163</v>
      </c>
      <c r="P1230" t="s">
        <v>163</v>
      </c>
      <c r="Q1230" s="80" t="s">
        <v>163</v>
      </c>
      <c r="R1230" s="79"/>
      <c r="T1230" t="s">
        <v>163</v>
      </c>
      <c r="U1230" t="s">
        <v>163</v>
      </c>
      <c r="V1230" t="s">
        <v>163</v>
      </c>
    </row>
    <row r="1231" spans="2:22" x14ac:dyDescent="0.35">
      <c r="B1231" t="s">
        <v>163</v>
      </c>
      <c r="C1231" s="79" t="s">
        <v>163</v>
      </c>
      <c r="E1231" t="s">
        <v>163</v>
      </c>
      <c r="F1231" t="s">
        <v>163</v>
      </c>
      <c r="G1231" t="s">
        <v>163</v>
      </c>
      <c r="H1231" t="s">
        <v>163</v>
      </c>
      <c r="I1231" t="s">
        <v>163</v>
      </c>
      <c r="J1231" t="s">
        <v>163</v>
      </c>
      <c r="K1231" t="s">
        <v>163</v>
      </c>
      <c r="L1231" t="s">
        <v>163</v>
      </c>
      <c r="M1231" t="s">
        <v>163</v>
      </c>
      <c r="N1231" t="s">
        <v>163</v>
      </c>
      <c r="O1231" t="s">
        <v>163</v>
      </c>
      <c r="P1231" t="s">
        <v>163</v>
      </c>
      <c r="Q1231" s="80" t="s">
        <v>163</v>
      </c>
      <c r="R1231" s="79"/>
      <c r="T1231" t="s">
        <v>163</v>
      </c>
      <c r="U1231" t="s">
        <v>163</v>
      </c>
      <c r="V1231" t="s">
        <v>163</v>
      </c>
    </row>
    <row r="1232" spans="2:22" x14ac:dyDescent="0.35">
      <c r="B1232" t="s">
        <v>163</v>
      </c>
      <c r="C1232" s="79" t="s">
        <v>163</v>
      </c>
      <c r="E1232" t="s">
        <v>163</v>
      </c>
      <c r="F1232" t="s">
        <v>163</v>
      </c>
      <c r="G1232" t="s">
        <v>163</v>
      </c>
      <c r="H1232" t="s">
        <v>163</v>
      </c>
      <c r="I1232" t="s">
        <v>163</v>
      </c>
      <c r="J1232" t="s">
        <v>163</v>
      </c>
      <c r="K1232" t="s">
        <v>163</v>
      </c>
      <c r="L1232" t="s">
        <v>163</v>
      </c>
      <c r="M1232" t="s">
        <v>163</v>
      </c>
      <c r="N1232" t="s">
        <v>163</v>
      </c>
      <c r="O1232" t="s">
        <v>163</v>
      </c>
      <c r="P1232" t="s">
        <v>163</v>
      </c>
      <c r="Q1232" s="80" t="s">
        <v>163</v>
      </c>
      <c r="R1232" s="79"/>
      <c r="T1232" t="s">
        <v>163</v>
      </c>
      <c r="U1232" t="s">
        <v>163</v>
      </c>
      <c r="V1232" t="s">
        <v>163</v>
      </c>
    </row>
    <row r="1233" spans="2:22" x14ac:dyDescent="0.35">
      <c r="B1233" t="s">
        <v>163</v>
      </c>
      <c r="C1233" s="79" t="s">
        <v>163</v>
      </c>
      <c r="E1233" t="s">
        <v>163</v>
      </c>
      <c r="F1233" t="s">
        <v>163</v>
      </c>
      <c r="G1233" t="s">
        <v>163</v>
      </c>
      <c r="H1233" t="s">
        <v>163</v>
      </c>
      <c r="I1233" t="s">
        <v>163</v>
      </c>
      <c r="J1233" t="s">
        <v>163</v>
      </c>
      <c r="K1233" t="s">
        <v>163</v>
      </c>
      <c r="L1233" t="s">
        <v>163</v>
      </c>
      <c r="M1233" t="s">
        <v>163</v>
      </c>
      <c r="N1233" t="s">
        <v>163</v>
      </c>
      <c r="O1233" t="s">
        <v>163</v>
      </c>
      <c r="P1233" t="s">
        <v>163</v>
      </c>
      <c r="Q1233" s="80" t="s">
        <v>163</v>
      </c>
      <c r="R1233" s="79"/>
      <c r="T1233" t="s">
        <v>163</v>
      </c>
      <c r="U1233" t="s">
        <v>163</v>
      </c>
      <c r="V1233" t="s">
        <v>163</v>
      </c>
    </row>
    <row r="1234" spans="2:22" x14ac:dyDescent="0.35">
      <c r="B1234" t="s">
        <v>163</v>
      </c>
      <c r="C1234" s="79" t="s">
        <v>163</v>
      </c>
      <c r="E1234" t="s">
        <v>163</v>
      </c>
      <c r="F1234" t="s">
        <v>163</v>
      </c>
      <c r="G1234" t="s">
        <v>163</v>
      </c>
      <c r="H1234" t="s">
        <v>163</v>
      </c>
      <c r="I1234" t="s">
        <v>163</v>
      </c>
      <c r="J1234" t="s">
        <v>163</v>
      </c>
      <c r="K1234" t="s">
        <v>163</v>
      </c>
      <c r="L1234" t="s">
        <v>163</v>
      </c>
      <c r="M1234" t="s">
        <v>163</v>
      </c>
      <c r="N1234" t="s">
        <v>163</v>
      </c>
      <c r="O1234" t="s">
        <v>163</v>
      </c>
      <c r="P1234" t="s">
        <v>163</v>
      </c>
      <c r="Q1234" s="80" t="s">
        <v>163</v>
      </c>
      <c r="R1234" s="79"/>
      <c r="T1234" t="s">
        <v>163</v>
      </c>
      <c r="U1234" t="s">
        <v>163</v>
      </c>
      <c r="V1234" t="s">
        <v>163</v>
      </c>
    </row>
    <row r="1235" spans="2:22" x14ac:dyDescent="0.35">
      <c r="B1235" t="s">
        <v>163</v>
      </c>
      <c r="C1235" s="79" t="s">
        <v>163</v>
      </c>
      <c r="E1235" t="s">
        <v>163</v>
      </c>
      <c r="F1235" t="s">
        <v>163</v>
      </c>
      <c r="G1235" t="s">
        <v>163</v>
      </c>
      <c r="H1235" t="s">
        <v>163</v>
      </c>
      <c r="I1235" t="s">
        <v>163</v>
      </c>
      <c r="J1235" t="s">
        <v>163</v>
      </c>
      <c r="K1235" t="s">
        <v>163</v>
      </c>
      <c r="L1235" t="s">
        <v>163</v>
      </c>
      <c r="M1235" t="s">
        <v>163</v>
      </c>
      <c r="N1235" t="s">
        <v>163</v>
      </c>
      <c r="O1235" t="s">
        <v>163</v>
      </c>
      <c r="P1235" t="s">
        <v>163</v>
      </c>
      <c r="Q1235" s="80" t="s">
        <v>163</v>
      </c>
      <c r="R1235" s="79"/>
      <c r="T1235" t="s">
        <v>163</v>
      </c>
      <c r="U1235" t="s">
        <v>163</v>
      </c>
      <c r="V1235" t="s">
        <v>163</v>
      </c>
    </row>
    <row r="1236" spans="2:22" x14ac:dyDescent="0.35">
      <c r="B1236" t="s">
        <v>163</v>
      </c>
      <c r="C1236" s="79" t="s">
        <v>163</v>
      </c>
      <c r="E1236" t="s">
        <v>163</v>
      </c>
      <c r="F1236" t="s">
        <v>163</v>
      </c>
      <c r="G1236" t="s">
        <v>163</v>
      </c>
      <c r="H1236" t="s">
        <v>163</v>
      </c>
      <c r="I1236" t="s">
        <v>163</v>
      </c>
      <c r="J1236" t="s">
        <v>163</v>
      </c>
      <c r="K1236" t="s">
        <v>163</v>
      </c>
      <c r="L1236" t="s">
        <v>163</v>
      </c>
      <c r="M1236" t="s">
        <v>163</v>
      </c>
      <c r="N1236" t="s">
        <v>163</v>
      </c>
      <c r="O1236" t="s">
        <v>163</v>
      </c>
      <c r="P1236" t="s">
        <v>163</v>
      </c>
      <c r="Q1236" s="80" t="s">
        <v>163</v>
      </c>
      <c r="R1236" s="79"/>
      <c r="T1236" t="s">
        <v>163</v>
      </c>
      <c r="U1236" t="s">
        <v>163</v>
      </c>
      <c r="V1236" t="s">
        <v>163</v>
      </c>
    </row>
    <row r="1237" spans="2:22" x14ac:dyDescent="0.35">
      <c r="B1237" t="s">
        <v>163</v>
      </c>
      <c r="C1237" s="79" t="s">
        <v>163</v>
      </c>
      <c r="E1237" t="s">
        <v>163</v>
      </c>
      <c r="F1237" t="s">
        <v>163</v>
      </c>
      <c r="G1237" t="s">
        <v>163</v>
      </c>
      <c r="H1237" t="s">
        <v>163</v>
      </c>
      <c r="I1237" t="s">
        <v>163</v>
      </c>
      <c r="J1237" t="s">
        <v>163</v>
      </c>
      <c r="K1237" t="s">
        <v>163</v>
      </c>
      <c r="L1237" t="s">
        <v>163</v>
      </c>
      <c r="M1237" t="s">
        <v>163</v>
      </c>
      <c r="N1237" t="s">
        <v>163</v>
      </c>
      <c r="O1237" t="s">
        <v>163</v>
      </c>
      <c r="P1237" t="s">
        <v>163</v>
      </c>
      <c r="Q1237" s="80" t="s">
        <v>163</v>
      </c>
      <c r="R1237" s="79"/>
      <c r="T1237" t="s">
        <v>163</v>
      </c>
      <c r="U1237" t="s">
        <v>163</v>
      </c>
      <c r="V1237" t="s">
        <v>163</v>
      </c>
    </row>
    <row r="1238" spans="2:22" x14ac:dyDescent="0.35">
      <c r="B1238" t="s">
        <v>163</v>
      </c>
      <c r="C1238" s="79" t="s">
        <v>163</v>
      </c>
      <c r="E1238" t="s">
        <v>163</v>
      </c>
      <c r="F1238" t="s">
        <v>163</v>
      </c>
      <c r="G1238" t="s">
        <v>163</v>
      </c>
      <c r="H1238" t="s">
        <v>163</v>
      </c>
      <c r="I1238" t="s">
        <v>163</v>
      </c>
      <c r="J1238" t="s">
        <v>163</v>
      </c>
      <c r="K1238" t="s">
        <v>163</v>
      </c>
      <c r="L1238" t="s">
        <v>163</v>
      </c>
      <c r="M1238" t="s">
        <v>163</v>
      </c>
      <c r="N1238" t="s">
        <v>163</v>
      </c>
      <c r="O1238" t="s">
        <v>163</v>
      </c>
      <c r="P1238" t="s">
        <v>163</v>
      </c>
      <c r="Q1238" s="80" t="s">
        <v>163</v>
      </c>
      <c r="R1238" s="79"/>
      <c r="T1238" t="s">
        <v>163</v>
      </c>
      <c r="U1238" t="s">
        <v>163</v>
      </c>
      <c r="V1238" t="s">
        <v>163</v>
      </c>
    </row>
    <row r="1239" spans="2:22" x14ac:dyDescent="0.35">
      <c r="B1239" t="s">
        <v>163</v>
      </c>
      <c r="C1239" s="79" t="s">
        <v>163</v>
      </c>
      <c r="E1239" t="s">
        <v>163</v>
      </c>
      <c r="F1239" t="s">
        <v>163</v>
      </c>
      <c r="G1239" t="s">
        <v>163</v>
      </c>
      <c r="H1239" t="s">
        <v>163</v>
      </c>
      <c r="I1239" t="s">
        <v>163</v>
      </c>
      <c r="J1239" t="s">
        <v>163</v>
      </c>
      <c r="K1239" t="s">
        <v>163</v>
      </c>
      <c r="L1239" t="s">
        <v>163</v>
      </c>
      <c r="M1239" t="s">
        <v>163</v>
      </c>
      <c r="N1239" t="s">
        <v>163</v>
      </c>
      <c r="O1239" t="s">
        <v>163</v>
      </c>
      <c r="P1239" t="s">
        <v>163</v>
      </c>
      <c r="Q1239" s="80" t="s">
        <v>163</v>
      </c>
      <c r="R1239" s="79"/>
      <c r="T1239" t="s">
        <v>163</v>
      </c>
      <c r="U1239" t="s">
        <v>163</v>
      </c>
      <c r="V1239" t="s">
        <v>163</v>
      </c>
    </row>
    <row r="1240" spans="2:22" x14ac:dyDescent="0.35">
      <c r="B1240" t="s">
        <v>163</v>
      </c>
      <c r="C1240" s="79" t="s">
        <v>163</v>
      </c>
      <c r="E1240" t="s">
        <v>163</v>
      </c>
      <c r="F1240" t="s">
        <v>163</v>
      </c>
      <c r="G1240" t="s">
        <v>163</v>
      </c>
      <c r="H1240" t="s">
        <v>163</v>
      </c>
      <c r="I1240" t="s">
        <v>163</v>
      </c>
      <c r="J1240" t="s">
        <v>163</v>
      </c>
      <c r="K1240" t="s">
        <v>163</v>
      </c>
      <c r="L1240" t="s">
        <v>163</v>
      </c>
      <c r="M1240" t="s">
        <v>163</v>
      </c>
      <c r="N1240" t="s">
        <v>163</v>
      </c>
      <c r="O1240" t="s">
        <v>163</v>
      </c>
      <c r="P1240" t="s">
        <v>163</v>
      </c>
      <c r="Q1240" s="80" t="s">
        <v>163</v>
      </c>
      <c r="R1240" s="79"/>
      <c r="T1240" t="s">
        <v>163</v>
      </c>
      <c r="U1240" t="s">
        <v>163</v>
      </c>
      <c r="V1240" t="s">
        <v>163</v>
      </c>
    </row>
    <row r="1241" spans="2:22" x14ac:dyDescent="0.35">
      <c r="B1241" t="s">
        <v>163</v>
      </c>
      <c r="C1241" s="79" t="s">
        <v>163</v>
      </c>
      <c r="E1241" t="s">
        <v>163</v>
      </c>
      <c r="F1241" t="s">
        <v>163</v>
      </c>
      <c r="G1241" t="s">
        <v>163</v>
      </c>
      <c r="H1241" t="s">
        <v>163</v>
      </c>
      <c r="I1241" t="s">
        <v>163</v>
      </c>
      <c r="J1241" t="s">
        <v>163</v>
      </c>
      <c r="K1241" t="s">
        <v>163</v>
      </c>
      <c r="L1241" t="s">
        <v>163</v>
      </c>
      <c r="M1241" t="s">
        <v>163</v>
      </c>
      <c r="N1241" t="s">
        <v>163</v>
      </c>
      <c r="O1241" t="s">
        <v>163</v>
      </c>
      <c r="P1241" t="s">
        <v>163</v>
      </c>
      <c r="Q1241" s="80" t="s">
        <v>163</v>
      </c>
      <c r="R1241" s="79"/>
      <c r="T1241" t="s">
        <v>163</v>
      </c>
      <c r="U1241" t="s">
        <v>163</v>
      </c>
      <c r="V1241" t="s">
        <v>163</v>
      </c>
    </row>
    <row r="1242" spans="2:22" x14ac:dyDescent="0.35">
      <c r="B1242" t="s">
        <v>163</v>
      </c>
      <c r="C1242" s="79" t="s">
        <v>163</v>
      </c>
      <c r="E1242" t="s">
        <v>163</v>
      </c>
      <c r="F1242" t="s">
        <v>163</v>
      </c>
      <c r="G1242" t="s">
        <v>163</v>
      </c>
      <c r="H1242" t="s">
        <v>163</v>
      </c>
      <c r="I1242" t="s">
        <v>163</v>
      </c>
      <c r="J1242" t="s">
        <v>163</v>
      </c>
      <c r="K1242" t="s">
        <v>163</v>
      </c>
      <c r="L1242" t="s">
        <v>163</v>
      </c>
      <c r="M1242" t="s">
        <v>163</v>
      </c>
      <c r="N1242" t="s">
        <v>163</v>
      </c>
      <c r="O1242" t="s">
        <v>163</v>
      </c>
      <c r="P1242" t="s">
        <v>163</v>
      </c>
      <c r="Q1242" s="80" t="s">
        <v>163</v>
      </c>
      <c r="R1242" s="79"/>
      <c r="T1242" t="s">
        <v>163</v>
      </c>
      <c r="U1242" t="s">
        <v>163</v>
      </c>
      <c r="V1242" t="s">
        <v>163</v>
      </c>
    </row>
    <row r="1243" spans="2:22" x14ac:dyDescent="0.35">
      <c r="B1243" t="s">
        <v>163</v>
      </c>
      <c r="C1243" s="79" t="s">
        <v>163</v>
      </c>
      <c r="E1243" t="s">
        <v>163</v>
      </c>
      <c r="F1243" t="s">
        <v>163</v>
      </c>
      <c r="G1243" t="s">
        <v>163</v>
      </c>
      <c r="H1243" t="s">
        <v>163</v>
      </c>
      <c r="I1243" t="s">
        <v>163</v>
      </c>
      <c r="J1243" t="s">
        <v>163</v>
      </c>
      <c r="K1243" t="s">
        <v>163</v>
      </c>
      <c r="L1243" t="s">
        <v>163</v>
      </c>
      <c r="M1243" t="s">
        <v>163</v>
      </c>
      <c r="N1243" t="s">
        <v>163</v>
      </c>
      <c r="O1243" t="s">
        <v>163</v>
      </c>
      <c r="P1243" t="s">
        <v>163</v>
      </c>
      <c r="Q1243" s="80" t="s">
        <v>163</v>
      </c>
      <c r="R1243" s="79"/>
      <c r="T1243" t="s">
        <v>163</v>
      </c>
      <c r="U1243" t="s">
        <v>163</v>
      </c>
      <c r="V1243" t="s">
        <v>163</v>
      </c>
    </row>
    <row r="1244" spans="2:22" x14ac:dyDescent="0.35">
      <c r="B1244" t="s">
        <v>163</v>
      </c>
      <c r="C1244" s="79" t="s">
        <v>163</v>
      </c>
      <c r="E1244" t="s">
        <v>163</v>
      </c>
      <c r="F1244" t="s">
        <v>163</v>
      </c>
      <c r="G1244" t="s">
        <v>163</v>
      </c>
      <c r="H1244" t="s">
        <v>163</v>
      </c>
      <c r="I1244" t="s">
        <v>163</v>
      </c>
      <c r="J1244" t="s">
        <v>163</v>
      </c>
      <c r="K1244" t="s">
        <v>163</v>
      </c>
      <c r="L1244" t="s">
        <v>163</v>
      </c>
      <c r="M1244" t="s">
        <v>163</v>
      </c>
      <c r="N1244" t="s">
        <v>163</v>
      </c>
      <c r="O1244" t="s">
        <v>163</v>
      </c>
      <c r="P1244" t="s">
        <v>163</v>
      </c>
      <c r="Q1244" s="80" t="s">
        <v>163</v>
      </c>
      <c r="R1244" s="79"/>
      <c r="T1244" t="s">
        <v>163</v>
      </c>
      <c r="U1244" t="s">
        <v>163</v>
      </c>
      <c r="V1244" t="s">
        <v>163</v>
      </c>
    </row>
    <row r="1245" spans="2:22" x14ac:dyDescent="0.35">
      <c r="B1245" t="s">
        <v>163</v>
      </c>
      <c r="C1245" s="79" t="s">
        <v>163</v>
      </c>
      <c r="E1245" t="s">
        <v>163</v>
      </c>
      <c r="F1245" t="s">
        <v>163</v>
      </c>
      <c r="G1245" t="s">
        <v>163</v>
      </c>
      <c r="H1245" t="s">
        <v>163</v>
      </c>
      <c r="I1245" t="s">
        <v>163</v>
      </c>
      <c r="J1245" t="s">
        <v>163</v>
      </c>
      <c r="K1245" t="s">
        <v>163</v>
      </c>
      <c r="L1245" t="s">
        <v>163</v>
      </c>
      <c r="M1245" t="s">
        <v>163</v>
      </c>
      <c r="N1245" t="s">
        <v>163</v>
      </c>
      <c r="O1245" t="s">
        <v>163</v>
      </c>
      <c r="P1245" t="s">
        <v>163</v>
      </c>
      <c r="Q1245" s="80" t="s">
        <v>163</v>
      </c>
      <c r="R1245" s="79"/>
      <c r="T1245" t="s">
        <v>163</v>
      </c>
      <c r="U1245" t="s">
        <v>163</v>
      </c>
      <c r="V1245" t="s">
        <v>163</v>
      </c>
    </row>
    <row r="1246" spans="2:22" x14ac:dyDescent="0.35">
      <c r="B1246" t="s">
        <v>163</v>
      </c>
      <c r="C1246" s="79" t="s">
        <v>163</v>
      </c>
      <c r="E1246" t="s">
        <v>163</v>
      </c>
      <c r="F1246" t="s">
        <v>163</v>
      </c>
      <c r="G1246" t="s">
        <v>163</v>
      </c>
      <c r="H1246" t="s">
        <v>163</v>
      </c>
      <c r="I1246" t="s">
        <v>163</v>
      </c>
      <c r="J1246" t="s">
        <v>163</v>
      </c>
      <c r="K1246" t="s">
        <v>163</v>
      </c>
      <c r="L1246" t="s">
        <v>163</v>
      </c>
      <c r="M1246" t="s">
        <v>163</v>
      </c>
      <c r="N1246" t="s">
        <v>163</v>
      </c>
      <c r="O1246" t="s">
        <v>163</v>
      </c>
      <c r="P1246" t="s">
        <v>163</v>
      </c>
      <c r="Q1246" s="80" t="s">
        <v>163</v>
      </c>
      <c r="R1246" s="79"/>
      <c r="T1246" t="s">
        <v>163</v>
      </c>
      <c r="U1246" t="s">
        <v>163</v>
      </c>
      <c r="V1246" t="s">
        <v>163</v>
      </c>
    </row>
    <row r="1247" spans="2:22" x14ac:dyDescent="0.35">
      <c r="B1247" t="s">
        <v>163</v>
      </c>
      <c r="C1247" s="79" t="s">
        <v>163</v>
      </c>
      <c r="E1247" t="s">
        <v>163</v>
      </c>
      <c r="F1247" t="s">
        <v>163</v>
      </c>
      <c r="G1247" t="s">
        <v>163</v>
      </c>
      <c r="H1247" t="s">
        <v>163</v>
      </c>
      <c r="I1247" t="s">
        <v>163</v>
      </c>
      <c r="J1247" t="s">
        <v>163</v>
      </c>
      <c r="K1247" t="s">
        <v>163</v>
      </c>
      <c r="L1247" t="s">
        <v>163</v>
      </c>
      <c r="M1247" t="s">
        <v>163</v>
      </c>
      <c r="N1247" t="s">
        <v>163</v>
      </c>
      <c r="O1247" t="s">
        <v>163</v>
      </c>
      <c r="P1247" t="s">
        <v>163</v>
      </c>
      <c r="Q1247" s="80" t="s">
        <v>163</v>
      </c>
      <c r="R1247" s="79"/>
      <c r="T1247" t="s">
        <v>163</v>
      </c>
      <c r="U1247" t="s">
        <v>163</v>
      </c>
      <c r="V1247" t="s">
        <v>163</v>
      </c>
    </row>
    <row r="1248" spans="2:22" x14ac:dyDescent="0.35">
      <c r="B1248" t="s">
        <v>163</v>
      </c>
      <c r="C1248" s="79" t="s">
        <v>163</v>
      </c>
      <c r="E1248" t="s">
        <v>163</v>
      </c>
      <c r="F1248" t="s">
        <v>163</v>
      </c>
      <c r="G1248" t="s">
        <v>163</v>
      </c>
      <c r="H1248" t="s">
        <v>163</v>
      </c>
      <c r="I1248" t="s">
        <v>163</v>
      </c>
      <c r="J1248" t="s">
        <v>163</v>
      </c>
      <c r="K1248" t="s">
        <v>163</v>
      </c>
      <c r="L1248" t="s">
        <v>163</v>
      </c>
      <c r="M1248" t="s">
        <v>163</v>
      </c>
      <c r="N1248" t="s">
        <v>163</v>
      </c>
      <c r="O1248" t="s">
        <v>163</v>
      </c>
      <c r="P1248" t="s">
        <v>163</v>
      </c>
      <c r="Q1248" s="80" t="s">
        <v>163</v>
      </c>
      <c r="R1248" s="79"/>
      <c r="T1248" t="s">
        <v>163</v>
      </c>
      <c r="U1248" t="s">
        <v>163</v>
      </c>
      <c r="V1248" t="s">
        <v>163</v>
      </c>
    </row>
    <row r="1249" spans="2:22" x14ac:dyDescent="0.35">
      <c r="B1249" t="s">
        <v>163</v>
      </c>
      <c r="C1249" s="79" t="s">
        <v>163</v>
      </c>
      <c r="E1249" t="s">
        <v>163</v>
      </c>
      <c r="F1249" t="s">
        <v>163</v>
      </c>
      <c r="G1249" t="s">
        <v>163</v>
      </c>
      <c r="H1249" t="s">
        <v>163</v>
      </c>
      <c r="I1249" t="s">
        <v>163</v>
      </c>
      <c r="J1249" t="s">
        <v>163</v>
      </c>
      <c r="K1249" t="s">
        <v>163</v>
      </c>
      <c r="L1249" t="s">
        <v>163</v>
      </c>
      <c r="M1249" t="s">
        <v>163</v>
      </c>
      <c r="N1249" t="s">
        <v>163</v>
      </c>
      <c r="O1249" t="s">
        <v>163</v>
      </c>
      <c r="P1249" t="s">
        <v>163</v>
      </c>
      <c r="Q1249" s="80" t="s">
        <v>163</v>
      </c>
      <c r="R1249" s="79"/>
      <c r="T1249" t="s">
        <v>163</v>
      </c>
      <c r="U1249" t="s">
        <v>163</v>
      </c>
      <c r="V1249" t="s">
        <v>163</v>
      </c>
    </row>
    <row r="1250" spans="2:22" x14ac:dyDescent="0.35">
      <c r="B1250" t="s">
        <v>163</v>
      </c>
      <c r="C1250" s="79" t="s">
        <v>163</v>
      </c>
      <c r="E1250" t="s">
        <v>163</v>
      </c>
      <c r="F1250" t="s">
        <v>163</v>
      </c>
      <c r="G1250" t="s">
        <v>163</v>
      </c>
      <c r="H1250" t="s">
        <v>163</v>
      </c>
      <c r="I1250" t="s">
        <v>163</v>
      </c>
      <c r="J1250" t="s">
        <v>163</v>
      </c>
      <c r="K1250" t="s">
        <v>163</v>
      </c>
      <c r="L1250" t="s">
        <v>163</v>
      </c>
      <c r="M1250" t="s">
        <v>163</v>
      </c>
      <c r="N1250" t="s">
        <v>163</v>
      </c>
      <c r="O1250" t="s">
        <v>163</v>
      </c>
      <c r="P1250" t="s">
        <v>163</v>
      </c>
      <c r="Q1250" s="80" t="s">
        <v>163</v>
      </c>
      <c r="R1250" s="79"/>
      <c r="T1250" t="s">
        <v>163</v>
      </c>
      <c r="U1250" t="s">
        <v>163</v>
      </c>
      <c r="V1250" t="s">
        <v>163</v>
      </c>
    </row>
    <row r="1251" spans="2:22" x14ac:dyDescent="0.35">
      <c r="B1251" t="s">
        <v>163</v>
      </c>
      <c r="C1251" s="79" t="s">
        <v>163</v>
      </c>
      <c r="E1251" t="s">
        <v>163</v>
      </c>
      <c r="F1251" t="s">
        <v>163</v>
      </c>
      <c r="G1251" t="s">
        <v>163</v>
      </c>
      <c r="H1251" t="s">
        <v>163</v>
      </c>
      <c r="I1251" t="s">
        <v>163</v>
      </c>
      <c r="J1251" t="s">
        <v>163</v>
      </c>
      <c r="K1251" t="s">
        <v>163</v>
      </c>
      <c r="L1251" t="s">
        <v>163</v>
      </c>
      <c r="M1251" t="s">
        <v>163</v>
      </c>
      <c r="N1251" t="s">
        <v>163</v>
      </c>
      <c r="O1251" t="s">
        <v>163</v>
      </c>
      <c r="P1251" t="s">
        <v>163</v>
      </c>
      <c r="Q1251" s="80" t="s">
        <v>163</v>
      </c>
      <c r="R1251" s="79"/>
      <c r="T1251" t="s">
        <v>163</v>
      </c>
      <c r="U1251" t="s">
        <v>163</v>
      </c>
      <c r="V1251" t="s">
        <v>163</v>
      </c>
    </row>
    <row r="1252" spans="2:22" x14ac:dyDescent="0.35">
      <c r="B1252" t="s">
        <v>163</v>
      </c>
      <c r="C1252" s="79" t="s">
        <v>163</v>
      </c>
      <c r="E1252" t="s">
        <v>163</v>
      </c>
      <c r="F1252" t="s">
        <v>163</v>
      </c>
      <c r="G1252" t="s">
        <v>163</v>
      </c>
      <c r="H1252" t="s">
        <v>163</v>
      </c>
      <c r="I1252" t="s">
        <v>163</v>
      </c>
      <c r="J1252" t="s">
        <v>163</v>
      </c>
      <c r="K1252" t="s">
        <v>163</v>
      </c>
      <c r="L1252" t="s">
        <v>163</v>
      </c>
      <c r="M1252" t="s">
        <v>163</v>
      </c>
      <c r="N1252" t="s">
        <v>163</v>
      </c>
      <c r="O1252" t="s">
        <v>163</v>
      </c>
      <c r="P1252" t="s">
        <v>163</v>
      </c>
      <c r="Q1252" s="80" t="s">
        <v>163</v>
      </c>
      <c r="R1252" s="79"/>
      <c r="T1252" t="s">
        <v>163</v>
      </c>
      <c r="U1252" t="s">
        <v>163</v>
      </c>
      <c r="V1252" t="s">
        <v>163</v>
      </c>
    </row>
    <row r="1253" spans="2:22" x14ac:dyDescent="0.35">
      <c r="B1253" t="s">
        <v>163</v>
      </c>
      <c r="C1253" s="79" t="s">
        <v>163</v>
      </c>
      <c r="E1253" t="s">
        <v>163</v>
      </c>
      <c r="F1253" t="s">
        <v>163</v>
      </c>
      <c r="G1253" t="s">
        <v>163</v>
      </c>
      <c r="H1253" t="s">
        <v>163</v>
      </c>
      <c r="I1253" t="s">
        <v>163</v>
      </c>
      <c r="J1253" t="s">
        <v>163</v>
      </c>
      <c r="K1253" t="s">
        <v>163</v>
      </c>
      <c r="L1253" t="s">
        <v>163</v>
      </c>
      <c r="M1253" t="s">
        <v>163</v>
      </c>
      <c r="N1253" t="s">
        <v>163</v>
      </c>
      <c r="O1253" t="s">
        <v>163</v>
      </c>
      <c r="P1253" t="s">
        <v>163</v>
      </c>
      <c r="Q1253" s="80" t="s">
        <v>163</v>
      </c>
      <c r="R1253" s="79"/>
      <c r="T1253" t="s">
        <v>163</v>
      </c>
      <c r="U1253" t="s">
        <v>163</v>
      </c>
      <c r="V1253" t="s">
        <v>163</v>
      </c>
    </row>
    <row r="1254" spans="2:22" x14ac:dyDescent="0.35">
      <c r="B1254" t="s">
        <v>163</v>
      </c>
      <c r="C1254" s="79" t="s">
        <v>163</v>
      </c>
      <c r="E1254" t="s">
        <v>163</v>
      </c>
      <c r="F1254" t="s">
        <v>163</v>
      </c>
      <c r="G1254" t="s">
        <v>163</v>
      </c>
      <c r="H1254" t="s">
        <v>163</v>
      </c>
      <c r="I1254" t="s">
        <v>163</v>
      </c>
      <c r="J1254" t="s">
        <v>163</v>
      </c>
      <c r="K1254" t="s">
        <v>163</v>
      </c>
      <c r="L1254" t="s">
        <v>163</v>
      </c>
      <c r="M1254" t="s">
        <v>163</v>
      </c>
      <c r="N1254" t="s">
        <v>163</v>
      </c>
      <c r="O1254" t="s">
        <v>163</v>
      </c>
      <c r="P1254" t="s">
        <v>163</v>
      </c>
      <c r="Q1254" s="80" t="s">
        <v>163</v>
      </c>
      <c r="R1254" s="79"/>
      <c r="T1254" t="s">
        <v>163</v>
      </c>
      <c r="U1254" t="s">
        <v>163</v>
      </c>
      <c r="V1254" t="s">
        <v>163</v>
      </c>
    </row>
    <row r="1255" spans="2:22" x14ac:dyDescent="0.35">
      <c r="B1255" t="s">
        <v>163</v>
      </c>
      <c r="C1255" s="79" t="s">
        <v>163</v>
      </c>
      <c r="E1255" t="s">
        <v>163</v>
      </c>
      <c r="F1255" t="s">
        <v>163</v>
      </c>
      <c r="G1255" t="s">
        <v>163</v>
      </c>
      <c r="H1255" t="s">
        <v>163</v>
      </c>
      <c r="I1255" t="s">
        <v>163</v>
      </c>
      <c r="J1255" t="s">
        <v>163</v>
      </c>
      <c r="K1255" t="s">
        <v>163</v>
      </c>
      <c r="L1255" t="s">
        <v>163</v>
      </c>
      <c r="M1255" t="s">
        <v>163</v>
      </c>
      <c r="N1255" t="s">
        <v>163</v>
      </c>
      <c r="O1255" t="s">
        <v>163</v>
      </c>
      <c r="P1255" t="s">
        <v>163</v>
      </c>
      <c r="Q1255" s="80" t="s">
        <v>163</v>
      </c>
      <c r="R1255" s="79"/>
      <c r="T1255" t="s">
        <v>163</v>
      </c>
      <c r="U1255" t="s">
        <v>163</v>
      </c>
      <c r="V1255" t="s">
        <v>163</v>
      </c>
    </row>
    <row r="1256" spans="2:22" x14ac:dyDescent="0.35">
      <c r="B1256" t="s">
        <v>163</v>
      </c>
      <c r="C1256" s="79" t="s">
        <v>163</v>
      </c>
      <c r="E1256" t="s">
        <v>163</v>
      </c>
      <c r="F1256" t="s">
        <v>163</v>
      </c>
      <c r="G1256" t="s">
        <v>163</v>
      </c>
      <c r="H1256" t="s">
        <v>163</v>
      </c>
      <c r="I1256" t="s">
        <v>163</v>
      </c>
      <c r="J1256" t="s">
        <v>163</v>
      </c>
      <c r="K1256" t="s">
        <v>163</v>
      </c>
      <c r="L1256" t="s">
        <v>163</v>
      </c>
      <c r="M1256" t="s">
        <v>163</v>
      </c>
      <c r="N1256" t="s">
        <v>163</v>
      </c>
      <c r="O1256" t="s">
        <v>163</v>
      </c>
      <c r="P1256" t="s">
        <v>163</v>
      </c>
      <c r="Q1256" s="80" t="s">
        <v>163</v>
      </c>
      <c r="R1256" s="79"/>
      <c r="T1256" t="s">
        <v>163</v>
      </c>
      <c r="U1256" t="s">
        <v>163</v>
      </c>
      <c r="V1256" t="s">
        <v>163</v>
      </c>
    </row>
    <row r="1257" spans="2:22" x14ac:dyDescent="0.35">
      <c r="B1257" t="s">
        <v>163</v>
      </c>
      <c r="C1257" s="79" t="s">
        <v>163</v>
      </c>
      <c r="E1257" t="s">
        <v>163</v>
      </c>
      <c r="F1257" t="s">
        <v>163</v>
      </c>
      <c r="G1257" t="s">
        <v>163</v>
      </c>
      <c r="H1257" t="s">
        <v>163</v>
      </c>
      <c r="I1257" t="s">
        <v>163</v>
      </c>
      <c r="J1257" t="s">
        <v>163</v>
      </c>
      <c r="K1257" t="s">
        <v>163</v>
      </c>
      <c r="L1257" t="s">
        <v>163</v>
      </c>
      <c r="M1257" t="s">
        <v>163</v>
      </c>
      <c r="N1257" t="s">
        <v>163</v>
      </c>
      <c r="O1257" t="s">
        <v>163</v>
      </c>
      <c r="P1257" t="s">
        <v>163</v>
      </c>
      <c r="Q1257" s="80" t="s">
        <v>163</v>
      </c>
      <c r="R1257" s="79"/>
      <c r="T1257" t="s">
        <v>163</v>
      </c>
      <c r="U1257" t="s">
        <v>163</v>
      </c>
      <c r="V1257" t="s">
        <v>163</v>
      </c>
    </row>
    <row r="1258" spans="2:22" x14ac:dyDescent="0.35">
      <c r="B1258" t="s">
        <v>163</v>
      </c>
      <c r="C1258" s="79" t="s">
        <v>163</v>
      </c>
      <c r="E1258" t="s">
        <v>163</v>
      </c>
      <c r="F1258" t="s">
        <v>163</v>
      </c>
      <c r="G1258" t="s">
        <v>163</v>
      </c>
      <c r="H1258" t="s">
        <v>163</v>
      </c>
      <c r="I1258" t="s">
        <v>163</v>
      </c>
      <c r="J1258" t="s">
        <v>163</v>
      </c>
      <c r="K1258" t="s">
        <v>163</v>
      </c>
      <c r="L1258" t="s">
        <v>163</v>
      </c>
      <c r="M1258" t="s">
        <v>163</v>
      </c>
      <c r="N1258" t="s">
        <v>163</v>
      </c>
      <c r="O1258" t="s">
        <v>163</v>
      </c>
      <c r="P1258" t="s">
        <v>163</v>
      </c>
      <c r="Q1258" s="80" t="s">
        <v>163</v>
      </c>
      <c r="R1258" s="79"/>
      <c r="T1258" t="s">
        <v>163</v>
      </c>
      <c r="U1258" t="s">
        <v>163</v>
      </c>
      <c r="V1258" t="s">
        <v>163</v>
      </c>
    </row>
    <row r="1259" spans="2:22" x14ac:dyDescent="0.35">
      <c r="B1259" t="s">
        <v>163</v>
      </c>
      <c r="C1259" s="79" t="s">
        <v>163</v>
      </c>
      <c r="E1259" t="s">
        <v>163</v>
      </c>
      <c r="F1259" t="s">
        <v>163</v>
      </c>
      <c r="G1259" t="s">
        <v>163</v>
      </c>
      <c r="H1259" t="s">
        <v>163</v>
      </c>
      <c r="I1259" t="s">
        <v>163</v>
      </c>
      <c r="J1259" t="s">
        <v>163</v>
      </c>
      <c r="K1259" t="s">
        <v>163</v>
      </c>
      <c r="L1259" t="s">
        <v>163</v>
      </c>
      <c r="M1259" t="s">
        <v>163</v>
      </c>
      <c r="N1259" t="s">
        <v>163</v>
      </c>
      <c r="O1259" t="s">
        <v>163</v>
      </c>
      <c r="P1259" t="s">
        <v>163</v>
      </c>
      <c r="Q1259" s="80" t="s">
        <v>163</v>
      </c>
      <c r="R1259" s="79"/>
      <c r="T1259" t="s">
        <v>163</v>
      </c>
      <c r="U1259" t="s">
        <v>163</v>
      </c>
      <c r="V1259" t="s">
        <v>163</v>
      </c>
    </row>
    <row r="1260" spans="2:22" x14ac:dyDescent="0.35">
      <c r="B1260" t="s">
        <v>163</v>
      </c>
      <c r="C1260" s="79" t="s">
        <v>163</v>
      </c>
      <c r="E1260" t="s">
        <v>163</v>
      </c>
      <c r="F1260" t="s">
        <v>163</v>
      </c>
      <c r="G1260" t="s">
        <v>163</v>
      </c>
      <c r="H1260" t="s">
        <v>163</v>
      </c>
      <c r="I1260" t="s">
        <v>163</v>
      </c>
      <c r="J1260" t="s">
        <v>163</v>
      </c>
      <c r="K1260" t="s">
        <v>163</v>
      </c>
      <c r="L1260" t="s">
        <v>163</v>
      </c>
      <c r="M1260" t="s">
        <v>163</v>
      </c>
      <c r="N1260" t="s">
        <v>163</v>
      </c>
      <c r="O1260" t="s">
        <v>163</v>
      </c>
      <c r="P1260" t="s">
        <v>163</v>
      </c>
      <c r="Q1260" s="80" t="s">
        <v>163</v>
      </c>
      <c r="R1260" s="79"/>
      <c r="T1260" t="s">
        <v>163</v>
      </c>
      <c r="U1260" t="s">
        <v>163</v>
      </c>
      <c r="V1260" t="s">
        <v>163</v>
      </c>
    </row>
    <row r="1261" spans="2:22" x14ac:dyDescent="0.35">
      <c r="B1261" t="s">
        <v>163</v>
      </c>
      <c r="C1261" s="79" t="s">
        <v>163</v>
      </c>
      <c r="E1261" t="s">
        <v>163</v>
      </c>
      <c r="F1261" t="s">
        <v>163</v>
      </c>
      <c r="G1261" t="s">
        <v>163</v>
      </c>
      <c r="H1261" t="s">
        <v>163</v>
      </c>
      <c r="I1261" t="s">
        <v>163</v>
      </c>
      <c r="J1261" t="s">
        <v>163</v>
      </c>
      <c r="K1261" t="s">
        <v>163</v>
      </c>
      <c r="L1261" t="s">
        <v>163</v>
      </c>
      <c r="M1261" t="s">
        <v>163</v>
      </c>
      <c r="N1261" t="s">
        <v>163</v>
      </c>
      <c r="O1261" t="s">
        <v>163</v>
      </c>
      <c r="P1261" t="s">
        <v>163</v>
      </c>
      <c r="Q1261" s="80" t="s">
        <v>163</v>
      </c>
      <c r="R1261" s="79"/>
      <c r="T1261" t="s">
        <v>163</v>
      </c>
      <c r="U1261" t="s">
        <v>163</v>
      </c>
      <c r="V1261" t="s">
        <v>163</v>
      </c>
    </row>
    <row r="1262" spans="2:22" x14ac:dyDescent="0.35">
      <c r="B1262" t="s">
        <v>163</v>
      </c>
      <c r="C1262" s="79" t="s">
        <v>163</v>
      </c>
      <c r="E1262" t="s">
        <v>163</v>
      </c>
      <c r="F1262" t="s">
        <v>163</v>
      </c>
      <c r="G1262" t="s">
        <v>163</v>
      </c>
      <c r="H1262" t="s">
        <v>163</v>
      </c>
      <c r="I1262" t="s">
        <v>163</v>
      </c>
      <c r="J1262" t="s">
        <v>163</v>
      </c>
      <c r="K1262" t="s">
        <v>163</v>
      </c>
      <c r="L1262" t="s">
        <v>163</v>
      </c>
      <c r="M1262" t="s">
        <v>163</v>
      </c>
      <c r="N1262" t="s">
        <v>163</v>
      </c>
      <c r="O1262" t="s">
        <v>163</v>
      </c>
      <c r="P1262" t="s">
        <v>163</v>
      </c>
      <c r="Q1262" s="80" t="s">
        <v>163</v>
      </c>
      <c r="R1262" s="79"/>
      <c r="T1262" t="s">
        <v>163</v>
      </c>
      <c r="U1262" t="s">
        <v>163</v>
      </c>
      <c r="V1262" t="s">
        <v>163</v>
      </c>
    </row>
    <row r="1263" spans="2:22" x14ac:dyDescent="0.35">
      <c r="B1263" t="s">
        <v>163</v>
      </c>
      <c r="C1263" s="79" t="s">
        <v>163</v>
      </c>
      <c r="E1263" t="s">
        <v>163</v>
      </c>
      <c r="F1263" t="s">
        <v>163</v>
      </c>
      <c r="G1263" t="s">
        <v>163</v>
      </c>
      <c r="H1263" t="s">
        <v>163</v>
      </c>
      <c r="I1263" t="s">
        <v>163</v>
      </c>
      <c r="J1263" t="s">
        <v>163</v>
      </c>
      <c r="K1263" t="s">
        <v>163</v>
      </c>
      <c r="L1263" t="s">
        <v>163</v>
      </c>
      <c r="M1263" t="s">
        <v>163</v>
      </c>
      <c r="N1263" t="s">
        <v>163</v>
      </c>
      <c r="O1263" t="s">
        <v>163</v>
      </c>
      <c r="P1263" t="s">
        <v>163</v>
      </c>
      <c r="Q1263" s="80" t="s">
        <v>163</v>
      </c>
      <c r="R1263" s="79"/>
      <c r="T1263" t="s">
        <v>163</v>
      </c>
      <c r="U1263" t="s">
        <v>163</v>
      </c>
      <c r="V1263" t="s">
        <v>163</v>
      </c>
    </row>
    <row r="1264" spans="2:22" x14ac:dyDescent="0.35">
      <c r="B1264" t="s">
        <v>163</v>
      </c>
      <c r="C1264" s="79" t="s">
        <v>163</v>
      </c>
      <c r="E1264" t="s">
        <v>163</v>
      </c>
      <c r="F1264" t="s">
        <v>163</v>
      </c>
      <c r="G1264" t="s">
        <v>163</v>
      </c>
      <c r="H1264" t="s">
        <v>163</v>
      </c>
      <c r="I1264" t="s">
        <v>163</v>
      </c>
      <c r="J1264" t="s">
        <v>163</v>
      </c>
      <c r="K1264" t="s">
        <v>163</v>
      </c>
      <c r="L1264" t="s">
        <v>163</v>
      </c>
      <c r="M1264" t="s">
        <v>163</v>
      </c>
      <c r="N1264" t="s">
        <v>163</v>
      </c>
      <c r="O1264" t="s">
        <v>163</v>
      </c>
      <c r="P1264" t="s">
        <v>163</v>
      </c>
      <c r="Q1264" s="80" t="s">
        <v>163</v>
      </c>
      <c r="R1264" s="79"/>
      <c r="T1264" t="s">
        <v>163</v>
      </c>
      <c r="U1264" t="s">
        <v>163</v>
      </c>
      <c r="V1264" t="s">
        <v>163</v>
      </c>
    </row>
    <row r="1265" spans="2:22" x14ac:dyDescent="0.35">
      <c r="B1265" t="s">
        <v>163</v>
      </c>
      <c r="C1265" s="79" t="s">
        <v>163</v>
      </c>
      <c r="E1265" t="s">
        <v>163</v>
      </c>
      <c r="F1265" t="s">
        <v>163</v>
      </c>
      <c r="G1265" t="s">
        <v>163</v>
      </c>
      <c r="H1265" t="s">
        <v>163</v>
      </c>
      <c r="I1265" t="s">
        <v>163</v>
      </c>
      <c r="J1265" t="s">
        <v>163</v>
      </c>
      <c r="K1265" t="s">
        <v>163</v>
      </c>
      <c r="L1265" t="s">
        <v>163</v>
      </c>
      <c r="M1265" t="s">
        <v>163</v>
      </c>
      <c r="N1265" t="s">
        <v>163</v>
      </c>
      <c r="O1265" t="s">
        <v>163</v>
      </c>
      <c r="P1265" t="s">
        <v>163</v>
      </c>
      <c r="Q1265" s="80" t="s">
        <v>163</v>
      </c>
      <c r="R1265" s="79"/>
      <c r="T1265" t="s">
        <v>163</v>
      </c>
      <c r="U1265" t="s">
        <v>163</v>
      </c>
      <c r="V1265" t="s">
        <v>163</v>
      </c>
    </row>
    <row r="1266" spans="2:22" x14ac:dyDescent="0.35">
      <c r="B1266" t="s">
        <v>163</v>
      </c>
      <c r="C1266" s="79" t="s">
        <v>163</v>
      </c>
      <c r="E1266" t="s">
        <v>163</v>
      </c>
      <c r="F1266" t="s">
        <v>163</v>
      </c>
      <c r="G1266" t="s">
        <v>163</v>
      </c>
      <c r="H1266" t="s">
        <v>163</v>
      </c>
      <c r="I1266" t="s">
        <v>163</v>
      </c>
      <c r="J1266" t="s">
        <v>163</v>
      </c>
      <c r="K1266" t="s">
        <v>163</v>
      </c>
      <c r="L1266" t="s">
        <v>163</v>
      </c>
      <c r="M1266" t="s">
        <v>163</v>
      </c>
      <c r="N1266" t="s">
        <v>163</v>
      </c>
      <c r="O1266" t="s">
        <v>163</v>
      </c>
      <c r="P1266" t="s">
        <v>163</v>
      </c>
      <c r="Q1266" s="80" t="s">
        <v>163</v>
      </c>
      <c r="R1266" s="79"/>
      <c r="T1266" t="s">
        <v>163</v>
      </c>
      <c r="U1266" t="s">
        <v>163</v>
      </c>
      <c r="V1266" t="s">
        <v>163</v>
      </c>
    </row>
    <row r="1267" spans="2:22" x14ac:dyDescent="0.35">
      <c r="B1267" t="s">
        <v>163</v>
      </c>
      <c r="C1267" s="79" t="s">
        <v>163</v>
      </c>
      <c r="E1267" t="s">
        <v>163</v>
      </c>
      <c r="F1267" t="s">
        <v>163</v>
      </c>
      <c r="G1267" t="s">
        <v>163</v>
      </c>
      <c r="H1267" t="s">
        <v>163</v>
      </c>
      <c r="I1267" t="s">
        <v>163</v>
      </c>
      <c r="J1267" t="s">
        <v>163</v>
      </c>
      <c r="K1267" t="s">
        <v>163</v>
      </c>
      <c r="L1267" t="s">
        <v>163</v>
      </c>
      <c r="M1267" t="s">
        <v>163</v>
      </c>
      <c r="N1267" t="s">
        <v>163</v>
      </c>
      <c r="O1267" t="s">
        <v>163</v>
      </c>
      <c r="P1267" t="s">
        <v>163</v>
      </c>
      <c r="Q1267" s="80" t="s">
        <v>163</v>
      </c>
      <c r="R1267" s="79"/>
      <c r="T1267" t="s">
        <v>163</v>
      </c>
      <c r="U1267" t="s">
        <v>163</v>
      </c>
      <c r="V1267" t="s">
        <v>163</v>
      </c>
    </row>
    <row r="1268" spans="2:22" x14ac:dyDescent="0.35">
      <c r="B1268" t="s">
        <v>163</v>
      </c>
      <c r="C1268" s="79" t="s">
        <v>163</v>
      </c>
      <c r="E1268" t="s">
        <v>163</v>
      </c>
      <c r="F1268" t="s">
        <v>163</v>
      </c>
      <c r="G1268" t="s">
        <v>163</v>
      </c>
      <c r="H1268" t="s">
        <v>163</v>
      </c>
      <c r="I1268" t="s">
        <v>163</v>
      </c>
      <c r="J1268" t="s">
        <v>163</v>
      </c>
      <c r="K1268" t="s">
        <v>163</v>
      </c>
      <c r="L1268" t="s">
        <v>163</v>
      </c>
      <c r="M1268" t="s">
        <v>163</v>
      </c>
      <c r="N1268" t="s">
        <v>163</v>
      </c>
      <c r="O1268" t="s">
        <v>163</v>
      </c>
      <c r="P1268" t="s">
        <v>163</v>
      </c>
      <c r="Q1268" s="80" t="s">
        <v>163</v>
      </c>
      <c r="R1268" s="79"/>
      <c r="T1268" t="s">
        <v>163</v>
      </c>
      <c r="U1268" t="s">
        <v>163</v>
      </c>
      <c r="V1268" t="s">
        <v>163</v>
      </c>
    </row>
    <row r="1269" spans="2:22" x14ac:dyDescent="0.35">
      <c r="B1269" t="s">
        <v>163</v>
      </c>
      <c r="C1269" s="79" t="s">
        <v>163</v>
      </c>
      <c r="E1269" t="s">
        <v>163</v>
      </c>
      <c r="F1269" t="s">
        <v>163</v>
      </c>
      <c r="G1269" t="s">
        <v>163</v>
      </c>
      <c r="H1269" t="s">
        <v>163</v>
      </c>
      <c r="I1269" t="s">
        <v>163</v>
      </c>
      <c r="J1269" t="s">
        <v>163</v>
      </c>
      <c r="K1269" t="s">
        <v>163</v>
      </c>
      <c r="L1269" t="s">
        <v>163</v>
      </c>
      <c r="M1269" t="s">
        <v>163</v>
      </c>
      <c r="N1269" t="s">
        <v>163</v>
      </c>
      <c r="O1269" t="s">
        <v>163</v>
      </c>
      <c r="P1269" t="s">
        <v>163</v>
      </c>
      <c r="Q1269" s="80" t="s">
        <v>163</v>
      </c>
      <c r="R1269" s="79"/>
      <c r="T1269" t="s">
        <v>163</v>
      </c>
      <c r="U1269" t="s">
        <v>163</v>
      </c>
      <c r="V1269" t="s">
        <v>163</v>
      </c>
    </row>
    <row r="1270" spans="2:22" x14ac:dyDescent="0.35">
      <c r="B1270" t="s">
        <v>163</v>
      </c>
      <c r="C1270" s="79" t="s">
        <v>163</v>
      </c>
      <c r="E1270" t="s">
        <v>163</v>
      </c>
      <c r="F1270" t="s">
        <v>163</v>
      </c>
      <c r="G1270" t="s">
        <v>163</v>
      </c>
      <c r="H1270" t="s">
        <v>163</v>
      </c>
      <c r="I1270" t="s">
        <v>163</v>
      </c>
      <c r="J1270" t="s">
        <v>163</v>
      </c>
      <c r="K1270" t="s">
        <v>163</v>
      </c>
      <c r="L1270" t="s">
        <v>163</v>
      </c>
      <c r="M1270" t="s">
        <v>163</v>
      </c>
      <c r="N1270" t="s">
        <v>163</v>
      </c>
      <c r="O1270" t="s">
        <v>163</v>
      </c>
      <c r="P1270" t="s">
        <v>163</v>
      </c>
      <c r="Q1270" s="80" t="s">
        <v>163</v>
      </c>
      <c r="R1270" s="79"/>
      <c r="T1270" t="s">
        <v>163</v>
      </c>
      <c r="U1270" t="s">
        <v>163</v>
      </c>
      <c r="V1270" t="s">
        <v>163</v>
      </c>
    </row>
    <row r="1271" spans="2:22" x14ac:dyDescent="0.35">
      <c r="B1271" t="s">
        <v>163</v>
      </c>
      <c r="C1271" s="79" t="s">
        <v>163</v>
      </c>
      <c r="E1271" t="s">
        <v>163</v>
      </c>
      <c r="F1271" t="s">
        <v>163</v>
      </c>
      <c r="G1271" t="s">
        <v>163</v>
      </c>
      <c r="H1271" t="s">
        <v>163</v>
      </c>
      <c r="I1271" t="s">
        <v>163</v>
      </c>
      <c r="J1271" t="s">
        <v>163</v>
      </c>
      <c r="K1271" t="s">
        <v>163</v>
      </c>
      <c r="L1271" t="s">
        <v>163</v>
      </c>
      <c r="M1271" t="s">
        <v>163</v>
      </c>
      <c r="N1271" t="s">
        <v>163</v>
      </c>
      <c r="O1271" t="s">
        <v>163</v>
      </c>
      <c r="P1271" t="s">
        <v>163</v>
      </c>
      <c r="Q1271" s="80" t="s">
        <v>163</v>
      </c>
      <c r="R1271" s="79"/>
      <c r="T1271" t="s">
        <v>163</v>
      </c>
      <c r="U1271" t="s">
        <v>163</v>
      </c>
      <c r="V1271" t="s">
        <v>163</v>
      </c>
    </row>
    <row r="1272" spans="2:22" x14ac:dyDescent="0.35">
      <c r="B1272" t="s">
        <v>163</v>
      </c>
      <c r="C1272" s="79" t="s">
        <v>163</v>
      </c>
      <c r="E1272" t="s">
        <v>163</v>
      </c>
      <c r="F1272" t="s">
        <v>163</v>
      </c>
      <c r="G1272" t="s">
        <v>163</v>
      </c>
      <c r="H1272" t="s">
        <v>163</v>
      </c>
      <c r="I1272" t="s">
        <v>163</v>
      </c>
      <c r="J1272" t="s">
        <v>163</v>
      </c>
      <c r="K1272" t="s">
        <v>163</v>
      </c>
      <c r="L1272" t="s">
        <v>163</v>
      </c>
      <c r="M1272" t="s">
        <v>163</v>
      </c>
      <c r="N1272" t="s">
        <v>163</v>
      </c>
      <c r="O1272" t="s">
        <v>163</v>
      </c>
      <c r="P1272" t="s">
        <v>163</v>
      </c>
      <c r="Q1272" s="80" t="s">
        <v>163</v>
      </c>
      <c r="R1272" s="79"/>
      <c r="T1272" t="s">
        <v>163</v>
      </c>
      <c r="U1272" t="s">
        <v>163</v>
      </c>
      <c r="V1272" t="s">
        <v>163</v>
      </c>
    </row>
    <row r="1273" spans="2:22" x14ac:dyDescent="0.35">
      <c r="B1273" t="s">
        <v>163</v>
      </c>
      <c r="C1273" s="79" t="s">
        <v>163</v>
      </c>
      <c r="E1273" t="s">
        <v>163</v>
      </c>
      <c r="F1273" t="s">
        <v>163</v>
      </c>
      <c r="G1273" t="s">
        <v>163</v>
      </c>
      <c r="H1273" t="s">
        <v>163</v>
      </c>
      <c r="I1273" t="s">
        <v>163</v>
      </c>
      <c r="J1273" t="s">
        <v>163</v>
      </c>
      <c r="K1273" t="s">
        <v>163</v>
      </c>
      <c r="L1273" t="s">
        <v>163</v>
      </c>
      <c r="M1273" t="s">
        <v>163</v>
      </c>
      <c r="N1273" t="s">
        <v>163</v>
      </c>
      <c r="O1273" t="s">
        <v>163</v>
      </c>
      <c r="P1273" t="s">
        <v>163</v>
      </c>
      <c r="Q1273" s="80" t="s">
        <v>163</v>
      </c>
      <c r="R1273" s="79"/>
      <c r="T1273" t="s">
        <v>163</v>
      </c>
      <c r="U1273" t="s">
        <v>163</v>
      </c>
      <c r="V1273" t="s">
        <v>163</v>
      </c>
    </row>
    <row r="1274" spans="2:22" x14ac:dyDescent="0.35">
      <c r="B1274" t="s">
        <v>163</v>
      </c>
      <c r="C1274" s="79" t="s">
        <v>163</v>
      </c>
      <c r="E1274" t="s">
        <v>163</v>
      </c>
      <c r="F1274" t="s">
        <v>163</v>
      </c>
      <c r="G1274" t="s">
        <v>163</v>
      </c>
      <c r="H1274" t="s">
        <v>163</v>
      </c>
      <c r="I1274" t="s">
        <v>163</v>
      </c>
      <c r="J1274" t="s">
        <v>163</v>
      </c>
      <c r="K1274" t="s">
        <v>163</v>
      </c>
      <c r="L1274" t="s">
        <v>163</v>
      </c>
      <c r="M1274" t="s">
        <v>163</v>
      </c>
      <c r="N1274" t="s">
        <v>163</v>
      </c>
      <c r="O1274" t="s">
        <v>163</v>
      </c>
      <c r="P1274" t="s">
        <v>163</v>
      </c>
      <c r="Q1274" s="80" t="s">
        <v>163</v>
      </c>
      <c r="R1274" s="79"/>
      <c r="T1274" t="s">
        <v>163</v>
      </c>
      <c r="U1274" t="s">
        <v>163</v>
      </c>
      <c r="V1274" t="s">
        <v>163</v>
      </c>
    </row>
    <row r="1275" spans="2:22" x14ac:dyDescent="0.35">
      <c r="B1275" t="s">
        <v>163</v>
      </c>
      <c r="C1275" s="79" t="s">
        <v>163</v>
      </c>
      <c r="E1275" t="s">
        <v>163</v>
      </c>
      <c r="F1275" t="s">
        <v>163</v>
      </c>
      <c r="G1275" t="s">
        <v>163</v>
      </c>
      <c r="H1275" t="s">
        <v>163</v>
      </c>
      <c r="I1275" t="s">
        <v>163</v>
      </c>
      <c r="J1275" t="s">
        <v>163</v>
      </c>
      <c r="K1275" t="s">
        <v>163</v>
      </c>
      <c r="L1275" t="s">
        <v>163</v>
      </c>
      <c r="M1275" t="s">
        <v>163</v>
      </c>
      <c r="N1275" t="s">
        <v>163</v>
      </c>
      <c r="O1275" t="s">
        <v>163</v>
      </c>
      <c r="P1275" t="s">
        <v>163</v>
      </c>
      <c r="Q1275" s="80" t="s">
        <v>163</v>
      </c>
      <c r="R1275" s="79"/>
      <c r="T1275" t="s">
        <v>163</v>
      </c>
      <c r="U1275" t="s">
        <v>163</v>
      </c>
      <c r="V1275" t="s">
        <v>163</v>
      </c>
    </row>
    <row r="1276" spans="2:22" x14ac:dyDescent="0.35">
      <c r="B1276" t="s">
        <v>163</v>
      </c>
      <c r="C1276" s="79" t="s">
        <v>163</v>
      </c>
      <c r="E1276" t="s">
        <v>163</v>
      </c>
      <c r="F1276" t="s">
        <v>163</v>
      </c>
      <c r="G1276" t="s">
        <v>163</v>
      </c>
      <c r="H1276" t="s">
        <v>163</v>
      </c>
      <c r="I1276" t="s">
        <v>163</v>
      </c>
      <c r="J1276" t="s">
        <v>163</v>
      </c>
      <c r="K1276" t="s">
        <v>163</v>
      </c>
      <c r="L1276" t="s">
        <v>163</v>
      </c>
      <c r="M1276" t="s">
        <v>163</v>
      </c>
      <c r="N1276" t="s">
        <v>163</v>
      </c>
      <c r="O1276" t="s">
        <v>163</v>
      </c>
      <c r="P1276" t="s">
        <v>163</v>
      </c>
      <c r="Q1276" s="80" t="s">
        <v>163</v>
      </c>
      <c r="R1276" s="79"/>
      <c r="T1276" t="s">
        <v>163</v>
      </c>
      <c r="U1276" t="s">
        <v>163</v>
      </c>
      <c r="V1276" t="s">
        <v>163</v>
      </c>
    </row>
    <row r="1277" spans="2:22" x14ac:dyDescent="0.35">
      <c r="B1277" t="s">
        <v>163</v>
      </c>
      <c r="C1277" s="79" t="s">
        <v>163</v>
      </c>
      <c r="E1277" t="s">
        <v>163</v>
      </c>
      <c r="F1277" t="s">
        <v>163</v>
      </c>
      <c r="G1277" t="s">
        <v>163</v>
      </c>
      <c r="H1277" t="s">
        <v>163</v>
      </c>
      <c r="I1277" t="s">
        <v>163</v>
      </c>
      <c r="J1277" t="s">
        <v>163</v>
      </c>
      <c r="K1277" t="s">
        <v>163</v>
      </c>
      <c r="L1277" t="s">
        <v>163</v>
      </c>
      <c r="M1277" t="s">
        <v>163</v>
      </c>
      <c r="N1277" t="s">
        <v>163</v>
      </c>
      <c r="O1277" t="s">
        <v>163</v>
      </c>
      <c r="P1277" t="s">
        <v>163</v>
      </c>
      <c r="Q1277" s="80" t="s">
        <v>163</v>
      </c>
      <c r="R1277" s="79"/>
      <c r="T1277" t="s">
        <v>163</v>
      </c>
      <c r="U1277" t="s">
        <v>163</v>
      </c>
      <c r="V1277" t="s">
        <v>163</v>
      </c>
    </row>
    <row r="1278" spans="2:22" x14ac:dyDescent="0.35">
      <c r="B1278" t="s">
        <v>163</v>
      </c>
      <c r="C1278" s="79" t="s">
        <v>163</v>
      </c>
      <c r="E1278" t="s">
        <v>163</v>
      </c>
      <c r="F1278" t="s">
        <v>163</v>
      </c>
      <c r="G1278" t="s">
        <v>163</v>
      </c>
      <c r="H1278" t="s">
        <v>163</v>
      </c>
      <c r="I1278" t="s">
        <v>163</v>
      </c>
      <c r="J1278" t="s">
        <v>163</v>
      </c>
      <c r="K1278" t="s">
        <v>163</v>
      </c>
      <c r="L1278" t="s">
        <v>163</v>
      </c>
      <c r="M1278" t="s">
        <v>163</v>
      </c>
      <c r="N1278" t="s">
        <v>163</v>
      </c>
      <c r="O1278" t="s">
        <v>163</v>
      </c>
      <c r="P1278" t="s">
        <v>163</v>
      </c>
      <c r="Q1278" s="80" t="s">
        <v>163</v>
      </c>
      <c r="R1278" s="79"/>
      <c r="T1278" t="s">
        <v>163</v>
      </c>
      <c r="U1278" t="s">
        <v>163</v>
      </c>
      <c r="V1278" t="s">
        <v>163</v>
      </c>
    </row>
    <row r="1279" spans="2:22" x14ac:dyDescent="0.35">
      <c r="B1279" t="s">
        <v>163</v>
      </c>
      <c r="C1279" s="79" t="s">
        <v>163</v>
      </c>
      <c r="E1279" t="s">
        <v>163</v>
      </c>
      <c r="F1279" t="s">
        <v>163</v>
      </c>
      <c r="G1279" t="s">
        <v>163</v>
      </c>
      <c r="H1279" t="s">
        <v>163</v>
      </c>
      <c r="I1279" t="s">
        <v>163</v>
      </c>
      <c r="J1279" t="s">
        <v>163</v>
      </c>
      <c r="K1279" t="s">
        <v>163</v>
      </c>
      <c r="L1279" t="s">
        <v>163</v>
      </c>
      <c r="M1279" t="s">
        <v>163</v>
      </c>
      <c r="N1279" t="s">
        <v>163</v>
      </c>
      <c r="O1279" t="s">
        <v>163</v>
      </c>
      <c r="P1279" t="s">
        <v>163</v>
      </c>
      <c r="Q1279" s="80" t="s">
        <v>163</v>
      </c>
      <c r="R1279" s="79"/>
      <c r="T1279" t="s">
        <v>163</v>
      </c>
      <c r="U1279" t="s">
        <v>163</v>
      </c>
      <c r="V1279" t="s">
        <v>163</v>
      </c>
    </row>
    <row r="1280" spans="2:22" x14ac:dyDescent="0.35">
      <c r="B1280" t="s">
        <v>163</v>
      </c>
      <c r="C1280" s="79" t="s">
        <v>163</v>
      </c>
      <c r="E1280" t="s">
        <v>163</v>
      </c>
      <c r="F1280" t="s">
        <v>163</v>
      </c>
      <c r="G1280" t="s">
        <v>163</v>
      </c>
      <c r="H1280" t="s">
        <v>163</v>
      </c>
      <c r="I1280" t="s">
        <v>163</v>
      </c>
      <c r="J1280" t="s">
        <v>163</v>
      </c>
      <c r="K1280" t="s">
        <v>163</v>
      </c>
      <c r="L1280" t="s">
        <v>163</v>
      </c>
      <c r="M1280" t="s">
        <v>163</v>
      </c>
      <c r="N1280" t="s">
        <v>163</v>
      </c>
      <c r="O1280" t="s">
        <v>163</v>
      </c>
      <c r="P1280" t="s">
        <v>163</v>
      </c>
      <c r="Q1280" s="80" t="s">
        <v>163</v>
      </c>
      <c r="R1280" s="79"/>
      <c r="T1280" t="s">
        <v>163</v>
      </c>
      <c r="U1280" t="s">
        <v>163</v>
      </c>
      <c r="V1280" t="s">
        <v>163</v>
      </c>
    </row>
    <row r="1281" spans="2:22" x14ac:dyDescent="0.35">
      <c r="B1281" t="s">
        <v>163</v>
      </c>
      <c r="C1281" s="79" t="s">
        <v>163</v>
      </c>
      <c r="E1281" t="s">
        <v>163</v>
      </c>
      <c r="F1281" t="s">
        <v>163</v>
      </c>
      <c r="G1281" t="s">
        <v>163</v>
      </c>
      <c r="H1281" t="s">
        <v>163</v>
      </c>
      <c r="I1281" t="s">
        <v>163</v>
      </c>
      <c r="J1281" t="s">
        <v>163</v>
      </c>
      <c r="K1281" t="s">
        <v>163</v>
      </c>
      <c r="L1281" t="s">
        <v>163</v>
      </c>
      <c r="M1281" t="s">
        <v>163</v>
      </c>
      <c r="N1281" t="s">
        <v>163</v>
      </c>
      <c r="O1281" t="s">
        <v>163</v>
      </c>
      <c r="P1281" t="s">
        <v>163</v>
      </c>
      <c r="Q1281" s="80" t="s">
        <v>163</v>
      </c>
      <c r="R1281" s="79"/>
      <c r="T1281" t="s">
        <v>163</v>
      </c>
      <c r="U1281" t="s">
        <v>163</v>
      </c>
      <c r="V1281" t="s">
        <v>163</v>
      </c>
    </row>
    <row r="1282" spans="2:22" x14ac:dyDescent="0.35">
      <c r="B1282" t="s">
        <v>163</v>
      </c>
      <c r="C1282" s="79" t="s">
        <v>163</v>
      </c>
      <c r="E1282" t="s">
        <v>163</v>
      </c>
      <c r="F1282" t="s">
        <v>163</v>
      </c>
      <c r="G1282" t="s">
        <v>163</v>
      </c>
      <c r="H1282" t="s">
        <v>163</v>
      </c>
      <c r="I1282" t="s">
        <v>163</v>
      </c>
      <c r="J1282" t="s">
        <v>163</v>
      </c>
      <c r="K1282" t="s">
        <v>163</v>
      </c>
      <c r="L1282" t="s">
        <v>163</v>
      </c>
      <c r="M1282" t="s">
        <v>163</v>
      </c>
      <c r="N1282" t="s">
        <v>163</v>
      </c>
      <c r="O1282" t="s">
        <v>163</v>
      </c>
      <c r="P1282" t="s">
        <v>163</v>
      </c>
      <c r="Q1282" s="80" t="s">
        <v>163</v>
      </c>
      <c r="R1282" s="79"/>
      <c r="T1282" t="s">
        <v>163</v>
      </c>
      <c r="U1282" t="s">
        <v>163</v>
      </c>
      <c r="V1282" t="s">
        <v>163</v>
      </c>
    </row>
    <row r="1283" spans="2:22" x14ac:dyDescent="0.35">
      <c r="B1283" t="s">
        <v>163</v>
      </c>
      <c r="C1283" s="79" t="s">
        <v>163</v>
      </c>
      <c r="E1283" t="s">
        <v>163</v>
      </c>
      <c r="F1283" t="s">
        <v>163</v>
      </c>
      <c r="G1283" t="s">
        <v>163</v>
      </c>
      <c r="H1283" t="s">
        <v>163</v>
      </c>
      <c r="I1283" t="s">
        <v>163</v>
      </c>
      <c r="J1283" t="s">
        <v>163</v>
      </c>
      <c r="K1283" t="s">
        <v>163</v>
      </c>
      <c r="L1283" t="s">
        <v>163</v>
      </c>
      <c r="M1283" t="s">
        <v>163</v>
      </c>
      <c r="N1283" t="s">
        <v>163</v>
      </c>
      <c r="O1283" t="s">
        <v>163</v>
      </c>
      <c r="P1283" t="s">
        <v>163</v>
      </c>
      <c r="Q1283" s="80" t="s">
        <v>163</v>
      </c>
      <c r="R1283" s="79"/>
      <c r="T1283" t="s">
        <v>163</v>
      </c>
      <c r="U1283" t="s">
        <v>163</v>
      </c>
      <c r="V1283" t="s">
        <v>163</v>
      </c>
    </row>
    <row r="1284" spans="2:22" x14ac:dyDescent="0.35">
      <c r="B1284" t="s">
        <v>163</v>
      </c>
      <c r="C1284" s="79" t="s">
        <v>163</v>
      </c>
      <c r="E1284" t="s">
        <v>163</v>
      </c>
      <c r="F1284" t="s">
        <v>163</v>
      </c>
      <c r="G1284" t="s">
        <v>163</v>
      </c>
      <c r="H1284" t="s">
        <v>163</v>
      </c>
      <c r="I1284" t="s">
        <v>163</v>
      </c>
      <c r="J1284" t="s">
        <v>163</v>
      </c>
      <c r="K1284" t="s">
        <v>163</v>
      </c>
      <c r="L1284" t="s">
        <v>163</v>
      </c>
      <c r="M1284" t="s">
        <v>163</v>
      </c>
      <c r="N1284" t="s">
        <v>163</v>
      </c>
      <c r="O1284" t="s">
        <v>163</v>
      </c>
      <c r="P1284" t="s">
        <v>163</v>
      </c>
      <c r="Q1284" s="80" t="s">
        <v>163</v>
      </c>
      <c r="R1284" s="79"/>
      <c r="T1284" t="s">
        <v>163</v>
      </c>
      <c r="U1284" t="s">
        <v>163</v>
      </c>
      <c r="V1284" t="s">
        <v>163</v>
      </c>
    </row>
    <row r="1285" spans="2:22" x14ac:dyDescent="0.35">
      <c r="B1285" t="s">
        <v>163</v>
      </c>
      <c r="C1285" s="79" t="s">
        <v>163</v>
      </c>
      <c r="E1285" t="s">
        <v>163</v>
      </c>
      <c r="F1285" t="s">
        <v>163</v>
      </c>
      <c r="G1285" t="s">
        <v>163</v>
      </c>
      <c r="H1285" t="s">
        <v>163</v>
      </c>
      <c r="I1285" t="s">
        <v>163</v>
      </c>
      <c r="J1285" t="s">
        <v>163</v>
      </c>
      <c r="K1285" t="s">
        <v>163</v>
      </c>
      <c r="L1285" t="s">
        <v>163</v>
      </c>
      <c r="M1285" t="s">
        <v>163</v>
      </c>
      <c r="N1285" t="s">
        <v>163</v>
      </c>
      <c r="O1285" t="s">
        <v>163</v>
      </c>
      <c r="P1285" t="s">
        <v>163</v>
      </c>
      <c r="Q1285" s="80" t="s">
        <v>163</v>
      </c>
      <c r="R1285" s="79"/>
      <c r="T1285" t="s">
        <v>163</v>
      </c>
      <c r="U1285" t="s">
        <v>163</v>
      </c>
      <c r="V1285" t="s">
        <v>163</v>
      </c>
    </row>
    <row r="1286" spans="2:22" x14ac:dyDescent="0.35">
      <c r="B1286" t="s">
        <v>163</v>
      </c>
      <c r="C1286" s="79" t="s">
        <v>163</v>
      </c>
      <c r="E1286" t="s">
        <v>163</v>
      </c>
      <c r="F1286" t="s">
        <v>163</v>
      </c>
      <c r="G1286" t="s">
        <v>163</v>
      </c>
      <c r="H1286" t="s">
        <v>163</v>
      </c>
      <c r="I1286" t="s">
        <v>163</v>
      </c>
      <c r="J1286" t="s">
        <v>163</v>
      </c>
      <c r="K1286" t="s">
        <v>163</v>
      </c>
      <c r="L1286" t="s">
        <v>163</v>
      </c>
      <c r="M1286" t="s">
        <v>163</v>
      </c>
      <c r="N1286" t="s">
        <v>163</v>
      </c>
      <c r="O1286" t="s">
        <v>163</v>
      </c>
      <c r="P1286" t="s">
        <v>163</v>
      </c>
      <c r="Q1286" s="80" t="s">
        <v>163</v>
      </c>
      <c r="R1286" s="79"/>
      <c r="T1286" t="s">
        <v>163</v>
      </c>
      <c r="U1286" t="s">
        <v>163</v>
      </c>
      <c r="V1286" t="s">
        <v>163</v>
      </c>
    </row>
    <row r="1287" spans="2:22" x14ac:dyDescent="0.35">
      <c r="B1287" t="s">
        <v>163</v>
      </c>
      <c r="C1287" s="79" t="s">
        <v>163</v>
      </c>
      <c r="E1287" t="s">
        <v>163</v>
      </c>
      <c r="F1287" t="s">
        <v>163</v>
      </c>
      <c r="G1287" t="s">
        <v>163</v>
      </c>
      <c r="H1287" t="s">
        <v>163</v>
      </c>
      <c r="I1287" t="s">
        <v>163</v>
      </c>
      <c r="J1287" t="s">
        <v>163</v>
      </c>
      <c r="K1287" t="s">
        <v>163</v>
      </c>
      <c r="L1287" t="s">
        <v>163</v>
      </c>
      <c r="M1287" t="s">
        <v>163</v>
      </c>
      <c r="N1287" t="s">
        <v>163</v>
      </c>
      <c r="O1287" t="s">
        <v>163</v>
      </c>
      <c r="P1287" t="s">
        <v>163</v>
      </c>
      <c r="Q1287" s="80" t="s">
        <v>163</v>
      </c>
      <c r="R1287" s="79"/>
      <c r="T1287" t="s">
        <v>163</v>
      </c>
      <c r="U1287" t="s">
        <v>163</v>
      </c>
      <c r="V1287" t="s">
        <v>163</v>
      </c>
    </row>
    <row r="1288" spans="2:22" x14ac:dyDescent="0.35">
      <c r="B1288" t="s">
        <v>163</v>
      </c>
      <c r="C1288" s="79" t="s">
        <v>163</v>
      </c>
      <c r="E1288" t="s">
        <v>163</v>
      </c>
      <c r="F1288" t="s">
        <v>163</v>
      </c>
      <c r="G1288" t="s">
        <v>163</v>
      </c>
      <c r="H1288" t="s">
        <v>163</v>
      </c>
      <c r="I1288" t="s">
        <v>163</v>
      </c>
      <c r="J1288" t="s">
        <v>163</v>
      </c>
      <c r="K1288" t="s">
        <v>163</v>
      </c>
      <c r="L1288" t="s">
        <v>163</v>
      </c>
      <c r="M1288" t="s">
        <v>163</v>
      </c>
      <c r="N1288" t="s">
        <v>163</v>
      </c>
      <c r="O1288" t="s">
        <v>163</v>
      </c>
      <c r="P1288" t="s">
        <v>163</v>
      </c>
      <c r="Q1288" s="80" t="s">
        <v>163</v>
      </c>
      <c r="R1288" s="79"/>
      <c r="T1288" t="s">
        <v>163</v>
      </c>
      <c r="U1288" t="s">
        <v>163</v>
      </c>
      <c r="V1288" t="s">
        <v>163</v>
      </c>
    </row>
    <row r="1289" spans="2:22" x14ac:dyDescent="0.35">
      <c r="B1289" t="s">
        <v>163</v>
      </c>
      <c r="C1289" s="79" t="s">
        <v>163</v>
      </c>
      <c r="E1289" t="s">
        <v>163</v>
      </c>
      <c r="F1289" t="s">
        <v>163</v>
      </c>
      <c r="G1289" t="s">
        <v>163</v>
      </c>
      <c r="H1289" t="s">
        <v>163</v>
      </c>
      <c r="I1289" t="s">
        <v>163</v>
      </c>
      <c r="J1289" t="s">
        <v>163</v>
      </c>
      <c r="K1289" t="s">
        <v>163</v>
      </c>
      <c r="L1289" t="s">
        <v>163</v>
      </c>
      <c r="M1289" t="s">
        <v>163</v>
      </c>
      <c r="N1289" t="s">
        <v>163</v>
      </c>
      <c r="O1289" t="s">
        <v>163</v>
      </c>
      <c r="P1289" t="s">
        <v>163</v>
      </c>
      <c r="Q1289" s="80" t="s">
        <v>163</v>
      </c>
      <c r="R1289" s="79"/>
      <c r="T1289" t="s">
        <v>163</v>
      </c>
      <c r="U1289" t="s">
        <v>163</v>
      </c>
      <c r="V1289" t="s">
        <v>163</v>
      </c>
    </row>
    <row r="1290" spans="2:22" x14ac:dyDescent="0.35">
      <c r="B1290" t="s">
        <v>163</v>
      </c>
      <c r="C1290" s="79" t="s">
        <v>163</v>
      </c>
      <c r="E1290" t="s">
        <v>163</v>
      </c>
      <c r="F1290" t="s">
        <v>163</v>
      </c>
      <c r="G1290" t="s">
        <v>163</v>
      </c>
      <c r="H1290" t="s">
        <v>163</v>
      </c>
      <c r="I1290" t="s">
        <v>163</v>
      </c>
      <c r="J1290" t="s">
        <v>163</v>
      </c>
      <c r="K1290" t="s">
        <v>163</v>
      </c>
      <c r="L1290" t="s">
        <v>163</v>
      </c>
      <c r="M1290" t="s">
        <v>163</v>
      </c>
      <c r="N1290" t="s">
        <v>163</v>
      </c>
      <c r="O1290" t="s">
        <v>163</v>
      </c>
      <c r="P1290" t="s">
        <v>163</v>
      </c>
      <c r="Q1290" s="80" t="s">
        <v>163</v>
      </c>
      <c r="R1290" s="79"/>
      <c r="T1290" t="s">
        <v>163</v>
      </c>
      <c r="U1290" t="s">
        <v>163</v>
      </c>
      <c r="V1290" t="s">
        <v>163</v>
      </c>
    </row>
    <row r="1291" spans="2:22" x14ac:dyDescent="0.35">
      <c r="B1291" t="s">
        <v>163</v>
      </c>
      <c r="C1291" s="79" t="s">
        <v>163</v>
      </c>
      <c r="E1291" t="s">
        <v>163</v>
      </c>
      <c r="F1291" t="s">
        <v>163</v>
      </c>
      <c r="G1291" t="s">
        <v>163</v>
      </c>
      <c r="H1291" t="s">
        <v>163</v>
      </c>
      <c r="I1291" t="s">
        <v>163</v>
      </c>
      <c r="J1291" t="s">
        <v>163</v>
      </c>
      <c r="K1291" t="s">
        <v>163</v>
      </c>
      <c r="L1291" t="s">
        <v>163</v>
      </c>
      <c r="M1291" t="s">
        <v>163</v>
      </c>
      <c r="N1291" t="s">
        <v>163</v>
      </c>
      <c r="O1291" t="s">
        <v>163</v>
      </c>
      <c r="P1291" t="s">
        <v>163</v>
      </c>
      <c r="Q1291" s="80" t="s">
        <v>163</v>
      </c>
      <c r="R1291" s="79"/>
      <c r="T1291" t="s">
        <v>163</v>
      </c>
      <c r="U1291" t="s">
        <v>163</v>
      </c>
      <c r="V1291" t="s">
        <v>163</v>
      </c>
    </row>
    <row r="1292" spans="2:22" x14ac:dyDescent="0.35">
      <c r="B1292" t="s">
        <v>163</v>
      </c>
      <c r="C1292" s="79" t="s">
        <v>163</v>
      </c>
      <c r="E1292" t="s">
        <v>163</v>
      </c>
      <c r="F1292" t="s">
        <v>163</v>
      </c>
      <c r="G1292" t="s">
        <v>163</v>
      </c>
      <c r="H1292" t="s">
        <v>163</v>
      </c>
      <c r="I1292" t="s">
        <v>163</v>
      </c>
      <c r="J1292" t="s">
        <v>163</v>
      </c>
      <c r="K1292" t="s">
        <v>163</v>
      </c>
      <c r="L1292" t="s">
        <v>163</v>
      </c>
      <c r="M1292" t="s">
        <v>163</v>
      </c>
      <c r="N1292" t="s">
        <v>163</v>
      </c>
      <c r="O1292" t="s">
        <v>163</v>
      </c>
      <c r="P1292" t="s">
        <v>163</v>
      </c>
      <c r="Q1292" s="80" t="s">
        <v>163</v>
      </c>
      <c r="R1292" s="79"/>
      <c r="T1292" t="s">
        <v>163</v>
      </c>
      <c r="U1292" t="s">
        <v>163</v>
      </c>
      <c r="V1292" t="s">
        <v>163</v>
      </c>
    </row>
    <row r="1293" spans="2:22" x14ac:dyDescent="0.35">
      <c r="B1293" t="s">
        <v>163</v>
      </c>
      <c r="C1293" s="79" t="s">
        <v>163</v>
      </c>
      <c r="E1293" t="s">
        <v>163</v>
      </c>
      <c r="F1293" t="s">
        <v>163</v>
      </c>
      <c r="G1293" t="s">
        <v>163</v>
      </c>
      <c r="H1293" t="s">
        <v>163</v>
      </c>
      <c r="I1293" t="s">
        <v>163</v>
      </c>
      <c r="J1293" t="s">
        <v>163</v>
      </c>
      <c r="K1293" t="s">
        <v>163</v>
      </c>
      <c r="L1293" t="s">
        <v>163</v>
      </c>
      <c r="M1293" t="s">
        <v>163</v>
      </c>
      <c r="N1293" t="s">
        <v>163</v>
      </c>
      <c r="O1293" t="s">
        <v>163</v>
      </c>
      <c r="P1293" t="s">
        <v>163</v>
      </c>
      <c r="Q1293" s="80" t="s">
        <v>163</v>
      </c>
      <c r="R1293" s="79"/>
      <c r="T1293" t="s">
        <v>163</v>
      </c>
      <c r="U1293" t="s">
        <v>163</v>
      </c>
      <c r="V1293" t="s">
        <v>163</v>
      </c>
    </row>
    <row r="1294" spans="2:22" x14ac:dyDescent="0.35">
      <c r="B1294" t="s">
        <v>163</v>
      </c>
      <c r="C1294" s="79" t="s">
        <v>163</v>
      </c>
      <c r="E1294" t="s">
        <v>163</v>
      </c>
      <c r="F1294" t="s">
        <v>163</v>
      </c>
      <c r="G1294" t="s">
        <v>163</v>
      </c>
      <c r="H1294" t="s">
        <v>163</v>
      </c>
      <c r="I1294" t="s">
        <v>163</v>
      </c>
      <c r="J1294" t="s">
        <v>163</v>
      </c>
      <c r="K1294" t="s">
        <v>163</v>
      </c>
      <c r="L1294" t="s">
        <v>163</v>
      </c>
      <c r="M1294" t="s">
        <v>163</v>
      </c>
      <c r="N1294" t="s">
        <v>163</v>
      </c>
      <c r="O1294" t="s">
        <v>163</v>
      </c>
      <c r="P1294" t="s">
        <v>163</v>
      </c>
      <c r="Q1294" s="80" t="s">
        <v>163</v>
      </c>
      <c r="R1294" s="79"/>
      <c r="T1294" t="s">
        <v>163</v>
      </c>
      <c r="U1294" t="s">
        <v>163</v>
      </c>
      <c r="V1294" t="s">
        <v>163</v>
      </c>
    </row>
    <row r="1295" spans="2:22" x14ac:dyDescent="0.35">
      <c r="B1295" t="s">
        <v>163</v>
      </c>
      <c r="C1295" s="79" t="s">
        <v>163</v>
      </c>
      <c r="E1295" t="s">
        <v>163</v>
      </c>
      <c r="F1295" t="s">
        <v>163</v>
      </c>
      <c r="G1295" t="s">
        <v>163</v>
      </c>
      <c r="H1295" t="s">
        <v>163</v>
      </c>
      <c r="I1295" t="s">
        <v>163</v>
      </c>
      <c r="J1295" t="s">
        <v>163</v>
      </c>
      <c r="K1295" t="s">
        <v>163</v>
      </c>
      <c r="L1295" t="s">
        <v>163</v>
      </c>
      <c r="M1295" t="s">
        <v>163</v>
      </c>
      <c r="N1295" t="s">
        <v>163</v>
      </c>
      <c r="O1295" t="s">
        <v>163</v>
      </c>
      <c r="P1295" t="s">
        <v>163</v>
      </c>
      <c r="Q1295" s="80" t="s">
        <v>163</v>
      </c>
      <c r="R1295" s="79"/>
      <c r="T1295" t="s">
        <v>163</v>
      </c>
      <c r="U1295" t="s">
        <v>163</v>
      </c>
      <c r="V1295" t="s">
        <v>163</v>
      </c>
    </row>
    <row r="1296" spans="2:22" x14ac:dyDescent="0.35">
      <c r="B1296" t="s">
        <v>163</v>
      </c>
      <c r="C1296" s="79" t="s">
        <v>163</v>
      </c>
      <c r="E1296" t="s">
        <v>163</v>
      </c>
      <c r="F1296" t="s">
        <v>163</v>
      </c>
      <c r="G1296" t="s">
        <v>163</v>
      </c>
      <c r="H1296" t="s">
        <v>163</v>
      </c>
      <c r="I1296" t="s">
        <v>163</v>
      </c>
      <c r="J1296" t="s">
        <v>163</v>
      </c>
      <c r="K1296" t="s">
        <v>163</v>
      </c>
      <c r="L1296" t="s">
        <v>163</v>
      </c>
      <c r="M1296" t="s">
        <v>163</v>
      </c>
      <c r="N1296" t="s">
        <v>163</v>
      </c>
      <c r="O1296" t="s">
        <v>163</v>
      </c>
      <c r="P1296" t="s">
        <v>163</v>
      </c>
      <c r="Q1296" s="80" t="s">
        <v>163</v>
      </c>
      <c r="R1296" s="79"/>
      <c r="T1296" t="s">
        <v>163</v>
      </c>
      <c r="U1296" t="s">
        <v>163</v>
      </c>
      <c r="V1296" t="s">
        <v>163</v>
      </c>
    </row>
    <row r="1297" spans="2:22" x14ac:dyDescent="0.35">
      <c r="B1297" t="s">
        <v>163</v>
      </c>
      <c r="C1297" s="79" t="s">
        <v>163</v>
      </c>
      <c r="E1297" t="s">
        <v>163</v>
      </c>
      <c r="F1297" t="s">
        <v>163</v>
      </c>
      <c r="G1297" t="s">
        <v>163</v>
      </c>
      <c r="H1297" t="s">
        <v>163</v>
      </c>
      <c r="I1297" t="s">
        <v>163</v>
      </c>
      <c r="J1297" t="s">
        <v>163</v>
      </c>
      <c r="K1297" t="s">
        <v>163</v>
      </c>
      <c r="L1297" t="s">
        <v>163</v>
      </c>
      <c r="M1297" t="s">
        <v>163</v>
      </c>
      <c r="N1297" t="s">
        <v>163</v>
      </c>
      <c r="O1297" t="s">
        <v>163</v>
      </c>
      <c r="P1297" t="s">
        <v>163</v>
      </c>
      <c r="Q1297" s="80" t="s">
        <v>163</v>
      </c>
      <c r="R1297" s="79"/>
      <c r="T1297" t="s">
        <v>163</v>
      </c>
      <c r="U1297" t="s">
        <v>163</v>
      </c>
      <c r="V1297" t="s">
        <v>163</v>
      </c>
    </row>
    <row r="1298" spans="2:22" x14ac:dyDescent="0.35">
      <c r="B1298" t="s">
        <v>163</v>
      </c>
      <c r="C1298" s="79" t="s">
        <v>163</v>
      </c>
      <c r="E1298" t="s">
        <v>163</v>
      </c>
      <c r="F1298" t="s">
        <v>163</v>
      </c>
      <c r="G1298" t="s">
        <v>163</v>
      </c>
      <c r="H1298" t="s">
        <v>163</v>
      </c>
      <c r="I1298" t="s">
        <v>163</v>
      </c>
      <c r="J1298" t="s">
        <v>163</v>
      </c>
      <c r="K1298" t="s">
        <v>163</v>
      </c>
      <c r="L1298" t="s">
        <v>163</v>
      </c>
      <c r="M1298" t="s">
        <v>163</v>
      </c>
      <c r="N1298" t="s">
        <v>163</v>
      </c>
      <c r="O1298" t="s">
        <v>163</v>
      </c>
      <c r="P1298" t="s">
        <v>163</v>
      </c>
      <c r="Q1298" s="80" t="s">
        <v>163</v>
      </c>
      <c r="R1298" s="79"/>
      <c r="T1298" t="s">
        <v>163</v>
      </c>
      <c r="U1298" t="s">
        <v>163</v>
      </c>
      <c r="V1298" t="s">
        <v>163</v>
      </c>
    </row>
    <row r="1299" spans="2:22" x14ac:dyDescent="0.35">
      <c r="B1299" t="s">
        <v>163</v>
      </c>
      <c r="C1299" s="79" t="s">
        <v>163</v>
      </c>
      <c r="E1299" t="s">
        <v>163</v>
      </c>
      <c r="F1299" t="s">
        <v>163</v>
      </c>
      <c r="G1299" t="s">
        <v>163</v>
      </c>
      <c r="H1299" t="s">
        <v>163</v>
      </c>
      <c r="I1299" t="s">
        <v>163</v>
      </c>
      <c r="J1299" t="s">
        <v>163</v>
      </c>
      <c r="K1299" t="s">
        <v>163</v>
      </c>
      <c r="L1299" t="s">
        <v>163</v>
      </c>
      <c r="M1299" t="s">
        <v>163</v>
      </c>
      <c r="N1299" t="s">
        <v>163</v>
      </c>
      <c r="O1299" t="s">
        <v>163</v>
      </c>
      <c r="P1299" t="s">
        <v>163</v>
      </c>
      <c r="Q1299" s="80" t="s">
        <v>163</v>
      </c>
      <c r="R1299" s="79"/>
      <c r="T1299" t="s">
        <v>163</v>
      </c>
      <c r="U1299" t="s">
        <v>163</v>
      </c>
      <c r="V1299" t="s">
        <v>163</v>
      </c>
    </row>
    <row r="1300" spans="2:22" x14ac:dyDescent="0.35">
      <c r="B1300" t="s">
        <v>163</v>
      </c>
      <c r="C1300" s="79" t="s">
        <v>163</v>
      </c>
      <c r="E1300" t="s">
        <v>163</v>
      </c>
      <c r="F1300" t="s">
        <v>163</v>
      </c>
      <c r="G1300" t="s">
        <v>163</v>
      </c>
      <c r="H1300" t="s">
        <v>163</v>
      </c>
      <c r="I1300" t="s">
        <v>163</v>
      </c>
      <c r="J1300" t="s">
        <v>163</v>
      </c>
      <c r="K1300" t="s">
        <v>163</v>
      </c>
      <c r="L1300" t="s">
        <v>163</v>
      </c>
      <c r="M1300" t="s">
        <v>163</v>
      </c>
      <c r="N1300" t="s">
        <v>163</v>
      </c>
      <c r="O1300" t="s">
        <v>163</v>
      </c>
      <c r="P1300" t="s">
        <v>163</v>
      </c>
      <c r="Q1300" s="80" t="s">
        <v>163</v>
      </c>
      <c r="R1300" s="79"/>
      <c r="T1300" t="s">
        <v>163</v>
      </c>
      <c r="U1300" t="s">
        <v>163</v>
      </c>
      <c r="V1300" t="s">
        <v>163</v>
      </c>
    </row>
    <row r="1301" spans="2:22" x14ac:dyDescent="0.35">
      <c r="B1301" t="s">
        <v>163</v>
      </c>
      <c r="C1301" s="79" t="s">
        <v>163</v>
      </c>
      <c r="E1301" t="s">
        <v>163</v>
      </c>
      <c r="F1301" t="s">
        <v>163</v>
      </c>
      <c r="G1301" t="s">
        <v>163</v>
      </c>
      <c r="H1301" t="s">
        <v>163</v>
      </c>
      <c r="I1301" t="s">
        <v>163</v>
      </c>
      <c r="J1301" t="s">
        <v>163</v>
      </c>
      <c r="K1301" t="s">
        <v>163</v>
      </c>
      <c r="L1301" t="s">
        <v>163</v>
      </c>
      <c r="M1301" t="s">
        <v>163</v>
      </c>
      <c r="N1301" t="s">
        <v>163</v>
      </c>
      <c r="O1301" t="s">
        <v>163</v>
      </c>
      <c r="P1301" t="s">
        <v>163</v>
      </c>
      <c r="Q1301" s="80" t="s">
        <v>163</v>
      </c>
      <c r="R1301" s="79"/>
      <c r="T1301" t="s">
        <v>163</v>
      </c>
      <c r="U1301" t="s">
        <v>163</v>
      </c>
      <c r="V1301" t="s">
        <v>163</v>
      </c>
    </row>
    <row r="1302" spans="2:22" x14ac:dyDescent="0.35">
      <c r="B1302" t="s">
        <v>163</v>
      </c>
      <c r="C1302" s="79" t="s">
        <v>163</v>
      </c>
      <c r="E1302" t="s">
        <v>163</v>
      </c>
      <c r="F1302" t="s">
        <v>163</v>
      </c>
      <c r="G1302" t="s">
        <v>163</v>
      </c>
      <c r="H1302" t="s">
        <v>163</v>
      </c>
      <c r="I1302" t="s">
        <v>163</v>
      </c>
      <c r="J1302" t="s">
        <v>163</v>
      </c>
      <c r="K1302" t="s">
        <v>163</v>
      </c>
      <c r="L1302" t="s">
        <v>163</v>
      </c>
      <c r="M1302" t="s">
        <v>163</v>
      </c>
      <c r="N1302" t="s">
        <v>163</v>
      </c>
      <c r="O1302" t="s">
        <v>163</v>
      </c>
      <c r="P1302" t="s">
        <v>163</v>
      </c>
      <c r="Q1302" s="80" t="s">
        <v>163</v>
      </c>
      <c r="R1302" s="79"/>
      <c r="T1302" t="s">
        <v>163</v>
      </c>
      <c r="U1302" t="s">
        <v>163</v>
      </c>
      <c r="V1302" t="s">
        <v>163</v>
      </c>
    </row>
    <row r="1303" spans="2:22" x14ac:dyDescent="0.35">
      <c r="B1303" t="s">
        <v>163</v>
      </c>
      <c r="C1303" s="79" t="s">
        <v>163</v>
      </c>
      <c r="E1303" t="s">
        <v>163</v>
      </c>
      <c r="F1303" t="s">
        <v>163</v>
      </c>
      <c r="G1303" t="s">
        <v>163</v>
      </c>
      <c r="H1303" t="s">
        <v>163</v>
      </c>
      <c r="I1303" t="s">
        <v>163</v>
      </c>
      <c r="J1303" t="s">
        <v>163</v>
      </c>
      <c r="K1303" t="s">
        <v>163</v>
      </c>
      <c r="L1303" t="s">
        <v>163</v>
      </c>
      <c r="M1303" t="s">
        <v>163</v>
      </c>
      <c r="N1303" t="s">
        <v>163</v>
      </c>
      <c r="O1303" t="s">
        <v>163</v>
      </c>
      <c r="P1303" t="s">
        <v>163</v>
      </c>
      <c r="Q1303" s="80" t="s">
        <v>163</v>
      </c>
      <c r="R1303" s="79"/>
      <c r="T1303" t="s">
        <v>163</v>
      </c>
      <c r="U1303" t="s">
        <v>163</v>
      </c>
      <c r="V1303" t="s">
        <v>163</v>
      </c>
    </row>
    <row r="1304" spans="2:22" x14ac:dyDescent="0.35">
      <c r="B1304" t="s">
        <v>163</v>
      </c>
      <c r="C1304" s="79" t="s">
        <v>163</v>
      </c>
      <c r="E1304" t="s">
        <v>163</v>
      </c>
      <c r="F1304" t="s">
        <v>163</v>
      </c>
      <c r="G1304" t="s">
        <v>163</v>
      </c>
      <c r="H1304" t="s">
        <v>163</v>
      </c>
      <c r="I1304" t="s">
        <v>163</v>
      </c>
      <c r="J1304" t="s">
        <v>163</v>
      </c>
      <c r="K1304" t="s">
        <v>163</v>
      </c>
      <c r="L1304" t="s">
        <v>163</v>
      </c>
      <c r="M1304" t="s">
        <v>163</v>
      </c>
      <c r="N1304" t="s">
        <v>163</v>
      </c>
      <c r="O1304" t="s">
        <v>163</v>
      </c>
      <c r="P1304" t="s">
        <v>163</v>
      </c>
      <c r="Q1304" s="80" t="s">
        <v>163</v>
      </c>
      <c r="R1304" s="79"/>
      <c r="T1304" t="s">
        <v>163</v>
      </c>
      <c r="U1304" t="s">
        <v>163</v>
      </c>
      <c r="V1304" t="s">
        <v>163</v>
      </c>
    </row>
    <row r="1305" spans="2:22" x14ac:dyDescent="0.35">
      <c r="B1305" t="s">
        <v>163</v>
      </c>
      <c r="C1305" s="79" t="s">
        <v>163</v>
      </c>
      <c r="E1305" t="s">
        <v>163</v>
      </c>
      <c r="F1305" t="s">
        <v>163</v>
      </c>
      <c r="G1305" t="s">
        <v>163</v>
      </c>
      <c r="H1305" t="s">
        <v>163</v>
      </c>
      <c r="I1305" t="s">
        <v>163</v>
      </c>
      <c r="J1305" t="s">
        <v>163</v>
      </c>
      <c r="K1305" t="s">
        <v>163</v>
      </c>
      <c r="L1305" t="s">
        <v>163</v>
      </c>
      <c r="M1305" t="s">
        <v>163</v>
      </c>
      <c r="N1305" t="s">
        <v>163</v>
      </c>
      <c r="O1305" t="s">
        <v>163</v>
      </c>
      <c r="P1305" t="s">
        <v>163</v>
      </c>
      <c r="Q1305" s="80" t="s">
        <v>163</v>
      </c>
      <c r="R1305" s="79"/>
      <c r="T1305" t="s">
        <v>163</v>
      </c>
      <c r="U1305" t="s">
        <v>163</v>
      </c>
      <c r="V1305" t="s">
        <v>163</v>
      </c>
    </row>
    <row r="1306" spans="2:22" x14ac:dyDescent="0.35">
      <c r="B1306" t="s">
        <v>163</v>
      </c>
      <c r="C1306" s="79" t="s">
        <v>163</v>
      </c>
      <c r="E1306" t="s">
        <v>163</v>
      </c>
      <c r="F1306" t="s">
        <v>163</v>
      </c>
      <c r="G1306" t="s">
        <v>163</v>
      </c>
      <c r="H1306" t="s">
        <v>163</v>
      </c>
      <c r="I1306" t="s">
        <v>163</v>
      </c>
      <c r="J1306" t="s">
        <v>163</v>
      </c>
      <c r="K1306" t="s">
        <v>163</v>
      </c>
      <c r="L1306" t="s">
        <v>163</v>
      </c>
      <c r="M1306" t="s">
        <v>163</v>
      </c>
      <c r="N1306" t="s">
        <v>163</v>
      </c>
      <c r="O1306" t="s">
        <v>163</v>
      </c>
      <c r="P1306" t="s">
        <v>163</v>
      </c>
      <c r="Q1306" s="80" t="s">
        <v>163</v>
      </c>
      <c r="R1306" s="79"/>
      <c r="T1306" t="s">
        <v>163</v>
      </c>
      <c r="U1306" t="s">
        <v>163</v>
      </c>
      <c r="V1306" t="s">
        <v>163</v>
      </c>
    </row>
    <row r="1307" spans="2:22" x14ac:dyDescent="0.35">
      <c r="B1307" t="s">
        <v>163</v>
      </c>
      <c r="C1307" s="79" t="s">
        <v>163</v>
      </c>
      <c r="E1307" t="s">
        <v>163</v>
      </c>
      <c r="F1307" t="s">
        <v>163</v>
      </c>
      <c r="G1307" t="s">
        <v>163</v>
      </c>
      <c r="H1307" t="s">
        <v>163</v>
      </c>
      <c r="I1307" t="s">
        <v>163</v>
      </c>
      <c r="J1307" t="s">
        <v>163</v>
      </c>
      <c r="K1307" t="s">
        <v>163</v>
      </c>
      <c r="L1307" t="s">
        <v>163</v>
      </c>
      <c r="M1307" t="s">
        <v>163</v>
      </c>
      <c r="N1307" t="s">
        <v>163</v>
      </c>
      <c r="O1307" t="s">
        <v>163</v>
      </c>
      <c r="P1307" t="s">
        <v>163</v>
      </c>
      <c r="Q1307" s="80" t="s">
        <v>163</v>
      </c>
      <c r="R1307" s="79"/>
      <c r="T1307" t="s">
        <v>163</v>
      </c>
      <c r="U1307" t="s">
        <v>163</v>
      </c>
      <c r="V1307" t="s">
        <v>163</v>
      </c>
    </row>
    <row r="1308" spans="2:22" x14ac:dyDescent="0.35">
      <c r="B1308" t="s">
        <v>163</v>
      </c>
      <c r="C1308" s="79" t="s">
        <v>163</v>
      </c>
      <c r="E1308" t="s">
        <v>163</v>
      </c>
      <c r="F1308" t="s">
        <v>163</v>
      </c>
      <c r="G1308" t="s">
        <v>163</v>
      </c>
      <c r="H1308" t="s">
        <v>163</v>
      </c>
      <c r="I1308" t="s">
        <v>163</v>
      </c>
      <c r="J1308" t="s">
        <v>163</v>
      </c>
      <c r="K1308" t="s">
        <v>163</v>
      </c>
      <c r="L1308" t="s">
        <v>163</v>
      </c>
      <c r="M1308" t="s">
        <v>163</v>
      </c>
      <c r="N1308" t="s">
        <v>163</v>
      </c>
      <c r="O1308" t="s">
        <v>163</v>
      </c>
      <c r="P1308" t="s">
        <v>163</v>
      </c>
      <c r="Q1308" s="80" t="s">
        <v>163</v>
      </c>
      <c r="R1308" s="79"/>
      <c r="T1308" t="s">
        <v>163</v>
      </c>
      <c r="U1308" t="s">
        <v>163</v>
      </c>
      <c r="V1308" t="s">
        <v>163</v>
      </c>
    </row>
    <row r="1309" spans="2:22" x14ac:dyDescent="0.35">
      <c r="B1309" t="s">
        <v>163</v>
      </c>
      <c r="C1309" s="79" t="s">
        <v>163</v>
      </c>
      <c r="E1309" t="s">
        <v>163</v>
      </c>
      <c r="F1309" t="s">
        <v>163</v>
      </c>
      <c r="G1309" t="s">
        <v>163</v>
      </c>
      <c r="H1309" t="s">
        <v>163</v>
      </c>
      <c r="I1309" t="s">
        <v>163</v>
      </c>
      <c r="J1309" t="s">
        <v>163</v>
      </c>
      <c r="K1309" t="s">
        <v>163</v>
      </c>
      <c r="L1309" t="s">
        <v>163</v>
      </c>
      <c r="M1309" t="s">
        <v>163</v>
      </c>
      <c r="N1309" t="s">
        <v>163</v>
      </c>
      <c r="O1309" t="s">
        <v>163</v>
      </c>
      <c r="P1309" t="s">
        <v>163</v>
      </c>
      <c r="Q1309" s="80" t="s">
        <v>163</v>
      </c>
      <c r="R1309" s="79"/>
      <c r="T1309" t="s">
        <v>163</v>
      </c>
      <c r="U1309" t="s">
        <v>163</v>
      </c>
      <c r="V1309" t="s">
        <v>163</v>
      </c>
    </row>
    <row r="1310" spans="2:22" x14ac:dyDescent="0.35">
      <c r="B1310" t="s">
        <v>163</v>
      </c>
      <c r="C1310" s="79" t="s">
        <v>163</v>
      </c>
      <c r="E1310" t="s">
        <v>163</v>
      </c>
      <c r="F1310" t="s">
        <v>163</v>
      </c>
      <c r="G1310" t="s">
        <v>163</v>
      </c>
      <c r="H1310" t="s">
        <v>163</v>
      </c>
      <c r="I1310" t="s">
        <v>163</v>
      </c>
      <c r="J1310" t="s">
        <v>163</v>
      </c>
      <c r="K1310" t="s">
        <v>163</v>
      </c>
      <c r="L1310" t="s">
        <v>163</v>
      </c>
      <c r="M1310" t="s">
        <v>163</v>
      </c>
      <c r="N1310" t="s">
        <v>163</v>
      </c>
      <c r="O1310" t="s">
        <v>163</v>
      </c>
      <c r="P1310" t="s">
        <v>163</v>
      </c>
      <c r="Q1310" s="80" t="s">
        <v>163</v>
      </c>
      <c r="R1310" s="79"/>
      <c r="T1310" t="s">
        <v>163</v>
      </c>
      <c r="U1310" t="s">
        <v>163</v>
      </c>
      <c r="V1310" t="s">
        <v>163</v>
      </c>
    </row>
    <row r="1311" spans="2:22" x14ac:dyDescent="0.35">
      <c r="B1311" t="s">
        <v>163</v>
      </c>
      <c r="C1311" s="79" t="s">
        <v>163</v>
      </c>
      <c r="E1311" t="s">
        <v>163</v>
      </c>
      <c r="F1311" t="s">
        <v>163</v>
      </c>
      <c r="G1311" t="s">
        <v>163</v>
      </c>
      <c r="H1311" t="s">
        <v>163</v>
      </c>
      <c r="I1311" t="s">
        <v>163</v>
      </c>
      <c r="J1311" t="s">
        <v>163</v>
      </c>
      <c r="K1311" t="s">
        <v>163</v>
      </c>
      <c r="L1311" t="s">
        <v>163</v>
      </c>
      <c r="M1311" t="s">
        <v>163</v>
      </c>
      <c r="N1311" t="s">
        <v>163</v>
      </c>
      <c r="O1311" t="s">
        <v>163</v>
      </c>
      <c r="P1311" t="s">
        <v>163</v>
      </c>
      <c r="Q1311" s="80" t="s">
        <v>163</v>
      </c>
      <c r="R1311" s="79"/>
      <c r="T1311" t="s">
        <v>163</v>
      </c>
      <c r="U1311" t="s">
        <v>163</v>
      </c>
      <c r="V1311" t="s">
        <v>163</v>
      </c>
    </row>
    <row r="1312" spans="2:22" x14ac:dyDescent="0.35">
      <c r="B1312" t="s">
        <v>163</v>
      </c>
      <c r="C1312" s="79" t="s">
        <v>163</v>
      </c>
      <c r="E1312" t="s">
        <v>163</v>
      </c>
      <c r="F1312" t="s">
        <v>163</v>
      </c>
      <c r="G1312" t="s">
        <v>163</v>
      </c>
      <c r="H1312" t="s">
        <v>163</v>
      </c>
      <c r="I1312" t="s">
        <v>163</v>
      </c>
      <c r="J1312" t="s">
        <v>163</v>
      </c>
      <c r="K1312" t="s">
        <v>163</v>
      </c>
      <c r="L1312" t="s">
        <v>163</v>
      </c>
      <c r="M1312" t="s">
        <v>163</v>
      </c>
      <c r="N1312" t="s">
        <v>163</v>
      </c>
      <c r="O1312" t="s">
        <v>163</v>
      </c>
      <c r="P1312" t="s">
        <v>163</v>
      </c>
      <c r="Q1312" s="80" t="s">
        <v>163</v>
      </c>
      <c r="R1312" s="79"/>
      <c r="T1312" t="s">
        <v>163</v>
      </c>
      <c r="U1312" t="s">
        <v>163</v>
      </c>
      <c r="V1312" t="s">
        <v>163</v>
      </c>
    </row>
    <row r="1313" spans="2:22" x14ac:dyDescent="0.35">
      <c r="B1313" t="s">
        <v>163</v>
      </c>
      <c r="C1313" s="79" t="s">
        <v>163</v>
      </c>
      <c r="E1313" t="s">
        <v>163</v>
      </c>
      <c r="F1313" t="s">
        <v>163</v>
      </c>
      <c r="G1313" t="s">
        <v>163</v>
      </c>
      <c r="H1313" t="s">
        <v>163</v>
      </c>
      <c r="I1313" t="s">
        <v>163</v>
      </c>
      <c r="J1313" t="s">
        <v>163</v>
      </c>
      <c r="K1313" t="s">
        <v>163</v>
      </c>
      <c r="L1313" t="s">
        <v>163</v>
      </c>
      <c r="M1313" t="s">
        <v>163</v>
      </c>
      <c r="N1313" t="s">
        <v>163</v>
      </c>
      <c r="O1313" t="s">
        <v>163</v>
      </c>
      <c r="P1313" t="s">
        <v>163</v>
      </c>
      <c r="Q1313" s="80" t="s">
        <v>163</v>
      </c>
      <c r="R1313" s="79"/>
      <c r="T1313" t="s">
        <v>163</v>
      </c>
      <c r="U1313" t="s">
        <v>163</v>
      </c>
      <c r="V1313" t="s">
        <v>163</v>
      </c>
    </row>
    <row r="1314" spans="2:22" x14ac:dyDescent="0.35">
      <c r="B1314" t="s">
        <v>163</v>
      </c>
      <c r="C1314" s="79" t="s">
        <v>163</v>
      </c>
      <c r="E1314" t="s">
        <v>163</v>
      </c>
      <c r="F1314" t="s">
        <v>163</v>
      </c>
      <c r="G1314" t="s">
        <v>163</v>
      </c>
      <c r="H1314" t="s">
        <v>163</v>
      </c>
      <c r="I1314" t="s">
        <v>163</v>
      </c>
      <c r="J1314" t="s">
        <v>163</v>
      </c>
      <c r="K1314" t="s">
        <v>163</v>
      </c>
      <c r="L1314" t="s">
        <v>163</v>
      </c>
      <c r="M1314" t="s">
        <v>163</v>
      </c>
      <c r="N1314" t="s">
        <v>163</v>
      </c>
      <c r="O1314" t="s">
        <v>163</v>
      </c>
      <c r="P1314" t="s">
        <v>163</v>
      </c>
      <c r="Q1314" s="80" t="s">
        <v>163</v>
      </c>
      <c r="R1314" s="79"/>
      <c r="T1314" t="s">
        <v>163</v>
      </c>
      <c r="U1314" t="s">
        <v>163</v>
      </c>
      <c r="V1314" t="s">
        <v>163</v>
      </c>
    </row>
    <row r="1315" spans="2:22" x14ac:dyDescent="0.35">
      <c r="B1315" t="s">
        <v>163</v>
      </c>
      <c r="C1315" s="79" t="s">
        <v>163</v>
      </c>
      <c r="E1315" t="s">
        <v>163</v>
      </c>
      <c r="F1315" t="s">
        <v>163</v>
      </c>
      <c r="G1315" t="s">
        <v>163</v>
      </c>
      <c r="H1315" t="s">
        <v>163</v>
      </c>
      <c r="I1315" t="s">
        <v>163</v>
      </c>
      <c r="J1315" t="s">
        <v>163</v>
      </c>
      <c r="K1315" t="s">
        <v>163</v>
      </c>
      <c r="L1315" t="s">
        <v>163</v>
      </c>
      <c r="M1315" t="s">
        <v>163</v>
      </c>
      <c r="N1315" t="s">
        <v>163</v>
      </c>
      <c r="O1315" t="s">
        <v>163</v>
      </c>
      <c r="P1315" t="s">
        <v>163</v>
      </c>
      <c r="Q1315" s="80" t="s">
        <v>163</v>
      </c>
      <c r="R1315" s="79"/>
      <c r="T1315" t="s">
        <v>163</v>
      </c>
      <c r="U1315" t="s">
        <v>163</v>
      </c>
      <c r="V1315" t="s">
        <v>163</v>
      </c>
    </row>
    <row r="1316" spans="2:22" x14ac:dyDescent="0.35">
      <c r="B1316" t="s">
        <v>163</v>
      </c>
      <c r="C1316" s="79" t="s">
        <v>163</v>
      </c>
      <c r="E1316" t="s">
        <v>163</v>
      </c>
      <c r="F1316" t="s">
        <v>163</v>
      </c>
      <c r="G1316" t="s">
        <v>163</v>
      </c>
      <c r="H1316" t="s">
        <v>163</v>
      </c>
      <c r="I1316" t="s">
        <v>163</v>
      </c>
      <c r="J1316" t="s">
        <v>163</v>
      </c>
      <c r="K1316" t="s">
        <v>163</v>
      </c>
      <c r="L1316" t="s">
        <v>163</v>
      </c>
      <c r="M1316" t="s">
        <v>163</v>
      </c>
      <c r="N1316" t="s">
        <v>163</v>
      </c>
      <c r="O1316" t="s">
        <v>163</v>
      </c>
      <c r="P1316" t="s">
        <v>163</v>
      </c>
      <c r="Q1316" s="80" t="s">
        <v>163</v>
      </c>
      <c r="R1316" s="79"/>
      <c r="T1316" t="s">
        <v>163</v>
      </c>
      <c r="U1316" t="s">
        <v>163</v>
      </c>
      <c r="V1316" t="s">
        <v>163</v>
      </c>
    </row>
    <row r="1317" spans="2:22" x14ac:dyDescent="0.35">
      <c r="B1317" t="s">
        <v>163</v>
      </c>
      <c r="C1317" s="79" t="s">
        <v>163</v>
      </c>
      <c r="E1317" t="s">
        <v>163</v>
      </c>
      <c r="F1317" t="s">
        <v>163</v>
      </c>
      <c r="G1317" t="s">
        <v>163</v>
      </c>
      <c r="H1317" t="s">
        <v>163</v>
      </c>
      <c r="I1317" t="s">
        <v>163</v>
      </c>
      <c r="J1317" t="s">
        <v>163</v>
      </c>
      <c r="K1317" t="s">
        <v>163</v>
      </c>
      <c r="L1317" t="s">
        <v>163</v>
      </c>
      <c r="M1317" t="s">
        <v>163</v>
      </c>
      <c r="N1317" t="s">
        <v>163</v>
      </c>
      <c r="O1317" t="s">
        <v>163</v>
      </c>
      <c r="P1317" t="s">
        <v>163</v>
      </c>
      <c r="Q1317" s="80" t="s">
        <v>163</v>
      </c>
      <c r="R1317" s="79"/>
      <c r="T1317" t="s">
        <v>163</v>
      </c>
      <c r="U1317" t="s">
        <v>163</v>
      </c>
      <c r="V1317" t="s">
        <v>163</v>
      </c>
    </row>
    <row r="1318" spans="2:22" x14ac:dyDescent="0.35">
      <c r="B1318" t="s">
        <v>163</v>
      </c>
      <c r="C1318" s="79" t="s">
        <v>163</v>
      </c>
      <c r="E1318" t="s">
        <v>163</v>
      </c>
      <c r="F1318" t="s">
        <v>163</v>
      </c>
      <c r="G1318" t="s">
        <v>163</v>
      </c>
      <c r="H1318" t="s">
        <v>163</v>
      </c>
      <c r="I1318" t="s">
        <v>163</v>
      </c>
      <c r="J1318" t="s">
        <v>163</v>
      </c>
      <c r="K1318" t="s">
        <v>163</v>
      </c>
      <c r="L1318" t="s">
        <v>163</v>
      </c>
      <c r="M1318" t="s">
        <v>163</v>
      </c>
      <c r="N1318" t="s">
        <v>163</v>
      </c>
      <c r="O1318" t="s">
        <v>163</v>
      </c>
      <c r="P1318" t="s">
        <v>163</v>
      </c>
      <c r="Q1318" s="80" t="s">
        <v>163</v>
      </c>
      <c r="R1318" s="79"/>
      <c r="T1318" t="s">
        <v>163</v>
      </c>
      <c r="U1318" t="s">
        <v>163</v>
      </c>
      <c r="V1318" t="s">
        <v>163</v>
      </c>
    </row>
    <row r="1319" spans="2:22" x14ac:dyDescent="0.35">
      <c r="B1319" t="s">
        <v>163</v>
      </c>
      <c r="C1319" s="79" t="s">
        <v>163</v>
      </c>
      <c r="E1319" t="s">
        <v>163</v>
      </c>
      <c r="F1319" t="s">
        <v>163</v>
      </c>
      <c r="G1319" t="s">
        <v>163</v>
      </c>
      <c r="H1319" t="s">
        <v>163</v>
      </c>
      <c r="I1319" t="s">
        <v>163</v>
      </c>
      <c r="J1319" t="s">
        <v>163</v>
      </c>
      <c r="K1319" t="s">
        <v>163</v>
      </c>
      <c r="L1319" t="s">
        <v>163</v>
      </c>
      <c r="M1319" t="s">
        <v>163</v>
      </c>
      <c r="N1319" t="s">
        <v>163</v>
      </c>
      <c r="O1319" t="s">
        <v>163</v>
      </c>
      <c r="P1319" t="s">
        <v>163</v>
      </c>
      <c r="Q1319" s="80" t="s">
        <v>163</v>
      </c>
      <c r="R1319" s="79"/>
      <c r="T1319" t="s">
        <v>163</v>
      </c>
      <c r="U1319" t="s">
        <v>163</v>
      </c>
      <c r="V1319" t="s">
        <v>163</v>
      </c>
    </row>
    <row r="1320" spans="2:22" x14ac:dyDescent="0.35">
      <c r="B1320" t="s">
        <v>163</v>
      </c>
      <c r="C1320" s="79" t="s">
        <v>163</v>
      </c>
      <c r="E1320" t="s">
        <v>163</v>
      </c>
      <c r="F1320" t="s">
        <v>163</v>
      </c>
      <c r="G1320" t="s">
        <v>163</v>
      </c>
      <c r="H1320" t="s">
        <v>163</v>
      </c>
      <c r="I1320" t="s">
        <v>163</v>
      </c>
      <c r="J1320" t="s">
        <v>163</v>
      </c>
      <c r="K1320" t="s">
        <v>163</v>
      </c>
      <c r="L1320" t="s">
        <v>163</v>
      </c>
      <c r="M1320" t="s">
        <v>163</v>
      </c>
      <c r="N1320" t="s">
        <v>163</v>
      </c>
      <c r="O1320" t="s">
        <v>163</v>
      </c>
      <c r="P1320" t="s">
        <v>163</v>
      </c>
      <c r="Q1320" s="80" t="s">
        <v>163</v>
      </c>
      <c r="R1320" s="79"/>
      <c r="T1320" t="s">
        <v>163</v>
      </c>
      <c r="U1320" t="s">
        <v>163</v>
      </c>
      <c r="V1320" t="s">
        <v>163</v>
      </c>
    </row>
    <row r="1321" spans="2:22" x14ac:dyDescent="0.35">
      <c r="B1321" t="s">
        <v>163</v>
      </c>
      <c r="C1321" s="79" t="s">
        <v>163</v>
      </c>
      <c r="E1321" t="s">
        <v>163</v>
      </c>
      <c r="F1321" t="s">
        <v>163</v>
      </c>
      <c r="G1321" t="s">
        <v>163</v>
      </c>
      <c r="H1321" t="s">
        <v>163</v>
      </c>
      <c r="I1321" t="s">
        <v>163</v>
      </c>
      <c r="J1321" t="s">
        <v>163</v>
      </c>
      <c r="K1321" t="s">
        <v>163</v>
      </c>
      <c r="L1321" t="s">
        <v>163</v>
      </c>
      <c r="M1321" t="s">
        <v>163</v>
      </c>
      <c r="N1321" t="s">
        <v>163</v>
      </c>
      <c r="O1321" t="s">
        <v>163</v>
      </c>
      <c r="P1321" t="s">
        <v>163</v>
      </c>
      <c r="Q1321" s="80" t="s">
        <v>163</v>
      </c>
      <c r="R1321" s="79"/>
      <c r="T1321" t="s">
        <v>163</v>
      </c>
      <c r="U1321" t="s">
        <v>163</v>
      </c>
      <c r="V1321" t="s">
        <v>163</v>
      </c>
    </row>
    <row r="1322" spans="2:22" x14ac:dyDescent="0.35">
      <c r="B1322" t="s">
        <v>163</v>
      </c>
      <c r="C1322" s="79" t="s">
        <v>163</v>
      </c>
      <c r="E1322" t="s">
        <v>163</v>
      </c>
      <c r="F1322" t="s">
        <v>163</v>
      </c>
      <c r="G1322" t="s">
        <v>163</v>
      </c>
      <c r="H1322" t="s">
        <v>163</v>
      </c>
      <c r="I1322" t="s">
        <v>163</v>
      </c>
      <c r="J1322" t="s">
        <v>163</v>
      </c>
      <c r="K1322" t="s">
        <v>163</v>
      </c>
      <c r="L1322" t="s">
        <v>163</v>
      </c>
      <c r="M1322" t="s">
        <v>163</v>
      </c>
      <c r="N1322" t="s">
        <v>163</v>
      </c>
      <c r="O1322" t="s">
        <v>163</v>
      </c>
      <c r="P1322" t="s">
        <v>163</v>
      </c>
      <c r="Q1322" s="80" t="s">
        <v>163</v>
      </c>
      <c r="R1322" s="79"/>
      <c r="T1322" t="s">
        <v>163</v>
      </c>
      <c r="U1322" t="s">
        <v>163</v>
      </c>
      <c r="V1322" t="s">
        <v>163</v>
      </c>
    </row>
    <row r="1323" spans="2:22" x14ac:dyDescent="0.35">
      <c r="B1323" t="s">
        <v>163</v>
      </c>
      <c r="C1323" s="79" t="s">
        <v>163</v>
      </c>
      <c r="E1323" t="s">
        <v>163</v>
      </c>
      <c r="F1323" t="s">
        <v>163</v>
      </c>
      <c r="G1323" t="s">
        <v>163</v>
      </c>
      <c r="H1323" t="s">
        <v>163</v>
      </c>
      <c r="I1323" t="s">
        <v>163</v>
      </c>
      <c r="J1323" t="s">
        <v>163</v>
      </c>
      <c r="K1323" t="s">
        <v>163</v>
      </c>
      <c r="L1323" t="s">
        <v>163</v>
      </c>
      <c r="M1323" t="s">
        <v>163</v>
      </c>
      <c r="N1323" t="s">
        <v>163</v>
      </c>
      <c r="O1323" t="s">
        <v>163</v>
      </c>
      <c r="P1323" t="s">
        <v>163</v>
      </c>
      <c r="Q1323" s="80" t="s">
        <v>163</v>
      </c>
      <c r="R1323" s="79"/>
      <c r="T1323" t="s">
        <v>163</v>
      </c>
      <c r="U1323" t="s">
        <v>163</v>
      </c>
      <c r="V1323" t="s">
        <v>163</v>
      </c>
    </row>
    <row r="1324" spans="2:22" x14ac:dyDescent="0.35">
      <c r="B1324" t="s">
        <v>163</v>
      </c>
      <c r="C1324" s="79" t="s">
        <v>163</v>
      </c>
      <c r="E1324" t="s">
        <v>163</v>
      </c>
      <c r="F1324" t="s">
        <v>163</v>
      </c>
      <c r="G1324" t="s">
        <v>163</v>
      </c>
      <c r="H1324" t="s">
        <v>163</v>
      </c>
      <c r="I1324" t="s">
        <v>163</v>
      </c>
      <c r="J1324" t="s">
        <v>163</v>
      </c>
      <c r="K1324" t="s">
        <v>163</v>
      </c>
      <c r="L1324" t="s">
        <v>163</v>
      </c>
      <c r="M1324" t="s">
        <v>163</v>
      </c>
      <c r="N1324" t="s">
        <v>163</v>
      </c>
      <c r="O1324" t="s">
        <v>163</v>
      </c>
      <c r="P1324" t="s">
        <v>163</v>
      </c>
      <c r="Q1324" s="80" t="s">
        <v>163</v>
      </c>
      <c r="R1324" s="79"/>
      <c r="T1324" t="s">
        <v>163</v>
      </c>
      <c r="U1324" t="s">
        <v>163</v>
      </c>
      <c r="V1324" t="s">
        <v>163</v>
      </c>
    </row>
    <row r="1325" spans="2:22" x14ac:dyDescent="0.35">
      <c r="B1325" t="s">
        <v>163</v>
      </c>
      <c r="C1325" s="79" t="s">
        <v>163</v>
      </c>
      <c r="E1325" t="s">
        <v>163</v>
      </c>
      <c r="F1325" t="s">
        <v>163</v>
      </c>
      <c r="G1325" t="s">
        <v>163</v>
      </c>
      <c r="H1325" t="s">
        <v>163</v>
      </c>
      <c r="I1325" t="s">
        <v>163</v>
      </c>
      <c r="J1325" t="s">
        <v>163</v>
      </c>
      <c r="K1325" t="s">
        <v>163</v>
      </c>
      <c r="L1325" t="s">
        <v>163</v>
      </c>
      <c r="M1325" t="s">
        <v>163</v>
      </c>
      <c r="N1325" t="s">
        <v>163</v>
      </c>
      <c r="O1325" t="s">
        <v>163</v>
      </c>
      <c r="P1325" t="s">
        <v>163</v>
      </c>
      <c r="Q1325" s="80" t="s">
        <v>163</v>
      </c>
      <c r="R1325" s="79"/>
      <c r="T1325" t="s">
        <v>163</v>
      </c>
      <c r="U1325" t="s">
        <v>163</v>
      </c>
      <c r="V1325" t="s">
        <v>163</v>
      </c>
    </row>
    <row r="1326" spans="2:22" x14ac:dyDescent="0.35">
      <c r="B1326" t="s">
        <v>163</v>
      </c>
      <c r="C1326" s="79" t="s">
        <v>163</v>
      </c>
      <c r="E1326" t="s">
        <v>163</v>
      </c>
      <c r="F1326" t="s">
        <v>163</v>
      </c>
      <c r="G1326" t="s">
        <v>163</v>
      </c>
      <c r="H1326" t="s">
        <v>163</v>
      </c>
      <c r="I1326" t="s">
        <v>163</v>
      </c>
      <c r="J1326" t="s">
        <v>163</v>
      </c>
      <c r="K1326" t="s">
        <v>163</v>
      </c>
      <c r="L1326" t="s">
        <v>163</v>
      </c>
      <c r="M1326" t="s">
        <v>163</v>
      </c>
      <c r="N1326" t="s">
        <v>163</v>
      </c>
      <c r="O1326" t="s">
        <v>163</v>
      </c>
      <c r="P1326" t="s">
        <v>163</v>
      </c>
      <c r="Q1326" s="80" t="s">
        <v>163</v>
      </c>
      <c r="R1326" s="79"/>
      <c r="T1326" t="s">
        <v>163</v>
      </c>
      <c r="U1326" t="s">
        <v>163</v>
      </c>
      <c r="V1326" t="s">
        <v>163</v>
      </c>
    </row>
    <row r="1327" spans="2:22" x14ac:dyDescent="0.35">
      <c r="B1327" t="s">
        <v>163</v>
      </c>
      <c r="C1327" s="79" t="s">
        <v>163</v>
      </c>
      <c r="E1327" t="s">
        <v>163</v>
      </c>
      <c r="F1327" t="s">
        <v>163</v>
      </c>
      <c r="G1327" t="s">
        <v>163</v>
      </c>
      <c r="H1327" t="s">
        <v>163</v>
      </c>
      <c r="I1327" t="s">
        <v>163</v>
      </c>
      <c r="J1327" t="s">
        <v>163</v>
      </c>
      <c r="K1327" t="s">
        <v>163</v>
      </c>
      <c r="L1327" t="s">
        <v>163</v>
      </c>
      <c r="M1327" t="s">
        <v>163</v>
      </c>
      <c r="N1327" t="s">
        <v>163</v>
      </c>
      <c r="O1327" t="s">
        <v>163</v>
      </c>
      <c r="P1327" t="s">
        <v>163</v>
      </c>
      <c r="Q1327" s="80" t="s">
        <v>163</v>
      </c>
      <c r="R1327" s="79"/>
      <c r="T1327" t="s">
        <v>163</v>
      </c>
      <c r="U1327" t="s">
        <v>163</v>
      </c>
      <c r="V1327" t="s">
        <v>163</v>
      </c>
    </row>
    <row r="1328" spans="2:22" x14ac:dyDescent="0.35">
      <c r="B1328" t="s">
        <v>163</v>
      </c>
      <c r="C1328" s="79" t="s">
        <v>163</v>
      </c>
      <c r="E1328" t="s">
        <v>163</v>
      </c>
      <c r="F1328" t="s">
        <v>163</v>
      </c>
      <c r="G1328" t="s">
        <v>163</v>
      </c>
      <c r="H1328" t="s">
        <v>163</v>
      </c>
      <c r="I1328" t="s">
        <v>163</v>
      </c>
      <c r="J1328" t="s">
        <v>163</v>
      </c>
      <c r="K1328" t="s">
        <v>163</v>
      </c>
      <c r="L1328" t="s">
        <v>163</v>
      </c>
      <c r="M1328" t="s">
        <v>163</v>
      </c>
      <c r="N1328" t="s">
        <v>163</v>
      </c>
      <c r="O1328" t="s">
        <v>163</v>
      </c>
      <c r="P1328" t="s">
        <v>163</v>
      </c>
      <c r="Q1328" s="80" t="s">
        <v>163</v>
      </c>
      <c r="R1328" s="79"/>
      <c r="T1328" t="s">
        <v>163</v>
      </c>
      <c r="U1328" t="s">
        <v>163</v>
      </c>
      <c r="V1328" t="s">
        <v>163</v>
      </c>
    </row>
    <row r="1329" spans="2:22" x14ac:dyDescent="0.35">
      <c r="B1329" t="s">
        <v>163</v>
      </c>
      <c r="C1329" s="79" t="s">
        <v>163</v>
      </c>
      <c r="E1329" t="s">
        <v>163</v>
      </c>
      <c r="F1329" t="s">
        <v>163</v>
      </c>
      <c r="G1329" t="s">
        <v>163</v>
      </c>
      <c r="H1329" t="s">
        <v>163</v>
      </c>
      <c r="I1329" t="s">
        <v>163</v>
      </c>
      <c r="J1329" t="s">
        <v>163</v>
      </c>
      <c r="K1329" t="s">
        <v>163</v>
      </c>
      <c r="L1329" t="s">
        <v>163</v>
      </c>
      <c r="M1329" t="s">
        <v>163</v>
      </c>
      <c r="N1329" t="s">
        <v>163</v>
      </c>
      <c r="O1329" t="s">
        <v>163</v>
      </c>
      <c r="P1329" t="s">
        <v>163</v>
      </c>
      <c r="Q1329" s="80" t="s">
        <v>163</v>
      </c>
      <c r="R1329" s="79"/>
      <c r="T1329" t="s">
        <v>163</v>
      </c>
      <c r="U1329" t="s">
        <v>163</v>
      </c>
      <c r="V1329" t="s">
        <v>163</v>
      </c>
    </row>
    <row r="1330" spans="2:22" x14ac:dyDescent="0.35">
      <c r="B1330" t="s">
        <v>163</v>
      </c>
      <c r="C1330" s="79" t="s">
        <v>163</v>
      </c>
      <c r="E1330" t="s">
        <v>163</v>
      </c>
      <c r="F1330" t="s">
        <v>163</v>
      </c>
      <c r="G1330" t="s">
        <v>163</v>
      </c>
      <c r="H1330" t="s">
        <v>163</v>
      </c>
      <c r="I1330" t="s">
        <v>163</v>
      </c>
      <c r="J1330" t="s">
        <v>163</v>
      </c>
      <c r="K1330" t="s">
        <v>163</v>
      </c>
      <c r="L1330" t="s">
        <v>163</v>
      </c>
      <c r="M1330" t="s">
        <v>163</v>
      </c>
      <c r="N1330" t="s">
        <v>163</v>
      </c>
      <c r="O1330" t="s">
        <v>163</v>
      </c>
      <c r="P1330" t="s">
        <v>163</v>
      </c>
      <c r="Q1330" s="80" t="s">
        <v>163</v>
      </c>
      <c r="R1330" s="79"/>
      <c r="T1330" t="s">
        <v>163</v>
      </c>
      <c r="U1330" t="s">
        <v>163</v>
      </c>
      <c r="V1330" t="s">
        <v>163</v>
      </c>
    </row>
    <row r="1331" spans="2:22" x14ac:dyDescent="0.35">
      <c r="B1331" t="s">
        <v>163</v>
      </c>
      <c r="C1331" s="79" t="s">
        <v>163</v>
      </c>
      <c r="E1331" t="s">
        <v>163</v>
      </c>
      <c r="F1331" t="s">
        <v>163</v>
      </c>
      <c r="G1331" t="s">
        <v>163</v>
      </c>
      <c r="H1331" t="s">
        <v>163</v>
      </c>
      <c r="I1331" t="s">
        <v>163</v>
      </c>
      <c r="J1331" t="s">
        <v>163</v>
      </c>
      <c r="K1331" t="s">
        <v>163</v>
      </c>
      <c r="L1331" t="s">
        <v>163</v>
      </c>
      <c r="M1331" t="s">
        <v>163</v>
      </c>
      <c r="N1331" t="s">
        <v>163</v>
      </c>
      <c r="O1331" t="s">
        <v>163</v>
      </c>
      <c r="P1331" t="s">
        <v>163</v>
      </c>
      <c r="Q1331" s="80" t="s">
        <v>163</v>
      </c>
      <c r="R1331" s="79"/>
      <c r="T1331" t="s">
        <v>163</v>
      </c>
      <c r="U1331" t="s">
        <v>163</v>
      </c>
      <c r="V1331" t="s">
        <v>163</v>
      </c>
    </row>
    <row r="1332" spans="2:22" x14ac:dyDescent="0.35">
      <c r="B1332" t="s">
        <v>163</v>
      </c>
      <c r="C1332" s="79" t="s">
        <v>163</v>
      </c>
      <c r="E1332" t="s">
        <v>163</v>
      </c>
      <c r="F1332" t="s">
        <v>163</v>
      </c>
      <c r="G1332" t="s">
        <v>163</v>
      </c>
      <c r="H1332" t="s">
        <v>163</v>
      </c>
      <c r="I1332" t="s">
        <v>163</v>
      </c>
      <c r="J1332" t="s">
        <v>163</v>
      </c>
      <c r="K1332" t="s">
        <v>163</v>
      </c>
      <c r="L1332" t="s">
        <v>163</v>
      </c>
      <c r="M1332" t="s">
        <v>163</v>
      </c>
      <c r="N1332" t="s">
        <v>163</v>
      </c>
      <c r="O1332" t="s">
        <v>163</v>
      </c>
      <c r="P1332" t="s">
        <v>163</v>
      </c>
      <c r="Q1332" s="80" t="s">
        <v>163</v>
      </c>
      <c r="R1332" s="79"/>
      <c r="T1332" t="s">
        <v>163</v>
      </c>
      <c r="U1332" t="s">
        <v>163</v>
      </c>
      <c r="V1332" t="s">
        <v>163</v>
      </c>
    </row>
    <row r="1333" spans="2:22" x14ac:dyDescent="0.35">
      <c r="B1333" t="s">
        <v>163</v>
      </c>
      <c r="C1333" s="79" t="s">
        <v>163</v>
      </c>
      <c r="E1333" t="s">
        <v>163</v>
      </c>
      <c r="F1333" t="s">
        <v>163</v>
      </c>
      <c r="G1333" t="s">
        <v>163</v>
      </c>
      <c r="H1333" t="s">
        <v>163</v>
      </c>
      <c r="I1333" t="s">
        <v>163</v>
      </c>
      <c r="J1333" t="s">
        <v>163</v>
      </c>
      <c r="K1333" t="s">
        <v>163</v>
      </c>
      <c r="L1333" t="s">
        <v>163</v>
      </c>
      <c r="M1333" t="s">
        <v>163</v>
      </c>
      <c r="N1333" t="s">
        <v>163</v>
      </c>
      <c r="O1333" t="s">
        <v>163</v>
      </c>
      <c r="P1333" t="s">
        <v>163</v>
      </c>
      <c r="Q1333" s="80" t="s">
        <v>163</v>
      </c>
      <c r="R1333" s="79"/>
      <c r="T1333" t="s">
        <v>163</v>
      </c>
      <c r="U1333" t="s">
        <v>163</v>
      </c>
      <c r="V1333" t="s">
        <v>163</v>
      </c>
    </row>
    <row r="1334" spans="2:22" x14ac:dyDescent="0.35">
      <c r="B1334" t="s">
        <v>163</v>
      </c>
      <c r="C1334" s="79" t="s">
        <v>163</v>
      </c>
      <c r="E1334" t="s">
        <v>163</v>
      </c>
      <c r="F1334" t="s">
        <v>163</v>
      </c>
      <c r="G1334" t="s">
        <v>163</v>
      </c>
      <c r="H1334" t="s">
        <v>163</v>
      </c>
      <c r="I1334" t="s">
        <v>163</v>
      </c>
      <c r="J1334" t="s">
        <v>163</v>
      </c>
      <c r="K1334" t="s">
        <v>163</v>
      </c>
      <c r="L1334" t="s">
        <v>163</v>
      </c>
      <c r="M1334" t="s">
        <v>163</v>
      </c>
      <c r="N1334" t="s">
        <v>163</v>
      </c>
      <c r="O1334" t="s">
        <v>163</v>
      </c>
      <c r="P1334" t="s">
        <v>163</v>
      </c>
      <c r="Q1334" s="80" t="s">
        <v>163</v>
      </c>
      <c r="R1334" s="79"/>
      <c r="T1334" t="s">
        <v>163</v>
      </c>
      <c r="U1334" t="s">
        <v>163</v>
      </c>
      <c r="V1334" t="s">
        <v>163</v>
      </c>
    </row>
    <row r="1335" spans="2:22" x14ac:dyDescent="0.35">
      <c r="B1335" t="s">
        <v>163</v>
      </c>
      <c r="C1335" s="79" t="s">
        <v>163</v>
      </c>
      <c r="E1335" t="s">
        <v>163</v>
      </c>
      <c r="F1335" t="s">
        <v>163</v>
      </c>
      <c r="G1335" t="s">
        <v>163</v>
      </c>
      <c r="H1335" t="s">
        <v>163</v>
      </c>
      <c r="I1335" t="s">
        <v>163</v>
      </c>
      <c r="J1335" t="s">
        <v>163</v>
      </c>
      <c r="K1335" t="s">
        <v>163</v>
      </c>
      <c r="L1335" t="s">
        <v>163</v>
      </c>
      <c r="M1335" t="s">
        <v>163</v>
      </c>
      <c r="N1335" t="s">
        <v>163</v>
      </c>
      <c r="O1335" t="s">
        <v>163</v>
      </c>
      <c r="P1335" t="s">
        <v>163</v>
      </c>
      <c r="Q1335" s="80" t="s">
        <v>163</v>
      </c>
      <c r="R1335" s="79"/>
      <c r="T1335" t="s">
        <v>163</v>
      </c>
      <c r="U1335" t="s">
        <v>163</v>
      </c>
      <c r="V1335" t="s">
        <v>163</v>
      </c>
    </row>
    <row r="1336" spans="2:22" x14ac:dyDescent="0.35">
      <c r="B1336" t="s">
        <v>163</v>
      </c>
      <c r="C1336" s="79" t="s">
        <v>163</v>
      </c>
      <c r="E1336" t="s">
        <v>163</v>
      </c>
      <c r="F1336" t="s">
        <v>163</v>
      </c>
      <c r="G1336" t="s">
        <v>163</v>
      </c>
      <c r="H1336" t="s">
        <v>163</v>
      </c>
      <c r="I1336" t="s">
        <v>163</v>
      </c>
      <c r="J1336" t="s">
        <v>163</v>
      </c>
      <c r="K1336" t="s">
        <v>163</v>
      </c>
      <c r="L1336" t="s">
        <v>163</v>
      </c>
      <c r="M1336" t="s">
        <v>163</v>
      </c>
      <c r="N1336" t="s">
        <v>163</v>
      </c>
      <c r="O1336" t="s">
        <v>163</v>
      </c>
      <c r="P1336" t="s">
        <v>163</v>
      </c>
      <c r="Q1336" s="80" t="s">
        <v>163</v>
      </c>
      <c r="R1336" s="79"/>
      <c r="T1336" t="s">
        <v>163</v>
      </c>
      <c r="U1336" t="s">
        <v>163</v>
      </c>
      <c r="V1336" t="s">
        <v>163</v>
      </c>
    </row>
    <row r="1337" spans="2:22" x14ac:dyDescent="0.35">
      <c r="B1337" t="s">
        <v>163</v>
      </c>
      <c r="C1337" s="79" t="s">
        <v>163</v>
      </c>
      <c r="E1337" t="s">
        <v>163</v>
      </c>
      <c r="F1337" t="s">
        <v>163</v>
      </c>
      <c r="G1337" t="s">
        <v>163</v>
      </c>
      <c r="H1337" t="s">
        <v>163</v>
      </c>
      <c r="I1337" t="s">
        <v>163</v>
      </c>
      <c r="J1337" t="s">
        <v>163</v>
      </c>
      <c r="K1337" t="s">
        <v>163</v>
      </c>
      <c r="L1337" t="s">
        <v>163</v>
      </c>
      <c r="M1337" t="s">
        <v>163</v>
      </c>
      <c r="N1337" t="s">
        <v>163</v>
      </c>
      <c r="O1337" t="s">
        <v>163</v>
      </c>
      <c r="P1337" t="s">
        <v>163</v>
      </c>
      <c r="Q1337" s="80" t="s">
        <v>163</v>
      </c>
      <c r="R1337" s="79"/>
      <c r="T1337" t="s">
        <v>163</v>
      </c>
      <c r="U1337" t="s">
        <v>163</v>
      </c>
      <c r="V1337" t="s">
        <v>163</v>
      </c>
    </row>
    <row r="1338" spans="2:22" x14ac:dyDescent="0.35">
      <c r="B1338" t="s">
        <v>163</v>
      </c>
      <c r="C1338" s="79" t="s">
        <v>163</v>
      </c>
      <c r="E1338" t="s">
        <v>163</v>
      </c>
      <c r="F1338" t="s">
        <v>163</v>
      </c>
      <c r="G1338" t="s">
        <v>163</v>
      </c>
      <c r="H1338" t="s">
        <v>163</v>
      </c>
      <c r="I1338" t="s">
        <v>163</v>
      </c>
      <c r="J1338" t="s">
        <v>163</v>
      </c>
      <c r="K1338" t="s">
        <v>163</v>
      </c>
      <c r="L1338" t="s">
        <v>163</v>
      </c>
      <c r="M1338" t="s">
        <v>163</v>
      </c>
      <c r="N1338" t="s">
        <v>163</v>
      </c>
      <c r="O1338" t="s">
        <v>163</v>
      </c>
      <c r="P1338" t="s">
        <v>163</v>
      </c>
      <c r="Q1338" s="80" t="s">
        <v>163</v>
      </c>
      <c r="R1338" s="79"/>
      <c r="T1338" t="s">
        <v>163</v>
      </c>
      <c r="U1338" t="s">
        <v>163</v>
      </c>
      <c r="V1338" t="s">
        <v>163</v>
      </c>
    </row>
    <row r="1339" spans="2:22" x14ac:dyDescent="0.35">
      <c r="B1339" t="s">
        <v>163</v>
      </c>
      <c r="C1339" s="79" t="s">
        <v>163</v>
      </c>
      <c r="E1339" t="s">
        <v>163</v>
      </c>
      <c r="F1339" t="s">
        <v>163</v>
      </c>
      <c r="G1339" t="s">
        <v>163</v>
      </c>
      <c r="H1339" t="s">
        <v>163</v>
      </c>
      <c r="I1339" t="s">
        <v>163</v>
      </c>
      <c r="J1339" t="s">
        <v>163</v>
      </c>
      <c r="K1339" t="s">
        <v>163</v>
      </c>
      <c r="L1339" t="s">
        <v>163</v>
      </c>
      <c r="M1339" t="s">
        <v>163</v>
      </c>
      <c r="N1339" t="s">
        <v>163</v>
      </c>
      <c r="O1339" t="s">
        <v>163</v>
      </c>
      <c r="P1339" t="s">
        <v>163</v>
      </c>
      <c r="Q1339" s="80" t="s">
        <v>163</v>
      </c>
      <c r="R1339" s="79"/>
      <c r="T1339" t="s">
        <v>163</v>
      </c>
      <c r="U1339" t="s">
        <v>163</v>
      </c>
      <c r="V1339" t="s">
        <v>163</v>
      </c>
    </row>
    <row r="1340" spans="2:22" x14ac:dyDescent="0.35">
      <c r="B1340" t="s">
        <v>163</v>
      </c>
      <c r="C1340" s="79" t="s">
        <v>163</v>
      </c>
      <c r="E1340" t="s">
        <v>163</v>
      </c>
      <c r="F1340" t="s">
        <v>163</v>
      </c>
      <c r="G1340" t="s">
        <v>163</v>
      </c>
      <c r="H1340" t="s">
        <v>163</v>
      </c>
      <c r="I1340" t="s">
        <v>163</v>
      </c>
      <c r="J1340" t="s">
        <v>163</v>
      </c>
      <c r="K1340" t="s">
        <v>163</v>
      </c>
      <c r="L1340" t="s">
        <v>163</v>
      </c>
      <c r="M1340" t="s">
        <v>163</v>
      </c>
      <c r="N1340" t="s">
        <v>163</v>
      </c>
      <c r="O1340" t="s">
        <v>163</v>
      </c>
      <c r="P1340" t="s">
        <v>163</v>
      </c>
      <c r="Q1340" s="80" t="s">
        <v>163</v>
      </c>
      <c r="R1340" s="79"/>
      <c r="T1340" t="s">
        <v>163</v>
      </c>
      <c r="U1340" t="s">
        <v>163</v>
      </c>
      <c r="V1340" t="s">
        <v>163</v>
      </c>
    </row>
    <row r="1341" spans="2:22" x14ac:dyDescent="0.35">
      <c r="B1341" t="s">
        <v>163</v>
      </c>
      <c r="C1341" s="79" t="s">
        <v>163</v>
      </c>
      <c r="E1341" t="s">
        <v>163</v>
      </c>
      <c r="F1341" t="s">
        <v>163</v>
      </c>
      <c r="G1341" t="s">
        <v>163</v>
      </c>
      <c r="H1341" t="s">
        <v>163</v>
      </c>
      <c r="I1341" t="s">
        <v>163</v>
      </c>
      <c r="J1341" t="s">
        <v>163</v>
      </c>
      <c r="K1341" t="s">
        <v>163</v>
      </c>
      <c r="L1341" t="s">
        <v>163</v>
      </c>
      <c r="M1341" t="s">
        <v>163</v>
      </c>
      <c r="N1341" t="s">
        <v>163</v>
      </c>
      <c r="O1341" t="s">
        <v>163</v>
      </c>
      <c r="P1341" t="s">
        <v>163</v>
      </c>
      <c r="Q1341" s="80" t="s">
        <v>163</v>
      </c>
      <c r="R1341" s="79"/>
      <c r="T1341" t="s">
        <v>163</v>
      </c>
      <c r="U1341" t="s">
        <v>163</v>
      </c>
      <c r="V1341" t="s">
        <v>163</v>
      </c>
    </row>
    <row r="1342" spans="2:22" x14ac:dyDescent="0.35">
      <c r="B1342" t="s">
        <v>163</v>
      </c>
      <c r="C1342" s="79" t="s">
        <v>163</v>
      </c>
      <c r="E1342" t="s">
        <v>163</v>
      </c>
      <c r="F1342" t="s">
        <v>163</v>
      </c>
      <c r="G1342" t="s">
        <v>163</v>
      </c>
      <c r="H1342" t="s">
        <v>163</v>
      </c>
      <c r="I1342" t="s">
        <v>163</v>
      </c>
      <c r="J1342" t="s">
        <v>163</v>
      </c>
      <c r="K1342" t="s">
        <v>163</v>
      </c>
      <c r="L1342" t="s">
        <v>163</v>
      </c>
      <c r="M1342" t="s">
        <v>163</v>
      </c>
      <c r="N1342" t="s">
        <v>163</v>
      </c>
      <c r="O1342" t="s">
        <v>163</v>
      </c>
      <c r="P1342" t="s">
        <v>163</v>
      </c>
      <c r="Q1342" s="80" t="s">
        <v>163</v>
      </c>
      <c r="R1342" s="79"/>
      <c r="T1342" t="s">
        <v>163</v>
      </c>
      <c r="U1342" t="s">
        <v>163</v>
      </c>
      <c r="V1342" t="s">
        <v>163</v>
      </c>
    </row>
    <row r="1343" spans="2:22" x14ac:dyDescent="0.35">
      <c r="B1343" t="s">
        <v>163</v>
      </c>
      <c r="C1343" s="79" t="s">
        <v>163</v>
      </c>
      <c r="E1343" t="s">
        <v>163</v>
      </c>
      <c r="F1343" t="s">
        <v>163</v>
      </c>
      <c r="G1343" t="s">
        <v>163</v>
      </c>
      <c r="H1343" t="s">
        <v>163</v>
      </c>
      <c r="I1343" t="s">
        <v>163</v>
      </c>
      <c r="J1343" t="s">
        <v>163</v>
      </c>
      <c r="K1343" t="s">
        <v>163</v>
      </c>
      <c r="L1343" t="s">
        <v>163</v>
      </c>
      <c r="M1343" t="s">
        <v>163</v>
      </c>
      <c r="N1343" t="s">
        <v>163</v>
      </c>
      <c r="O1343" t="s">
        <v>163</v>
      </c>
      <c r="P1343" t="s">
        <v>163</v>
      </c>
      <c r="Q1343" s="80" t="s">
        <v>163</v>
      </c>
      <c r="R1343" s="79"/>
      <c r="T1343" t="s">
        <v>163</v>
      </c>
      <c r="U1343" t="s">
        <v>163</v>
      </c>
      <c r="V1343" t="s">
        <v>163</v>
      </c>
    </row>
    <row r="1344" spans="2:22" x14ac:dyDescent="0.35">
      <c r="B1344" t="s">
        <v>163</v>
      </c>
      <c r="C1344" s="79" t="s">
        <v>163</v>
      </c>
      <c r="E1344" t="s">
        <v>163</v>
      </c>
      <c r="F1344" t="s">
        <v>163</v>
      </c>
      <c r="G1344" t="s">
        <v>163</v>
      </c>
      <c r="H1344" t="s">
        <v>163</v>
      </c>
      <c r="I1344" t="s">
        <v>163</v>
      </c>
      <c r="J1344" t="s">
        <v>163</v>
      </c>
      <c r="K1344" t="s">
        <v>163</v>
      </c>
      <c r="L1344" t="s">
        <v>163</v>
      </c>
      <c r="M1344" t="s">
        <v>163</v>
      </c>
      <c r="N1344" t="s">
        <v>163</v>
      </c>
      <c r="O1344" t="s">
        <v>163</v>
      </c>
      <c r="P1344" t="s">
        <v>163</v>
      </c>
      <c r="Q1344" s="80" t="s">
        <v>163</v>
      </c>
      <c r="R1344" s="79"/>
      <c r="T1344" t="s">
        <v>163</v>
      </c>
      <c r="U1344" t="s">
        <v>163</v>
      </c>
      <c r="V1344" t="s">
        <v>163</v>
      </c>
    </row>
    <row r="1345" spans="2:22" x14ac:dyDescent="0.35">
      <c r="B1345" t="s">
        <v>163</v>
      </c>
      <c r="C1345" s="79" t="s">
        <v>163</v>
      </c>
      <c r="E1345" t="s">
        <v>163</v>
      </c>
      <c r="F1345" t="s">
        <v>163</v>
      </c>
      <c r="G1345" t="s">
        <v>163</v>
      </c>
      <c r="H1345" t="s">
        <v>163</v>
      </c>
      <c r="I1345" t="s">
        <v>163</v>
      </c>
      <c r="J1345" t="s">
        <v>163</v>
      </c>
      <c r="K1345" t="s">
        <v>163</v>
      </c>
      <c r="L1345" t="s">
        <v>163</v>
      </c>
      <c r="M1345" t="s">
        <v>163</v>
      </c>
      <c r="N1345" t="s">
        <v>163</v>
      </c>
      <c r="O1345" t="s">
        <v>163</v>
      </c>
      <c r="P1345" t="s">
        <v>163</v>
      </c>
      <c r="Q1345" s="80" t="s">
        <v>163</v>
      </c>
      <c r="R1345" s="79"/>
      <c r="T1345" t="s">
        <v>163</v>
      </c>
      <c r="U1345" t="s">
        <v>163</v>
      </c>
      <c r="V1345" t="s">
        <v>163</v>
      </c>
    </row>
    <row r="1346" spans="2:22" x14ac:dyDescent="0.35">
      <c r="B1346" t="s">
        <v>163</v>
      </c>
      <c r="C1346" s="79" t="s">
        <v>163</v>
      </c>
      <c r="E1346" t="s">
        <v>163</v>
      </c>
      <c r="F1346" t="s">
        <v>163</v>
      </c>
      <c r="G1346" t="s">
        <v>163</v>
      </c>
      <c r="H1346" t="s">
        <v>163</v>
      </c>
      <c r="I1346" t="s">
        <v>163</v>
      </c>
      <c r="J1346" t="s">
        <v>163</v>
      </c>
      <c r="K1346" t="s">
        <v>163</v>
      </c>
      <c r="L1346" t="s">
        <v>163</v>
      </c>
      <c r="M1346" t="s">
        <v>163</v>
      </c>
      <c r="N1346" t="s">
        <v>163</v>
      </c>
      <c r="O1346" t="s">
        <v>163</v>
      </c>
      <c r="P1346" t="s">
        <v>163</v>
      </c>
      <c r="Q1346" s="80" t="s">
        <v>163</v>
      </c>
      <c r="R1346" s="79"/>
      <c r="T1346" t="s">
        <v>163</v>
      </c>
      <c r="U1346" t="s">
        <v>163</v>
      </c>
      <c r="V1346" t="s">
        <v>163</v>
      </c>
    </row>
    <row r="1347" spans="2:22" x14ac:dyDescent="0.35">
      <c r="B1347" t="s">
        <v>163</v>
      </c>
      <c r="C1347" s="79" t="s">
        <v>163</v>
      </c>
      <c r="E1347" t="s">
        <v>163</v>
      </c>
      <c r="F1347" t="s">
        <v>163</v>
      </c>
      <c r="G1347" t="s">
        <v>163</v>
      </c>
      <c r="H1347" t="s">
        <v>163</v>
      </c>
      <c r="I1347" t="s">
        <v>163</v>
      </c>
      <c r="J1347" t="s">
        <v>163</v>
      </c>
      <c r="K1347" t="s">
        <v>163</v>
      </c>
      <c r="L1347" t="s">
        <v>163</v>
      </c>
      <c r="M1347" t="s">
        <v>163</v>
      </c>
      <c r="N1347" t="s">
        <v>163</v>
      </c>
      <c r="O1347" t="s">
        <v>163</v>
      </c>
      <c r="P1347" t="s">
        <v>163</v>
      </c>
      <c r="Q1347" s="80" t="s">
        <v>163</v>
      </c>
      <c r="R1347" s="79"/>
      <c r="T1347" t="s">
        <v>163</v>
      </c>
      <c r="U1347" t="s">
        <v>163</v>
      </c>
      <c r="V1347" t="s">
        <v>163</v>
      </c>
    </row>
    <row r="1348" spans="2:22" x14ac:dyDescent="0.35">
      <c r="B1348" t="s">
        <v>163</v>
      </c>
      <c r="C1348" s="79" t="s">
        <v>163</v>
      </c>
      <c r="E1348" t="s">
        <v>163</v>
      </c>
      <c r="F1348" t="s">
        <v>163</v>
      </c>
      <c r="G1348" t="s">
        <v>163</v>
      </c>
      <c r="H1348" t="s">
        <v>163</v>
      </c>
      <c r="I1348" t="s">
        <v>163</v>
      </c>
      <c r="J1348" t="s">
        <v>163</v>
      </c>
      <c r="K1348" t="s">
        <v>163</v>
      </c>
      <c r="L1348" t="s">
        <v>163</v>
      </c>
      <c r="M1348" t="s">
        <v>163</v>
      </c>
      <c r="N1348" t="s">
        <v>163</v>
      </c>
      <c r="O1348" t="s">
        <v>163</v>
      </c>
      <c r="P1348" t="s">
        <v>163</v>
      </c>
      <c r="Q1348" s="80" t="s">
        <v>163</v>
      </c>
      <c r="R1348" s="79"/>
      <c r="T1348" t="s">
        <v>163</v>
      </c>
      <c r="U1348" t="s">
        <v>163</v>
      </c>
      <c r="V1348" t="s">
        <v>163</v>
      </c>
    </row>
    <row r="1349" spans="2:22" x14ac:dyDescent="0.35">
      <c r="B1349" t="s">
        <v>163</v>
      </c>
      <c r="C1349" s="79" t="s">
        <v>163</v>
      </c>
      <c r="E1349" t="s">
        <v>163</v>
      </c>
      <c r="F1349" t="s">
        <v>163</v>
      </c>
      <c r="G1349" t="s">
        <v>163</v>
      </c>
      <c r="H1349" t="s">
        <v>163</v>
      </c>
      <c r="I1349" t="s">
        <v>163</v>
      </c>
      <c r="J1349" t="s">
        <v>163</v>
      </c>
      <c r="K1349" t="s">
        <v>163</v>
      </c>
      <c r="L1349" t="s">
        <v>163</v>
      </c>
      <c r="M1349" t="s">
        <v>163</v>
      </c>
      <c r="N1349" t="s">
        <v>163</v>
      </c>
      <c r="O1349" t="s">
        <v>163</v>
      </c>
      <c r="P1349" t="s">
        <v>163</v>
      </c>
      <c r="Q1349" s="80" t="s">
        <v>163</v>
      </c>
      <c r="R1349" s="79"/>
      <c r="T1349" t="s">
        <v>163</v>
      </c>
      <c r="U1349" t="s">
        <v>163</v>
      </c>
      <c r="V1349" t="s">
        <v>163</v>
      </c>
    </row>
    <row r="1350" spans="2:22" x14ac:dyDescent="0.35">
      <c r="B1350" t="s">
        <v>163</v>
      </c>
      <c r="C1350" s="79" t="s">
        <v>163</v>
      </c>
      <c r="E1350" t="s">
        <v>163</v>
      </c>
      <c r="F1350" t="s">
        <v>163</v>
      </c>
      <c r="G1350" t="s">
        <v>163</v>
      </c>
      <c r="H1350" t="s">
        <v>163</v>
      </c>
      <c r="I1350" t="s">
        <v>163</v>
      </c>
      <c r="J1350" t="s">
        <v>163</v>
      </c>
      <c r="K1350" t="s">
        <v>163</v>
      </c>
      <c r="L1350" t="s">
        <v>163</v>
      </c>
      <c r="M1350" t="s">
        <v>163</v>
      </c>
      <c r="N1350" t="s">
        <v>163</v>
      </c>
      <c r="O1350" t="s">
        <v>163</v>
      </c>
      <c r="P1350" t="s">
        <v>163</v>
      </c>
      <c r="Q1350" s="80" t="s">
        <v>163</v>
      </c>
      <c r="R1350" s="79"/>
      <c r="T1350" t="s">
        <v>163</v>
      </c>
      <c r="U1350" t="s">
        <v>163</v>
      </c>
      <c r="V1350" t="s">
        <v>163</v>
      </c>
    </row>
    <row r="1351" spans="2:22" x14ac:dyDescent="0.35">
      <c r="B1351" t="s">
        <v>163</v>
      </c>
      <c r="C1351" s="79" t="s">
        <v>163</v>
      </c>
      <c r="E1351" t="s">
        <v>163</v>
      </c>
      <c r="F1351" t="s">
        <v>163</v>
      </c>
      <c r="G1351" t="s">
        <v>163</v>
      </c>
      <c r="H1351" t="s">
        <v>163</v>
      </c>
      <c r="I1351" t="s">
        <v>163</v>
      </c>
      <c r="J1351" t="s">
        <v>163</v>
      </c>
      <c r="K1351" t="s">
        <v>163</v>
      </c>
      <c r="L1351" t="s">
        <v>163</v>
      </c>
      <c r="M1351" t="s">
        <v>163</v>
      </c>
      <c r="N1351" t="s">
        <v>163</v>
      </c>
      <c r="O1351" t="s">
        <v>163</v>
      </c>
      <c r="P1351" t="s">
        <v>163</v>
      </c>
      <c r="Q1351" s="80" t="s">
        <v>163</v>
      </c>
      <c r="R1351" s="79"/>
      <c r="T1351" t="s">
        <v>163</v>
      </c>
      <c r="U1351" t="s">
        <v>163</v>
      </c>
      <c r="V1351" t="s">
        <v>163</v>
      </c>
    </row>
    <row r="1352" spans="2:22" x14ac:dyDescent="0.35">
      <c r="B1352" t="s">
        <v>163</v>
      </c>
      <c r="C1352" s="79" t="s">
        <v>163</v>
      </c>
      <c r="E1352" t="s">
        <v>163</v>
      </c>
      <c r="F1352" t="s">
        <v>163</v>
      </c>
      <c r="G1352" t="s">
        <v>163</v>
      </c>
      <c r="H1352" t="s">
        <v>163</v>
      </c>
      <c r="I1352" t="s">
        <v>163</v>
      </c>
      <c r="J1352" t="s">
        <v>163</v>
      </c>
      <c r="K1352" t="s">
        <v>163</v>
      </c>
      <c r="L1352" t="s">
        <v>163</v>
      </c>
      <c r="M1352" t="s">
        <v>163</v>
      </c>
      <c r="N1352" t="s">
        <v>163</v>
      </c>
      <c r="O1352" t="s">
        <v>163</v>
      </c>
      <c r="P1352" t="s">
        <v>163</v>
      </c>
      <c r="Q1352" s="80" t="s">
        <v>163</v>
      </c>
      <c r="R1352" s="79"/>
      <c r="T1352" t="s">
        <v>163</v>
      </c>
      <c r="U1352" t="s">
        <v>163</v>
      </c>
      <c r="V1352" t="s">
        <v>163</v>
      </c>
    </row>
    <row r="1353" spans="2:22" x14ac:dyDescent="0.35">
      <c r="B1353" t="s">
        <v>163</v>
      </c>
      <c r="C1353" s="79" t="s">
        <v>163</v>
      </c>
      <c r="E1353" t="s">
        <v>163</v>
      </c>
      <c r="F1353" t="s">
        <v>163</v>
      </c>
      <c r="G1353" t="s">
        <v>163</v>
      </c>
      <c r="H1353" t="s">
        <v>163</v>
      </c>
      <c r="I1353" t="s">
        <v>163</v>
      </c>
      <c r="J1353" t="s">
        <v>163</v>
      </c>
      <c r="K1353" t="s">
        <v>163</v>
      </c>
      <c r="L1353" t="s">
        <v>163</v>
      </c>
      <c r="M1353" t="s">
        <v>163</v>
      </c>
      <c r="N1353" t="s">
        <v>163</v>
      </c>
      <c r="O1353" t="s">
        <v>163</v>
      </c>
      <c r="P1353" t="s">
        <v>163</v>
      </c>
      <c r="Q1353" s="80" t="s">
        <v>163</v>
      </c>
      <c r="R1353" s="79"/>
      <c r="T1353" t="s">
        <v>163</v>
      </c>
      <c r="U1353" t="s">
        <v>163</v>
      </c>
      <c r="V1353" t="s">
        <v>163</v>
      </c>
    </row>
    <row r="1354" spans="2:22" x14ac:dyDescent="0.35">
      <c r="B1354" t="s">
        <v>163</v>
      </c>
      <c r="C1354" s="79" t="s">
        <v>163</v>
      </c>
      <c r="E1354" t="s">
        <v>163</v>
      </c>
      <c r="F1354" t="s">
        <v>163</v>
      </c>
      <c r="G1354" t="s">
        <v>163</v>
      </c>
      <c r="H1354" t="s">
        <v>163</v>
      </c>
      <c r="I1354" t="s">
        <v>163</v>
      </c>
      <c r="J1354" t="s">
        <v>163</v>
      </c>
      <c r="K1354" t="s">
        <v>163</v>
      </c>
      <c r="L1354" t="s">
        <v>163</v>
      </c>
      <c r="M1354" t="s">
        <v>163</v>
      </c>
      <c r="N1354" t="s">
        <v>163</v>
      </c>
      <c r="O1354" t="s">
        <v>163</v>
      </c>
      <c r="P1354" t="s">
        <v>163</v>
      </c>
      <c r="Q1354" s="80" t="s">
        <v>163</v>
      </c>
      <c r="R1354" s="79"/>
      <c r="T1354" t="s">
        <v>163</v>
      </c>
      <c r="U1354" t="s">
        <v>163</v>
      </c>
      <c r="V1354" t="s">
        <v>163</v>
      </c>
    </row>
    <row r="1355" spans="2:22" x14ac:dyDescent="0.35">
      <c r="B1355" t="s">
        <v>163</v>
      </c>
      <c r="C1355" s="79" t="s">
        <v>163</v>
      </c>
      <c r="E1355" t="s">
        <v>163</v>
      </c>
      <c r="F1355" t="s">
        <v>163</v>
      </c>
      <c r="G1355" t="s">
        <v>163</v>
      </c>
      <c r="H1355" t="s">
        <v>163</v>
      </c>
      <c r="I1355" t="s">
        <v>163</v>
      </c>
      <c r="J1355" t="s">
        <v>163</v>
      </c>
      <c r="K1355" t="s">
        <v>163</v>
      </c>
      <c r="L1355" t="s">
        <v>163</v>
      </c>
      <c r="M1355" t="s">
        <v>163</v>
      </c>
      <c r="N1355" t="s">
        <v>163</v>
      </c>
      <c r="O1355" t="s">
        <v>163</v>
      </c>
      <c r="P1355" t="s">
        <v>163</v>
      </c>
      <c r="Q1355" s="80" t="s">
        <v>163</v>
      </c>
      <c r="R1355" s="79"/>
      <c r="T1355" t="s">
        <v>163</v>
      </c>
      <c r="U1355" t="s">
        <v>163</v>
      </c>
      <c r="V1355" t="s">
        <v>163</v>
      </c>
    </row>
    <row r="1356" spans="2:22" x14ac:dyDescent="0.35">
      <c r="B1356" t="s">
        <v>163</v>
      </c>
      <c r="C1356" s="79" t="s">
        <v>163</v>
      </c>
      <c r="E1356" t="s">
        <v>163</v>
      </c>
      <c r="F1356" t="s">
        <v>163</v>
      </c>
      <c r="G1356" t="s">
        <v>163</v>
      </c>
      <c r="H1356" t="s">
        <v>163</v>
      </c>
      <c r="I1356" t="s">
        <v>163</v>
      </c>
      <c r="J1356" t="s">
        <v>163</v>
      </c>
      <c r="K1356" t="s">
        <v>163</v>
      </c>
      <c r="L1356" t="s">
        <v>163</v>
      </c>
      <c r="M1356" t="s">
        <v>163</v>
      </c>
      <c r="N1356" t="s">
        <v>163</v>
      </c>
      <c r="O1356" t="s">
        <v>163</v>
      </c>
      <c r="P1356" t="s">
        <v>163</v>
      </c>
      <c r="Q1356" s="80" t="s">
        <v>163</v>
      </c>
      <c r="R1356" s="79"/>
      <c r="T1356" t="s">
        <v>163</v>
      </c>
      <c r="U1356" t="s">
        <v>163</v>
      </c>
      <c r="V1356" t="s">
        <v>163</v>
      </c>
    </row>
    <row r="1357" spans="2:22" x14ac:dyDescent="0.35">
      <c r="B1357" t="s">
        <v>163</v>
      </c>
      <c r="C1357" s="79" t="s">
        <v>163</v>
      </c>
      <c r="E1357" t="s">
        <v>163</v>
      </c>
      <c r="F1357" t="s">
        <v>163</v>
      </c>
      <c r="G1357" t="s">
        <v>163</v>
      </c>
      <c r="H1357" t="s">
        <v>163</v>
      </c>
      <c r="I1357" t="s">
        <v>163</v>
      </c>
      <c r="J1357" t="s">
        <v>163</v>
      </c>
      <c r="K1357" t="s">
        <v>163</v>
      </c>
      <c r="L1357" t="s">
        <v>163</v>
      </c>
      <c r="M1357" t="s">
        <v>163</v>
      </c>
      <c r="N1357" t="s">
        <v>163</v>
      </c>
      <c r="O1357" t="s">
        <v>163</v>
      </c>
      <c r="P1357" t="s">
        <v>163</v>
      </c>
      <c r="Q1357" s="80" t="s">
        <v>163</v>
      </c>
      <c r="R1357" s="79"/>
      <c r="T1357" t="s">
        <v>163</v>
      </c>
      <c r="U1357" t="s">
        <v>163</v>
      </c>
      <c r="V1357" t="s">
        <v>163</v>
      </c>
    </row>
    <row r="1358" spans="2:22" x14ac:dyDescent="0.35">
      <c r="B1358" t="s">
        <v>163</v>
      </c>
      <c r="C1358" s="79" t="s">
        <v>163</v>
      </c>
      <c r="E1358" t="s">
        <v>163</v>
      </c>
      <c r="F1358" t="s">
        <v>163</v>
      </c>
      <c r="G1358" t="s">
        <v>163</v>
      </c>
      <c r="H1358" t="s">
        <v>163</v>
      </c>
      <c r="I1358" t="s">
        <v>163</v>
      </c>
      <c r="J1358" t="s">
        <v>163</v>
      </c>
      <c r="K1358" t="s">
        <v>163</v>
      </c>
      <c r="L1358" t="s">
        <v>163</v>
      </c>
      <c r="M1358" t="s">
        <v>163</v>
      </c>
      <c r="N1358" t="s">
        <v>163</v>
      </c>
      <c r="O1358" t="s">
        <v>163</v>
      </c>
      <c r="P1358" t="s">
        <v>163</v>
      </c>
      <c r="Q1358" s="80" t="s">
        <v>163</v>
      </c>
      <c r="R1358" s="79"/>
      <c r="T1358" t="s">
        <v>163</v>
      </c>
      <c r="U1358" t="s">
        <v>163</v>
      </c>
      <c r="V1358" t="s">
        <v>163</v>
      </c>
    </row>
    <row r="1359" spans="2:22" x14ac:dyDescent="0.35">
      <c r="B1359" t="s">
        <v>163</v>
      </c>
      <c r="C1359" s="79" t="s">
        <v>163</v>
      </c>
      <c r="E1359" t="s">
        <v>163</v>
      </c>
      <c r="F1359" t="s">
        <v>163</v>
      </c>
      <c r="G1359" t="s">
        <v>163</v>
      </c>
      <c r="H1359" t="s">
        <v>163</v>
      </c>
      <c r="I1359" t="s">
        <v>163</v>
      </c>
      <c r="J1359" t="s">
        <v>163</v>
      </c>
      <c r="K1359" t="s">
        <v>163</v>
      </c>
      <c r="L1359" t="s">
        <v>163</v>
      </c>
      <c r="M1359" t="s">
        <v>163</v>
      </c>
      <c r="N1359" t="s">
        <v>163</v>
      </c>
      <c r="O1359" t="s">
        <v>163</v>
      </c>
      <c r="P1359" t="s">
        <v>163</v>
      </c>
      <c r="Q1359" s="80" t="s">
        <v>163</v>
      </c>
      <c r="R1359" s="79"/>
      <c r="T1359" t="s">
        <v>163</v>
      </c>
      <c r="U1359" t="s">
        <v>163</v>
      </c>
      <c r="V1359" t="s">
        <v>163</v>
      </c>
    </row>
    <row r="1360" spans="2:22" x14ac:dyDescent="0.35">
      <c r="B1360" t="s">
        <v>163</v>
      </c>
      <c r="C1360" s="79" t="s">
        <v>163</v>
      </c>
      <c r="E1360" t="s">
        <v>163</v>
      </c>
      <c r="F1360" t="s">
        <v>163</v>
      </c>
      <c r="G1360" t="s">
        <v>163</v>
      </c>
      <c r="H1360" t="s">
        <v>163</v>
      </c>
      <c r="I1360" t="s">
        <v>163</v>
      </c>
      <c r="J1360" t="s">
        <v>163</v>
      </c>
      <c r="K1360" t="s">
        <v>163</v>
      </c>
      <c r="L1360" t="s">
        <v>163</v>
      </c>
      <c r="M1360" t="s">
        <v>163</v>
      </c>
      <c r="N1360" t="s">
        <v>163</v>
      </c>
      <c r="O1360" t="s">
        <v>163</v>
      </c>
      <c r="P1360" t="s">
        <v>163</v>
      </c>
      <c r="Q1360" s="80" t="s">
        <v>163</v>
      </c>
      <c r="R1360" s="79"/>
      <c r="T1360" t="s">
        <v>163</v>
      </c>
      <c r="U1360" t="s">
        <v>163</v>
      </c>
      <c r="V1360" t="s">
        <v>163</v>
      </c>
    </row>
    <row r="1361" spans="2:22" x14ac:dyDescent="0.35">
      <c r="B1361" t="s">
        <v>163</v>
      </c>
      <c r="C1361" s="79" t="s">
        <v>163</v>
      </c>
      <c r="E1361" t="s">
        <v>163</v>
      </c>
      <c r="F1361" t="s">
        <v>163</v>
      </c>
      <c r="G1361" t="s">
        <v>163</v>
      </c>
      <c r="H1361" t="s">
        <v>163</v>
      </c>
      <c r="I1361" t="s">
        <v>163</v>
      </c>
      <c r="J1361" t="s">
        <v>163</v>
      </c>
      <c r="K1361" t="s">
        <v>163</v>
      </c>
      <c r="L1361" t="s">
        <v>163</v>
      </c>
      <c r="M1361" t="s">
        <v>163</v>
      </c>
      <c r="N1361" t="s">
        <v>163</v>
      </c>
      <c r="O1361" t="s">
        <v>163</v>
      </c>
      <c r="P1361" t="s">
        <v>163</v>
      </c>
      <c r="Q1361" s="80" t="s">
        <v>163</v>
      </c>
      <c r="R1361" s="79"/>
      <c r="T1361" t="s">
        <v>163</v>
      </c>
      <c r="U1361" t="s">
        <v>163</v>
      </c>
      <c r="V1361" t="s">
        <v>163</v>
      </c>
    </row>
    <row r="1362" spans="2:22" x14ac:dyDescent="0.35">
      <c r="B1362" t="s">
        <v>163</v>
      </c>
      <c r="C1362" s="79" t="s">
        <v>163</v>
      </c>
      <c r="E1362" t="s">
        <v>163</v>
      </c>
      <c r="F1362" t="s">
        <v>163</v>
      </c>
      <c r="G1362" t="s">
        <v>163</v>
      </c>
      <c r="H1362" t="s">
        <v>163</v>
      </c>
      <c r="I1362" t="s">
        <v>163</v>
      </c>
      <c r="J1362" t="s">
        <v>163</v>
      </c>
      <c r="K1362" t="s">
        <v>163</v>
      </c>
      <c r="L1362" t="s">
        <v>163</v>
      </c>
      <c r="M1362" t="s">
        <v>163</v>
      </c>
      <c r="N1362" t="s">
        <v>163</v>
      </c>
      <c r="O1362" t="s">
        <v>163</v>
      </c>
      <c r="P1362" t="s">
        <v>163</v>
      </c>
      <c r="Q1362" s="80" t="s">
        <v>163</v>
      </c>
      <c r="R1362" s="79"/>
      <c r="T1362" t="s">
        <v>163</v>
      </c>
      <c r="U1362" t="s">
        <v>163</v>
      </c>
      <c r="V1362" t="s">
        <v>163</v>
      </c>
    </row>
    <row r="1363" spans="2:22" x14ac:dyDescent="0.35">
      <c r="B1363" t="s">
        <v>163</v>
      </c>
      <c r="C1363" s="79" t="s">
        <v>163</v>
      </c>
      <c r="E1363" t="s">
        <v>163</v>
      </c>
      <c r="F1363" t="s">
        <v>163</v>
      </c>
      <c r="G1363" t="s">
        <v>163</v>
      </c>
      <c r="H1363" t="s">
        <v>163</v>
      </c>
      <c r="I1363" t="s">
        <v>163</v>
      </c>
      <c r="J1363" t="s">
        <v>163</v>
      </c>
      <c r="K1363" t="s">
        <v>163</v>
      </c>
      <c r="L1363" t="s">
        <v>163</v>
      </c>
      <c r="M1363" t="s">
        <v>163</v>
      </c>
      <c r="N1363" t="s">
        <v>163</v>
      </c>
      <c r="O1363" t="s">
        <v>163</v>
      </c>
      <c r="P1363" t="s">
        <v>163</v>
      </c>
      <c r="Q1363" s="80" t="s">
        <v>163</v>
      </c>
      <c r="R1363" s="79"/>
      <c r="T1363" t="s">
        <v>163</v>
      </c>
      <c r="U1363" t="s">
        <v>163</v>
      </c>
      <c r="V1363" t="s">
        <v>163</v>
      </c>
    </row>
    <row r="1364" spans="2:22" x14ac:dyDescent="0.35">
      <c r="B1364" t="s">
        <v>163</v>
      </c>
      <c r="C1364" s="79" t="s">
        <v>163</v>
      </c>
      <c r="E1364" t="s">
        <v>163</v>
      </c>
      <c r="F1364" t="s">
        <v>163</v>
      </c>
      <c r="G1364" t="s">
        <v>163</v>
      </c>
      <c r="H1364" t="s">
        <v>163</v>
      </c>
      <c r="I1364" t="s">
        <v>163</v>
      </c>
      <c r="J1364" t="s">
        <v>163</v>
      </c>
      <c r="K1364" t="s">
        <v>163</v>
      </c>
      <c r="L1364" t="s">
        <v>163</v>
      </c>
      <c r="M1364" t="s">
        <v>163</v>
      </c>
      <c r="N1364" t="s">
        <v>163</v>
      </c>
      <c r="O1364" t="s">
        <v>163</v>
      </c>
      <c r="P1364" t="s">
        <v>163</v>
      </c>
      <c r="Q1364" s="80" t="s">
        <v>163</v>
      </c>
      <c r="R1364" s="79"/>
      <c r="T1364" t="s">
        <v>163</v>
      </c>
      <c r="U1364" t="s">
        <v>163</v>
      </c>
      <c r="V1364" t="s">
        <v>163</v>
      </c>
    </row>
    <row r="1365" spans="2:22" x14ac:dyDescent="0.35">
      <c r="B1365" t="s">
        <v>163</v>
      </c>
      <c r="C1365" s="79" t="s">
        <v>163</v>
      </c>
      <c r="E1365" t="s">
        <v>163</v>
      </c>
      <c r="F1365" t="s">
        <v>163</v>
      </c>
      <c r="G1365" t="s">
        <v>163</v>
      </c>
      <c r="H1365" t="s">
        <v>163</v>
      </c>
      <c r="I1365" t="s">
        <v>163</v>
      </c>
      <c r="J1365" t="s">
        <v>163</v>
      </c>
      <c r="K1365" t="s">
        <v>163</v>
      </c>
      <c r="L1365" t="s">
        <v>163</v>
      </c>
      <c r="M1365" t="s">
        <v>163</v>
      </c>
      <c r="N1365" t="s">
        <v>163</v>
      </c>
      <c r="O1365" t="s">
        <v>163</v>
      </c>
      <c r="P1365" t="s">
        <v>163</v>
      </c>
      <c r="Q1365" s="80" t="s">
        <v>163</v>
      </c>
      <c r="R1365" s="79"/>
      <c r="T1365" t="s">
        <v>163</v>
      </c>
      <c r="U1365" t="s">
        <v>163</v>
      </c>
      <c r="V1365" t="s">
        <v>163</v>
      </c>
    </row>
    <row r="1366" spans="2:22" x14ac:dyDescent="0.35">
      <c r="B1366" t="s">
        <v>163</v>
      </c>
      <c r="C1366" s="79" t="s">
        <v>163</v>
      </c>
      <c r="E1366" t="s">
        <v>163</v>
      </c>
      <c r="F1366" t="s">
        <v>163</v>
      </c>
      <c r="G1366" t="s">
        <v>163</v>
      </c>
      <c r="H1366" t="s">
        <v>163</v>
      </c>
      <c r="I1366" t="s">
        <v>163</v>
      </c>
      <c r="J1366" t="s">
        <v>163</v>
      </c>
      <c r="K1366" t="s">
        <v>163</v>
      </c>
      <c r="L1366" t="s">
        <v>163</v>
      </c>
      <c r="M1366" t="s">
        <v>163</v>
      </c>
      <c r="N1366" t="s">
        <v>163</v>
      </c>
      <c r="O1366" t="s">
        <v>163</v>
      </c>
      <c r="P1366" t="s">
        <v>163</v>
      </c>
      <c r="Q1366" s="80" t="s">
        <v>163</v>
      </c>
      <c r="R1366" s="79"/>
      <c r="T1366" t="s">
        <v>163</v>
      </c>
      <c r="U1366" t="s">
        <v>163</v>
      </c>
      <c r="V1366" t="s">
        <v>163</v>
      </c>
    </row>
    <row r="1367" spans="2:22" x14ac:dyDescent="0.35">
      <c r="B1367" t="s">
        <v>163</v>
      </c>
      <c r="C1367" s="79" t="s">
        <v>163</v>
      </c>
      <c r="E1367" t="s">
        <v>163</v>
      </c>
      <c r="F1367" t="s">
        <v>163</v>
      </c>
      <c r="G1367" t="s">
        <v>163</v>
      </c>
      <c r="H1367" t="s">
        <v>163</v>
      </c>
      <c r="I1367" t="s">
        <v>163</v>
      </c>
      <c r="J1367" t="s">
        <v>163</v>
      </c>
      <c r="K1367" t="s">
        <v>163</v>
      </c>
      <c r="L1367" t="s">
        <v>163</v>
      </c>
      <c r="M1367" t="s">
        <v>163</v>
      </c>
      <c r="N1367" t="s">
        <v>163</v>
      </c>
      <c r="O1367" t="s">
        <v>163</v>
      </c>
      <c r="P1367" t="s">
        <v>163</v>
      </c>
      <c r="Q1367" s="80" t="s">
        <v>163</v>
      </c>
      <c r="R1367" s="79"/>
      <c r="T1367" t="s">
        <v>163</v>
      </c>
      <c r="U1367" t="s">
        <v>163</v>
      </c>
      <c r="V1367" t="s">
        <v>163</v>
      </c>
    </row>
    <row r="1368" spans="2:22" x14ac:dyDescent="0.35">
      <c r="B1368" t="s">
        <v>163</v>
      </c>
      <c r="C1368" s="79" t="s">
        <v>163</v>
      </c>
      <c r="E1368" t="s">
        <v>163</v>
      </c>
      <c r="F1368" t="s">
        <v>163</v>
      </c>
      <c r="G1368" t="s">
        <v>163</v>
      </c>
      <c r="H1368" t="s">
        <v>163</v>
      </c>
      <c r="I1368" t="s">
        <v>163</v>
      </c>
      <c r="J1368" t="s">
        <v>163</v>
      </c>
      <c r="K1368" t="s">
        <v>163</v>
      </c>
      <c r="L1368" t="s">
        <v>163</v>
      </c>
      <c r="M1368" t="s">
        <v>163</v>
      </c>
      <c r="N1368" t="s">
        <v>163</v>
      </c>
      <c r="O1368" t="s">
        <v>163</v>
      </c>
      <c r="P1368" t="s">
        <v>163</v>
      </c>
      <c r="Q1368" s="80" t="s">
        <v>163</v>
      </c>
      <c r="R1368" s="79"/>
      <c r="T1368" t="s">
        <v>163</v>
      </c>
      <c r="U1368" t="s">
        <v>163</v>
      </c>
      <c r="V1368" t="s">
        <v>163</v>
      </c>
    </row>
    <row r="1369" spans="2:22" x14ac:dyDescent="0.35">
      <c r="B1369" t="s">
        <v>163</v>
      </c>
      <c r="C1369" s="79" t="s">
        <v>163</v>
      </c>
      <c r="E1369" t="s">
        <v>163</v>
      </c>
      <c r="F1369" t="s">
        <v>163</v>
      </c>
      <c r="G1369" t="s">
        <v>163</v>
      </c>
      <c r="H1369" t="s">
        <v>163</v>
      </c>
      <c r="I1369" t="s">
        <v>163</v>
      </c>
      <c r="J1369" t="s">
        <v>163</v>
      </c>
      <c r="K1369" t="s">
        <v>163</v>
      </c>
      <c r="L1369" t="s">
        <v>163</v>
      </c>
      <c r="M1369" t="s">
        <v>163</v>
      </c>
      <c r="N1369" t="s">
        <v>163</v>
      </c>
      <c r="O1369" t="s">
        <v>163</v>
      </c>
      <c r="P1369" t="s">
        <v>163</v>
      </c>
      <c r="Q1369" s="80" t="s">
        <v>163</v>
      </c>
      <c r="R1369" s="79"/>
      <c r="T1369" t="s">
        <v>163</v>
      </c>
      <c r="U1369" t="s">
        <v>163</v>
      </c>
      <c r="V1369" t="s">
        <v>163</v>
      </c>
    </row>
    <row r="1370" spans="2:22" x14ac:dyDescent="0.35">
      <c r="B1370" t="s">
        <v>163</v>
      </c>
      <c r="C1370" s="79" t="s">
        <v>163</v>
      </c>
      <c r="E1370" t="s">
        <v>163</v>
      </c>
      <c r="F1370" t="s">
        <v>163</v>
      </c>
      <c r="G1370" t="s">
        <v>163</v>
      </c>
      <c r="H1370" t="s">
        <v>163</v>
      </c>
      <c r="I1370" t="s">
        <v>163</v>
      </c>
      <c r="J1370" t="s">
        <v>163</v>
      </c>
      <c r="K1370" t="s">
        <v>163</v>
      </c>
      <c r="L1370" t="s">
        <v>163</v>
      </c>
      <c r="M1370" t="s">
        <v>163</v>
      </c>
      <c r="N1370" t="s">
        <v>163</v>
      </c>
      <c r="O1370" t="s">
        <v>163</v>
      </c>
      <c r="P1370" t="s">
        <v>163</v>
      </c>
      <c r="Q1370" s="80" t="s">
        <v>163</v>
      </c>
      <c r="R1370" s="79"/>
      <c r="T1370" t="s">
        <v>163</v>
      </c>
      <c r="U1370" t="s">
        <v>163</v>
      </c>
      <c r="V1370" t="s">
        <v>163</v>
      </c>
    </row>
    <row r="1371" spans="2:22" x14ac:dyDescent="0.35">
      <c r="B1371" t="s">
        <v>163</v>
      </c>
      <c r="C1371" s="79" t="s">
        <v>163</v>
      </c>
      <c r="E1371" t="s">
        <v>163</v>
      </c>
      <c r="F1371" t="s">
        <v>163</v>
      </c>
      <c r="G1371" t="s">
        <v>163</v>
      </c>
      <c r="H1371" t="s">
        <v>163</v>
      </c>
      <c r="I1371" t="s">
        <v>163</v>
      </c>
      <c r="J1371" t="s">
        <v>163</v>
      </c>
      <c r="K1371" t="s">
        <v>163</v>
      </c>
      <c r="L1371" t="s">
        <v>163</v>
      </c>
      <c r="M1371" t="s">
        <v>163</v>
      </c>
      <c r="N1371" t="s">
        <v>163</v>
      </c>
      <c r="O1371" t="s">
        <v>163</v>
      </c>
      <c r="P1371" t="s">
        <v>163</v>
      </c>
      <c r="Q1371" s="80" t="s">
        <v>163</v>
      </c>
      <c r="R1371" s="79"/>
      <c r="T1371" t="s">
        <v>163</v>
      </c>
      <c r="U1371" t="s">
        <v>163</v>
      </c>
      <c r="V1371" t="s">
        <v>163</v>
      </c>
    </row>
    <row r="1372" spans="2:22" x14ac:dyDescent="0.35">
      <c r="B1372" t="s">
        <v>163</v>
      </c>
      <c r="C1372" s="79" t="s">
        <v>163</v>
      </c>
      <c r="E1372" t="s">
        <v>163</v>
      </c>
      <c r="F1372" t="s">
        <v>163</v>
      </c>
      <c r="G1372" t="s">
        <v>163</v>
      </c>
      <c r="H1372" t="s">
        <v>163</v>
      </c>
      <c r="I1372" t="s">
        <v>163</v>
      </c>
      <c r="J1372" t="s">
        <v>163</v>
      </c>
      <c r="K1372" t="s">
        <v>163</v>
      </c>
      <c r="L1372" t="s">
        <v>163</v>
      </c>
      <c r="M1372" t="s">
        <v>163</v>
      </c>
      <c r="N1372" t="s">
        <v>163</v>
      </c>
      <c r="O1372" t="s">
        <v>163</v>
      </c>
      <c r="P1372" t="s">
        <v>163</v>
      </c>
      <c r="Q1372" s="80" t="s">
        <v>163</v>
      </c>
      <c r="R1372" s="79"/>
      <c r="T1372" t="s">
        <v>163</v>
      </c>
      <c r="U1372" t="s">
        <v>163</v>
      </c>
      <c r="V1372" t="s">
        <v>163</v>
      </c>
    </row>
    <row r="1373" spans="2:22" x14ac:dyDescent="0.35">
      <c r="B1373" t="s">
        <v>163</v>
      </c>
      <c r="C1373" s="79" t="s">
        <v>163</v>
      </c>
      <c r="E1373" t="s">
        <v>163</v>
      </c>
      <c r="F1373" t="s">
        <v>163</v>
      </c>
      <c r="G1373" t="s">
        <v>163</v>
      </c>
      <c r="H1373" t="s">
        <v>163</v>
      </c>
      <c r="I1373" t="s">
        <v>163</v>
      </c>
      <c r="J1373" t="s">
        <v>163</v>
      </c>
      <c r="K1373" t="s">
        <v>163</v>
      </c>
      <c r="L1373" t="s">
        <v>163</v>
      </c>
      <c r="M1373" t="s">
        <v>163</v>
      </c>
      <c r="N1373" t="s">
        <v>163</v>
      </c>
      <c r="O1373" t="s">
        <v>163</v>
      </c>
      <c r="P1373" t="s">
        <v>163</v>
      </c>
      <c r="Q1373" s="80" t="s">
        <v>163</v>
      </c>
      <c r="R1373" s="79"/>
      <c r="T1373" t="s">
        <v>163</v>
      </c>
      <c r="U1373" t="s">
        <v>163</v>
      </c>
      <c r="V1373" t="s">
        <v>163</v>
      </c>
    </row>
    <row r="1374" spans="2:22" x14ac:dyDescent="0.35">
      <c r="B1374" t="s">
        <v>163</v>
      </c>
      <c r="C1374" s="79" t="s">
        <v>163</v>
      </c>
      <c r="E1374" t="s">
        <v>163</v>
      </c>
      <c r="F1374" t="s">
        <v>163</v>
      </c>
      <c r="G1374" t="s">
        <v>163</v>
      </c>
      <c r="H1374" t="s">
        <v>163</v>
      </c>
      <c r="I1374" t="s">
        <v>163</v>
      </c>
      <c r="J1374" t="s">
        <v>163</v>
      </c>
      <c r="K1374" t="s">
        <v>163</v>
      </c>
      <c r="L1374" t="s">
        <v>163</v>
      </c>
      <c r="M1374" t="s">
        <v>163</v>
      </c>
      <c r="N1374" t="s">
        <v>163</v>
      </c>
      <c r="O1374" t="s">
        <v>163</v>
      </c>
      <c r="P1374" t="s">
        <v>163</v>
      </c>
      <c r="Q1374" s="80" t="s">
        <v>163</v>
      </c>
      <c r="R1374" s="79"/>
      <c r="T1374" t="s">
        <v>163</v>
      </c>
      <c r="U1374" t="s">
        <v>163</v>
      </c>
      <c r="V1374" t="s">
        <v>163</v>
      </c>
    </row>
    <row r="1375" spans="2:22" x14ac:dyDescent="0.35">
      <c r="B1375" t="s">
        <v>163</v>
      </c>
      <c r="C1375" s="79" t="s">
        <v>163</v>
      </c>
      <c r="E1375" t="s">
        <v>163</v>
      </c>
      <c r="F1375" t="s">
        <v>163</v>
      </c>
      <c r="G1375" t="s">
        <v>163</v>
      </c>
      <c r="H1375" t="s">
        <v>163</v>
      </c>
      <c r="I1375" t="s">
        <v>163</v>
      </c>
      <c r="J1375" t="s">
        <v>163</v>
      </c>
      <c r="K1375" t="s">
        <v>163</v>
      </c>
      <c r="L1375" t="s">
        <v>163</v>
      </c>
      <c r="M1375" t="s">
        <v>163</v>
      </c>
      <c r="N1375" t="s">
        <v>163</v>
      </c>
      <c r="O1375" t="s">
        <v>163</v>
      </c>
      <c r="P1375" t="s">
        <v>163</v>
      </c>
      <c r="Q1375" s="80" t="s">
        <v>163</v>
      </c>
      <c r="R1375" s="79"/>
      <c r="T1375" t="s">
        <v>163</v>
      </c>
      <c r="U1375" t="s">
        <v>163</v>
      </c>
      <c r="V1375" t="s">
        <v>163</v>
      </c>
    </row>
    <row r="1376" spans="2:22" x14ac:dyDescent="0.35">
      <c r="B1376" t="s">
        <v>163</v>
      </c>
      <c r="C1376" s="79" t="s">
        <v>163</v>
      </c>
      <c r="E1376" t="s">
        <v>163</v>
      </c>
      <c r="F1376" t="s">
        <v>163</v>
      </c>
      <c r="G1376" t="s">
        <v>163</v>
      </c>
      <c r="H1376" t="s">
        <v>163</v>
      </c>
      <c r="I1376" t="s">
        <v>163</v>
      </c>
      <c r="J1376" t="s">
        <v>163</v>
      </c>
      <c r="K1376" t="s">
        <v>163</v>
      </c>
      <c r="L1376" t="s">
        <v>163</v>
      </c>
      <c r="M1376" t="s">
        <v>163</v>
      </c>
      <c r="N1376" t="s">
        <v>163</v>
      </c>
      <c r="O1376" t="s">
        <v>163</v>
      </c>
      <c r="P1376" t="s">
        <v>163</v>
      </c>
      <c r="Q1376" s="80" t="s">
        <v>163</v>
      </c>
      <c r="R1376" s="79"/>
      <c r="T1376" t="s">
        <v>163</v>
      </c>
      <c r="U1376" t="s">
        <v>163</v>
      </c>
      <c r="V1376" t="s">
        <v>163</v>
      </c>
    </row>
    <row r="1377" spans="2:22" x14ac:dyDescent="0.35">
      <c r="B1377" t="s">
        <v>163</v>
      </c>
      <c r="C1377" s="79" t="s">
        <v>163</v>
      </c>
      <c r="E1377" t="s">
        <v>163</v>
      </c>
      <c r="F1377" t="s">
        <v>163</v>
      </c>
      <c r="G1377" t="s">
        <v>163</v>
      </c>
      <c r="H1377" t="s">
        <v>163</v>
      </c>
      <c r="I1377" t="s">
        <v>163</v>
      </c>
      <c r="J1377" t="s">
        <v>163</v>
      </c>
      <c r="K1377" t="s">
        <v>163</v>
      </c>
      <c r="L1377" t="s">
        <v>163</v>
      </c>
      <c r="M1377" t="s">
        <v>163</v>
      </c>
      <c r="N1377" t="s">
        <v>163</v>
      </c>
      <c r="O1377" t="s">
        <v>163</v>
      </c>
      <c r="P1377" t="s">
        <v>163</v>
      </c>
      <c r="Q1377" s="80" t="s">
        <v>163</v>
      </c>
      <c r="R1377" s="79"/>
      <c r="T1377" t="s">
        <v>163</v>
      </c>
      <c r="U1377" t="s">
        <v>163</v>
      </c>
      <c r="V1377" t="s">
        <v>163</v>
      </c>
    </row>
    <row r="1378" spans="2:22" x14ac:dyDescent="0.35">
      <c r="B1378" t="s">
        <v>163</v>
      </c>
      <c r="C1378" s="79" t="s">
        <v>163</v>
      </c>
      <c r="E1378" t="s">
        <v>163</v>
      </c>
      <c r="F1378" t="s">
        <v>163</v>
      </c>
      <c r="G1378" t="s">
        <v>163</v>
      </c>
      <c r="H1378" t="s">
        <v>163</v>
      </c>
      <c r="I1378" t="s">
        <v>163</v>
      </c>
      <c r="J1378" t="s">
        <v>163</v>
      </c>
      <c r="K1378" t="s">
        <v>163</v>
      </c>
      <c r="L1378" t="s">
        <v>163</v>
      </c>
      <c r="M1378" t="s">
        <v>163</v>
      </c>
      <c r="N1378" t="s">
        <v>163</v>
      </c>
      <c r="O1378" t="s">
        <v>163</v>
      </c>
      <c r="P1378" t="s">
        <v>163</v>
      </c>
      <c r="Q1378" s="80" t="s">
        <v>163</v>
      </c>
      <c r="R1378" s="79"/>
      <c r="T1378" t="s">
        <v>163</v>
      </c>
      <c r="U1378" t="s">
        <v>163</v>
      </c>
      <c r="V1378" t="s">
        <v>163</v>
      </c>
    </row>
    <row r="1379" spans="2:22" x14ac:dyDescent="0.35">
      <c r="B1379" t="s">
        <v>163</v>
      </c>
      <c r="C1379" s="79" t="s">
        <v>163</v>
      </c>
      <c r="E1379" t="s">
        <v>163</v>
      </c>
      <c r="F1379" t="s">
        <v>163</v>
      </c>
      <c r="G1379" t="s">
        <v>163</v>
      </c>
      <c r="H1379" t="s">
        <v>163</v>
      </c>
      <c r="I1379" t="s">
        <v>163</v>
      </c>
      <c r="J1379" t="s">
        <v>163</v>
      </c>
      <c r="K1379" t="s">
        <v>163</v>
      </c>
      <c r="L1379" t="s">
        <v>163</v>
      </c>
      <c r="M1379" t="s">
        <v>163</v>
      </c>
      <c r="N1379" t="s">
        <v>163</v>
      </c>
      <c r="O1379" t="s">
        <v>163</v>
      </c>
      <c r="P1379" t="s">
        <v>163</v>
      </c>
      <c r="Q1379" s="80" t="s">
        <v>163</v>
      </c>
      <c r="R1379" s="79"/>
      <c r="T1379" t="s">
        <v>163</v>
      </c>
      <c r="U1379" t="s">
        <v>163</v>
      </c>
      <c r="V1379" t="s">
        <v>163</v>
      </c>
    </row>
    <row r="1380" spans="2:22" x14ac:dyDescent="0.35">
      <c r="B1380" t="s">
        <v>163</v>
      </c>
      <c r="C1380" s="79" t="s">
        <v>163</v>
      </c>
      <c r="E1380" t="s">
        <v>163</v>
      </c>
      <c r="F1380" t="s">
        <v>163</v>
      </c>
      <c r="G1380" t="s">
        <v>163</v>
      </c>
      <c r="H1380" t="s">
        <v>163</v>
      </c>
      <c r="I1380" t="s">
        <v>163</v>
      </c>
      <c r="J1380" t="s">
        <v>163</v>
      </c>
      <c r="K1380" t="s">
        <v>163</v>
      </c>
      <c r="L1380" t="s">
        <v>163</v>
      </c>
      <c r="M1380" t="s">
        <v>163</v>
      </c>
      <c r="N1380" t="s">
        <v>163</v>
      </c>
      <c r="O1380" t="s">
        <v>163</v>
      </c>
      <c r="P1380" t="s">
        <v>163</v>
      </c>
      <c r="Q1380" s="80" t="s">
        <v>163</v>
      </c>
      <c r="R1380" s="79"/>
      <c r="T1380" t="s">
        <v>163</v>
      </c>
      <c r="U1380" t="s">
        <v>163</v>
      </c>
      <c r="V1380" t="s">
        <v>163</v>
      </c>
    </row>
    <row r="1381" spans="2:22" x14ac:dyDescent="0.35">
      <c r="B1381" t="s">
        <v>163</v>
      </c>
      <c r="C1381" s="79" t="s">
        <v>163</v>
      </c>
      <c r="E1381" t="s">
        <v>163</v>
      </c>
      <c r="F1381" t="s">
        <v>163</v>
      </c>
      <c r="G1381" t="s">
        <v>163</v>
      </c>
      <c r="H1381" t="s">
        <v>163</v>
      </c>
      <c r="I1381" t="s">
        <v>163</v>
      </c>
      <c r="J1381" t="s">
        <v>163</v>
      </c>
      <c r="K1381" t="s">
        <v>163</v>
      </c>
      <c r="L1381" t="s">
        <v>163</v>
      </c>
      <c r="M1381" t="s">
        <v>163</v>
      </c>
      <c r="N1381" t="s">
        <v>163</v>
      </c>
      <c r="O1381" t="s">
        <v>163</v>
      </c>
      <c r="P1381" t="s">
        <v>163</v>
      </c>
      <c r="Q1381" s="80" t="s">
        <v>163</v>
      </c>
      <c r="R1381" s="79"/>
      <c r="T1381" t="s">
        <v>163</v>
      </c>
      <c r="U1381" t="s">
        <v>163</v>
      </c>
      <c r="V1381" t="s">
        <v>163</v>
      </c>
    </row>
    <row r="1382" spans="2:22" x14ac:dyDescent="0.35">
      <c r="B1382" t="s">
        <v>163</v>
      </c>
      <c r="C1382" s="79" t="s">
        <v>163</v>
      </c>
      <c r="E1382" t="s">
        <v>163</v>
      </c>
      <c r="F1382" t="s">
        <v>163</v>
      </c>
      <c r="G1382" t="s">
        <v>163</v>
      </c>
      <c r="H1382" t="s">
        <v>163</v>
      </c>
      <c r="I1382" t="s">
        <v>163</v>
      </c>
      <c r="J1382" t="s">
        <v>163</v>
      </c>
      <c r="K1382" t="s">
        <v>163</v>
      </c>
      <c r="L1382" t="s">
        <v>163</v>
      </c>
      <c r="M1382" t="s">
        <v>163</v>
      </c>
      <c r="N1382" t="s">
        <v>163</v>
      </c>
      <c r="O1382" t="s">
        <v>163</v>
      </c>
      <c r="P1382" t="s">
        <v>163</v>
      </c>
      <c r="Q1382" s="80" t="s">
        <v>163</v>
      </c>
      <c r="R1382" s="79"/>
      <c r="T1382" t="s">
        <v>163</v>
      </c>
      <c r="U1382" t="s">
        <v>163</v>
      </c>
      <c r="V1382" t="s">
        <v>163</v>
      </c>
    </row>
    <row r="1383" spans="2:22" x14ac:dyDescent="0.35">
      <c r="B1383" t="s">
        <v>163</v>
      </c>
      <c r="C1383" s="79" t="s">
        <v>163</v>
      </c>
      <c r="E1383" t="s">
        <v>163</v>
      </c>
      <c r="F1383" t="s">
        <v>163</v>
      </c>
      <c r="G1383" t="s">
        <v>163</v>
      </c>
      <c r="H1383" t="s">
        <v>163</v>
      </c>
      <c r="I1383" t="s">
        <v>163</v>
      </c>
      <c r="J1383" t="s">
        <v>163</v>
      </c>
      <c r="K1383" t="s">
        <v>163</v>
      </c>
      <c r="L1383" t="s">
        <v>163</v>
      </c>
      <c r="M1383" t="s">
        <v>163</v>
      </c>
      <c r="N1383" t="s">
        <v>163</v>
      </c>
      <c r="O1383" t="s">
        <v>163</v>
      </c>
      <c r="P1383" t="s">
        <v>163</v>
      </c>
      <c r="Q1383" s="80" t="s">
        <v>163</v>
      </c>
      <c r="R1383" s="79"/>
      <c r="T1383" t="s">
        <v>163</v>
      </c>
      <c r="U1383" t="s">
        <v>163</v>
      </c>
      <c r="V1383" t="s">
        <v>163</v>
      </c>
    </row>
    <row r="1384" spans="2:22" x14ac:dyDescent="0.35">
      <c r="B1384" t="s">
        <v>163</v>
      </c>
      <c r="C1384" s="79" t="s">
        <v>163</v>
      </c>
      <c r="E1384" t="s">
        <v>163</v>
      </c>
      <c r="F1384" t="s">
        <v>163</v>
      </c>
      <c r="G1384" t="s">
        <v>163</v>
      </c>
      <c r="H1384" t="s">
        <v>163</v>
      </c>
      <c r="I1384" t="s">
        <v>163</v>
      </c>
      <c r="J1384" t="s">
        <v>163</v>
      </c>
      <c r="K1384" t="s">
        <v>163</v>
      </c>
      <c r="L1384" t="s">
        <v>163</v>
      </c>
      <c r="M1384" t="s">
        <v>163</v>
      </c>
      <c r="N1384" t="s">
        <v>163</v>
      </c>
      <c r="O1384" t="s">
        <v>163</v>
      </c>
      <c r="P1384" t="s">
        <v>163</v>
      </c>
      <c r="Q1384" s="80" t="s">
        <v>163</v>
      </c>
      <c r="R1384" s="79"/>
      <c r="T1384" t="s">
        <v>163</v>
      </c>
      <c r="U1384" t="s">
        <v>163</v>
      </c>
      <c r="V1384" t="s">
        <v>163</v>
      </c>
    </row>
    <row r="1385" spans="2:22" x14ac:dyDescent="0.35">
      <c r="B1385" t="s">
        <v>163</v>
      </c>
      <c r="C1385" s="79" t="s">
        <v>163</v>
      </c>
      <c r="E1385" t="s">
        <v>163</v>
      </c>
      <c r="F1385" t="s">
        <v>163</v>
      </c>
      <c r="G1385" t="s">
        <v>163</v>
      </c>
      <c r="H1385" t="s">
        <v>163</v>
      </c>
      <c r="I1385" t="s">
        <v>163</v>
      </c>
      <c r="J1385" t="s">
        <v>163</v>
      </c>
      <c r="K1385" t="s">
        <v>163</v>
      </c>
      <c r="L1385" t="s">
        <v>163</v>
      </c>
      <c r="M1385" t="s">
        <v>163</v>
      </c>
      <c r="N1385" t="s">
        <v>163</v>
      </c>
      <c r="O1385" t="s">
        <v>163</v>
      </c>
      <c r="P1385" t="s">
        <v>163</v>
      </c>
      <c r="Q1385" s="80" t="s">
        <v>163</v>
      </c>
      <c r="R1385" s="79"/>
      <c r="T1385" t="s">
        <v>163</v>
      </c>
      <c r="U1385" t="s">
        <v>163</v>
      </c>
      <c r="V1385" t="s">
        <v>163</v>
      </c>
    </row>
    <row r="1386" spans="2:22" x14ac:dyDescent="0.35">
      <c r="B1386" t="s">
        <v>163</v>
      </c>
      <c r="C1386" s="79" t="s">
        <v>163</v>
      </c>
      <c r="E1386" t="s">
        <v>163</v>
      </c>
      <c r="F1386" t="s">
        <v>163</v>
      </c>
      <c r="G1386" t="s">
        <v>163</v>
      </c>
      <c r="H1386" t="s">
        <v>163</v>
      </c>
      <c r="I1386" t="s">
        <v>163</v>
      </c>
      <c r="J1386" t="s">
        <v>163</v>
      </c>
      <c r="K1386" t="s">
        <v>163</v>
      </c>
      <c r="L1386" t="s">
        <v>163</v>
      </c>
      <c r="M1386" t="s">
        <v>163</v>
      </c>
      <c r="N1386" t="s">
        <v>163</v>
      </c>
      <c r="O1386" t="s">
        <v>163</v>
      </c>
      <c r="P1386" t="s">
        <v>163</v>
      </c>
      <c r="Q1386" s="80" t="s">
        <v>163</v>
      </c>
      <c r="R1386" s="79"/>
      <c r="T1386" t="s">
        <v>163</v>
      </c>
      <c r="U1386" t="s">
        <v>163</v>
      </c>
      <c r="V1386" t="s">
        <v>163</v>
      </c>
    </row>
    <row r="1387" spans="2:22" x14ac:dyDescent="0.35">
      <c r="B1387" t="s">
        <v>163</v>
      </c>
      <c r="C1387" s="79" t="s">
        <v>163</v>
      </c>
      <c r="E1387" t="s">
        <v>163</v>
      </c>
      <c r="F1387" t="s">
        <v>163</v>
      </c>
      <c r="G1387" t="s">
        <v>163</v>
      </c>
      <c r="H1387" t="s">
        <v>163</v>
      </c>
      <c r="I1387" t="s">
        <v>163</v>
      </c>
      <c r="J1387" t="s">
        <v>163</v>
      </c>
      <c r="K1387" t="s">
        <v>163</v>
      </c>
      <c r="L1387" t="s">
        <v>163</v>
      </c>
      <c r="M1387" t="s">
        <v>163</v>
      </c>
      <c r="N1387" t="s">
        <v>163</v>
      </c>
      <c r="O1387" t="s">
        <v>163</v>
      </c>
      <c r="P1387" t="s">
        <v>163</v>
      </c>
      <c r="Q1387" s="80" t="s">
        <v>163</v>
      </c>
      <c r="R1387" s="79"/>
      <c r="T1387" t="s">
        <v>163</v>
      </c>
      <c r="U1387" t="s">
        <v>163</v>
      </c>
      <c r="V1387" t="s">
        <v>163</v>
      </c>
    </row>
    <row r="1388" spans="2:22" x14ac:dyDescent="0.35">
      <c r="B1388" t="s">
        <v>163</v>
      </c>
      <c r="C1388" s="79" t="s">
        <v>163</v>
      </c>
      <c r="E1388" t="s">
        <v>163</v>
      </c>
      <c r="F1388" t="s">
        <v>163</v>
      </c>
      <c r="G1388" t="s">
        <v>163</v>
      </c>
      <c r="H1388" t="s">
        <v>163</v>
      </c>
      <c r="I1388" t="s">
        <v>163</v>
      </c>
      <c r="J1388" t="s">
        <v>163</v>
      </c>
      <c r="K1388" t="s">
        <v>163</v>
      </c>
      <c r="L1388" t="s">
        <v>163</v>
      </c>
      <c r="M1388" t="s">
        <v>163</v>
      </c>
      <c r="N1388" t="s">
        <v>163</v>
      </c>
      <c r="O1388" t="s">
        <v>163</v>
      </c>
      <c r="P1388" t="s">
        <v>163</v>
      </c>
      <c r="Q1388" s="80" t="s">
        <v>163</v>
      </c>
      <c r="R1388" s="79"/>
      <c r="T1388" t="s">
        <v>163</v>
      </c>
      <c r="U1388" t="s">
        <v>163</v>
      </c>
      <c r="V1388" t="s">
        <v>163</v>
      </c>
    </row>
    <row r="1389" spans="2:22" x14ac:dyDescent="0.35">
      <c r="B1389" t="s">
        <v>163</v>
      </c>
      <c r="C1389" s="79" t="s">
        <v>163</v>
      </c>
      <c r="E1389" t="s">
        <v>163</v>
      </c>
      <c r="F1389" t="s">
        <v>163</v>
      </c>
      <c r="G1389" t="s">
        <v>163</v>
      </c>
      <c r="H1389" t="s">
        <v>163</v>
      </c>
      <c r="I1389" t="s">
        <v>163</v>
      </c>
      <c r="J1389" t="s">
        <v>163</v>
      </c>
      <c r="K1389" t="s">
        <v>163</v>
      </c>
      <c r="L1389" t="s">
        <v>163</v>
      </c>
      <c r="M1389" t="s">
        <v>163</v>
      </c>
      <c r="N1389" t="s">
        <v>163</v>
      </c>
      <c r="O1389" t="s">
        <v>163</v>
      </c>
      <c r="P1389" t="s">
        <v>163</v>
      </c>
      <c r="Q1389" s="80" t="s">
        <v>163</v>
      </c>
      <c r="R1389" s="79"/>
      <c r="T1389" t="s">
        <v>163</v>
      </c>
      <c r="U1389" t="s">
        <v>163</v>
      </c>
      <c r="V1389" t="s">
        <v>163</v>
      </c>
    </row>
    <row r="1390" spans="2:22" x14ac:dyDescent="0.35">
      <c r="B1390" t="s">
        <v>163</v>
      </c>
      <c r="C1390" s="79" t="s">
        <v>163</v>
      </c>
      <c r="E1390" t="s">
        <v>163</v>
      </c>
      <c r="F1390" t="s">
        <v>163</v>
      </c>
      <c r="G1390" t="s">
        <v>163</v>
      </c>
      <c r="H1390" t="s">
        <v>163</v>
      </c>
      <c r="I1390" t="s">
        <v>163</v>
      </c>
      <c r="J1390" t="s">
        <v>163</v>
      </c>
      <c r="K1390" t="s">
        <v>163</v>
      </c>
      <c r="L1390" t="s">
        <v>163</v>
      </c>
      <c r="M1390" t="s">
        <v>163</v>
      </c>
      <c r="N1390" t="s">
        <v>163</v>
      </c>
      <c r="O1390" t="s">
        <v>163</v>
      </c>
      <c r="P1390" t="s">
        <v>163</v>
      </c>
      <c r="Q1390" s="80" t="s">
        <v>163</v>
      </c>
      <c r="R1390" s="79"/>
      <c r="T1390" t="s">
        <v>163</v>
      </c>
      <c r="U1390" t="s">
        <v>163</v>
      </c>
      <c r="V1390" t="s">
        <v>163</v>
      </c>
    </row>
    <row r="1391" spans="2:22" x14ac:dyDescent="0.35">
      <c r="B1391" t="s">
        <v>163</v>
      </c>
      <c r="C1391" s="79" t="s">
        <v>163</v>
      </c>
      <c r="E1391" t="s">
        <v>163</v>
      </c>
      <c r="F1391" t="s">
        <v>163</v>
      </c>
      <c r="G1391" t="s">
        <v>163</v>
      </c>
      <c r="H1391" t="s">
        <v>163</v>
      </c>
      <c r="I1391" t="s">
        <v>163</v>
      </c>
      <c r="J1391" t="s">
        <v>163</v>
      </c>
      <c r="K1391" t="s">
        <v>163</v>
      </c>
      <c r="L1391" t="s">
        <v>163</v>
      </c>
      <c r="M1391" t="s">
        <v>163</v>
      </c>
      <c r="N1391" t="s">
        <v>163</v>
      </c>
      <c r="O1391" t="s">
        <v>163</v>
      </c>
      <c r="P1391" t="s">
        <v>163</v>
      </c>
      <c r="Q1391" s="80" t="s">
        <v>163</v>
      </c>
      <c r="R1391" s="79"/>
      <c r="T1391" t="s">
        <v>163</v>
      </c>
      <c r="U1391" t="s">
        <v>163</v>
      </c>
      <c r="V1391" t="s">
        <v>163</v>
      </c>
    </row>
    <row r="1392" spans="2:22" x14ac:dyDescent="0.35">
      <c r="B1392" t="s">
        <v>163</v>
      </c>
      <c r="C1392" s="79" t="s">
        <v>163</v>
      </c>
      <c r="E1392" t="s">
        <v>163</v>
      </c>
      <c r="F1392" t="s">
        <v>163</v>
      </c>
      <c r="G1392" t="s">
        <v>163</v>
      </c>
      <c r="H1392" t="s">
        <v>163</v>
      </c>
      <c r="I1392" t="s">
        <v>163</v>
      </c>
      <c r="J1392" t="s">
        <v>163</v>
      </c>
      <c r="K1392" t="s">
        <v>163</v>
      </c>
      <c r="L1392" t="s">
        <v>163</v>
      </c>
      <c r="M1392" t="s">
        <v>163</v>
      </c>
      <c r="N1392" t="s">
        <v>163</v>
      </c>
      <c r="O1392" t="s">
        <v>163</v>
      </c>
      <c r="P1392" t="s">
        <v>163</v>
      </c>
      <c r="Q1392" s="80" t="s">
        <v>163</v>
      </c>
      <c r="R1392" s="79"/>
      <c r="T1392" t="s">
        <v>163</v>
      </c>
      <c r="U1392" t="s">
        <v>163</v>
      </c>
      <c r="V1392" t="s">
        <v>163</v>
      </c>
    </row>
    <row r="1393" spans="2:22" x14ac:dyDescent="0.35">
      <c r="B1393" t="s">
        <v>163</v>
      </c>
      <c r="C1393" s="79" t="s">
        <v>163</v>
      </c>
      <c r="E1393" t="s">
        <v>163</v>
      </c>
      <c r="F1393" t="s">
        <v>163</v>
      </c>
      <c r="G1393" t="s">
        <v>163</v>
      </c>
      <c r="H1393" t="s">
        <v>163</v>
      </c>
      <c r="I1393" t="s">
        <v>163</v>
      </c>
      <c r="J1393" t="s">
        <v>163</v>
      </c>
      <c r="K1393" t="s">
        <v>163</v>
      </c>
      <c r="L1393" t="s">
        <v>163</v>
      </c>
      <c r="M1393" t="s">
        <v>163</v>
      </c>
      <c r="N1393" t="s">
        <v>163</v>
      </c>
      <c r="O1393" t="s">
        <v>163</v>
      </c>
      <c r="P1393" t="s">
        <v>163</v>
      </c>
      <c r="Q1393" s="80" t="s">
        <v>163</v>
      </c>
      <c r="R1393" s="79"/>
      <c r="T1393" t="s">
        <v>163</v>
      </c>
      <c r="U1393" t="s">
        <v>163</v>
      </c>
      <c r="V1393" t="s">
        <v>163</v>
      </c>
    </row>
    <row r="1394" spans="2:22" x14ac:dyDescent="0.35">
      <c r="B1394" t="s">
        <v>163</v>
      </c>
      <c r="C1394" s="79" t="s">
        <v>163</v>
      </c>
      <c r="E1394" t="s">
        <v>163</v>
      </c>
      <c r="F1394" t="s">
        <v>163</v>
      </c>
      <c r="G1394" t="s">
        <v>163</v>
      </c>
      <c r="H1394" t="s">
        <v>163</v>
      </c>
      <c r="I1394" t="s">
        <v>163</v>
      </c>
      <c r="J1394" t="s">
        <v>163</v>
      </c>
      <c r="K1394" t="s">
        <v>163</v>
      </c>
      <c r="L1394" t="s">
        <v>163</v>
      </c>
      <c r="M1394" t="s">
        <v>163</v>
      </c>
      <c r="N1394" t="s">
        <v>163</v>
      </c>
      <c r="O1394" t="s">
        <v>163</v>
      </c>
      <c r="P1394" t="s">
        <v>163</v>
      </c>
      <c r="Q1394" s="80" t="s">
        <v>163</v>
      </c>
      <c r="R1394" s="79"/>
      <c r="T1394" t="s">
        <v>163</v>
      </c>
      <c r="U1394" t="s">
        <v>163</v>
      </c>
      <c r="V1394" t="s">
        <v>163</v>
      </c>
    </row>
    <row r="1395" spans="2:22" x14ac:dyDescent="0.35">
      <c r="B1395" t="s">
        <v>163</v>
      </c>
      <c r="C1395" s="79" t="s">
        <v>163</v>
      </c>
      <c r="E1395" t="s">
        <v>163</v>
      </c>
      <c r="F1395" t="s">
        <v>163</v>
      </c>
      <c r="G1395" t="s">
        <v>163</v>
      </c>
      <c r="H1395" t="s">
        <v>163</v>
      </c>
      <c r="I1395" t="s">
        <v>163</v>
      </c>
      <c r="J1395" t="s">
        <v>163</v>
      </c>
      <c r="K1395" t="s">
        <v>163</v>
      </c>
      <c r="L1395" t="s">
        <v>163</v>
      </c>
      <c r="M1395" t="s">
        <v>163</v>
      </c>
      <c r="N1395" t="s">
        <v>163</v>
      </c>
      <c r="O1395" t="s">
        <v>163</v>
      </c>
      <c r="P1395" t="s">
        <v>163</v>
      </c>
      <c r="Q1395" s="80" t="s">
        <v>163</v>
      </c>
      <c r="R1395" s="79"/>
      <c r="T1395" t="s">
        <v>163</v>
      </c>
      <c r="U1395" t="s">
        <v>163</v>
      </c>
      <c r="V1395" t="s">
        <v>163</v>
      </c>
    </row>
    <row r="1396" spans="2:22" x14ac:dyDescent="0.35">
      <c r="B1396" t="s">
        <v>163</v>
      </c>
      <c r="C1396" s="79" t="s">
        <v>163</v>
      </c>
      <c r="E1396" t="s">
        <v>163</v>
      </c>
      <c r="F1396" t="s">
        <v>163</v>
      </c>
      <c r="G1396" t="s">
        <v>163</v>
      </c>
      <c r="H1396" t="s">
        <v>163</v>
      </c>
      <c r="I1396" t="s">
        <v>163</v>
      </c>
      <c r="J1396" t="s">
        <v>163</v>
      </c>
      <c r="K1396" t="s">
        <v>163</v>
      </c>
      <c r="L1396" t="s">
        <v>163</v>
      </c>
      <c r="M1396" t="s">
        <v>163</v>
      </c>
      <c r="N1396" t="s">
        <v>163</v>
      </c>
      <c r="O1396" t="s">
        <v>163</v>
      </c>
      <c r="P1396" t="s">
        <v>163</v>
      </c>
      <c r="Q1396" s="80" t="s">
        <v>163</v>
      </c>
      <c r="R1396" s="79"/>
      <c r="T1396" t="s">
        <v>163</v>
      </c>
      <c r="U1396" t="s">
        <v>163</v>
      </c>
      <c r="V1396" t="s">
        <v>163</v>
      </c>
    </row>
    <row r="1397" spans="2:22" x14ac:dyDescent="0.35">
      <c r="B1397" t="s">
        <v>163</v>
      </c>
      <c r="C1397" s="79" t="s">
        <v>163</v>
      </c>
      <c r="E1397" t="s">
        <v>163</v>
      </c>
      <c r="F1397" t="s">
        <v>163</v>
      </c>
      <c r="G1397" t="s">
        <v>163</v>
      </c>
      <c r="H1397" t="s">
        <v>163</v>
      </c>
      <c r="I1397" t="s">
        <v>163</v>
      </c>
      <c r="J1397" t="s">
        <v>163</v>
      </c>
      <c r="K1397" t="s">
        <v>163</v>
      </c>
      <c r="L1397" t="s">
        <v>163</v>
      </c>
      <c r="M1397" t="s">
        <v>163</v>
      </c>
      <c r="N1397" t="s">
        <v>163</v>
      </c>
      <c r="O1397" t="s">
        <v>163</v>
      </c>
      <c r="P1397" t="s">
        <v>163</v>
      </c>
      <c r="Q1397" s="80" t="s">
        <v>163</v>
      </c>
      <c r="R1397" s="79"/>
      <c r="T1397" t="s">
        <v>163</v>
      </c>
      <c r="U1397" t="s">
        <v>163</v>
      </c>
      <c r="V1397" t="s">
        <v>163</v>
      </c>
    </row>
    <row r="1398" spans="2:22" x14ac:dyDescent="0.35">
      <c r="B1398" t="s">
        <v>163</v>
      </c>
      <c r="C1398" s="79" t="s">
        <v>163</v>
      </c>
      <c r="E1398" t="s">
        <v>163</v>
      </c>
      <c r="F1398" t="s">
        <v>163</v>
      </c>
      <c r="G1398" t="s">
        <v>163</v>
      </c>
      <c r="H1398" t="s">
        <v>163</v>
      </c>
      <c r="I1398" t="s">
        <v>163</v>
      </c>
      <c r="J1398" t="s">
        <v>163</v>
      </c>
      <c r="K1398" t="s">
        <v>163</v>
      </c>
      <c r="L1398" t="s">
        <v>163</v>
      </c>
      <c r="M1398" t="s">
        <v>163</v>
      </c>
      <c r="N1398" t="s">
        <v>163</v>
      </c>
      <c r="O1398" t="s">
        <v>163</v>
      </c>
      <c r="P1398" t="s">
        <v>163</v>
      </c>
      <c r="Q1398" s="80" t="s">
        <v>163</v>
      </c>
      <c r="R1398" s="79"/>
      <c r="T1398" t="s">
        <v>163</v>
      </c>
      <c r="U1398" t="s">
        <v>163</v>
      </c>
      <c r="V1398" t="s">
        <v>163</v>
      </c>
    </row>
    <row r="1399" spans="2:22" x14ac:dyDescent="0.35">
      <c r="B1399" t="s">
        <v>163</v>
      </c>
      <c r="C1399" s="79" t="s">
        <v>163</v>
      </c>
      <c r="E1399" t="s">
        <v>163</v>
      </c>
      <c r="F1399" t="s">
        <v>163</v>
      </c>
      <c r="G1399" t="s">
        <v>163</v>
      </c>
      <c r="H1399" t="s">
        <v>163</v>
      </c>
      <c r="I1399" t="s">
        <v>163</v>
      </c>
      <c r="J1399" t="s">
        <v>163</v>
      </c>
      <c r="K1399" t="s">
        <v>163</v>
      </c>
      <c r="L1399" t="s">
        <v>163</v>
      </c>
      <c r="M1399" t="s">
        <v>163</v>
      </c>
      <c r="N1399" t="s">
        <v>163</v>
      </c>
      <c r="O1399" t="s">
        <v>163</v>
      </c>
      <c r="P1399" t="s">
        <v>163</v>
      </c>
      <c r="Q1399" s="80" t="s">
        <v>163</v>
      </c>
      <c r="R1399" s="79"/>
      <c r="T1399" t="s">
        <v>163</v>
      </c>
      <c r="U1399" t="s">
        <v>163</v>
      </c>
      <c r="V1399" t="s">
        <v>163</v>
      </c>
    </row>
    <row r="1400" spans="2:22" x14ac:dyDescent="0.35">
      <c r="B1400" t="s">
        <v>163</v>
      </c>
      <c r="C1400" s="79" t="s">
        <v>163</v>
      </c>
      <c r="E1400" t="s">
        <v>163</v>
      </c>
      <c r="F1400" t="s">
        <v>163</v>
      </c>
      <c r="G1400" t="s">
        <v>163</v>
      </c>
      <c r="H1400" t="s">
        <v>163</v>
      </c>
      <c r="I1400" t="s">
        <v>163</v>
      </c>
      <c r="J1400" t="s">
        <v>163</v>
      </c>
      <c r="K1400" t="s">
        <v>163</v>
      </c>
      <c r="L1400" t="s">
        <v>163</v>
      </c>
      <c r="M1400" t="s">
        <v>163</v>
      </c>
      <c r="N1400" t="s">
        <v>163</v>
      </c>
      <c r="O1400" t="s">
        <v>163</v>
      </c>
      <c r="P1400" t="s">
        <v>163</v>
      </c>
      <c r="Q1400" s="80" t="s">
        <v>163</v>
      </c>
      <c r="R1400" s="79"/>
      <c r="T1400" t="s">
        <v>163</v>
      </c>
      <c r="U1400" t="s">
        <v>163</v>
      </c>
      <c r="V1400" t="s">
        <v>163</v>
      </c>
    </row>
    <row r="1401" spans="2:22" x14ac:dyDescent="0.35">
      <c r="B1401" t="s">
        <v>163</v>
      </c>
      <c r="C1401" s="79" t="s">
        <v>163</v>
      </c>
      <c r="E1401" t="s">
        <v>163</v>
      </c>
      <c r="F1401" t="s">
        <v>163</v>
      </c>
      <c r="G1401" t="s">
        <v>163</v>
      </c>
      <c r="H1401" t="s">
        <v>163</v>
      </c>
      <c r="I1401" t="s">
        <v>163</v>
      </c>
      <c r="J1401" t="s">
        <v>163</v>
      </c>
      <c r="K1401" t="s">
        <v>163</v>
      </c>
      <c r="L1401" t="s">
        <v>163</v>
      </c>
      <c r="M1401" t="s">
        <v>163</v>
      </c>
      <c r="N1401" t="s">
        <v>163</v>
      </c>
      <c r="O1401" t="s">
        <v>163</v>
      </c>
      <c r="P1401" t="s">
        <v>163</v>
      </c>
      <c r="Q1401" s="80" t="s">
        <v>163</v>
      </c>
      <c r="R1401" s="79"/>
      <c r="T1401" t="s">
        <v>163</v>
      </c>
      <c r="U1401" t="s">
        <v>163</v>
      </c>
      <c r="V1401" t="s">
        <v>163</v>
      </c>
    </row>
    <row r="1402" spans="2:22" x14ac:dyDescent="0.35">
      <c r="B1402" t="s">
        <v>163</v>
      </c>
      <c r="C1402" s="79" t="s">
        <v>163</v>
      </c>
      <c r="E1402" t="s">
        <v>163</v>
      </c>
      <c r="F1402" t="s">
        <v>163</v>
      </c>
      <c r="G1402" t="s">
        <v>163</v>
      </c>
      <c r="H1402" t="s">
        <v>163</v>
      </c>
      <c r="I1402" t="s">
        <v>163</v>
      </c>
      <c r="J1402" t="s">
        <v>163</v>
      </c>
      <c r="K1402" t="s">
        <v>163</v>
      </c>
      <c r="L1402" t="s">
        <v>163</v>
      </c>
      <c r="M1402" t="s">
        <v>163</v>
      </c>
      <c r="N1402" t="s">
        <v>163</v>
      </c>
      <c r="O1402" t="s">
        <v>163</v>
      </c>
      <c r="P1402" t="s">
        <v>163</v>
      </c>
      <c r="Q1402" s="80" t="s">
        <v>163</v>
      </c>
      <c r="R1402" s="79"/>
      <c r="T1402" t="s">
        <v>163</v>
      </c>
      <c r="U1402" t="s">
        <v>163</v>
      </c>
      <c r="V1402" t="s">
        <v>163</v>
      </c>
    </row>
    <row r="1403" spans="2:22" x14ac:dyDescent="0.35">
      <c r="B1403" t="s">
        <v>163</v>
      </c>
      <c r="C1403" s="79" t="s">
        <v>163</v>
      </c>
      <c r="E1403" t="s">
        <v>163</v>
      </c>
      <c r="F1403" t="s">
        <v>163</v>
      </c>
      <c r="G1403" t="s">
        <v>163</v>
      </c>
      <c r="H1403" t="s">
        <v>163</v>
      </c>
      <c r="I1403" t="s">
        <v>163</v>
      </c>
      <c r="J1403" t="s">
        <v>163</v>
      </c>
      <c r="K1403" t="s">
        <v>163</v>
      </c>
      <c r="L1403" t="s">
        <v>163</v>
      </c>
      <c r="M1403" t="s">
        <v>163</v>
      </c>
      <c r="N1403" t="s">
        <v>163</v>
      </c>
      <c r="O1403" t="s">
        <v>163</v>
      </c>
      <c r="P1403" t="s">
        <v>163</v>
      </c>
      <c r="Q1403" s="80" t="s">
        <v>163</v>
      </c>
      <c r="R1403" s="79"/>
      <c r="T1403" t="s">
        <v>163</v>
      </c>
      <c r="U1403" t="s">
        <v>163</v>
      </c>
      <c r="V1403" t="s">
        <v>163</v>
      </c>
    </row>
    <row r="1404" spans="2:22" x14ac:dyDescent="0.35">
      <c r="B1404" t="s">
        <v>163</v>
      </c>
      <c r="C1404" s="79" t="s">
        <v>163</v>
      </c>
      <c r="E1404" t="s">
        <v>163</v>
      </c>
      <c r="F1404" t="s">
        <v>163</v>
      </c>
      <c r="G1404" t="s">
        <v>163</v>
      </c>
      <c r="H1404" t="s">
        <v>163</v>
      </c>
      <c r="I1404" t="s">
        <v>163</v>
      </c>
      <c r="J1404" t="s">
        <v>163</v>
      </c>
      <c r="K1404" t="s">
        <v>163</v>
      </c>
      <c r="L1404" t="s">
        <v>163</v>
      </c>
      <c r="M1404" t="s">
        <v>163</v>
      </c>
      <c r="N1404" t="s">
        <v>163</v>
      </c>
      <c r="O1404" t="s">
        <v>163</v>
      </c>
      <c r="P1404" t="s">
        <v>163</v>
      </c>
      <c r="Q1404" s="80" t="s">
        <v>163</v>
      </c>
      <c r="R1404" s="79"/>
      <c r="T1404" t="s">
        <v>163</v>
      </c>
      <c r="U1404" t="s">
        <v>163</v>
      </c>
      <c r="V1404" t="s">
        <v>163</v>
      </c>
    </row>
    <row r="1405" spans="2:22" x14ac:dyDescent="0.35">
      <c r="B1405" t="s">
        <v>163</v>
      </c>
      <c r="C1405" s="79" t="s">
        <v>163</v>
      </c>
      <c r="E1405" t="s">
        <v>163</v>
      </c>
      <c r="F1405" t="s">
        <v>163</v>
      </c>
      <c r="G1405" t="s">
        <v>163</v>
      </c>
      <c r="H1405" t="s">
        <v>163</v>
      </c>
      <c r="I1405" t="s">
        <v>163</v>
      </c>
      <c r="J1405" t="s">
        <v>163</v>
      </c>
      <c r="K1405" t="s">
        <v>163</v>
      </c>
      <c r="L1405" t="s">
        <v>163</v>
      </c>
      <c r="M1405" t="s">
        <v>163</v>
      </c>
      <c r="N1405" t="s">
        <v>163</v>
      </c>
      <c r="O1405" t="s">
        <v>163</v>
      </c>
      <c r="P1405" t="s">
        <v>163</v>
      </c>
      <c r="Q1405" s="80" t="s">
        <v>163</v>
      </c>
      <c r="R1405" s="79"/>
      <c r="T1405" t="s">
        <v>163</v>
      </c>
      <c r="U1405" t="s">
        <v>163</v>
      </c>
      <c r="V1405" t="s">
        <v>163</v>
      </c>
    </row>
    <row r="1406" spans="2:22" x14ac:dyDescent="0.35">
      <c r="B1406" t="s">
        <v>163</v>
      </c>
      <c r="C1406" s="79" t="s">
        <v>163</v>
      </c>
      <c r="E1406" t="s">
        <v>163</v>
      </c>
      <c r="F1406" t="s">
        <v>163</v>
      </c>
      <c r="G1406" t="s">
        <v>163</v>
      </c>
      <c r="H1406" t="s">
        <v>163</v>
      </c>
      <c r="I1406" t="s">
        <v>163</v>
      </c>
      <c r="J1406" t="s">
        <v>163</v>
      </c>
      <c r="K1406" t="s">
        <v>163</v>
      </c>
      <c r="L1406" t="s">
        <v>163</v>
      </c>
      <c r="M1406" t="s">
        <v>163</v>
      </c>
      <c r="N1406" t="s">
        <v>163</v>
      </c>
      <c r="O1406" t="s">
        <v>163</v>
      </c>
      <c r="P1406" t="s">
        <v>163</v>
      </c>
      <c r="Q1406" s="80" t="s">
        <v>163</v>
      </c>
      <c r="R1406" s="79"/>
      <c r="T1406" t="s">
        <v>163</v>
      </c>
      <c r="U1406" t="s">
        <v>163</v>
      </c>
      <c r="V1406" t="s">
        <v>163</v>
      </c>
    </row>
    <row r="1407" spans="2:22" x14ac:dyDescent="0.35">
      <c r="B1407" t="s">
        <v>163</v>
      </c>
      <c r="C1407" s="79" t="s">
        <v>163</v>
      </c>
      <c r="E1407" t="s">
        <v>163</v>
      </c>
      <c r="F1407" t="s">
        <v>163</v>
      </c>
      <c r="G1407" t="s">
        <v>163</v>
      </c>
      <c r="H1407" t="s">
        <v>163</v>
      </c>
      <c r="I1407" t="s">
        <v>163</v>
      </c>
      <c r="J1407" t="s">
        <v>163</v>
      </c>
      <c r="K1407" t="s">
        <v>163</v>
      </c>
      <c r="L1407" t="s">
        <v>163</v>
      </c>
      <c r="M1407" t="s">
        <v>163</v>
      </c>
      <c r="N1407" t="s">
        <v>163</v>
      </c>
      <c r="O1407" t="s">
        <v>163</v>
      </c>
      <c r="P1407" t="s">
        <v>163</v>
      </c>
      <c r="Q1407" s="80" t="s">
        <v>163</v>
      </c>
      <c r="R1407" s="79"/>
      <c r="T1407" t="s">
        <v>163</v>
      </c>
      <c r="U1407" t="s">
        <v>163</v>
      </c>
      <c r="V1407" t="s">
        <v>163</v>
      </c>
    </row>
    <row r="1408" spans="2:22" x14ac:dyDescent="0.35">
      <c r="B1408" t="s">
        <v>163</v>
      </c>
      <c r="C1408" s="79" t="s">
        <v>163</v>
      </c>
      <c r="E1408" t="s">
        <v>163</v>
      </c>
      <c r="F1408" t="s">
        <v>163</v>
      </c>
      <c r="G1408" t="s">
        <v>163</v>
      </c>
      <c r="H1408" t="s">
        <v>163</v>
      </c>
      <c r="I1408" t="s">
        <v>163</v>
      </c>
      <c r="J1408" t="s">
        <v>163</v>
      </c>
      <c r="K1408" t="s">
        <v>163</v>
      </c>
      <c r="L1408" t="s">
        <v>163</v>
      </c>
      <c r="M1408" t="s">
        <v>163</v>
      </c>
      <c r="N1408" t="s">
        <v>163</v>
      </c>
      <c r="O1408" t="s">
        <v>163</v>
      </c>
      <c r="P1408" t="s">
        <v>163</v>
      </c>
      <c r="Q1408" s="80" t="s">
        <v>163</v>
      </c>
      <c r="R1408" s="79"/>
      <c r="T1408" t="s">
        <v>163</v>
      </c>
      <c r="U1408" t="s">
        <v>163</v>
      </c>
      <c r="V1408" t="s">
        <v>163</v>
      </c>
    </row>
    <row r="1409" spans="2:22" x14ac:dyDescent="0.35">
      <c r="B1409" t="s">
        <v>163</v>
      </c>
      <c r="C1409" s="79" t="s">
        <v>163</v>
      </c>
      <c r="E1409" t="s">
        <v>163</v>
      </c>
      <c r="F1409" t="s">
        <v>163</v>
      </c>
      <c r="G1409" t="s">
        <v>163</v>
      </c>
      <c r="H1409" t="s">
        <v>163</v>
      </c>
      <c r="I1409" t="s">
        <v>163</v>
      </c>
      <c r="J1409" t="s">
        <v>163</v>
      </c>
      <c r="K1409" t="s">
        <v>163</v>
      </c>
      <c r="L1409" t="s">
        <v>163</v>
      </c>
      <c r="M1409" t="s">
        <v>163</v>
      </c>
      <c r="N1409" t="s">
        <v>163</v>
      </c>
      <c r="O1409" t="s">
        <v>163</v>
      </c>
      <c r="P1409" t="s">
        <v>163</v>
      </c>
      <c r="Q1409" s="80" t="s">
        <v>163</v>
      </c>
      <c r="R1409" s="79"/>
      <c r="T1409" t="s">
        <v>163</v>
      </c>
      <c r="U1409" t="s">
        <v>163</v>
      </c>
      <c r="V1409" t="s">
        <v>163</v>
      </c>
    </row>
    <row r="1410" spans="2:22" x14ac:dyDescent="0.35">
      <c r="B1410" t="s">
        <v>163</v>
      </c>
      <c r="C1410" s="79" t="s">
        <v>163</v>
      </c>
      <c r="E1410" t="s">
        <v>163</v>
      </c>
      <c r="F1410" t="s">
        <v>163</v>
      </c>
      <c r="G1410" t="s">
        <v>163</v>
      </c>
      <c r="H1410" t="s">
        <v>163</v>
      </c>
      <c r="I1410" t="s">
        <v>163</v>
      </c>
      <c r="J1410" t="s">
        <v>163</v>
      </c>
      <c r="K1410" t="s">
        <v>163</v>
      </c>
      <c r="L1410" t="s">
        <v>163</v>
      </c>
      <c r="M1410" t="s">
        <v>163</v>
      </c>
      <c r="N1410" t="s">
        <v>163</v>
      </c>
      <c r="O1410" t="s">
        <v>163</v>
      </c>
      <c r="P1410" t="s">
        <v>163</v>
      </c>
      <c r="Q1410" s="80" t="s">
        <v>163</v>
      </c>
      <c r="R1410" s="79"/>
      <c r="T1410" t="s">
        <v>163</v>
      </c>
      <c r="U1410" t="s">
        <v>163</v>
      </c>
      <c r="V1410" t="s">
        <v>163</v>
      </c>
    </row>
    <row r="1411" spans="2:22" x14ac:dyDescent="0.35">
      <c r="B1411" t="s">
        <v>163</v>
      </c>
      <c r="C1411" s="79" t="s">
        <v>163</v>
      </c>
      <c r="E1411" t="s">
        <v>163</v>
      </c>
      <c r="F1411" t="s">
        <v>163</v>
      </c>
      <c r="G1411" t="s">
        <v>163</v>
      </c>
      <c r="H1411" t="s">
        <v>163</v>
      </c>
      <c r="I1411" t="s">
        <v>163</v>
      </c>
      <c r="J1411" t="s">
        <v>163</v>
      </c>
      <c r="K1411" t="s">
        <v>163</v>
      </c>
      <c r="L1411" t="s">
        <v>163</v>
      </c>
      <c r="M1411" t="s">
        <v>163</v>
      </c>
      <c r="N1411" t="s">
        <v>163</v>
      </c>
      <c r="O1411" t="s">
        <v>163</v>
      </c>
      <c r="P1411" t="s">
        <v>163</v>
      </c>
      <c r="Q1411" s="80" t="s">
        <v>163</v>
      </c>
      <c r="R1411" s="79"/>
      <c r="T1411" t="s">
        <v>163</v>
      </c>
      <c r="U1411" t="s">
        <v>163</v>
      </c>
      <c r="V1411" t="s">
        <v>163</v>
      </c>
    </row>
    <row r="1412" spans="2:22" x14ac:dyDescent="0.35">
      <c r="B1412" t="s">
        <v>163</v>
      </c>
      <c r="C1412" s="79" t="s">
        <v>163</v>
      </c>
      <c r="E1412" t="s">
        <v>163</v>
      </c>
      <c r="F1412" t="s">
        <v>163</v>
      </c>
      <c r="G1412" t="s">
        <v>163</v>
      </c>
      <c r="H1412" t="s">
        <v>163</v>
      </c>
      <c r="I1412" t="s">
        <v>163</v>
      </c>
      <c r="J1412" t="s">
        <v>163</v>
      </c>
      <c r="K1412" t="s">
        <v>163</v>
      </c>
      <c r="L1412" t="s">
        <v>163</v>
      </c>
      <c r="M1412" t="s">
        <v>163</v>
      </c>
      <c r="N1412" t="s">
        <v>163</v>
      </c>
      <c r="O1412" t="s">
        <v>163</v>
      </c>
      <c r="P1412" t="s">
        <v>163</v>
      </c>
      <c r="Q1412" s="80" t="s">
        <v>163</v>
      </c>
      <c r="R1412" s="79"/>
      <c r="T1412" t="s">
        <v>163</v>
      </c>
      <c r="U1412" t="s">
        <v>163</v>
      </c>
      <c r="V1412" t="s">
        <v>163</v>
      </c>
    </row>
    <row r="1413" spans="2:22" x14ac:dyDescent="0.35">
      <c r="B1413" t="s">
        <v>163</v>
      </c>
      <c r="C1413" s="79" t="s">
        <v>163</v>
      </c>
      <c r="E1413" t="s">
        <v>163</v>
      </c>
      <c r="F1413" t="s">
        <v>163</v>
      </c>
      <c r="G1413" t="s">
        <v>163</v>
      </c>
      <c r="H1413" t="s">
        <v>163</v>
      </c>
      <c r="I1413" t="s">
        <v>163</v>
      </c>
      <c r="J1413" t="s">
        <v>163</v>
      </c>
      <c r="K1413" t="s">
        <v>163</v>
      </c>
      <c r="L1413" t="s">
        <v>163</v>
      </c>
      <c r="M1413" t="s">
        <v>163</v>
      </c>
      <c r="N1413" t="s">
        <v>163</v>
      </c>
      <c r="O1413" t="s">
        <v>163</v>
      </c>
      <c r="P1413" t="s">
        <v>163</v>
      </c>
      <c r="Q1413" s="80" t="s">
        <v>163</v>
      </c>
      <c r="R1413" s="79"/>
      <c r="T1413" t="s">
        <v>163</v>
      </c>
      <c r="U1413" t="s">
        <v>163</v>
      </c>
      <c r="V1413" t="s">
        <v>163</v>
      </c>
    </row>
    <row r="1414" spans="2:22" x14ac:dyDescent="0.35">
      <c r="B1414" t="s">
        <v>163</v>
      </c>
      <c r="C1414" s="79" t="s">
        <v>163</v>
      </c>
      <c r="E1414" t="s">
        <v>163</v>
      </c>
      <c r="F1414" t="s">
        <v>163</v>
      </c>
      <c r="G1414" t="s">
        <v>163</v>
      </c>
      <c r="H1414" t="s">
        <v>163</v>
      </c>
      <c r="I1414" t="s">
        <v>163</v>
      </c>
      <c r="J1414" t="s">
        <v>163</v>
      </c>
      <c r="K1414" t="s">
        <v>163</v>
      </c>
      <c r="L1414" t="s">
        <v>163</v>
      </c>
      <c r="M1414" t="s">
        <v>163</v>
      </c>
      <c r="N1414" t="s">
        <v>163</v>
      </c>
      <c r="O1414" t="s">
        <v>163</v>
      </c>
      <c r="P1414" t="s">
        <v>163</v>
      </c>
      <c r="Q1414" s="80" t="s">
        <v>163</v>
      </c>
      <c r="R1414" s="79"/>
      <c r="T1414" t="s">
        <v>163</v>
      </c>
      <c r="U1414" t="s">
        <v>163</v>
      </c>
      <c r="V1414" t="s">
        <v>163</v>
      </c>
    </row>
    <row r="1415" spans="2:22" x14ac:dyDescent="0.35">
      <c r="B1415" t="s">
        <v>163</v>
      </c>
      <c r="C1415" s="79" t="s">
        <v>163</v>
      </c>
      <c r="E1415" t="s">
        <v>163</v>
      </c>
      <c r="F1415" t="s">
        <v>163</v>
      </c>
      <c r="G1415" t="s">
        <v>163</v>
      </c>
      <c r="H1415" t="s">
        <v>163</v>
      </c>
      <c r="I1415" t="s">
        <v>163</v>
      </c>
      <c r="J1415" t="s">
        <v>163</v>
      </c>
      <c r="K1415" t="s">
        <v>163</v>
      </c>
      <c r="L1415" t="s">
        <v>163</v>
      </c>
      <c r="M1415" t="s">
        <v>163</v>
      </c>
      <c r="N1415" t="s">
        <v>163</v>
      </c>
      <c r="O1415" t="s">
        <v>163</v>
      </c>
      <c r="P1415" t="s">
        <v>163</v>
      </c>
      <c r="Q1415" s="80" t="s">
        <v>163</v>
      </c>
      <c r="R1415" s="79"/>
      <c r="T1415" t="s">
        <v>163</v>
      </c>
      <c r="U1415" t="s">
        <v>163</v>
      </c>
      <c r="V1415" t="s">
        <v>163</v>
      </c>
    </row>
    <row r="1416" spans="2:22" x14ac:dyDescent="0.35">
      <c r="B1416" t="s">
        <v>163</v>
      </c>
      <c r="C1416" s="79" t="s">
        <v>163</v>
      </c>
      <c r="E1416" t="s">
        <v>163</v>
      </c>
      <c r="F1416" t="s">
        <v>163</v>
      </c>
      <c r="G1416" t="s">
        <v>163</v>
      </c>
      <c r="H1416" t="s">
        <v>163</v>
      </c>
      <c r="I1416" t="s">
        <v>163</v>
      </c>
      <c r="J1416" t="s">
        <v>163</v>
      </c>
      <c r="K1416" t="s">
        <v>163</v>
      </c>
      <c r="L1416" t="s">
        <v>163</v>
      </c>
      <c r="M1416" t="s">
        <v>163</v>
      </c>
      <c r="N1416" t="s">
        <v>163</v>
      </c>
      <c r="O1416" t="s">
        <v>163</v>
      </c>
      <c r="P1416" t="s">
        <v>163</v>
      </c>
      <c r="Q1416" s="80" t="s">
        <v>163</v>
      </c>
      <c r="R1416" s="79"/>
      <c r="T1416" t="s">
        <v>163</v>
      </c>
      <c r="U1416" t="s">
        <v>163</v>
      </c>
      <c r="V1416" t="s">
        <v>163</v>
      </c>
    </row>
    <row r="1417" spans="2:22" x14ac:dyDescent="0.35">
      <c r="B1417" t="s">
        <v>163</v>
      </c>
      <c r="C1417" s="79" t="s">
        <v>163</v>
      </c>
      <c r="E1417" t="s">
        <v>163</v>
      </c>
      <c r="F1417" t="s">
        <v>163</v>
      </c>
      <c r="G1417" t="s">
        <v>163</v>
      </c>
      <c r="H1417" t="s">
        <v>163</v>
      </c>
      <c r="I1417" t="s">
        <v>163</v>
      </c>
      <c r="J1417" t="s">
        <v>163</v>
      </c>
      <c r="K1417" t="s">
        <v>163</v>
      </c>
      <c r="L1417" t="s">
        <v>163</v>
      </c>
      <c r="M1417" t="s">
        <v>163</v>
      </c>
      <c r="N1417" t="s">
        <v>163</v>
      </c>
      <c r="O1417" t="s">
        <v>163</v>
      </c>
      <c r="P1417" t="s">
        <v>163</v>
      </c>
      <c r="Q1417" s="80" t="s">
        <v>163</v>
      </c>
      <c r="R1417" s="79"/>
      <c r="T1417" t="s">
        <v>163</v>
      </c>
      <c r="U1417" t="s">
        <v>163</v>
      </c>
      <c r="V1417" t="s">
        <v>163</v>
      </c>
    </row>
    <row r="1418" spans="2:22" x14ac:dyDescent="0.35">
      <c r="B1418" t="s">
        <v>163</v>
      </c>
      <c r="C1418" s="79" t="s">
        <v>163</v>
      </c>
      <c r="E1418" t="s">
        <v>163</v>
      </c>
      <c r="F1418" t="s">
        <v>163</v>
      </c>
      <c r="G1418" t="s">
        <v>163</v>
      </c>
      <c r="H1418" t="s">
        <v>163</v>
      </c>
      <c r="I1418" t="s">
        <v>163</v>
      </c>
      <c r="J1418" t="s">
        <v>163</v>
      </c>
      <c r="K1418" t="s">
        <v>163</v>
      </c>
      <c r="L1418" t="s">
        <v>163</v>
      </c>
      <c r="M1418" t="s">
        <v>163</v>
      </c>
      <c r="N1418" t="s">
        <v>163</v>
      </c>
      <c r="O1418" t="s">
        <v>163</v>
      </c>
      <c r="P1418" t="s">
        <v>163</v>
      </c>
      <c r="Q1418" s="80" t="s">
        <v>163</v>
      </c>
      <c r="R1418" s="79"/>
      <c r="T1418" t="s">
        <v>163</v>
      </c>
      <c r="U1418" t="s">
        <v>163</v>
      </c>
      <c r="V1418" t="s">
        <v>163</v>
      </c>
    </row>
    <row r="1419" spans="2:22" x14ac:dyDescent="0.35">
      <c r="B1419" t="s">
        <v>163</v>
      </c>
      <c r="C1419" s="79" t="s">
        <v>163</v>
      </c>
      <c r="E1419" t="s">
        <v>163</v>
      </c>
      <c r="F1419" t="s">
        <v>163</v>
      </c>
      <c r="G1419" t="s">
        <v>163</v>
      </c>
      <c r="H1419" t="s">
        <v>163</v>
      </c>
      <c r="I1419" t="s">
        <v>163</v>
      </c>
      <c r="J1419" t="s">
        <v>163</v>
      </c>
      <c r="K1419" t="s">
        <v>163</v>
      </c>
      <c r="L1419" t="s">
        <v>163</v>
      </c>
      <c r="M1419" t="s">
        <v>163</v>
      </c>
      <c r="N1419" t="s">
        <v>163</v>
      </c>
      <c r="O1419" t="s">
        <v>163</v>
      </c>
      <c r="P1419" t="s">
        <v>163</v>
      </c>
      <c r="Q1419" s="80" t="s">
        <v>163</v>
      </c>
      <c r="R1419" s="79"/>
      <c r="T1419" t="s">
        <v>163</v>
      </c>
      <c r="U1419" t="s">
        <v>163</v>
      </c>
      <c r="V1419" t="s">
        <v>163</v>
      </c>
    </row>
    <row r="1420" spans="2:22" x14ac:dyDescent="0.35">
      <c r="B1420" t="s">
        <v>163</v>
      </c>
      <c r="C1420" s="79" t="s">
        <v>163</v>
      </c>
      <c r="E1420" t="s">
        <v>163</v>
      </c>
      <c r="F1420" t="s">
        <v>163</v>
      </c>
      <c r="G1420" t="s">
        <v>163</v>
      </c>
      <c r="H1420" t="s">
        <v>163</v>
      </c>
      <c r="I1420" t="s">
        <v>163</v>
      </c>
      <c r="J1420" t="s">
        <v>163</v>
      </c>
      <c r="K1420" t="s">
        <v>163</v>
      </c>
      <c r="L1420" t="s">
        <v>163</v>
      </c>
      <c r="M1420" t="s">
        <v>163</v>
      </c>
      <c r="N1420" t="s">
        <v>163</v>
      </c>
      <c r="O1420" t="s">
        <v>163</v>
      </c>
      <c r="P1420" t="s">
        <v>163</v>
      </c>
      <c r="Q1420" s="80" t="s">
        <v>163</v>
      </c>
      <c r="R1420" s="79"/>
      <c r="T1420" t="s">
        <v>163</v>
      </c>
      <c r="U1420" t="s">
        <v>163</v>
      </c>
      <c r="V1420" t="s">
        <v>163</v>
      </c>
    </row>
    <row r="1421" spans="2:22" x14ac:dyDescent="0.35">
      <c r="B1421" t="s">
        <v>163</v>
      </c>
      <c r="C1421" s="79" t="s">
        <v>163</v>
      </c>
      <c r="E1421" t="s">
        <v>163</v>
      </c>
      <c r="F1421" t="s">
        <v>163</v>
      </c>
      <c r="G1421" t="s">
        <v>163</v>
      </c>
      <c r="H1421" t="s">
        <v>163</v>
      </c>
      <c r="I1421" t="s">
        <v>163</v>
      </c>
      <c r="J1421" t="s">
        <v>163</v>
      </c>
      <c r="K1421" t="s">
        <v>163</v>
      </c>
      <c r="L1421" t="s">
        <v>163</v>
      </c>
      <c r="M1421" t="s">
        <v>163</v>
      </c>
      <c r="N1421" t="s">
        <v>163</v>
      </c>
      <c r="O1421" t="s">
        <v>163</v>
      </c>
      <c r="P1421" t="s">
        <v>163</v>
      </c>
      <c r="Q1421" s="80" t="s">
        <v>163</v>
      </c>
      <c r="R1421" s="79"/>
      <c r="T1421" t="s">
        <v>163</v>
      </c>
      <c r="U1421" t="s">
        <v>163</v>
      </c>
      <c r="V1421" t="s">
        <v>163</v>
      </c>
    </row>
    <row r="1422" spans="2:22" x14ac:dyDescent="0.35">
      <c r="B1422" t="s">
        <v>163</v>
      </c>
      <c r="C1422" s="79" t="s">
        <v>163</v>
      </c>
      <c r="E1422" t="s">
        <v>163</v>
      </c>
      <c r="F1422" t="s">
        <v>163</v>
      </c>
      <c r="G1422" t="s">
        <v>163</v>
      </c>
      <c r="H1422" t="s">
        <v>163</v>
      </c>
      <c r="I1422" t="s">
        <v>163</v>
      </c>
      <c r="J1422" t="s">
        <v>163</v>
      </c>
      <c r="K1422" t="s">
        <v>163</v>
      </c>
      <c r="L1422" t="s">
        <v>163</v>
      </c>
      <c r="M1422" t="s">
        <v>163</v>
      </c>
      <c r="N1422" t="s">
        <v>163</v>
      </c>
      <c r="O1422" t="s">
        <v>163</v>
      </c>
      <c r="P1422" t="s">
        <v>163</v>
      </c>
      <c r="Q1422" s="80" t="s">
        <v>163</v>
      </c>
      <c r="R1422" s="79"/>
      <c r="T1422" t="s">
        <v>163</v>
      </c>
      <c r="U1422" t="s">
        <v>163</v>
      </c>
      <c r="V1422" t="s">
        <v>163</v>
      </c>
    </row>
    <row r="1423" spans="2:22" x14ac:dyDescent="0.35">
      <c r="B1423" t="s">
        <v>163</v>
      </c>
      <c r="C1423" s="79" t="s">
        <v>163</v>
      </c>
      <c r="E1423" t="s">
        <v>163</v>
      </c>
      <c r="F1423" t="s">
        <v>163</v>
      </c>
      <c r="G1423" t="s">
        <v>163</v>
      </c>
      <c r="H1423" t="s">
        <v>163</v>
      </c>
      <c r="I1423" t="s">
        <v>163</v>
      </c>
      <c r="J1423" t="s">
        <v>163</v>
      </c>
      <c r="K1423" t="s">
        <v>163</v>
      </c>
      <c r="L1423" t="s">
        <v>163</v>
      </c>
      <c r="M1423" t="s">
        <v>163</v>
      </c>
      <c r="N1423" t="s">
        <v>163</v>
      </c>
      <c r="O1423" t="s">
        <v>163</v>
      </c>
      <c r="P1423" t="s">
        <v>163</v>
      </c>
      <c r="Q1423" s="80" t="s">
        <v>163</v>
      </c>
      <c r="R1423" s="79"/>
      <c r="T1423" t="s">
        <v>163</v>
      </c>
      <c r="U1423" t="s">
        <v>163</v>
      </c>
      <c r="V1423" t="s">
        <v>163</v>
      </c>
    </row>
    <row r="1424" spans="2:22" x14ac:dyDescent="0.35">
      <c r="B1424" t="s">
        <v>163</v>
      </c>
      <c r="C1424" s="79" t="s">
        <v>163</v>
      </c>
      <c r="E1424" t="s">
        <v>163</v>
      </c>
      <c r="F1424" t="s">
        <v>163</v>
      </c>
      <c r="G1424" t="s">
        <v>163</v>
      </c>
      <c r="H1424" t="s">
        <v>163</v>
      </c>
      <c r="I1424" t="s">
        <v>163</v>
      </c>
      <c r="J1424" t="s">
        <v>163</v>
      </c>
      <c r="K1424" t="s">
        <v>163</v>
      </c>
      <c r="L1424" t="s">
        <v>163</v>
      </c>
      <c r="M1424" t="s">
        <v>163</v>
      </c>
      <c r="N1424" t="s">
        <v>163</v>
      </c>
      <c r="O1424" t="s">
        <v>163</v>
      </c>
      <c r="P1424" t="s">
        <v>163</v>
      </c>
      <c r="Q1424" s="80" t="s">
        <v>163</v>
      </c>
      <c r="R1424" s="79"/>
      <c r="T1424" t="s">
        <v>163</v>
      </c>
      <c r="U1424" t="s">
        <v>163</v>
      </c>
      <c r="V1424" t="s">
        <v>163</v>
      </c>
    </row>
    <row r="1425" spans="2:22" x14ac:dyDescent="0.35">
      <c r="B1425" t="s">
        <v>163</v>
      </c>
      <c r="C1425" s="79" t="s">
        <v>163</v>
      </c>
      <c r="E1425" t="s">
        <v>163</v>
      </c>
      <c r="F1425" t="s">
        <v>163</v>
      </c>
      <c r="G1425" t="s">
        <v>163</v>
      </c>
      <c r="H1425" t="s">
        <v>163</v>
      </c>
      <c r="I1425" t="s">
        <v>163</v>
      </c>
      <c r="J1425" t="s">
        <v>163</v>
      </c>
      <c r="K1425" t="s">
        <v>163</v>
      </c>
      <c r="L1425" t="s">
        <v>163</v>
      </c>
      <c r="M1425" t="s">
        <v>163</v>
      </c>
      <c r="N1425" t="s">
        <v>163</v>
      </c>
      <c r="O1425" t="s">
        <v>163</v>
      </c>
      <c r="P1425" t="s">
        <v>163</v>
      </c>
      <c r="Q1425" s="80" t="s">
        <v>163</v>
      </c>
      <c r="R1425" s="79"/>
      <c r="T1425" t="s">
        <v>163</v>
      </c>
      <c r="U1425" t="s">
        <v>163</v>
      </c>
      <c r="V1425" t="s">
        <v>163</v>
      </c>
    </row>
    <row r="1426" spans="2:22" x14ac:dyDescent="0.35">
      <c r="B1426" t="s">
        <v>163</v>
      </c>
      <c r="C1426" s="79" t="s">
        <v>163</v>
      </c>
      <c r="E1426" t="s">
        <v>163</v>
      </c>
      <c r="F1426" t="s">
        <v>163</v>
      </c>
      <c r="G1426" t="s">
        <v>163</v>
      </c>
      <c r="H1426" t="s">
        <v>163</v>
      </c>
      <c r="I1426" t="s">
        <v>163</v>
      </c>
      <c r="J1426" t="s">
        <v>163</v>
      </c>
      <c r="K1426" t="s">
        <v>163</v>
      </c>
      <c r="L1426" t="s">
        <v>163</v>
      </c>
      <c r="M1426" t="s">
        <v>163</v>
      </c>
      <c r="N1426" t="s">
        <v>163</v>
      </c>
      <c r="O1426" t="s">
        <v>163</v>
      </c>
      <c r="P1426" t="s">
        <v>163</v>
      </c>
      <c r="Q1426" s="80" t="s">
        <v>163</v>
      </c>
      <c r="R1426" s="79"/>
      <c r="T1426" t="s">
        <v>163</v>
      </c>
      <c r="U1426" t="s">
        <v>163</v>
      </c>
      <c r="V1426" t="s">
        <v>163</v>
      </c>
    </row>
    <row r="1427" spans="2:22" x14ac:dyDescent="0.35">
      <c r="B1427" t="s">
        <v>163</v>
      </c>
      <c r="C1427" s="79" t="s">
        <v>163</v>
      </c>
      <c r="E1427" t="s">
        <v>163</v>
      </c>
      <c r="F1427" t="s">
        <v>163</v>
      </c>
      <c r="G1427" t="s">
        <v>163</v>
      </c>
      <c r="H1427" t="s">
        <v>163</v>
      </c>
      <c r="I1427" t="s">
        <v>163</v>
      </c>
      <c r="J1427" t="s">
        <v>163</v>
      </c>
      <c r="K1427" t="s">
        <v>163</v>
      </c>
      <c r="L1427" t="s">
        <v>163</v>
      </c>
      <c r="M1427" t="s">
        <v>163</v>
      </c>
      <c r="N1427" t="s">
        <v>163</v>
      </c>
      <c r="O1427" t="s">
        <v>163</v>
      </c>
      <c r="P1427" t="s">
        <v>163</v>
      </c>
      <c r="Q1427" s="80" t="s">
        <v>163</v>
      </c>
      <c r="R1427" s="79"/>
      <c r="T1427" t="s">
        <v>163</v>
      </c>
      <c r="U1427" t="s">
        <v>163</v>
      </c>
      <c r="V1427" t="s">
        <v>163</v>
      </c>
    </row>
    <row r="1428" spans="2:22" x14ac:dyDescent="0.35">
      <c r="B1428" t="s">
        <v>163</v>
      </c>
      <c r="C1428" s="79" t="s">
        <v>163</v>
      </c>
      <c r="E1428" t="s">
        <v>163</v>
      </c>
      <c r="F1428" t="s">
        <v>163</v>
      </c>
      <c r="G1428" t="s">
        <v>163</v>
      </c>
      <c r="H1428" t="s">
        <v>163</v>
      </c>
      <c r="I1428" t="s">
        <v>163</v>
      </c>
      <c r="J1428" t="s">
        <v>163</v>
      </c>
      <c r="K1428" t="s">
        <v>163</v>
      </c>
      <c r="L1428" t="s">
        <v>163</v>
      </c>
      <c r="M1428" t="s">
        <v>163</v>
      </c>
      <c r="N1428" t="s">
        <v>163</v>
      </c>
      <c r="O1428" t="s">
        <v>163</v>
      </c>
      <c r="P1428" t="s">
        <v>163</v>
      </c>
      <c r="Q1428" s="80" t="s">
        <v>163</v>
      </c>
      <c r="R1428" s="79"/>
      <c r="T1428" t="s">
        <v>163</v>
      </c>
      <c r="U1428" t="s">
        <v>163</v>
      </c>
      <c r="V1428" t="s">
        <v>163</v>
      </c>
    </row>
    <row r="1429" spans="2:22" x14ac:dyDescent="0.35">
      <c r="B1429" t="s">
        <v>163</v>
      </c>
      <c r="C1429" s="79" t="s">
        <v>163</v>
      </c>
      <c r="E1429" t="s">
        <v>163</v>
      </c>
      <c r="F1429" t="s">
        <v>163</v>
      </c>
      <c r="G1429" t="s">
        <v>163</v>
      </c>
      <c r="H1429" t="s">
        <v>163</v>
      </c>
      <c r="I1429" t="s">
        <v>163</v>
      </c>
      <c r="J1429" t="s">
        <v>163</v>
      </c>
      <c r="K1429" t="s">
        <v>163</v>
      </c>
      <c r="L1429" t="s">
        <v>163</v>
      </c>
      <c r="M1429" t="s">
        <v>163</v>
      </c>
      <c r="N1429" t="s">
        <v>163</v>
      </c>
      <c r="O1429" t="s">
        <v>163</v>
      </c>
      <c r="P1429" t="s">
        <v>163</v>
      </c>
      <c r="Q1429" s="80" t="s">
        <v>163</v>
      </c>
      <c r="R1429" s="79"/>
      <c r="T1429" t="s">
        <v>163</v>
      </c>
      <c r="U1429" t="s">
        <v>163</v>
      </c>
      <c r="V1429" t="s">
        <v>163</v>
      </c>
    </row>
    <row r="1430" spans="2:22" x14ac:dyDescent="0.35">
      <c r="B1430" t="s">
        <v>163</v>
      </c>
      <c r="C1430" s="79" t="s">
        <v>163</v>
      </c>
      <c r="E1430" t="s">
        <v>163</v>
      </c>
      <c r="F1430" t="s">
        <v>163</v>
      </c>
      <c r="G1430" t="s">
        <v>163</v>
      </c>
      <c r="H1430" t="s">
        <v>163</v>
      </c>
      <c r="I1430" t="s">
        <v>163</v>
      </c>
      <c r="J1430" t="s">
        <v>163</v>
      </c>
      <c r="K1430" t="s">
        <v>163</v>
      </c>
      <c r="L1430" t="s">
        <v>163</v>
      </c>
      <c r="M1430" t="s">
        <v>163</v>
      </c>
      <c r="N1430" t="s">
        <v>163</v>
      </c>
      <c r="O1430" t="s">
        <v>163</v>
      </c>
      <c r="P1430" t="s">
        <v>163</v>
      </c>
      <c r="Q1430" s="80" t="s">
        <v>163</v>
      </c>
      <c r="R1430" s="79"/>
      <c r="T1430" t="s">
        <v>163</v>
      </c>
      <c r="U1430" t="s">
        <v>163</v>
      </c>
      <c r="V1430" t="s">
        <v>163</v>
      </c>
    </row>
    <row r="1431" spans="2:22" x14ac:dyDescent="0.35">
      <c r="B1431" t="s">
        <v>163</v>
      </c>
      <c r="C1431" s="79" t="s">
        <v>163</v>
      </c>
      <c r="E1431" t="s">
        <v>163</v>
      </c>
      <c r="F1431" t="s">
        <v>163</v>
      </c>
      <c r="G1431" t="s">
        <v>163</v>
      </c>
      <c r="H1431" t="s">
        <v>163</v>
      </c>
      <c r="I1431" t="s">
        <v>163</v>
      </c>
      <c r="J1431" t="s">
        <v>163</v>
      </c>
      <c r="K1431" t="s">
        <v>163</v>
      </c>
      <c r="L1431" t="s">
        <v>163</v>
      </c>
      <c r="M1431" t="s">
        <v>163</v>
      </c>
      <c r="N1431" t="s">
        <v>163</v>
      </c>
      <c r="O1431" t="s">
        <v>163</v>
      </c>
      <c r="P1431" t="s">
        <v>163</v>
      </c>
      <c r="Q1431" s="80" t="s">
        <v>163</v>
      </c>
      <c r="R1431" s="79"/>
      <c r="T1431" t="s">
        <v>163</v>
      </c>
      <c r="U1431" t="s">
        <v>163</v>
      </c>
      <c r="V1431" t="s">
        <v>163</v>
      </c>
    </row>
    <row r="1432" spans="2:22" x14ac:dyDescent="0.35">
      <c r="B1432" t="s">
        <v>163</v>
      </c>
      <c r="C1432" s="79" t="s">
        <v>163</v>
      </c>
      <c r="E1432" t="s">
        <v>163</v>
      </c>
      <c r="F1432" t="s">
        <v>163</v>
      </c>
      <c r="G1432" t="s">
        <v>163</v>
      </c>
      <c r="H1432" t="s">
        <v>163</v>
      </c>
      <c r="I1432" t="s">
        <v>163</v>
      </c>
      <c r="J1432" t="s">
        <v>163</v>
      </c>
      <c r="K1432" t="s">
        <v>163</v>
      </c>
      <c r="L1432" t="s">
        <v>163</v>
      </c>
      <c r="M1432" t="s">
        <v>163</v>
      </c>
      <c r="N1432" t="s">
        <v>163</v>
      </c>
      <c r="O1432" t="s">
        <v>163</v>
      </c>
      <c r="P1432" t="s">
        <v>163</v>
      </c>
      <c r="Q1432" s="80" t="s">
        <v>163</v>
      </c>
      <c r="R1432" s="79"/>
      <c r="T1432" t="s">
        <v>163</v>
      </c>
      <c r="U1432" t="s">
        <v>163</v>
      </c>
      <c r="V1432" t="s">
        <v>163</v>
      </c>
    </row>
    <row r="1433" spans="2:22" x14ac:dyDescent="0.35">
      <c r="B1433" t="s">
        <v>163</v>
      </c>
      <c r="C1433" s="79" t="s">
        <v>163</v>
      </c>
      <c r="E1433" t="s">
        <v>163</v>
      </c>
      <c r="F1433" t="s">
        <v>163</v>
      </c>
      <c r="G1433" t="s">
        <v>163</v>
      </c>
      <c r="H1433" t="s">
        <v>163</v>
      </c>
      <c r="I1433" t="s">
        <v>163</v>
      </c>
      <c r="J1433" t="s">
        <v>163</v>
      </c>
      <c r="K1433" t="s">
        <v>163</v>
      </c>
      <c r="L1433" t="s">
        <v>163</v>
      </c>
      <c r="M1433" t="s">
        <v>163</v>
      </c>
      <c r="N1433" t="s">
        <v>163</v>
      </c>
      <c r="O1433" t="s">
        <v>163</v>
      </c>
      <c r="P1433" t="s">
        <v>163</v>
      </c>
      <c r="Q1433" s="80" t="s">
        <v>163</v>
      </c>
      <c r="R1433" s="79"/>
      <c r="T1433" t="s">
        <v>163</v>
      </c>
      <c r="U1433" t="s">
        <v>163</v>
      </c>
      <c r="V1433" t="s">
        <v>163</v>
      </c>
    </row>
    <row r="1434" spans="2:22" x14ac:dyDescent="0.35">
      <c r="B1434" t="s">
        <v>163</v>
      </c>
      <c r="C1434" s="79" t="s">
        <v>163</v>
      </c>
      <c r="E1434" t="s">
        <v>163</v>
      </c>
      <c r="F1434" t="s">
        <v>163</v>
      </c>
      <c r="G1434" t="s">
        <v>163</v>
      </c>
      <c r="H1434" t="s">
        <v>163</v>
      </c>
      <c r="I1434" t="s">
        <v>163</v>
      </c>
      <c r="J1434" t="s">
        <v>163</v>
      </c>
      <c r="K1434" t="s">
        <v>163</v>
      </c>
      <c r="L1434" t="s">
        <v>163</v>
      </c>
      <c r="M1434" t="s">
        <v>163</v>
      </c>
      <c r="N1434" t="s">
        <v>163</v>
      </c>
      <c r="O1434" t="s">
        <v>163</v>
      </c>
      <c r="P1434" t="s">
        <v>163</v>
      </c>
      <c r="Q1434" s="80" t="s">
        <v>163</v>
      </c>
      <c r="R1434" s="79"/>
      <c r="T1434" t="s">
        <v>163</v>
      </c>
      <c r="U1434" t="s">
        <v>163</v>
      </c>
      <c r="V1434" t="s">
        <v>163</v>
      </c>
    </row>
    <row r="1435" spans="2:22" x14ac:dyDescent="0.35">
      <c r="B1435" t="s">
        <v>163</v>
      </c>
      <c r="C1435" s="79" t="s">
        <v>163</v>
      </c>
      <c r="E1435" t="s">
        <v>163</v>
      </c>
      <c r="F1435" t="s">
        <v>163</v>
      </c>
      <c r="G1435" t="s">
        <v>163</v>
      </c>
      <c r="H1435" t="s">
        <v>163</v>
      </c>
      <c r="I1435" t="s">
        <v>163</v>
      </c>
      <c r="J1435" t="s">
        <v>163</v>
      </c>
      <c r="K1435" t="s">
        <v>163</v>
      </c>
      <c r="L1435" t="s">
        <v>163</v>
      </c>
      <c r="M1435" t="s">
        <v>163</v>
      </c>
      <c r="N1435" t="s">
        <v>163</v>
      </c>
      <c r="O1435" t="s">
        <v>163</v>
      </c>
      <c r="P1435" t="s">
        <v>163</v>
      </c>
      <c r="Q1435" s="80" t="s">
        <v>163</v>
      </c>
      <c r="R1435" s="79"/>
      <c r="T1435" t="s">
        <v>163</v>
      </c>
      <c r="U1435" t="s">
        <v>163</v>
      </c>
      <c r="V1435" t="s">
        <v>163</v>
      </c>
    </row>
    <row r="1436" spans="2:22" x14ac:dyDescent="0.35">
      <c r="B1436" t="s">
        <v>163</v>
      </c>
      <c r="C1436" s="79" t="s">
        <v>163</v>
      </c>
      <c r="E1436" t="s">
        <v>163</v>
      </c>
      <c r="F1436" t="s">
        <v>163</v>
      </c>
      <c r="G1436" t="s">
        <v>163</v>
      </c>
      <c r="H1436" t="s">
        <v>163</v>
      </c>
      <c r="I1436" t="s">
        <v>163</v>
      </c>
      <c r="J1436" t="s">
        <v>163</v>
      </c>
      <c r="K1436" t="s">
        <v>163</v>
      </c>
      <c r="L1436" t="s">
        <v>163</v>
      </c>
      <c r="M1436" t="s">
        <v>163</v>
      </c>
      <c r="N1436" t="s">
        <v>163</v>
      </c>
      <c r="O1436" t="s">
        <v>163</v>
      </c>
      <c r="P1436" t="s">
        <v>163</v>
      </c>
      <c r="Q1436" s="80" t="s">
        <v>163</v>
      </c>
      <c r="R1436" s="79"/>
      <c r="T1436" t="s">
        <v>163</v>
      </c>
      <c r="U1436" t="s">
        <v>163</v>
      </c>
      <c r="V1436" t="s">
        <v>163</v>
      </c>
    </row>
    <row r="1437" spans="2:22" x14ac:dyDescent="0.35">
      <c r="B1437" t="s">
        <v>163</v>
      </c>
      <c r="C1437" s="79" t="s">
        <v>163</v>
      </c>
      <c r="E1437" t="s">
        <v>163</v>
      </c>
      <c r="F1437" t="s">
        <v>163</v>
      </c>
      <c r="G1437" t="s">
        <v>163</v>
      </c>
      <c r="H1437" t="s">
        <v>163</v>
      </c>
      <c r="I1437" t="s">
        <v>163</v>
      </c>
      <c r="J1437" t="s">
        <v>163</v>
      </c>
      <c r="K1437" t="s">
        <v>163</v>
      </c>
      <c r="L1437" t="s">
        <v>163</v>
      </c>
      <c r="M1437" t="s">
        <v>163</v>
      </c>
      <c r="N1437" t="s">
        <v>163</v>
      </c>
      <c r="O1437" t="s">
        <v>163</v>
      </c>
      <c r="P1437" t="s">
        <v>163</v>
      </c>
      <c r="Q1437" s="80" t="s">
        <v>163</v>
      </c>
      <c r="R1437" s="79"/>
      <c r="T1437" t="s">
        <v>163</v>
      </c>
      <c r="U1437" t="s">
        <v>163</v>
      </c>
      <c r="V1437" t="s">
        <v>163</v>
      </c>
    </row>
    <row r="1438" spans="2:22" x14ac:dyDescent="0.35">
      <c r="B1438" t="s">
        <v>163</v>
      </c>
      <c r="C1438" s="79" t="s">
        <v>163</v>
      </c>
      <c r="E1438" t="s">
        <v>163</v>
      </c>
      <c r="F1438" t="s">
        <v>163</v>
      </c>
      <c r="G1438" t="s">
        <v>163</v>
      </c>
      <c r="H1438" t="s">
        <v>163</v>
      </c>
      <c r="I1438" t="s">
        <v>163</v>
      </c>
      <c r="J1438" t="s">
        <v>163</v>
      </c>
      <c r="K1438" t="s">
        <v>163</v>
      </c>
      <c r="L1438" t="s">
        <v>163</v>
      </c>
      <c r="M1438" t="s">
        <v>163</v>
      </c>
      <c r="N1438" t="s">
        <v>163</v>
      </c>
      <c r="O1438" t="s">
        <v>163</v>
      </c>
      <c r="P1438" t="s">
        <v>163</v>
      </c>
      <c r="Q1438" s="80" t="s">
        <v>163</v>
      </c>
      <c r="R1438" s="79"/>
      <c r="T1438" t="s">
        <v>163</v>
      </c>
      <c r="U1438" t="s">
        <v>163</v>
      </c>
      <c r="V1438" t="s">
        <v>163</v>
      </c>
    </row>
    <row r="1439" spans="2:22" x14ac:dyDescent="0.35">
      <c r="B1439" t="s">
        <v>163</v>
      </c>
      <c r="C1439" s="79" t="s">
        <v>163</v>
      </c>
      <c r="E1439" t="s">
        <v>163</v>
      </c>
      <c r="F1439" t="s">
        <v>163</v>
      </c>
      <c r="G1439" t="s">
        <v>163</v>
      </c>
      <c r="H1439" t="s">
        <v>163</v>
      </c>
      <c r="I1439" t="s">
        <v>163</v>
      </c>
      <c r="J1439" t="s">
        <v>163</v>
      </c>
      <c r="K1439" t="s">
        <v>163</v>
      </c>
      <c r="L1439" t="s">
        <v>163</v>
      </c>
      <c r="M1439" t="s">
        <v>163</v>
      </c>
      <c r="N1439" t="s">
        <v>163</v>
      </c>
      <c r="O1439" t="s">
        <v>163</v>
      </c>
      <c r="P1439" t="s">
        <v>163</v>
      </c>
      <c r="Q1439" s="80" t="s">
        <v>163</v>
      </c>
      <c r="R1439" s="79"/>
      <c r="T1439" t="s">
        <v>163</v>
      </c>
      <c r="U1439" t="s">
        <v>163</v>
      </c>
      <c r="V1439" t="s">
        <v>163</v>
      </c>
    </row>
    <row r="1440" spans="2:22" x14ac:dyDescent="0.35">
      <c r="B1440" t="s">
        <v>163</v>
      </c>
      <c r="C1440" s="79" t="s">
        <v>163</v>
      </c>
      <c r="E1440" t="s">
        <v>163</v>
      </c>
      <c r="F1440" t="s">
        <v>163</v>
      </c>
      <c r="G1440" t="s">
        <v>163</v>
      </c>
      <c r="H1440" t="s">
        <v>163</v>
      </c>
      <c r="I1440" t="s">
        <v>163</v>
      </c>
      <c r="J1440" t="s">
        <v>163</v>
      </c>
      <c r="K1440" t="s">
        <v>163</v>
      </c>
      <c r="L1440" t="s">
        <v>163</v>
      </c>
      <c r="M1440" t="s">
        <v>163</v>
      </c>
      <c r="N1440" t="s">
        <v>163</v>
      </c>
      <c r="O1440" t="s">
        <v>163</v>
      </c>
      <c r="P1440" t="s">
        <v>163</v>
      </c>
      <c r="Q1440" s="80" t="s">
        <v>163</v>
      </c>
      <c r="R1440" s="79"/>
      <c r="T1440" t="s">
        <v>163</v>
      </c>
      <c r="U1440" t="s">
        <v>163</v>
      </c>
      <c r="V1440" t="s">
        <v>163</v>
      </c>
    </row>
    <row r="1441" spans="2:22" x14ac:dyDescent="0.35">
      <c r="B1441" t="s">
        <v>163</v>
      </c>
      <c r="C1441" s="79" t="s">
        <v>163</v>
      </c>
      <c r="E1441" t="s">
        <v>163</v>
      </c>
      <c r="F1441" t="s">
        <v>163</v>
      </c>
      <c r="G1441" t="s">
        <v>163</v>
      </c>
      <c r="H1441" t="s">
        <v>163</v>
      </c>
      <c r="I1441" t="s">
        <v>163</v>
      </c>
      <c r="J1441" t="s">
        <v>163</v>
      </c>
      <c r="K1441" t="s">
        <v>163</v>
      </c>
      <c r="L1441" t="s">
        <v>163</v>
      </c>
      <c r="M1441" t="s">
        <v>163</v>
      </c>
      <c r="N1441" t="s">
        <v>163</v>
      </c>
      <c r="O1441" t="s">
        <v>163</v>
      </c>
      <c r="P1441" t="s">
        <v>163</v>
      </c>
      <c r="Q1441" s="80" t="s">
        <v>163</v>
      </c>
      <c r="R1441" s="79"/>
      <c r="T1441" t="s">
        <v>163</v>
      </c>
      <c r="U1441" t="s">
        <v>163</v>
      </c>
      <c r="V1441" t="s">
        <v>163</v>
      </c>
    </row>
    <row r="1442" spans="2:22" x14ac:dyDescent="0.35">
      <c r="B1442" t="s">
        <v>163</v>
      </c>
      <c r="C1442" s="79" t="s">
        <v>163</v>
      </c>
      <c r="E1442" t="s">
        <v>163</v>
      </c>
      <c r="F1442" t="s">
        <v>163</v>
      </c>
      <c r="G1442" t="s">
        <v>163</v>
      </c>
      <c r="H1442" t="s">
        <v>163</v>
      </c>
      <c r="I1442" t="s">
        <v>163</v>
      </c>
      <c r="J1442" t="s">
        <v>163</v>
      </c>
      <c r="K1442" t="s">
        <v>163</v>
      </c>
      <c r="L1442" t="s">
        <v>163</v>
      </c>
      <c r="M1442" t="s">
        <v>163</v>
      </c>
      <c r="N1442" t="s">
        <v>163</v>
      </c>
      <c r="O1442" t="s">
        <v>163</v>
      </c>
      <c r="P1442" t="s">
        <v>163</v>
      </c>
      <c r="Q1442" s="80" t="s">
        <v>163</v>
      </c>
      <c r="R1442" s="79"/>
      <c r="T1442" t="s">
        <v>163</v>
      </c>
      <c r="U1442" t="s">
        <v>163</v>
      </c>
      <c r="V1442" t="s">
        <v>163</v>
      </c>
    </row>
    <row r="1443" spans="2:22" x14ac:dyDescent="0.35">
      <c r="B1443" t="s">
        <v>163</v>
      </c>
      <c r="C1443" s="79" t="s">
        <v>163</v>
      </c>
      <c r="E1443" t="s">
        <v>163</v>
      </c>
      <c r="F1443" t="s">
        <v>163</v>
      </c>
      <c r="G1443" t="s">
        <v>163</v>
      </c>
      <c r="H1443" t="s">
        <v>163</v>
      </c>
      <c r="I1443" t="s">
        <v>163</v>
      </c>
      <c r="J1443" t="s">
        <v>163</v>
      </c>
      <c r="K1443" t="s">
        <v>163</v>
      </c>
      <c r="L1443" t="s">
        <v>163</v>
      </c>
      <c r="M1443" t="s">
        <v>163</v>
      </c>
      <c r="N1443" t="s">
        <v>163</v>
      </c>
      <c r="O1443" t="s">
        <v>163</v>
      </c>
      <c r="P1443" t="s">
        <v>163</v>
      </c>
      <c r="Q1443" s="80" t="s">
        <v>163</v>
      </c>
      <c r="R1443" s="79"/>
      <c r="T1443" t="s">
        <v>163</v>
      </c>
      <c r="U1443" t="s">
        <v>163</v>
      </c>
      <c r="V1443" t="s">
        <v>163</v>
      </c>
    </row>
    <row r="1444" spans="2:22" x14ac:dyDescent="0.35">
      <c r="B1444" t="s">
        <v>163</v>
      </c>
      <c r="C1444" s="79" t="s">
        <v>163</v>
      </c>
      <c r="E1444" t="s">
        <v>163</v>
      </c>
      <c r="F1444" t="s">
        <v>163</v>
      </c>
      <c r="G1444" t="s">
        <v>163</v>
      </c>
      <c r="H1444" t="s">
        <v>163</v>
      </c>
      <c r="I1444" t="s">
        <v>163</v>
      </c>
      <c r="J1444" t="s">
        <v>163</v>
      </c>
      <c r="K1444" t="s">
        <v>163</v>
      </c>
      <c r="L1444" t="s">
        <v>163</v>
      </c>
      <c r="M1444" t="s">
        <v>163</v>
      </c>
      <c r="N1444" t="s">
        <v>163</v>
      </c>
      <c r="O1444" t="s">
        <v>163</v>
      </c>
      <c r="P1444" t="s">
        <v>163</v>
      </c>
      <c r="Q1444" s="80" t="s">
        <v>163</v>
      </c>
      <c r="R1444" s="79"/>
      <c r="T1444" t="s">
        <v>163</v>
      </c>
      <c r="U1444" t="s">
        <v>163</v>
      </c>
      <c r="V1444" t="s">
        <v>163</v>
      </c>
    </row>
    <row r="1445" spans="2:22" x14ac:dyDescent="0.35">
      <c r="B1445" t="s">
        <v>163</v>
      </c>
      <c r="C1445" s="79" t="s">
        <v>163</v>
      </c>
      <c r="E1445" t="s">
        <v>163</v>
      </c>
      <c r="F1445" t="s">
        <v>163</v>
      </c>
      <c r="G1445" t="s">
        <v>163</v>
      </c>
      <c r="H1445" t="s">
        <v>163</v>
      </c>
      <c r="I1445" t="s">
        <v>163</v>
      </c>
      <c r="J1445" t="s">
        <v>163</v>
      </c>
      <c r="K1445" t="s">
        <v>163</v>
      </c>
      <c r="L1445" t="s">
        <v>163</v>
      </c>
      <c r="M1445" t="s">
        <v>163</v>
      </c>
      <c r="N1445" t="s">
        <v>163</v>
      </c>
      <c r="O1445" t="s">
        <v>163</v>
      </c>
      <c r="P1445" t="s">
        <v>163</v>
      </c>
      <c r="Q1445" s="80" t="s">
        <v>163</v>
      </c>
      <c r="R1445" s="79"/>
      <c r="T1445" t="s">
        <v>163</v>
      </c>
      <c r="U1445" t="s">
        <v>163</v>
      </c>
      <c r="V1445" t="s">
        <v>163</v>
      </c>
    </row>
    <row r="1446" spans="2:22" x14ac:dyDescent="0.35">
      <c r="B1446" t="s">
        <v>163</v>
      </c>
      <c r="C1446" s="79" t="s">
        <v>163</v>
      </c>
      <c r="E1446" t="s">
        <v>163</v>
      </c>
      <c r="F1446" t="s">
        <v>163</v>
      </c>
      <c r="G1446" t="s">
        <v>163</v>
      </c>
      <c r="H1446" t="s">
        <v>163</v>
      </c>
      <c r="I1446" t="s">
        <v>163</v>
      </c>
      <c r="J1446" t="s">
        <v>163</v>
      </c>
      <c r="K1446" t="s">
        <v>163</v>
      </c>
      <c r="L1446" t="s">
        <v>163</v>
      </c>
      <c r="M1446" t="s">
        <v>163</v>
      </c>
      <c r="N1446" t="s">
        <v>163</v>
      </c>
      <c r="O1446" t="s">
        <v>163</v>
      </c>
      <c r="P1446" t="s">
        <v>163</v>
      </c>
      <c r="Q1446" s="80" t="s">
        <v>163</v>
      </c>
      <c r="R1446" s="79"/>
      <c r="T1446" t="s">
        <v>163</v>
      </c>
      <c r="U1446" t="s">
        <v>163</v>
      </c>
      <c r="V1446" t="s">
        <v>163</v>
      </c>
    </row>
    <row r="1447" spans="2:22" x14ac:dyDescent="0.35">
      <c r="B1447" t="s">
        <v>163</v>
      </c>
      <c r="C1447" s="79" t="s">
        <v>163</v>
      </c>
      <c r="E1447" t="s">
        <v>163</v>
      </c>
      <c r="F1447" t="s">
        <v>163</v>
      </c>
      <c r="G1447" t="s">
        <v>163</v>
      </c>
      <c r="H1447" t="s">
        <v>163</v>
      </c>
      <c r="I1447" t="s">
        <v>163</v>
      </c>
      <c r="J1447" t="s">
        <v>163</v>
      </c>
      <c r="K1447" t="s">
        <v>163</v>
      </c>
      <c r="L1447" t="s">
        <v>163</v>
      </c>
      <c r="M1447" t="s">
        <v>163</v>
      </c>
      <c r="N1447" t="s">
        <v>163</v>
      </c>
      <c r="O1447" t="s">
        <v>163</v>
      </c>
      <c r="P1447" t="s">
        <v>163</v>
      </c>
      <c r="Q1447" s="80" t="s">
        <v>163</v>
      </c>
      <c r="R1447" s="79"/>
      <c r="T1447" t="s">
        <v>163</v>
      </c>
      <c r="U1447" t="s">
        <v>163</v>
      </c>
      <c r="V1447" t="s">
        <v>163</v>
      </c>
    </row>
    <row r="1448" spans="2:22" x14ac:dyDescent="0.35">
      <c r="B1448" t="s">
        <v>163</v>
      </c>
      <c r="C1448" s="79" t="s">
        <v>163</v>
      </c>
      <c r="E1448" t="s">
        <v>163</v>
      </c>
      <c r="F1448" t="s">
        <v>163</v>
      </c>
      <c r="G1448" t="s">
        <v>163</v>
      </c>
      <c r="H1448" t="s">
        <v>163</v>
      </c>
      <c r="I1448" t="s">
        <v>163</v>
      </c>
      <c r="J1448" t="s">
        <v>163</v>
      </c>
      <c r="K1448" t="s">
        <v>163</v>
      </c>
      <c r="L1448" t="s">
        <v>163</v>
      </c>
      <c r="M1448" t="s">
        <v>163</v>
      </c>
      <c r="N1448" t="s">
        <v>163</v>
      </c>
      <c r="O1448" t="s">
        <v>163</v>
      </c>
      <c r="P1448" t="s">
        <v>163</v>
      </c>
      <c r="Q1448" s="80" t="s">
        <v>163</v>
      </c>
      <c r="R1448" s="79"/>
      <c r="T1448" t="s">
        <v>163</v>
      </c>
      <c r="U1448" t="s">
        <v>163</v>
      </c>
      <c r="V1448" t="s">
        <v>163</v>
      </c>
    </row>
    <row r="1449" spans="2:22" x14ac:dyDescent="0.35">
      <c r="B1449" t="s">
        <v>163</v>
      </c>
      <c r="C1449" s="79" t="s">
        <v>163</v>
      </c>
      <c r="E1449" t="s">
        <v>163</v>
      </c>
      <c r="F1449" t="s">
        <v>163</v>
      </c>
      <c r="G1449" t="s">
        <v>163</v>
      </c>
      <c r="H1449" t="s">
        <v>163</v>
      </c>
      <c r="I1449" t="s">
        <v>163</v>
      </c>
      <c r="J1449" t="s">
        <v>163</v>
      </c>
      <c r="K1449" t="s">
        <v>163</v>
      </c>
      <c r="L1449" t="s">
        <v>163</v>
      </c>
      <c r="M1449" t="s">
        <v>163</v>
      </c>
      <c r="N1449" t="s">
        <v>163</v>
      </c>
      <c r="O1449" t="s">
        <v>163</v>
      </c>
      <c r="P1449" t="s">
        <v>163</v>
      </c>
      <c r="Q1449" s="80" t="s">
        <v>163</v>
      </c>
      <c r="R1449" s="79"/>
      <c r="T1449" t="s">
        <v>163</v>
      </c>
      <c r="U1449" t="s">
        <v>163</v>
      </c>
      <c r="V1449" t="s">
        <v>163</v>
      </c>
    </row>
    <row r="1450" spans="2:22" x14ac:dyDescent="0.35">
      <c r="B1450" t="s">
        <v>163</v>
      </c>
      <c r="C1450" s="79" t="s">
        <v>163</v>
      </c>
      <c r="E1450" t="s">
        <v>163</v>
      </c>
      <c r="F1450" t="s">
        <v>163</v>
      </c>
      <c r="G1450" t="s">
        <v>163</v>
      </c>
      <c r="H1450" t="s">
        <v>163</v>
      </c>
      <c r="I1450" t="s">
        <v>163</v>
      </c>
      <c r="J1450" t="s">
        <v>163</v>
      </c>
      <c r="K1450" t="s">
        <v>163</v>
      </c>
      <c r="L1450" t="s">
        <v>163</v>
      </c>
      <c r="M1450" t="s">
        <v>163</v>
      </c>
      <c r="N1450" t="s">
        <v>163</v>
      </c>
      <c r="O1450" t="s">
        <v>163</v>
      </c>
      <c r="P1450" t="s">
        <v>163</v>
      </c>
      <c r="Q1450" s="80" t="s">
        <v>163</v>
      </c>
      <c r="R1450" s="79"/>
      <c r="T1450" t="s">
        <v>163</v>
      </c>
      <c r="U1450" t="s">
        <v>163</v>
      </c>
      <c r="V1450" t="s">
        <v>163</v>
      </c>
    </row>
    <row r="1451" spans="2:22" x14ac:dyDescent="0.35">
      <c r="B1451" t="s">
        <v>163</v>
      </c>
      <c r="C1451" s="79" t="s">
        <v>163</v>
      </c>
      <c r="E1451" t="s">
        <v>163</v>
      </c>
      <c r="F1451" t="s">
        <v>163</v>
      </c>
      <c r="G1451" t="s">
        <v>163</v>
      </c>
      <c r="H1451" t="s">
        <v>163</v>
      </c>
      <c r="I1451" t="s">
        <v>163</v>
      </c>
      <c r="J1451" t="s">
        <v>163</v>
      </c>
      <c r="K1451" t="s">
        <v>163</v>
      </c>
      <c r="L1451" t="s">
        <v>163</v>
      </c>
      <c r="M1451" t="s">
        <v>163</v>
      </c>
      <c r="N1451" t="s">
        <v>163</v>
      </c>
      <c r="O1451" t="s">
        <v>163</v>
      </c>
      <c r="P1451" t="s">
        <v>163</v>
      </c>
      <c r="Q1451" s="80" t="s">
        <v>163</v>
      </c>
      <c r="R1451" s="79"/>
      <c r="T1451" t="s">
        <v>163</v>
      </c>
      <c r="U1451" t="s">
        <v>163</v>
      </c>
      <c r="V1451" t="s">
        <v>163</v>
      </c>
    </row>
    <row r="1452" spans="2:22" x14ac:dyDescent="0.35">
      <c r="B1452" t="s">
        <v>163</v>
      </c>
      <c r="C1452" s="79" t="s">
        <v>163</v>
      </c>
      <c r="E1452" t="s">
        <v>163</v>
      </c>
      <c r="F1452" t="s">
        <v>163</v>
      </c>
      <c r="G1452" t="s">
        <v>163</v>
      </c>
      <c r="H1452" t="s">
        <v>163</v>
      </c>
      <c r="I1452" t="s">
        <v>163</v>
      </c>
      <c r="J1452" t="s">
        <v>163</v>
      </c>
      <c r="K1452" t="s">
        <v>163</v>
      </c>
      <c r="L1452" t="s">
        <v>163</v>
      </c>
      <c r="M1452" t="s">
        <v>163</v>
      </c>
      <c r="N1452" t="s">
        <v>163</v>
      </c>
      <c r="O1452" t="s">
        <v>163</v>
      </c>
      <c r="P1452" t="s">
        <v>163</v>
      </c>
      <c r="Q1452" s="80" t="s">
        <v>163</v>
      </c>
      <c r="R1452" s="79"/>
      <c r="T1452" t="s">
        <v>163</v>
      </c>
      <c r="U1452" t="s">
        <v>163</v>
      </c>
      <c r="V1452" t="s">
        <v>163</v>
      </c>
    </row>
    <row r="1453" spans="2:22" x14ac:dyDescent="0.35">
      <c r="B1453" t="s">
        <v>163</v>
      </c>
      <c r="C1453" s="79" t="s">
        <v>163</v>
      </c>
      <c r="E1453" t="s">
        <v>163</v>
      </c>
      <c r="F1453" t="s">
        <v>163</v>
      </c>
      <c r="G1453" t="s">
        <v>163</v>
      </c>
      <c r="H1453" t="s">
        <v>163</v>
      </c>
      <c r="I1453" t="s">
        <v>163</v>
      </c>
      <c r="J1453" t="s">
        <v>163</v>
      </c>
      <c r="K1453" t="s">
        <v>163</v>
      </c>
      <c r="L1453" t="s">
        <v>163</v>
      </c>
      <c r="M1453" t="s">
        <v>163</v>
      </c>
      <c r="N1453" t="s">
        <v>163</v>
      </c>
      <c r="O1453" t="s">
        <v>163</v>
      </c>
      <c r="P1453" t="s">
        <v>163</v>
      </c>
      <c r="Q1453" s="80" t="s">
        <v>163</v>
      </c>
      <c r="R1453" s="79"/>
      <c r="T1453" t="s">
        <v>163</v>
      </c>
      <c r="U1453" t="s">
        <v>163</v>
      </c>
      <c r="V1453" t="s">
        <v>163</v>
      </c>
    </row>
    <row r="1454" spans="2:22" x14ac:dyDescent="0.35">
      <c r="B1454" t="s">
        <v>163</v>
      </c>
      <c r="C1454" s="79" t="s">
        <v>163</v>
      </c>
      <c r="E1454" t="s">
        <v>163</v>
      </c>
      <c r="F1454" t="s">
        <v>163</v>
      </c>
      <c r="G1454" t="s">
        <v>163</v>
      </c>
      <c r="H1454" t="s">
        <v>163</v>
      </c>
      <c r="I1454" t="s">
        <v>163</v>
      </c>
      <c r="J1454" t="s">
        <v>163</v>
      </c>
      <c r="K1454" t="s">
        <v>163</v>
      </c>
      <c r="L1454" t="s">
        <v>163</v>
      </c>
      <c r="M1454" t="s">
        <v>163</v>
      </c>
      <c r="N1454" t="s">
        <v>163</v>
      </c>
      <c r="O1454" t="s">
        <v>163</v>
      </c>
      <c r="P1454" t="s">
        <v>163</v>
      </c>
      <c r="Q1454" s="80" t="s">
        <v>163</v>
      </c>
      <c r="R1454" s="79"/>
      <c r="T1454" t="s">
        <v>163</v>
      </c>
      <c r="U1454" t="s">
        <v>163</v>
      </c>
      <c r="V1454" t="s">
        <v>163</v>
      </c>
    </row>
    <row r="1455" spans="2:22" x14ac:dyDescent="0.35">
      <c r="B1455" t="s">
        <v>163</v>
      </c>
      <c r="C1455" s="79" t="s">
        <v>163</v>
      </c>
      <c r="E1455" t="s">
        <v>163</v>
      </c>
      <c r="F1455" t="s">
        <v>163</v>
      </c>
      <c r="G1455" t="s">
        <v>163</v>
      </c>
      <c r="H1455" t="s">
        <v>163</v>
      </c>
      <c r="I1455" t="s">
        <v>163</v>
      </c>
      <c r="J1455" t="s">
        <v>163</v>
      </c>
      <c r="K1455" t="s">
        <v>163</v>
      </c>
      <c r="L1455" t="s">
        <v>163</v>
      </c>
      <c r="M1455" t="s">
        <v>163</v>
      </c>
      <c r="N1455" t="s">
        <v>163</v>
      </c>
      <c r="O1455" t="s">
        <v>163</v>
      </c>
      <c r="P1455" t="s">
        <v>163</v>
      </c>
      <c r="Q1455" s="80" t="s">
        <v>163</v>
      </c>
      <c r="R1455" s="79"/>
      <c r="T1455" t="s">
        <v>163</v>
      </c>
      <c r="U1455" t="s">
        <v>163</v>
      </c>
      <c r="V1455" t="s">
        <v>163</v>
      </c>
    </row>
    <row r="1456" spans="2:22" x14ac:dyDescent="0.35">
      <c r="B1456" t="s">
        <v>163</v>
      </c>
      <c r="C1456" s="79" t="s">
        <v>163</v>
      </c>
      <c r="E1456" t="s">
        <v>163</v>
      </c>
      <c r="F1456" t="s">
        <v>163</v>
      </c>
      <c r="G1456" t="s">
        <v>163</v>
      </c>
      <c r="H1456" t="s">
        <v>163</v>
      </c>
      <c r="I1456" t="s">
        <v>163</v>
      </c>
      <c r="J1456" t="s">
        <v>163</v>
      </c>
      <c r="K1456" t="s">
        <v>163</v>
      </c>
      <c r="L1456" t="s">
        <v>163</v>
      </c>
      <c r="M1456" t="s">
        <v>163</v>
      </c>
      <c r="N1456" t="s">
        <v>163</v>
      </c>
      <c r="O1456" t="s">
        <v>163</v>
      </c>
      <c r="P1456" t="s">
        <v>163</v>
      </c>
      <c r="Q1456" s="80" t="s">
        <v>163</v>
      </c>
      <c r="R1456" s="79"/>
      <c r="T1456" t="s">
        <v>163</v>
      </c>
      <c r="U1456" t="s">
        <v>163</v>
      </c>
      <c r="V1456" t="s">
        <v>163</v>
      </c>
    </row>
    <row r="1457" spans="2:22" x14ac:dyDescent="0.35">
      <c r="B1457" t="s">
        <v>163</v>
      </c>
      <c r="C1457" s="79" t="s">
        <v>163</v>
      </c>
      <c r="E1457" t="s">
        <v>163</v>
      </c>
      <c r="F1457" t="s">
        <v>163</v>
      </c>
      <c r="G1457" t="s">
        <v>163</v>
      </c>
      <c r="H1457" t="s">
        <v>163</v>
      </c>
      <c r="I1457" t="s">
        <v>163</v>
      </c>
      <c r="J1457" t="s">
        <v>163</v>
      </c>
      <c r="K1457" t="s">
        <v>163</v>
      </c>
      <c r="L1457" t="s">
        <v>163</v>
      </c>
      <c r="M1457" t="s">
        <v>163</v>
      </c>
      <c r="N1457" t="s">
        <v>163</v>
      </c>
      <c r="O1457" t="s">
        <v>163</v>
      </c>
      <c r="P1457" t="s">
        <v>163</v>
      </c>
      <c r="Q1457" s="80" t="s">
        <v>163</v>
      </c>
      <c r="R1457" s="79"/>
      <c r="T1457" t="s">
        <v>163</v>
      </c>
      <c r="U1457" t="s">
        <v>163</v>
      </c>
      <c r="V1457" t="s">
        <v>163</v>
      </c>
    </row>
    <row r="1458" spans="2:22" x14ac:dyDescent="0.35">
      <c r="B1458" t="s">
        <v>163</v>
      </c>
      <c r="C1458" s="79" t="s">
        <v>163</v>
      </c>
      <c r="E1458" t="s">
        <v>163</v>
      </c>
      <c r="F1458" t="s">
        <v>163</v>
      </c>
      <c r="G1458" t="s">
        <v>163</v>
      </c>
      <c r="H1458" t="s">
        <v>163</v>
      </c>
      <c r="I1458" t="s">
        <v>163</v>
      </c>
      <c r="J1458" t="s">
        <v>163</v>
      </c>
      <c r="K1458" t="s">
        <v>163</v>
      </c>
      <c r="L1458" t="s">
        <v>163</v>
      </c>
      <c r="M1458" t="s">
        <v>163</v>
      </c>
      <c r="N1458" t="s">
        <v>163</v>
      </c>
      <c r="O1458" t="s">
        <v>163</v>
      </c>
      <c r="P1458" t="s">
        <v>163</v>
      </c>
      <c r="Q1458" s="80" t="s">
        <v>163</v>
      </c>
      <c r="R1458" s="79"/>
      <c r="T1458" t="s">
        <v>163</v>
      </c>
      <c r="U1458" t="s">
        <v>163</v>
      </c>
      <c r="V1458" t="s">
        <v>163</v>
      </c>
    </row>
    <row r="1459" spans="2:22" x14ac:dyDescent="0.35">
      <c r="B1459" t="s">
        <v>163</v>
      </c>
      <c r="C1459" s="79" t="s">
        <v>163</v>
      </c>
      <c r="E1459" t="s">
        <v>163</v>
      </c>
      <c r="F1459" t="s">
        <v>163</v>
      </c>
      <c r="G1459" t="s">
        <v>163</v>
      </c>
      <c r="H1459" t="s">
        <v>163</v>
      </c>
      <c r="I1459" t="s">
        <v>163</v>
      </c>
      <c r="J1459" t="s">
        <v>163</v>
      </c>
      <c r="K1459" t="s">
        <v>163</v>
      </c>
      <c r="L1459" t="s">
        <v>163</v>
      </c>
      <c r="M1459" t="s">
        <v>163</v>
      </c>
      <c r="N1459" t="s">
        <v>163</v>
      </c>
      <c r="O1459" t="s">
        <v>163</v>
      </c>
      <c r="P1459" t="s">
        <v>163</v>
      </c>
      <c r="Q1459" s="80" t="s">
        <v>163</v>
      </c>
      <c r="R1459" s="79"/>
      <c r="T1459" t="s">
        <v>163</v>
      </c>
      <c r="U1459" t="s">
        <v>163</v>
      </c>
      <c r="V1459" t="s">
        <v>163</v>
      </c>
    </row>
    <row r="1460" spans="2:22" x14ac:dyDescent="0.35">
      <c r="B1460" t="s">
        <v>163</v>
      </c>
      <c r="C1460" s="79" t="s">
        <v>163</v>
      </c>
      <c r="E1460" t="s">
        <v>163</v>
      </c>
      <c r="F1460" t="s">
        <v>163</v>
      </c>
      <c r="G1460" t="s">
        <v>163</v>
      </c>
      <c r="H1460" t="s">
        <v>163</v>
      </c>
      <c r="I1460" t="s">
        <v>163</v>
      </c>
      <c r="J1460" t="s">
        <v>163</v>
      </c>
      <c r="K1460" t="s">
        <v>163</v>
      </c>
      <c r="L1460" t="s">
        <v>163</v>
      </c>
      <c r="M1460" t="s">
        <v>163</v>
      </c>
      <c r="N1460" t="s">
        <v>163</v>
      </c>
      <c r="O1460" t="s">
        <v>163</v>
      </c>
      <c r="P1460" t="s">
        <v>163</v>
      </c>
      <c r="Q1460" s="80" t="s">
        <v>163</v>
      </c>
      <c r="R1460" s="79"/>
      <c r="T1460" t="s">
        <v>163</v>
      </c>
      <c r="U1460" t="s">
        <v>163</v>
      </c>
      <c r="V1460" t="s">
        <v>163</v>
      </c>
    </row>
    <row r="1461" spans="2:22" x14ac:dyDescent="0.35">
      <c r="B1461" t="s">
        <v>163</v>
      </c>
      <c r="C1461" s="79" t="s">
        <v>163</v>
      </c>
      <c r="E1461" t="s">
        <v>163</v>
      </c>
      <c r="F1461" t="s">
        <v>163</v>
      </c>
      <c r="G1461" t="s">
        <v>163</v>
      </c>
      <c r="H1461" t="s">
        <v>163</v>
      </c>
      <c r="I1461" t="s">
        <v>163</v>
      </c>
      <c r="J1461" t="s">
        <v>163</v>
      </c>
      <c r="K1461" t="s">
        <v>163</v>
      </c>
      <c r="L1461" t="s">
        <v>163</v>
      </c>
      <c r="M1461" t="s">
        <v>163</v>
      </c>
      <c r="N1461" t="s">
        <v>163</v>
      </c>
      <c r="O1461" t="s">
        <v>163</v>
      </c>
      <c r="P1461" t="s">
        <v>163</v>
      </c>
      <c r="Q1461" s="80" t="s">
        <v>163</v>
      </c>
      <c r="R1461" s="79"/>
      <c r="T1461" t="s">
        <v>163</v>
      </c>
      <c r="U1461" t="s">
        <v>163</v>
      </c>
      <c r="V1461" t="s">
        <v>163</v>
      </c>
    </row>
    <row r="1462" spans="2:22" x14ac:dyDescent="0.35">
      <c r="B1462" t="s">
        <v>163</v>
      </c>
      <c r="C1462" s="79" t="s">
        <v>163</v>
      </c>
      <c r="E1462" t="s">
        <v>163</v>
      </c>
      <c r="F1462" t="s">
        <v>163</v>
      </c>
      <c r="G1462" t="s">
        <v>163</v>
      </c>
      <c r="H1462" t="s">
        <v>163</v>
      </c>
      <c r="I1462" t="s">
        <v>163</v>
      </c>
      <c r="J1462" t="s">
        <v>163</v>
      </c>
      <c r="K1462" t="s">
        <v>163</v>
      </c>
      <c r="L1462" t="s">
        <v>163</v>
      </c>
      <c r="M1462" t="s">
        <v>163</v>
      </c>
      <c r="N1462" t="s">
        <v>163</v>
      </c>
      <c r="O1462" t="s">
        <v>163</v>
      </c>
      <c r="P1462" t="s">
        <v>163</v>
      </c>
      <c r="Q1462" s="80" t="s">
        <v>163</v>
      </c>
      <c r="R1462" s="79"/>
      <c r="T1462" t="s">
        <v>163</v>
      </c>
      <c r="U1462" t="s">
        <v>163</v>
      </c>
      <c r="V1462" t="s">
        <v>163</v>
      </c>
    </row>
    <row r="1463" spans="2:22" x14ac:dyDescent="0.35">
      <c r="B1463" t="s">
        <v>163</v>
      </c>
      <c r="C1463" s="79" t="s">
        <v>163</v>
      </c>
      <c r="E1463" t="s">
        <v>163</v>
      </c>
      <c r="F1463" t="s">
        <v>163</v>
      </c>
      <c r="G1463" t="s">
        <v>163</v>
      </c>
      <c r="H1463" t="s">
        <v>163</v>
      </c>
      <c r="I1463" t="s">
        <v>163</v>
      </c>
      <c r="J1463" t="s">
        <v>163</v>
      </c>
      <c r="K1463" t="s">
        <v>163</v>
      </c>
      <c r="L1463" t="s">
        <v>163</v>
      </c>
      <c r="M1463" t="s">
        <v>163</v>
      </c>
      <c r="N1463" t="s">
        <v>163</v>
      </c>
      <c r="O1463" t="s">
        <v>163</v>
      </c>
      <c r="P1463" t="s">
        <v>163</v>
      </c>
      <c r="Q1463" s="80" t="s">
        <v>163</v>
      </c>
      <c r="R1463" s="79"/>
      <c r="T1463" t="s">
        <v>163</v>
      </c>
      <c r="U1463" t="s">
        <v>163</v>
      </c>
      <c r="V1463" t="s">
        <v>163</v>
      </c>
    </row>
    <row r="1464" spans="2:22" x14ac:dyDescent="0.35">
      <c r="B1464" t="s">
        <v>163</v>
      </c>
      <c r="C1464" s="79" t="s">
        <v>163</v>
      </c>
      <c r="E1464" t="s">
        <v>163</v>
      </c>
      <c r="F1464" t="s">
        <v>163</v>
      </c>
      <c r="G1464" t="s">
        <v>163</v>
      </c>
      <c r="H1464" t="s">
        <v>163</v>
      </c>
      <c r="I1464" t="s">
        <v>163</v>
      </c>
      <c r="J1464" t="s">
        <v>163</v>
      </c>
      <c r="K1464" t="s">
        <v>163</v>
      </c>
      <c r="L1464" t="s">
        <v>163</v>
      </c>
      <c r="M1464" t="s">
        <v>163</v>
      </c>
      <c r="N1464" t="s">
        <v>163</v>
      </c>
      <c r="O1464" t="s">
        <v>163</v>
      </c>
      <c r="P1464" t="s">
        <v>163</v>
      </c>
      <c r="Q1464" s="80" t="s">
        <v>163</v>
      </c>
      <c r="R1464" s="79"/>
      <c r="T1464" t="s">
        <v>163</v>
      </c>
      <c r="U1464" t="s">
        <v>163</v>
      </c>
      <c r="V1464" t="s">
        <v>163</v>
      </c>
    </row>
    <row r="1465" spans="2:22" x14ac:dyDescent="0.35">
      <c r="B1465" t="s">
        <v>163</v>
      </c>
      <c r="C1465" s="79" t="s">
        <v>163</v>
      </c>
      <c r="E1465" t="s">
        <v>163</v>
      </c>
      <c r="F1465" t="s">
        <v>163</v>
      </c>
      <c r="G1465" t="s">
        <v>163</v>
      </c>
      <c r="H1465" t="s">
        <v>163</v>
      </c>
      <c r="I1465" t="s">
        <v>163</v>
      </c>
      <c r="J1465" t="s">
        <v>163</v>
      </c>
      <c r="K1465" t="s">
        <v>163</v>
      </c>
      <c r="L1465" t="s">
        <v>163</v>
      </c>
      <c r="M1465" t="s">
        <v>163</v>
      </c>
      <c r="N1465" t="s">
        <v>163</v>
      </c>
      <c r="O1465" t="s">
        <v>163</v>
      </c>
      <c r="P1465" t="s">
        <v>163</v>
      </c>
      <c r="Q1465" s="80" t="s">
        <v>163</v>
      </c>
      <c r="R1465" s="79"/>
      <c r="T1465" t="s">
        <v>163</v>
      </c>
      <c r="U1465" t="s">
        <v>163</v>
      </c>
      <c r="V1465" t="s">
        <v>163</v>
      </c>
    </row>
    <row r="1466" spans="2:22" x14ac:dyDescent="0.35">
      <c r="B1466" t="s">
        <v>163</v>
      </c>
      <c r="C1466" s="79" t="s">
        <v>163</v>
      </c>
      <c r="E1466" t="s">
        <v>163</v>
      </c>
      <c r="F1466" t="s">
        <v>163</v>
      </c>
      <c r="G1466" t="s">
        <v>163</v>
      </c>
      <c r="H1466" t="s">
        <v>163</v>
      </c>
      <c r="I1466" t="s">
        <v>163</v>
      </c>
      <c r="J1466" t="s">
        <v>163</v>
      </c>
      <c r="K1466" t="s">
        <v>163</v>
      </c>
      <c r="L1466" t="s">
        <v>163</v>
      </c>
      <c r="M1466" t="s">
        <v>163</v>
      </c>
      <c r="N1466" t="s">
        <v>163</v>
      </c>
      <c r="O1466" t="s">
        <v>163</v>
      </c>
      <c r="P1466" t="s">
        <v>163</v>
      </c>
      <c r="Q1466" s="80" t="s">
        <v>163</v>
      </c>
      <c r="R1466" s="79"/>
      <c r="T1466" t="s">
        <v>163</v>
      </c>
      <c r="U1466" t="s">
        <v>163</v>
      </c>
      <c r="V1466" t="s">
        <v>163</v>
      </c>
    </row>
    <row r="1467" spans="2:22" x14ac:dyDescent="0.35">
      <c r="B1467" t="s">
        <v>163</v>
      </c>
      <c r="C1467" s="79" t="s">
        <v>163</v>
      </c>
      <c r="E1467" t="s">
        <v>163</v>
      </c>
      <c r="F1467" t="s">
        <v>163</v>
      </c>
      <c r="G1467" t="s">
        <v>163</v>
      </c>
      <c r="H1467" t="s">
        <v>163</v>
      </c>
      <c r="I1467" t="s">
        <v>163</v>
      </c>
      <c r="J1467" t="s">
        <v>163</v>
      </c>
      <c r="K1467" t="s">
        <v>163</v>
      </c>
      <c r="L1467" t="s">
        <v>163</v>
      </c>
      <c r="M1467" t="s">
        <v>163</v>
      </c>
      <c r="N1467" t="s">
        <v>163</v>
      </c>
      <c r="O1467" t="s">
        <v>163</v>
      </c>
      <c r="P1467" t="s">
        <v>163</v>
      </c>
      <c r="Q1467" s="80" t="s">
        <v>163</v>
      </c>
      <c r="R1467" s="79"/>
      <c r="T1467" t="s">
        <v>163</v>
      </c>
      <c r="U1467" t="s">
        <v>163</v>
      </c>
      <c r="V1467" t="s">
        <v>163</v>
      </c>
    </row>
    <row r="1468" spans="2:22" x14ac:dyDescent="0.35">
      <c r="B1468" t="s">
        <v>163</v>
      </c>
      <c r="C1468" s="79" t="s">
        <v>163</v>
      </c>
      <c r="E1468" t="s">
        <v>163</v>
      </c>
      <c r="F1468" t="s">
        <v>163</v>
      </c>
      <c r="G1468" t="s">
        <v>163</v>
      </c>
      <c r="H1468" t="s">
        <v>163</v>
      </c>
      <c r="I1468" t="s">
        <v>163</v>
      </c>
      <c r="J1468" t="s">
        <v>163</v>
      </c>
      <c r="K1468" t="s">
        <v>163</v>
      </c>
      <c r="L1468" t="s">
        <v>163</v>
      </c>
      <c r="M1468" t="s">
        <v>163</v>
      </c>
      <c r="N1468" t="s">
        <v>163</v>
      </c>
      <c r="O1468" t="s">
        <v>163</v>
      </c>
      <c r="P1468" t="s">
        <v>163</v>
      </c>
      <c r="Q1468" s="80" t="s">
        <v>163</v>
      </c>
      <c r="R1468" s="79"/>
      <c r="T1468" t="s">
        <v>163</v>
      </c>
      <c r="U1468" t="s">
        <v>163</v>
      </c>
      <c r="V1468" t="s">
        <v>163</v>
      </c>
    </row>
    <row r="1469" spans="2:22" x14ac:dyDescent="0.35">
      <c r="B1469" t="s">
        <v>163</v>
      </c>
      <c r="C1469" s="79" t="s">
        <v>163</v>
      </c>
      <c r="E1469" t="s">
        <v>163</v>
      </c>
      <c r="F1469" t="s">
        <v>163</v>
      </c>
      <c r="G1469" t="s">
        <v>163</v>
      </c>
      <c r="H1469" t="s">
        <v>163</v>
      </c>
      <c r="I1469" t="s">
        <v>163</v>
      </c>
      <c r="J1469" t="s">
        <v>163</v>
      </c>
      <c r="K1469" t="s">
        <v>163</v>
      </c>
      <c r="L1469" t="s">
        <v>163</v>
      </c>
      <c r="M1469" t="s">
        <v>163</v>
      </c>
      <c r="N1469" t="s">
        <v>163</v>
      </c>
      <c r="O1469" t="s">
        <v>163</v>
      </c>
      <c r="P1469" t="s">
        <v>163</v>
      </c>
      <c r="Q1469" s="80" t="s">
        <v>163</v>
      </c>
      <c r="R1469" s="79"/>
      <c r="T1469" t="s">
        <v>163</v>
      </c>
      <c r="U1469" t="s">
        <v>163</v>
      </c>
      <c r="V1469" t="s">
        <v>163</v>
      </c>
    </row>
    <row r="1470" spans="2:22" x14ac:dyDescent="0.35">
      <c r="B1470" t="s">
        <v>163</v>
      </c>
      <c r="C1470" s="79" t="s">
        <v>163</v>
      </c>
      <c r="E1470" t="s">
        <v>163</v>
      </c>
      <c r="F1470" t="s">
        <v>163</v>
      </c>
      <c r="G1470" t="s">
        <v>163</v>
      </c>
      <c r="H1470" t="s">
        <v>163</v>
      </c>
      <c r="I1470" t="s">
        <v>163</v>
      </c>
      <c r="J1470" t="s">
        <v>163</v>
      </c>
      <c r="K1470" t="s">
        <v>163</v>
      </c>
      <c r="L1470" t="s">
        <v>163</v>
      </c>
      <c r="M1470" t="s">
        <v>163</v>
      </c>
      <c r="N1470" t="s">
        <v>163</v>
      </c>
      <c r="O1470" t="s">
        <v>163</v>
      </c>
      <c r="P1470" t="s">
        <v>163</v>
      </c>
      <c r="Q1470" s="80" t="s">
        <v>163</v>
      </c>
      <c r="R1470" s="79"/>
      <c r="T1470" t="s">
        <v>163</v>
      </c>
      <c r="U1470" t="s">
        <v>163</v>
      </c>
      <c r="V1470" t="s">
        <v>163</v>
      </c>
    </row>
    <row r="1471" spans="2:22" x14ac:dyDescent="0.35">
      <c r="B1471" t="s">
        <v>163</v>
      </c>
      <c r="C1471" s="79" t="s">
        <v>163</v>
      </c>
      <c r="E1471" t="s">
        <v>163</v>
      </c>
      <c r="F1471" t="s">
        <v>163</v>
      </c>
      <c r="G1471" t="s">
        <v>163</v>
      </c>
      <c r="H1471" t="s">
        <v>163</v>
      </c>
      <c r="I1471" t="s">
        <v>163</v>
      </c>
      <c r="J1471" t="s">
        <v>163</v>
      </c>
      <c r="K1471" t="s">
        <v>163</v>
      </c>
      <c r="L1471" t="s">
        <v>163</v>
      </c>
      <c r="M1471" t="s">
        <v>163</v>
      </c>
      <c r="N1471" t="s">
        <v>163</v>
      </c>
      <c r="O1471" t="s">
        <v>163</v>
      </c>
      <c r="P1471" t="s">
        <v>163</v>
      </c>
      <c r="Q1471" s="80" t="s">
        <v>163</v>
      </c>
      <c r="R1471" s="79"/>
      <c r="T1471" t="s">
        <v>163</v>
      </c>
      <c r="U1471" t="s">
        <v>163</v>
      </c>
      <c r="V1471" t="s">
        <v>163</v>
      </c>
    </row>
    <row r="1472" spans="2:22" x14ac:dyDescent="0.35">
      <c r="B1472" t="s">
        <v>163</v>
      </c>
      <c r="C1472" s="79" t="s">
        <v>163</v>
      </c>
      <c r="E1472" t="s">
        <v>163</v>
      </c>
      <c r="F1472" t="s">
        <v>163</v>
      </c>
      <c r="G1472" t="s">
        <v>163</v>
      </c>
      <c r="H1472" t="s">
        <v>163</v>
      </c>
      <c r="I1472" t="s">
        <v>163</v>
      </c>
      <c r="J1472" t="s">
        <v>163</v>
      </c>
      <c r="K1472" t="s">
        <v>163</v>
      </c>
      <c r="L1472" t="s">
        <v>163</v>
      </c>
      <c r="M1472" t="s">
        <v>163</v>
      </c>
      <c r="N1472" t="s">
        <v>163</v>
      </c>
      <c r="O1472" t="s">
        <v>163</v>
      </c>
      <c r="P1472" t="s">
        <v>163</v>
      </c>
      <c r="Q1472" s="80" t="s">
        <v>163</v>
      </c>
      <c r="R1472" s="79"/>
      <c r="T1472" t="s">
        <v>163</v>
      </c>
      <c r="U1472" t="s">
        <v>163</v>
      </c>
      <c r="V1472" t="s">
        <v>163</v>
      </c>
    </row>
    <row r="1473" spans="2:22" x14ac:dyDescent="0.35">
      <c r="B1473" t="s">
        <v>163</v>
      </c>
      <c r="C1473" s="79" t="s">
        <v>163</v>
      </c>
      <c r="E1473" t="s">
        <v>163</v>
      </c>
      <c r="F1473" t="s">
        <v>163</v>
      </c>
      <c r="G1473" t="s">
        <v>163</v>
      </c>
      <c r="H1473" t="s">
        <v>163</v>
      </c>
      <c r="I1473" t="s">
        <v>163</v>
      </c>
      <c r="J1473" t="s">
        <v>163</v>
      </c>
      <c r="K1473" t="s">
        <v>163</v>
      </c>
      <c r="L1473" t="s">
        <v>163</v>
      </c>
      <c r="M1473" t="s">
        <v>163</v>
      </c>
      <c r="N1473" t="s">
        <v>163</v>
      </c>
      <c r="O1473" t="s">
        <v>163</v>
      </c>
      <c r="P1473" t="s">
        <v>163</v>
      </c>
      <c r="Q1473" s="80" t="s">
        <v>163</v>
      </c>
      <c r="R1473" s="79"/>
      <c r="T1473" t="s">
        <v>163</v>
      </c>
      <c r="U1473" t="s">
        <v>163</v>
      </c>
      <c r="V1473" t="s">
        <v>163</v>
      </c>
    </row>
    <row r="1474" spans="2:22" x14ac:dyDescent="0.35">
      <c r="B1474" t="s">
        <v>163</v>
      </c>
      <c r="C1474" s="79" t="s">
        <v>163</v>
      </c>
      <c r="E1474" t="s">
        <v>163</v>
      </c>
      <c r="F1474" t="s">
        <v>163</v>
      </c>
      <c r="G1474" t="s">
        <v>163</v>
      </c>
      <c r="H1474" t="s">
        <v>163</v>
      </c>
      <c r="I1474" t="s">
        <v>163</v>
      </c>
      <c r="J1474" t="s">
        <v>163</v>
      </c>
      <c r="K1474" t="s">
        <v>163</v>
      </c>
      <c r="L1474" t="s">
        <v>163</v>
      </c>
      <c r="M1474" t="s">
        <v>163</v>
      </c>
      <c r="N1474" t="s">
        <v>163</v>
      </c>
      <c r="O1474" t="s">
        <v>163</v>
      </c>
      <c r="P1474" t="s">
        <v>163</v>
      </c>
      <c r="Q1474" s="80" t="s">
        <v>163</v>
      </c>
      <c r="R1474" s="79"/>
      <c r="T1474" t="s">
        <v>163</v>
      </c>
      <c r="U1474" t="s">
        <v>163</v>
      </c>
      <c r="V1474" t="s">
        <v>163</v>
      </c>
    </row>
    <row r="1475" spans="2:22" x14ac:dyDescent="0.35">
      <c r="B1475" t="s">
        <v>163</v>
      </c>
      <c r="C1475" s="79" t="s">
        <v>163</v>
      </c>
      <c r="E1475" t="s">
        <v>163</v>
      </c>
      <c r="F1475" t="s">
        <v>163</v>
      </c>
      <c r="G1475" t="s">
        <v>163</v>
      </c>
      <c r="H1475" t="s">
        <v>163</v>
      </c>
      <c r="I1475" t="s">
        <v>163</v>
      </c>
      <c r="J1475" t="s">
        <v>163</v>
      </c>
      <c r="K1475" t="s">
        <v>163</v>
      </c>
      <c r="L1475" t="s">
        <v>163</v>
      </c>
      <c r="M1475" t="s">
        <v>163</v>
      </c>
      <c r="N1475" t="s">
        <v>163</v>
      </c>
      <c r="O1475" t="s">
        <v>163</v>
      </c>
      <c r="P1475" t="s">
        <v>163</v>
      </c>
      <c r="Q1475" s="80" t="s">
        <v>163</v>
      </c>
      <c r="R1475" s="79"/>
      <c r="T1475" t="s">
        <v>163</v>
      </c>
      <c r="U1475" t="s">
        <v>163</v>
      </c>
      <c r="V1475" t="s">
        <v>163</v>
      </c>
    </row>
    <row r="1476" spans="2:22" x14ac:dyDescent="0.35">
      <c r="B1476" t="s">
        <v>163</v>
      </c>
      <c r="C1476" s="79" t="s">
        <v>163</v>
      </c>
      <c r="E1476" t="s">
        <v>163</v>
      </c>
      <c r="F1476" t="s">
        <v>163</v>
      </c>
      <c r="G1476" t="s">
        <v>163</v>
      </c>
      <c r="H1476" t="s">
        <v>163</v>
      </c>
      <c r="I1476" t="s">
        <v>163</v>
      </c>
      <c r="J1476" t="s">
        <v>163</v>
      </c>
      <c r="K1476" t="s">
        <v>163</v>
      </c>
      <c r="L1476" t="s">
        <v>163</v>
      </c>
      <c r="M1476" t="s">
        <v>163</v>
      </c>
      <c r="N1476" t="s">
        <v>163</v>
      </c>
      <c r="O1476" t="s">
        <v>163</v>
      </c>
      <c r="P1476" t="s">
        <v>163</v>
      </c>
      <c r="Q1476" s="80" t="s">
        <v>163</v>
      </c>
      <c r="R1476" s="79"/>
      <c r="T1476" t="s">
        <v>163</v>
      </c>
      <c r="U1476" t="s">
        <v>163</v>
      </c>
      <c r="V1476" t="s">
        <v>163</v>
      </c>
    </row>
    <row r="1477" spans="2:22" x14ac:dyDescent="0.35">
      <c r="B1477" t="s">
        <v>163</v>
      </c>
      <c r="C1477" s="79" t="s">
        <v>163</v>
      </c>
      <c r="E1477" t="s">
        <v>163</v>
      </c>
      <c r="F1477" t="s">
        <v>163</v>
      </c>
      <c r="G1477" t="s">
        <v>163</v>
      </c>
      <c r="H1477" t="s">
        <v>163</v>
      </c>
      <c r="I1477" t="s">
        <v>163</v>
      </c>
      <c r="J1477" t="s">
        <v>163</v>
      </c>
      <c r="K1477" t="s">
        <v>163</v>
      </c>
      <c r="L1477" t="s">
        <v>163</v>
      </c>
      <c r="M1477" t="s">
        <v>163</v>
      </c>
      <c r="N1477" t="s">
        <v>163</v>
      </c>
      <c r="O1477" t="s">
        <v>163</v>
      </c>
      <c r="P1477" t="s">
        <v>163</v>
      </c>
      <c r="Q1477" s="80" t="s">
        <v>163</v>
      </c>
      <c r="R1477" s="79"/>
      <c r="T1477" t="s">
        <v>163</v>
      </c>
      <c r="U1477" t="s">
        <v>163</v>
      </c>
      <c r="V1477" t="s">
        <v>163</v>
      </c>
    </row>
    <row r="1478" spans="2:22" x14ac:dyDescent="0.35">
      <c r="B1478" t="s">
        <v>163</v>
      </c>
      <c r="C1478" s="79" t="s">
        <v>163</v>
      </c>
      <c r="E1478" t="s">
        <v>163</v>
      </c>
      <c r="F1478" t="s">
        <v>163</v>
      </c>
      <c r="G1478" t="s">
        <v>163</v>
      </c>
      <c r="H1478" t="s">
        <v>163</v>
      </c>
      <c r="I1478" t="s">
        <v>163</v>
      </c>
      <c r="J1478" t="s">
        <v>163</v>
      </c>
      <c r="K1478" t="s">
        <v>163</v>
      </c>
      <c r="L1478" t="s">
        <v>163</v>
      </c>
      <c r="M1478" t="s">
        <v>163</v>
      </c>
      <c r="N1478" t="s">
        <v>163</v>
      </c>
      <c r="O1478" t="s">
        <v>163</v>
      </c>
      <c r="P1478" t="s">
        <v>163</v>
      </c>
      <c r="Q1478" s="80" t="s">
        <v>163</v>
      </c>
      <c r="R1478" s="79"/>
      <c r="T1478" t="s">
        <v>163</v>
      </c>
      <c r="U1478" t="s">
        <v>163</v>
      </c>
      <c r="V1478" t="s">
        <v>163</v>
      </c>
    </row>
    <row r="1479" spans="2:22" x14ac:dyDescent="0.35">
      <c r="B1479" t="s">
        <v>163</v>
      </c>
      <c r="C1479" s="79" t="s">
        <v>163</v>
      </c>
      <c r="E1479" t="s">
        <v>163</v>
      </c>
      <c r="F1479" t="s">
        <v>163</v>
      </c>
      <c r="G1479" t="s">
        <v>163</v>
      </c>
      <c r="H1479" t="s">
        <v>163</v>
      </c>
      <c r="I1479" t="s">
        <v>163</v>
      </c>
      <c r="J1479" t="s">
        <v>163</v>
      </c>
      <c r="K1479" t="s">
        <v>163</v>
      </c>
      <c r="L1479" t="s">
        <v>163</v>
      </c>
      <c r="M1479" t="s">
        <v>163</v>
      </c>
      <c r="N1479" t="s">
        <v>163</v>
      </c>
      <c r="O1479" t="s">
        <v>163</v>
      </c>
      <c r="P1479" t="s">
        <v>163</v>
      </c>
      <c r="Q1479" s="80" t="s">
        <v>163</v>
      </c>
      <c r="R1479" s="79"/>
      <c r="T1479" t="s">
        <v>163</v>
      </c>
      <c r="U1479" t="s">
        <v>163</v>
      </c>
      <c r="V1479" t="s">
        <v>163</v>
      </c>
    </row>
    <row r="1480" spans="2:22" x14ac:dyDescent="0.35">
      <c r="B1480" t="s">
        <v>163</v>
      </c>
      <c r="C1480" s="79" t="s">
        <v>163</v>
      </c>
      <c r="E1480" t="s">
        <v>163</v>
      </c>
      <c r="F1480" t="s">
        <v>163</v>
      </c>
      <c r="G1480" t="s">
        <v>163</v>
      </c>
      <c r="H1480" t="s">
        <v>163</v>
      </c>
      <c r="I1480" t="s">
        <v>163</v>
      </c>
      <c r="J1480" t="s">
        <v>163</v>
      </c>
      <c r="K1480" t="s">
        <v>163</v>
      </c>
      <c r="L1480" t="s">
        <v>163</v>
      </c>
      <c r="M1480" t="s">
        <v>163</v>
      </c>
      <c r="N1480" t="s">
        <v>163</v>
      </c>
      <c r="O1480" t="s">
        <v>163</v>
      </c>
      <c r="P1480" t="s">
        <v>163</v>
      </c>
      <c r="Q1480" s="80" t="s">
        <v>163</v>
      </c>
      <c r="R1480" s="79"/>
      <c r="T1480" t="s">
        <v>163</v>
      </c>
      <c r="U1480" t="s">
        <v>163</v>
      </c>
      <c r="V1480" t="s">
        <v>163</v>
      </c>
    </row>
    <row r="1481" spans="2:22" x14ac:dyDescent="0.35">
      <c r="B1481" t="s">
        <v>163</v>
      </c>
      <c r="C1481" s="79" t="s">
        <v>163</v>
      </c>
      <c r="E1481" t="s">
        <v>163</v>
      </c>
      <c r="F1481" t="s">
        <v>163</v>
      </c>
      <c r="G1481" t="s">
        <v>163</v>
      </c>
      <c r="H1481" t="s">
        <v>163</v>
      </c>
      <c r="I1481" t="s">
        <v>163</v>
      </c>
      <c r="J1481" t="s">
        <v>163</v>
      </c>
      <c r="K1481" t="s">
        <v>163</v>
      </c>
      <c r="L1481" t="s">
        <v>163</v>
      </c>
      <c r="M1481" t="s">
        <v>163</v>
      </c>
      <c r="N1481" t="s">
        <v>163</v>
      </c>
      <c r="O1481" t="s">
        <v>163</v>
      </c>
      <c r="P1481" t="s">
        <v>163</v>
      </c>
      <c r="Q1481" s="80" t="s">
        <v>163</v>
      </c>
      <c r="R1481" s="79"/>
      <c r="T1481" t="s">
        <v>163</v>
      </c>
      <c r="U1481" t="s">
        <v>163</v>
      </c>
      <c r="V1481" t="s">
        <v>163</v>
      </c>
    </row>
    <row r="1482" spans="2:22" x14ac:dyDescent="0.35">
      <c r="B1482" t="s">
        <v>163</v>
      </c>
      <c r="C1482" s="79" t="s">
        <v>163</v>
      </c>
      <c r="E1482" t="s">
        <v>163</v>
      </c>
      <c r="F1482" t="s">
        <v>163</v>
      </c>
      <c r="G1482" t="s">
        <v>163</v>
      </c>
      <c r="H1482" t="s">
        <v>163</v>
      </c>
      <c r="I1482" t="s">
        <v>163</v>
      </c>
      <c r="J1482" t="s">
        <v>163</v>
      </c>
      <c r="K1482" t="s">
        <v>163</v>
      </c>
      <c r="L1482" t="s">
        <v>163</v>
      </c>
      <c r="M1482" t="s">
        <v>163</v>
      </c>
      <c r="N1482" t="s">
        <v>163</v>
      </c>
      <c r="O1482" t="s">
        <v>163</v>
      </c>
      <c r="P1482" t="s">
        <v>163</v>
      </c>
      <c r="Q1482" s="80" t="s">
        <v>163</v>
      </c>
      <c r="R1482" s="79"/>
      <c r="T1482" t="s">
        <v>163</v>
      </c>
      <c r="U1482" t="s">
        <v>163</v>
      </c>
      <c r="V1482" t="s">
        <v>163</v>
      </c>
    </row>
    <row r="1483" spans="2:22" x14ac:dyDescent="0.35">
      <c r="B1483" t="s">
        <v>163</v>
      </c>
      <c r="C1483" s="79" t="s">
        <v>163</v>
      </c>
      <c r="E1483" t="s">
        <v>163</v>
      </c>
      <c r="F1483" t="s">
        <v>163</v>
      </c>
      <c r="G1483" t="s">
        <v>163</v>
      </c>
      <c r="H1483" t="s">
        <v>163</v>
      </c>
      <c r="I1483" t="s">
        <v>163</v>
      </c>
      <c r="J1483" t="s">
        <v>163</v>
      </c>
      <c r="K1483" t="s">
        <v>163</v>
      </c>
      <c r="L1483" t="s">
        <v>163</v>
      </c>
      <c r="M1483" t="s">
        <v>163</v>
      </c>
      <c r="N1483" t="s">
        <v>163</v>
      </c>
      <c r="O1483" t="s">
        <v>163</v>
      </c>
      <c r="P1483" t="s">
        <v>163</v>
      </c>
      <c r="Q1483" s="80" t="s">
        <v>163</v>
      </c>
      <c r="R1483" s="79"/>
      <c r="T1483" t="s">
        <v>163</v>
      </c>
      <c r="U1483" t="s">
        <v>163</v>
      </c>
      <c r="V1483" t="s">
        <v>163</v>
      </c>
    </row>
    <row r="1484" spans="2:22" x14ac:dyDescent="0.35">
      <c r="B1484" t="s">
        <v>163</v>
      </c>
      <c r="C1484" s="79" t="s">
        <v>163</v>
      </c>
      <c r="E1484" t="s">
        <v>163</v>
      </c>
      <c r="F1484" t="s">
        <v>163</v>
      </c>
      <c r="G1484" t="s">
        <v>163</v>
      </c>
      <c r="H1484" t="s">
        <v>163</v>
      </c>
      <c r="I1484" t="s">
        <v>163</v>
      </c>
      <c r="J1484" t="s">
        <v>163</v>
      </c>
      <c r="K1484" t="s">
        <v>163</v>
      </c>
      <c r="L1484" t="s">
        <v>163</v>
      </c>
      <c r="M1484" t="s">
        <v>163</v>
      </c>
      <c r="N1484" t="s">
        <v>163</v>
      </c>
      <c r="O1484" t="s">
        <v>163</v>
      </c>
      <c r="P1484" t="s">
        <v>163</v>
      </c>
      <c r="Q1484" s="80" t="s">
        <v>163</v>
      </c>
      <c r="R1484" s="79"/>
      <c r="T1484" t="s">
        <v>163</v>
      </c>
      <c r="U1484" t="s">
        <v>163</v>
      </c>
      <c r="V1484" t="s">
        <v>163</v>
      </c>
    </row>
    <row r="1485" spans="2:22" x14ac:dyDescent="0.35">
      <c r="B1485" t="s">
        <v>163</v>
      </c>
      <c r="C1485" s="79" t="s">
        <v>163</v>
      </c>
      <c r="E1485" t="s">
        <v>163</v>
      </c>
      <c r="F1485" t="s">
        <v>163</v>
      </c>
      <c r="G1485" t="s">
        <v>163</v>
      </c>
      <c r="H1485" t="s">
        <v>163</v>
      </c>
      <c r="I1485" t="s">
        <v>163</v>
      </c>
      <c r="J1485" t="s">
        <v>163</v>
      </c>
      <c r="K1485" t="s">
        <v>163</v>
      </c>
      <c r="L1485" t="s">
        <v>163</v>
      </c>
      <c r="M1485" t="s">
        <v>163</v>
      </c>
      <c r="N1485" t="s">
        <v>163</v>
      </c>
      <c r="O1485" t="s">
        <v>163</v>
      </c>
      <c r="P1485" t="s">
        <v>163</v>
      </c>
      <c r="Q1485" s="80" t="s">
        <v>163</v>
      </c>
      <c r="R1485" s="79"/>
      <c r="T1485" t="s">
        <v>163</v>
      </c>
      <c r="U1485" t="s">
        <v>163</v>
      </c>
      <c r="V1485" t="s">
        <v>163</v>
      </c>
    </row>
    <row r="1486" spans="2:22" x14ac:dyDescent="0.35">
      <c r="B1486" t="s">
        <v>163</v>
      </c>
      <c r="C1486" s="79" t="s">
        <v>163</v>
      </c>
      <c r="E1486" t="s">
        <v>163</v>
      </c>
      <c r="F1486" t="s">
        <v>163</v>
      </c>
      <c r="G1486" t="s">
        <v>163</v>
      </c>
      <c r="H1486" t="s">
        <v>163</v>
      </c>
      <c r="I1486" t="s">
        <v>163</v>
      </c>
      <c r="J1486" t="s">
        <v>163</v>
      </c>
      <c r="K1486" t="s">
        <v>163</v>
      </c>
      <c r="L1486" t="s">
        <v>163</v>
      </c>
      <c r="M1486" t="s">
        <v>163</v>
      </c>
      <c r="N1486" t="s">
        <v>163</v>
      </c>
      <c r="O1486" t="s">
        <v>163</v>
      </c>
      <c r="P1486" t="s">
        <v>163</v>
      </c>
      <c r="Q1486" s="80" t="s">
        <v>163</v>
      </c>
      <c r="R1486" s="79"/>
      <c r="T1486" t="s">
        <v>163</v>
      </c>
      <c r="U1486" t="s">
        <v>163</v>
      </c>
      <c r="V1486" t="s">
        <v>163</v>
      </c>
    </row>
    <row r="1487" spans="2:22" x14ac:dyDescent="0.35">
      <c r="B1487" t="s">
        <v>163</v>
      </c>
      <c r="C1487" s="79" t="s">
        <v>163</v>
      </c>
      <c r="E1487" t="s">
        <v>163</v>
      </c>
      <c r="F1487" t="s">
        <v>163</v>
      </c>
      <c r="G1487" t="s">
        <v>163</v>
      </c>
      <c r="H1487" t="s">
        <v>163</v>
      </c>
      <c r="I1487" t="s">
        <v>163</v>
      </c>
      <c r="J1487" t="s">
        <v>163</v>
      </c>
      <c r="K1487" t="s">
        <v>163</v>
      </c>
      <c r="L1487" t="s">
        <v>163</v>
      </c>
      <c r="M1487" t="s">
        <v>163</v>
      </c>
      <c r="N1487" t="s">
        <v>163</v>
      </c>
      <c r="O1487" t="s">
        <v>163</v>
      </c>
      <c r="P1487" t="s">
        <v>163</v>
      </c>
      <c r="Q1487" s="80" t="s">
        <v>163</v>
      </c>
      <c r="R1487" s="79"/>
      <c r="T1487" t="s">
        <v>163</v>
      </c>
      <c r="U1487" t="s">
        <v>163</v>
      </c>
      <c r="V1487" t="s">
        <v>163</v>
      </c>
    </row>
    <row r="1488" spans="2:22" x14ac:dyDescent="0.35">
      <c r="B1488" t="s">
        <v>163</v>
      </c>
      <c r="C1488" s="79" t="s">
        <v>163</v>
      </c>
      <c r="E1488" t="s">
        <v>163</v>
      </c>
      <c r="F1488" t="s">
        <v>163</v>
      </c>
      <c r="G1488" t="s">
        <v>163</v>
      </c>
      <c r="H1488" t="s">
        <v>163</v>
      </c>
      <c r="I1488" t="s">
        <v>163</v>
      </c>
      <c r="J1488" t="s">
        <v>163</v>
      </c>
      <c r="K1488" t="s">
        <v>163</v>
      </c>
      <c r="L1488" t="s">
        <v>163</v>
      </c>
      <c r="M1488" t="s">
        <v>163</v>
      </c>
      <c r="N1488" t="s">
        <v>163</v>
      </c>
      <c r="O1488" t="s">
        <v>163</v>
      </c>
      <c r="P1488" t="s">
        <v>163</v>
      </c>
      <c r="Q1488" s="80" t="s">
        <v>163</v>
      </c>
      <c r="R1488" s="79"/>
      <c r="T1488" t="s">
        <v>163</v>
      </c>
      <c r="U1488" t="s">
        <v>163</v>
      </c>
      <c r="V1488" t="s">
        <v>163</v>
      </c>
    </row>
    <row r="1489" spans="2:22" x14ac:dyDescent="0.35">
      <c r="B1489" t="s">
        <v>163</v>
      </c>
      <c r="C1489" s="79" t="s">
        <v>163</v>
      </c>
      <c r="E1489" t="s">
        <v>163</v>
      </c>
      <c r="F1489" t="s">
        <v>163</v>
      </c>
      <c r="G1489" t="s">
        <v>163</v>
      </c>
      <c r="H1489" t="s">
        <v>163</v>
      </c>
      <c r="I1489" t="s">
        <v>163</v>
      </c>
      <c r="J1489" t="s">
        <v>163</v>
      </c>
      <c r="K1489" t="s">
        <v>163</v>
      </c>
      <c r="L1489" t="s">
        <v>163</v>
      </c>
      <c r="M1489" t="s">
        <v>163</v>
      </c>
      <c r="N1489" t="s">
        <v>163</v>
      </c>
      <c r="O1489" t="s">
        <v>163</v>
      </c>
      <c r="P1489" t="s">
        <v>163</v>
      </c>
      <c r="Q1489" s="80" t="s">
        <v>163</v>
      </c>
      <c r="R1489" s="79"/>
      <c r="T1489" t="s">
        <v>163</v>
      </c>
      <c r="U1489" t="s">
        <v>163</v>
      </c>
      <c r="V1489" t="s">
        <v>163</v>
      </c>
    </row>
    <row r="1490" spans="2:22" x14ac:dyDescent="0.35">
      <c r="B1490" t="s">
        <v>163</v>
      </c>
      <c r="C1490" s="79" t="s">
        <v>163</v>
      </c>
      <c r="E1490" t="s">
        <v>163</v>
      </c>
      <c r="F1490" t="s">
        <v>163</v>
      </c>
      <c r="G1490" t="s">
        <v>163</v>
      </c>
      <c r="H1490" t="s">
        <v>163</v>
      </c>
      <c r="I1490" t="s">
        <v>163</v>
      </c>
      <c r="J1490" t="s">
        <v>163</v>
      </c>
      <c r="K1490" t="s">
        <v>163</v>
      </c>
      <c r="L1490" t="s">
        <v>163</v>
      </c>
      <c r="M1490" t="s">
        <v>163</v>
      </c>
      <c r="N1490" t="s">
        <v>163</v>
      </c>
      <c r="O1490" t="s">
        <v>163</v>
      </c>
      <c r="P1490" t="s">
        <v>163</v>
      </c>
      <c r="Q1490" s="80" t="s">
        <v>163</v>
      </c>
      <c r="R1490" s="79"/>
      <c r="T1490" t="s">
        <v>163</v>
      </c>
      <c r="U1490" t="s">
        <v>163</v>
      </c>
      <c r="V1490" t="s">
        <v>163</v>
      </c>
    </row>
    <row r="1491" spans="2:22" x14ac:dyDescent="0.35">
      <c r="B1491" t="s">
        <v>163</v>
      </c>
      <c r="C1491" s="79" t="s">
        <v>163</v>
      </c>
      <c r="E1491" t="s">
        <v>163</v>
      </c>
      <c r="F1491" t="s">
        <v>163</v>
      </c>
      <c r="G1491" t="s">
        <v>163</v>
      </c>
      <c r="H1491" t="s">
        <v>163</v>
      </c>
      <c r="I1491" t="s">
        <v>163</v>
      </c>
      <c r="J1491" t="s">
        <v>163</v>
      </c>
      <c r="K1491" t="s">
        <v>163</v>
      </c>
      <c r="L1491" t="s">
        <v>163</v>
      </c>
      <c r="M1491" t="s">
        <v>163</v>
      </c>
      <c r="N1491" t="s">
        <v>163</v>
      </c>
      <c r="O1491" t="s">
        <v>163</v>
      </c>
      <c r="P1491" t="s">
        <v>163</v>
      </c>
      <c r="Q1491" s="80" t="s">
        <v>163</v>
      </c>
      <c r="R1491" s="79"/>
      <c r="T1491" t="s">
        <v>163</v>
      </c>
      <c r="U1491" t="s">
        <v>163</v>
      </c>
      <c r="V1491" t="s">
        <v>163</v>
      </c>
    </row>
    <row r="1492" spans="2:22" x14ac:dyDescent="0.35">
      <c r="B1492" t="s">
        <v>163</v>
      </c>
      <c r="C1492" s="79" t="s">
        <v>163</v>
      </c>
      <c r="E1492" t="s">
        <v>163</v>
      </c>
      <c r="F1492" t="s">
        <v>163</v>
      </c>
      <c r="G1492" t="s">
        <v>163</v>
      </c>
      <c r="H1492" t="s">
        <v>163</v>
      </c>
      <c r="I1492" t="s">
        <v>163</v>
      </c>
      <c r="J1492" t="s">
        <v>163</v>
      </c>
      <c r="K1492" t="s">
        <v>163</v>
      </c>
      <c r="L1492" t="s">
        <v>163</v>
      </c>
      <c r="M1492" t="s">
        <v>163</v>
      </c>
      <c r="N1492" t="s">
        <v>163</v>
      </c>
      <c r="O1492" t="s">
        <v>163</v>
      </c>
      <c r="P1492" t="s">
        <v>163</v>
      </c>
      <c r="Q1492" s="80" t="s">
        <v>163</v>
      </c>
      <c r="R1492" s="79"/>
      <c r="T1492" t="s">
        <v>163</v>
      </c>
      <c r="U1492" t="s">
        <v>163</v>
      </c>
      <c r="V1492" t="s">
        <v>163</v>
      </c>
    </row>
    <row r="1493" spans="2:22" x14ac:dyDescent="0.35">
      <c r="B1493" t="s">
        <v>163</v>
      </c>
      <c r="C1493" s="79" t="s">
        <v>163</v>
      </c>
      <c r="E1493" t="s">
        <v>163</v>
      </c>
      <c r="F1493" t="s">
        <v>163</v>
      </c>
      <c r="G1493" t="s">
        <v>163</v>
      </c>
      <c r="H1493" t="s">
        <v>163</v>
      </c>
      <c r="I1493" t="s">
        <v>163</v>
      </c>
      <c r="J1493" t="s">
        <v>163</v>
      </c>
      <c r="K1493" t="s">
        <v>163</v>
      </c>
      <c r="L1493" t="s">
        <v>163</v>
      </c>
      <c r="M1493" t="s">
        <v>163</v>
      </c>
      <c r="N1493" t="s">
        <v>163</v>
      </c>
      <c r="O1493" t="s">
        <v>163</v>
      </c>
      <c r="P1493" t="s">
        <v>163</v>
      </c>
      <c r="Q1493" s="80" t="s">
        <v>163</v>
      </c>
      <c r="R1493" s="79"/>
      <c r="T1493" t="s">
        <v>163</v>
      </c>
      <c r="U1493" t="s">
        <v>163</v>
      </c>
      <c r="V1493" t="s">
        <v>163</v>
      </c>
    </row>
    <row r="1494" spans="2:22" x14ac:dyDescent="0.35">
      <c r="B1494" t="s">
        <v>163</v>
      </c>
      <c r="C1494" s="79" t="s">
        <v>163</v>
      </c>
      <c r="E1494" t="s">
        <v>163</v>
      </c>
      <c r="F1494" t="s">
        <v>163</v>
      </c>
      <c r="G1494" t="s">
        <v>163</v>
      </c>
      <c r="H1494" t="s">
        <v>163</v>
      </c>
      <c r="I1494" t="s">
        <v>163</v>
      </c>
      <c r="J1494" t="s">
        <v>163</v>
      </c>
      <c r="K1494" t="s">
        <v>163</v>
      </c>
      <c r="L1494" t="s">
        <v>163</v>
      </c>
      <c r="M1494" t="s">
        <v>163</v>
      </c>
      <c r="N1494" t="s">
        <v>163</v>
      </c>
      <c r="O1494" t="s">
        <v>163</v>
      </c>
      <c r="P1494" t="s">
        <v>163</v>
      </c>
      <c r="Q1494" s="80" t="s">
        <v>163</v>
      </c>
      <c r="R1494" s="79"/>
      <c r="T1494" t="s">
        <v>163</v>
      </c>
      <c r="U1494" t="s">
        <v>163</v>
      </c>
      <c r="V1494" t="s">
        <v>163</v>
      </c>
    </row>
    <row r="1495" spans="2:22" x14ac:dyDescent="0.35">
      <c r="B1495" t="s">
        <v>163</v>
      </c>
      <c r="C1495" s="79" t="s">
        <v>163</v>
      </c>
      <c r="E1495" t="s">
        <v>163</v>
      </c>
      <c r="F1495" t="s">
        <v>163</v>
      </c>
      <c r="G1495" t="s">
        <v>163</v>
      </c>
      <c r="H1495" t="s">
        <v>163</v>
      </c>
      <c r="I1495" t="s">
        <v>163</v>
      </c>
      <c r="J1495" t="s">
        <v>163</v>
      </c>
      <c r="K1495" t="s">
        <v>163</v>
      </c>
      <c r="L1495" t="s">
        <v>163</v>
      </c>
      <c r="M1495" t="s">
        <v>163</v>
      </c>
      <c r="N1495" t="s">
        <v>163</v>
      </c>
      <c r="O1495" t="s">
        <v>163</v>
      </c>
      <c r="P1495" t="s">
        <v>163</v>
      </c>
      <c r="Q1495" s="80" t="s">
        <v>163</v>
      </c>
      <c r="R1495" s="79"/>
      <c r="T1495" t="s">
        <v>163</v>
      </c>
      <c r="U1495" t="s">
        <v>163</v>
      </c>
      <c r="V1495" t="s">
        <v>163</v>
      </c>
    </row>
    <row r="1496" spans="2:22" x14ac:dyDescent="0.35">
      <c r="B1496" t="s">
        <v>163</v>
      </c>
      <c r="C1496" s="79" t="s">
        <v>163</v>
      </c>
      <c r="E1496" t="s">
        <v>163</v>
      </c>
      <c r="F1496" t="s">
        <v>163</v>
      </c>
      <c r="G1496" t="s">
        <v>163</v>
      </c>
      <c r="H1496" t="s">
        <v>163</v>
      </c>
      <c r="I1496" t="s">
        <v>163</v>
      </c>
      <c r="J1496" t="s">
        <v>163</v>
      </c>
      <c r="K1496" t="s">
        <v>163</v>
      </c>
      <c r="L1496" t="s">
        <v>163</v>
      </c>
      <c r="M1496" t="s">
        <v>163</v>
      </c>
      <c r="N1496" t="s">
        <v>163</v>
      </c>
      <c r="O1496" t="s">
        <v>163</v>
      </c>
      <c r="P1496" t="s">
        <v>163</v>
      </c>
      <c r="Q1496" s="80" t="s">
        <v>163</v>
      </c>
      <c r="R1496" s="79"/>
      <c r="T1496" t="s">
        <v>163</v>
      </c>
      <c r="U1496" t="s">
        <v>163</v>
      </c>
      <c r="V1496" t="s">
        <v>163</v>
      </c>
    </row>
    <row r="1497" spans="2:22" x14ac:dyDescent="0.35">
      <c r="B1497" t="s">
        <v>163</v>
      </c>
      <c r="C1497" s="79" t="s">
        <v>163</v>
      </c>
      <c r="E1497" t="s">
        <v>163</v>
      </c>
      <c r="F1497" t="s">
        <v>163</v>
      </c>
      <c r="G1497" t="s">
        <v>163</v>
      </c>
      <c r="H1497" t="s">
        <v>163</v>
      </c>
      <c r="I1497" t="s">
        <v>163</v>
      </c>
      <c r="J1497" t="s">
        <v>163</v>
      </c>
      <c r="K1497" t="s">
        <v>163</v>
      </c>
      <c r="L1497" t="s">
        <v>163</v>
      </c>
      <c r="M1497" t="s">
        <v>163</v>
      </c>
      <c r="N1497" t="s">
        <v>163</v>
      </c>
      <c r="O1497" t="s">
        <v>163</v>
      </c>
      <c r="P1497" t="s">
        <v>163</v>
      </c>
      <c r="Q1497" s="80" t="s">
        <v>163</v>
      </c>
      <c r="R1497" s="79"/>
      <c r="T1497" t="s">
        <v>163</v>
      </c>
      <c r="U1497" t="s">
        <v>163</v>
      </c>
      <c r="V1497" t="s">
        <v>163</v>
      </c>
    </row>
    <row r="1498" spans="2:22" x14ac:dyDescent="0.35">
      <c r="B1498" t="s">
        <v>163</v>
      </c>
      <c r="C1498" s="79" t="s">
        <v>163</v>
      </c>
      <c r="E1498" t="s">
        <v>163</v>
      </c>
      <c r="F1498" t="s">
        <v>163</v>
      </c>
      <c r="G1498" t="s">
        <v>163</v>
      </c>
      <c r="H1498" t="s">
        <v>163</v>
      </c>
      <c r="I1498" t="s">
        <v>163</v>
      </c>
      <c r="J1498" t="s">
        <v>163</v>
      </c>
      <c r="K1498" t="s">
        <v>163</v>
      </c>
      <c r="L1498" t="s">
        <v>163</v>
      </c>
      <c r="M1498" t="s">
        <v>163</v>
      </c>
      <c r="N1498" t="s">
        <v>163</v>
      </c>
      <c r="O1498" t="s">
        <v>163</v>
      </c>
      <c r="P1498" t="s">
        <v>163</v>
      </c>
      <c r="Q1498" s="80" t="s">
        <v>163</v>
      </c>
      <c r="R1498" s="79"/>
      <c r="T1498" t="s">
        <v>163</v>
      </c>
      <c r="U1498" t="s">
        <v>163</v>
      </c>
      <c r="V1498" t="s">
        <v>163</v>
      </c>
    </row>
    <row r="1499" spans="2:22" x14ac:dyDescent="0.35">
      <c r="B1499" t="s">
        <v>163</v>
      </c>
      <c r="C1499" s="79" t="s">
        <v>163</v>
      </c>
      <c r="E1499" t="s">
        <v>163</v>
      </c>
      <c r="F1499" t="s">
        <v>163</v>
      </c>
      <c r="G1499" t="s">
        <v>163</v>
      </c>
      <c r="H1499" t="s">
        <v>163</v>
      </c>
      <c r="I1499" t="s">
        <v>163</v>
      </c>
      <c r="J1499" t="s">
        <v>163</v>
      </c>
      <c r="K1499" t="s">
        <v>163</v>
      </c>
      <c r="L1499" t="s">
        <v>163</v>
      </c>
      <c r="M1499" t="s">
        <v>163</v>
      </c>
      <c r="N1499" t="s">
        <v>163</v>
      </c>
      <c r="O1499" t="s">
        <v>163</v>
      </c>
      <c r="P1499" t="s">
        <v>163</v>
      </c>
      <c r="Q1499" s="80" t="s">
        <v>163</v>
      </c>
      <c r="R1499" s="79"/>
      <c r="T1499" t="s">
        <v>163</v>
      </c>
      <c r="U1499" t="s">
        <v>163</v>
      </c>
      <c r="V1499" t="s">
        <v>163</v>
      </c>
    </row>
    <row r="1500" spans="2:22" x14ac:dyDescent="0.35">
      <c r="B1500" t="s">
        <v>163</v>
      </c>
      <c r="C1500" s="79" t="s">
        <v>163</v>
      </c>
      <c r="E1500" t="s">
        <v>163</v>
      </c>
      <c r="F1500" t="s">
        <v>163</v>
      </c>
      <c r="G1500" t="s">
        <v>163</v>
      </c>
      <c r="H1500" t="s">
        <v>163</v>
      </c>
      <c r="I1500" t="s">
        <v>163</v>
      </c>
      <c r="J1500" t="s">
        <v>163</v>
      </c>
      <c r="K1500" t="s">
        <v>163</v>
      </c>
      <c r="L1500" t="s">
        <v>163</v>
      </c>
      <c r="M1500" t="s">
        <v>163</v>
      </c>
      <c r="N1500" t="s">
        <v>163</v>
      </c>
      <c r="O1500" t="s">
        <v>163</v>
      </c>
      <c r="P1500" t="s">
        <v>163</v>
      </c>
      <c r="Q1500" s="80" t="s">
        <v>163</v>
      </c>
      <c r="R1500" s="79"/>
      <c r="T1500" t="s">
        <v>163</v>
      </c>
      <c r="U1500" t="s">
        <v>163</v>
      </c>
      <c r="V1500" t="s">
        <v>163</v>
      </c>
    </row>
    <row r="1501" spans="2:22" x14ac:dyDescent="0.35">
      <c r="B1501" t="s">
        <v>163</v>
      </c>
      <c r="C1501" s="79" t="s">
        <v>163</v>
      </c>
      <c r="E1501" t="s">
        <v>163</v>
      </c>
      <c r="F1501" t="s">
        <v>163</v>
      </c>
      <c r="G1501" t="s">
        <v>163</v>
      </c>
      <c r="H1501" t="s">
        <v>163</v>
      </c>
      <c r="I1501" t="s">
        <v>163</v>
      </c>
      <c r="J1501" t="s">
        <v>163</v>
      </c>
      <c r="K1501" t="s">
        <v>163</v>
      </c>
      <c r="L1501" t="s">
        <v>163</v>
      </c>
      <c r="M1501" t="s">
        <v>163</v>
      </c>
      <c r="N1501" t="s">
        <v>163</v>
      </c>
      <c r="O1501" t="s">
        <v>163</v>
      </c>
      <c r="P1501" t="s">
        <v>163</v>
      </c>
      <c r="Q1501" s="80" t="s">
        <v>163</v>
      </c>
      <c r="R1501" s="79"/>
      <c r="T1501" t="s">
        <v>163</v>
      </c>
      <c r="U1501" t="s">
        <v>163</v>
      </c>
      <c r="V1501" t="s">
        <v>163</v>
      </c>
    </row>
    <row r="1502" spans="2:22" x14ac:dyDescent="0.35">
      <c r="B1502" t="s">
        <v>163</v>
      </c>
      <c r="C1502" s="79" t="s">
        <v>163</v>
      </c>
      <c r="E1502" t="s">
        <v>163</v>
      </c>
      <c r="F1502" t="s">
        <v>163</v>
      </c>
      <c r="G1502" t="s">
        <v>163</v>
      </c>
      <c r="H1502" t="s">
        <v>163</v>
      </c>
      <c r="I1502" t="s">
        <v>163</v>
      </c>
      <c r="J1502" t="s">
        <v>163</v>
      </c>
      <c r="K1502" t="s">
        <v>163</v>
      </c>
      <c r="L1502" t="s">
        <v>163</v>
      </c>
      <c r="M1502" t="s">
        <v>163</v>
      </c>
      <c r="N1502" t="s">
        <v>163</v>
      </c>
      <c r="O1502" t="s">
        <v>163</v>
      </c>
      <c r="P1502" t="s">
        <v>163</v>
      </c>
      <c r="Q1502" s="80" t="s">
        <v>163</v>
      </c>
      <c r="R1502" s="79"/>
      <c r="T1502" t="s">
        <v>163</v>
      </c>
      <c r="U1502" t="s">
        <v>163</v>
      </c>
      <c r="V1502" t="s">
        <v>163</v>
      </c>
    </row>
    <row r="1503" spans="2:22" x14ac:dyDescent="0.35">
      <c r="B1503" t="s">
        <v>163</v>
      </c>
      <c r="C1503" s="79" t="s">
        <v>163</v>
      </c>
      <c r="E1503" t="s">
        <v>163</v>
      </c>
      <c r="F1503" t="s">
        <v>163</v>
      </c>
      <c r="G1503" t="s">
        <v>163</v>
      </c>
      <c r="H1503" t="s">
        <v>163</v>
      </c>
      <c r="I1503" t="s">
        <v>163</v>
      </c>
      <c r="J1503" t="s">
        <v>163</v>
      </c>
      <c r="K1503" t="s">
        <v>163</v>
      </c>
      <c r="L1503" t="s">
        <v>163</v>
      </c>
      <c r="M1503" t="s">
        <v>163</v>
      </c>
      <c r="N1503" t="s">
        <v>163</v>
      </c>
      <c r="O1503" t="s">
        <v>163</v>
      </c>
      <c r="P1503" t="s">
        <v>163</v>
      </c>
      <c r="Q1503" s="80" t="s">
        <v>163</v>
      </c>
      <c r="R1503" s="79"/>
      <c r="T1503" t="s">
        <v>163</v>
      </c>
      <c r="U1503" t="s">
        <v>163</v>
      </c>
      <c r="V1503" t="s">
        <v>163</v>
      </c>
    </row>
    <row r="1504" spans="2:22" x14ac:dyDescent="0.35">
      <c r="B1504" t="s">
        <v>163</v>
      </c>
      <c r="C1504" s="79" t="s">
        <v>163</v>
      </c>
      <c r="E1504" t="s">
        <v>163</v>
      </c>
      <c r="F1504" t="s">
        <v>163</v>
      </c>
      <c r="G1504" t="s">
        <v>163</v>
      </c>
      <c r="H1504" t="s">
        <v>163</v>
      </c>
      <c r="I1504" t="s">
        <v>163</v>
      </c>
      <c r="J1504" t="s">
        <v>163</v>
      </c>
      <c r="K1504" t="s">
        <v>163</v>
      </c>
      <c r="L1504" t="s">
        <v>163</v>
      </c>
      <c r="M1504" t="s">
        <v>163</v>
      </c>
      <c r="N1504" t="s">
        <v>163</v>
      </c>
      <c r="O1504" t="s">
        <v>163</v>
      </c>
      <c r="P1504" t="s">
        <v>163</v>
      </c>
      <c r="Q1504" s="80" t="s">
        <v>163</v>
      </c>
      <c r="R1504" s="79"/>
      <c r="T1504" t="s">
        <v>163</v>
      </c>
      <c r="U1504" t="s">
        <v>163</v>
      </c>
      <c r="V1504" t="s">
        <v>163</v>
      </c>
    </row>
    <row r="1505" spans="2:22" x14ac:dyDescent="0.35">
      <c r="B1505" t="s">
        <v>163</v>
      </c>
      <c r="C1505" s="79" t="s">
        <v>163</v>
      </c>
      <c r="E1505" t="s">
        <v>163</v>
      </c>
      <c r="F1505" t="s">
        <v>163</v>
      </c>
      <c r="G1505" t="s">
        <v>163</v>
      </c>
      <c r="H1505" t="s">
        <v>163</v>
      </c>
      <c r="I1505" t="s">
        <v>163</v>
      </c>
      <c r="J1505" t="s">
        <v>163</v>
      </c>
      <c r="K1505" t="s">
        <v>163</v>
      </c>
      <c r="L1505" t="s">
        <v>163</v>
      </c>
      <c r="M1505" t="s">
        <v>163</v>
      </c>
      <c r="N1505" t="s">
        <v>163</v>
      </c>
      <c r="O1505" t="s">
        <v>163</v>
      </c>
      <c r="P1505" t="s">
        <v>163</v>
      </c>
      <c r="Q1505" s="80" t="s">
        <v>163</v>
      </c>
      <c r="R1505" s="79"/>
      <c r="T1505" t="s">
        <v>163</v>
      </c>
      <c r="U1505" t="s">
        <v>163</v>
      </c>
      <c r="V1505" t="s">
        <v>163</v>
      </c>
    </row>
    <row r="1506" spans="2:22" x14ac:dyDescent="0.35">
      <c r="B1506" t="s">
        <v>163</v>
      </c>
      <c r="C1506" s="79" t="s">
        <v>163</v>
      </c>
      <c r="E1506" t="s">
        <v>163</v>
      </c>
      <c r="F1506" t="s">
        <v>163</v>
      </c>
      <c r="G1506" t="s">
        <v>163</v>
      </c>
      <c r="H1506" t="s">
        <v>163</v>
      </c>
      <c r="I1506" t="s">
        <v>163</v>
      </c>
      <c r="J1506" t="s">
        <v>163</v>
      </c>
      <c r="K1506" t="s">
        <v>163</v>
      </c>
      <c r="L1506" t="s">
        <v>163</v>
      </c>
      <c r="M1506" t="s">
        <v>163</v>
      </c>
      <c r="N1506" t="s">
        <v>163</v>
      </c>
      <c r="O1506" t="s">
        <v>163</v>
      </c>
      <c r="P1506" t="s">
        <v>163</v>
      </c>
      <c r="Q1506" s="80" t="s">
        <v>163</v>
      </c>
      <c r="R1506" s="79"/>
      <c r="T1506" t="s">
        <v>163</v>
      </c>
      <c r="U1506" t="s">
        <v>163</v>
      </c>
      <c r="V1506" t="s">
        <v>163</v>
      </c>
    </row>
    <row r="1507" spans="2:22" x14ac:dyDescent="0.35">
      <c r="B1507" t="s">
        <v>163</v>
      </c>
      <c r="C1507" s="79" t="s">
        <v>163</v>
      </c>
      <c r="E1507" t="s">
        <v>163</v>
      </c>
      <c r="F1507" t="s">
        <v>163</v>
      </c>
      <c r="G1507" t="s">
        <v>163</v>
      </c>
      <c r="H1507" t="s">
        <v>163</v>
      </c>
      <c r="I1507" t="s">
        <v>163</v>
      </c>
      <c r="J1507" t="s">
        <v>163</v>
      </c>
      <c r="K1507" t="s">
        <v>163</v>
      </c>
      <c r="L1507" t="s">
        <v>163</v>
      </c>
      <c r="M1507" t="s">
        <v>163</v>
      </c>
      <c r="N1507" t="s">
        <v>163</v>
      </c>
      <c r="O1507" t="s">
        <v>163</v>
      </c>
      <c r="P1507" t="s">
        <v>163</v>
      </c>
      <c r="Q1507" s="80" t="s">
        <v>163</v>
      </c>
      <c r="R1507" s="79"/>
      <c r="T1507" t="s">
        <v>163</v>
      </c>
      <c r="U1507" t="s">
        <v>163</v>
      </c>
      <c r="V1507" t="s">
        <v>163</v>
      </c>
    </row>
    <row r="1508" spans="2:22" x14ac:dyDescent="0.35">
      <c r="B1508" t="s">
        <v>163</v>
      </c>
      <c r="C1508" s="79" t="s">
        <v>163</v>
      </c>
      <c r="E1508" t="s">
        <v>163</v>
      </c>
      <c r="F1508" t="s">
        <v>163</v>
      </c>
      <c r="G1508" t="s">
        <v>163</v>
      </c>
      <c r="H1508" t="s">
        <v>163</v>
      </c>
      <c r="I1508" t="s">
        <v>163</v>
      </c>
      <c r="J1508" t="s">
        <v>163</v>
      </c>
      <c r="K1508" t="s">
        <v>163</v>
      </c>
      <c r="L1508" t="s">
        <v>163</v>
      </c>
      <c r="M1508" t="s">
        <v>163</v>
      </c>
      <c r="N1508" t="s">
        <v>163</v>
      </c>
      <c r="O1508" t="s">
        <v>163</v>
      </c>
      <c r="P1508" t="s">
        <v>163</v>
      </c>
      <c r="Q1508" s="80" t="s">
        <v>163</v>
      </c>
      <c r="R1508" s="79"/>
      <c r="T1508" t="s">
        <v>163</v>
      </c>
      <c r="U1508" t="s">
        <v>163</v>
      </c>
      <c r="V1508" t="s">
        <v>163</v>
      </c>
    </row>
    <row r="1509" spans="2:22" x14ac:dyDescent="0.35">
      <c r="B1509" t="s">
        <v>163</v>
      </c>
      <c r="C1509" s="79" t="s">
        <v>163</v>
      </c>
      <c r="E1509" t="s">
        <v>163</v>
      </c>
      <c r="F1509" t="s">
        <v>163</v>
      </c>
      <c r="G1509" t="s">
        <v>163</v>
      </c>
      <c r="H1509" t="s">
        <v>163</v>
      </c>
      <c r="I1509" t="s">
        <v>163</v>
      </c>
      <c r="J1509" t="s">
        <v>163</v>
      </c>
      <c r="K1509" t="s">
        <v>163</v>
      </c>
      <c r="L1509" t="s">
        <v>163</v>
      </c>
      <c r="M1509" t="s">
        <v>163</v>
      </c>
      <c r="N1509" t="s">
        <v>163</v>
      </c>
      <c r="O1509" t="s">
        <v>163</v>
      </c>
      <c r="P1509" t="s">
        <v>163</v>
      </c>
      <c r="Q1509" s="80" t="s">
        <v>163</v>
      </c>
      <c r="R1509" s="79"/>
      <c r="T1509" t="s">
        <v>163</v>
      </c>
      <c r="U1509" t="s">
        <v>163</v>
      </c>
      <c r="V1509" t="s">
        <v>163</v>
      </c>
    </row>
    <row r="1510" spans="2:22" x14ac:dyDescent="0.35">
      <c r="B1510" t="s">
        <v>163</v>
      </c>
      <c r="C1510" s="79" t="s">
        <v>163</v>
      </c>
      <c r="E1510" t="s">
        <v>163</v>
      </c>
      <c r="F1510" t="s">
        <v>163</v>
      </c>
      <c r="G1510" t="s">
        <v>163</v>
      </c>
      <c r="H1510" t="s">
        <v>163</v>
      </c>
      <c r="I1510" t="s">
        <v>163</v>
      </c>
      <c r="J1510" t="s">
        <v>163</v>
      </c>
      <c r="K1510" t="s">
        <v>163</v>
      </c>
      <c r="L1510" t="s">
        <v>163</v>
      </c>
      <c r="M1510" t="s">
        <v>163</v>
      </c>
      <c r="N1510" t="s">
        <v>163</v>
      </c>
      <c r="O1510" t="s">
        <v>163</v>
      </c>
      <c r="P1510" t="s">
        <v>163</v>
      </c>
      <c r="Q1510" s="80" t="s">
        <v>163</v>
      </c>
      <c r="R1510" s="79"/>
      <c r="T1510" t="s">
        <v>163</v>
      </c>
      <c r="U1510" t="s">
        <v>163</v>
      </c>
      <c r="V1510" t="s">
        <v>163</v>
      </c>
    </row>
    <row r="1511" spans="2:22" x14ac:dyDescent="0.35">
      <c r="B1511" t="s">
        <v>163</v>
      </c>
      <c r="C1511" s="79" t="s">
        <v>163</v>
      </c>
      <c r="E1511" t="s">
        <v>163</v>
      </c>
      <c r="F1511" t="s">
        <v>163</v>
      </c>
      <c r="G1511" t="s">
        <v>163</v>
      </c>
      <c r="H1511" t="s">
        <v>163</v>
      </c>
      <c r="I1511" t="s">
        <v>163</v>
      </c>
      <c r="J1511" t="s">
        <v>163</v>
      </c>
      <c r="K1511" t="s">
        <v>163</v>
      </c>
      <c r="L1511" t="s">
        <v>163</v>
      </c>
      <c r="M1511" t="s">
        <v>163</v>
      </c>
      <c r="N1511" t="s">
        <v>163</v>
      </c>
      <c r="O1511" t="s">
        <v>163</v>
      </c>
      <c r="P1511" t="s">
        <v>163</v>
      </c>
      <c r="Q1511" s="80" t="s">
        <v>163</v>
      </c>
      <c r="R1511" s="79"/>
      <c r="T1511" t="s">
        <v>163</v>
      </c>
      <c r="U1511" t="s">
        <v>163</v>
      </c>
      <c r="V1511" t="s">
        <v>163</v>
      </c>
    </row>
    <row r="1512" spans="2:22" x14ac:dyDescent="0.35">
      <c r="B1512" t="s">
        <v>163</v>
      </c>
      <c r="C1512" s="79" t="s">
        <v>163</v>
      </c>
      <c r="E1512" t="s">
        <v>163</v>
      </c>
      <c r="F1512" t="s">
        <v>163</v>
      </c>
      <c r="G1512" t="s">
        <v>163</v>
      </c>
      <c r="H1512" t="s">
        <v>163</v>
      </c>
      <c r="I1512" t="s">
        <v>163</v>
      </c>
      <c r="J1512" t="s">
        <v>163</v>
      </c>
      <c r="K1512" t="s">
        <v>163</v>
      </c>
      <c r="L1512" t="s">
        <v>163</v>
      </c>
      <c r="M1512" t="s">
        <v>163</v>
      </c>
      <c r="N1512" t="s">
        <v>163</v>
      </c>
      <c r="O1512" t="s">
        <v>163</v>
      </c>
      <c r="P1512" t="s">
        <v>163</v>
      </c>
      <c r="Q1512" s="80" t="s">
        <v>163</v>
      </c>
      <c r="R1512" s="79"/>
      <c r="T1512" t="s">
        <v>163</v>
      </c>
      <c r="U1512" t="s">
        <v>163</v>
      </c>
      <c r="V1512" t="s">
        <v>163</v>
      </c>
    </row>
    <row r="1513" spans="2:22" x14ac:dyDescent="0.35">
      <c r="B1513" t="s">
        <v>163</v>
      </c>
      <c r="C1513" s="79" t="s">
        <v>163</v>
      </c>
      <c r="E1513" t="s">
        <v>163</v>
      </c>
      <c r="F1513" t="s">
        <v>163</v>
      </c>
      <c r="G1513" t="s">
        <v>163</v>
      </c>
      <c r="H1513" t="s">
        <v>163</v>
      </c>
      <c r="I1513" t="s">
        <v>163</v>
      </c>
      <c r="J1513" t="s">
        <v>163</v>
      </c>
      <c r="K1513" t="s">
        <v>163</v>
      </c>
      <c r="L1513" t="s">
        <v>163</v>
      </c>
      <c r="M1513" t="s">
        <v>163</v>
      </c>
      <c r="N1513" t="s">
        <v>163</v>
      </c>
      <c r="O1513" t="s">
        <v>163</v>
      </c>
      <c r="P1513" t="s">
        <v>163</v>
      </c>
      <c r="Q1513" s="80" t="s">
        <v>163</v>
      </c>
      <c r="R1513" s="79"/>
      <c r="T1513" t="s">
        <v>163</v>
      </c>
      <c r="U1513" t="s">
        <v>163</v>
      </c>
      <c r="V1513" t="s">
        <v>163</v>
      </c>
    </row>
    <row r="1514" spans="2:22" x14ac:dyDescent="0.35">
      <c r="B1514" t="s">
        <v>163</v>
      </c>
      <c r="C1514" s="79" t="s">
        <v>163</v>
      </c>
      <c r="E1514" t="s">
        <v>163</v>
      </c>
      <c r="F1514" t="s">
        <v>163</v>
      </c>
      <c r="G1514" t="s">
        <v>163</v>
      </c>
      <c r="H1514" t="s">
        <v>163</v>
      </c>
      <c r="I1514" t="s">
        <v>163</v>
      </c>
      <c r="J1514" t="s">
        <v>163</v>
      </c>
      <c r="K1514" t="s">
        <v>163</v>
      </c>
      <c r="L1514" t="s">
        <v>163</v>
      </c>
      <c r="M1514" t="s">
        <v>163</v>
      </c>
      <c r="N1514" t="s">
        <v>163</v>
      </c>
      <c r="O1514" t="s">
        <v>163</v>
      </c>
      <c r="P1514" t="s">
        <v>163</v>
      </c>
      <c r="Q1514" s="80" t="s">
        <v>163</v>
      </c>
      <c r="R1514" s="79"/>
      <c r="T1514" t="s">
        <v>163</v>
      </c>
      <c r="U1514" t="s">
        <v>163</v>
      </c>
      <c r="V1514" t="s">
        <v>163</v>
      </c>
    </row>
    <row r="1515" spans="2:22" x14ac:dyDescent="0.35">
      <c r="B1515" t="s">
        <v>163</v>
      </c>
      <c r="C1515" s="79" t="s">
        <v>163</v>
      </c>
      <c r="E1515" t="s">
        <v>163</v>
      </c>
      <c r="F1515" t="s">
        <v>163</v>
      </c>
      <c r="G1515" t="s">
        <v>163</v>
      </c>
      <c r="H1515" t="s">
        <v>163</v>
      </c>
      <c r="I1515" t="s">
        <v>163</v>
      </c>
      <c r="J1515" t="s">
        <v>163</v>
      </c>
      <c r="K1515" t="s">
        <v>163</v>
      </c>
      <c r="L1515" t="s">
        <v>163</v>
      </c>
      <c r="M1515" t="s">
        <v>163</v>
      </c>
      <c r="N1515" t="s">
        <v>163</v>
      </c>
      <c r="O1515" t="s">
        <v>163</v>
      </c>
      <c r="P1515" t="s">
        <v>163</v>
      </c>
      <c r="Q1515" s="80" t="s">
        <v>163</v>
      </c>
      <c r="R1515" s="79"/>
      <c r="T1515" t="s">
        <v>163</v>
      </c>
      <c r="U1515" t="s">
        <v>163</v>
      </c>
      <c r="V1515" t="s">
        <v>163</v>
      </c>
    </row>
    <row r="1516" spans="2:22" x14ac:dyDescent="0.35">
      <c r="B1516" t="s">
        <v>163</v>
      </c>
      <c r="C1516" s="79" t="s">
        <v>163</v>
      </c>
      <c r="E1516" t="s">
        <v>163</v>
      </c>
      <c r="F1516" t="s">
        <v>163</v>
      </c>
      <c r="G1516" t="s">
        <v>163</v>
      </c>
      <c r="H1516" t="s">
        <v>163</v>
      </c>
      <c r="I1516" t="s">
        <v>163</v>
      </c>
      <c r="J1516" t="s">
        <v>163</v>
      </c>
      <c r="K1516" t="s">
        <v>163</v>
      </c>
      <c r="L1516" t="s">
        <v>163</v>
      </c>
      <c r="M1516" t="s">
        <v>163</v>
      </c>
      <c r="N1516" t="s">
        <v>163</v>
      </c>
      <c r="O1516" t="s">
        <v>163</v>
      </c>
      <c r="P1516" t="s">
        <v>163</v>
      </c>
      <c r="Q1516" s="80" t="s">
        <v>163</v>
      </c>
      <c r="R1516" s="79"/>
      <c r="T1516" t="s">
        <v>163</v>
      </c>
      <c r="U1516" t="s">
        <v>163</v>
      </c>
      <c r="V1516" t="s">
        <v>163</v>
      </c>
    </row>
    <row r="1517" spans="2:22" x14ac:dyDescent="0.35">
      <c r="B1517" t="s">
        <v>163</v>
      </c>
      <c r="C1517" s="79" t="s">
        <v>163</v>
      </c>
      <c r="E1517" t="s">
        <v>163</v>
      </c>
      <c r="F1517" t="s">
        <v>163</v>
      </c>
      <c r="G1517" t="s">
        <v>163</v>
      </c>
      <c r="H1517" t="s">
        <v>163</v>
      </c>
      <c r="I1517" t="s">
        <v>163</v>
      </c>
      <c r="J1517" t="s">
        <v>163</v>
      </c>
      <c r="K1517" t="s">
        <v>163</v>
      </c>
      <c r="L1517" t="s">
        <v>163</v>
      </c>
      <c r="M1517" t="s">
        <v>163</v>
      </c>
      <c r="N1517" t="s">
        <v>163</v>
      </c>
      <c r="O1517" t="s">
        <v>163</v>
      </c>
      <c r="P1517" t="s">
        <v>163</v>
      </c>
      <c r="Q1517" s="80" t="s">
        <v>163</v>
      </c>
      <c r="R1517" s="79"/>
      <c r="T1517" t="s">
        <v>163</v>
      </c>
      <c r="U1517" t="s">
        <v>163</v>
      </c>
      <c r="V1517" t="s">
        <v>163</v>
      </c>
    </row>
    <row r="1518" spans="2:22" x14ac:dyDescent="0.35">
      <c r="B1518" t="s">
        <v>163</v>
      </c>
      <c r="C1518" s="79" t="s">
        <v>163</v>
      </c>
      <c r="E1518" t="s">
        <v>163</v>
      </c>
      <c r="F1518" t="s">
        <v>163</v>
      </c>
      <c r="G1518" t="s">
        <v>163</v>
      </c>
      <c r="H1518" t="s">
        <v>163</v>
      </c>
      <c r="I1518" t="s">
        <v>163</v>
      </c>
      <c r="J1518" t="s">
        <v>163</v>
      </c>
      <c r="K1518" t="s">
        <v>163</v>
      </c>
      <c r="L1518" t="s">
        <v>163</v>
      </c>
      <c r="M1518" t="s">
        <v>163</v>
      </c>
      <c r="N1518" t="s">
        <v>163</v>
      </c>
      <c r="O1518" t="s">
        <v>163</v>
      </c>
      <c r="P1518" t="s">
        <v>163</v>
      </c>
      <c r="Q1518" s="80" t="s">
        <v>163</v>
      </c>
      <c r="R1518" s="79"/>
      <c r="T1518" t="s">
        <v>163</v>
      </c>
      <c r="U1518" t="s">
        <v>163</v>
      </c>
      <c r="V1518" t="s">
        <v>163</v>
      </c>
    </row>
    <row r="1519" spans="2:22" x14ac:dyDescent="0.35">
      <c r="B1519" t="s">
        <v>163</v>
      </c>
      <c r="C1519" s="79" t="s">
        <v>163</v>
      </c>
      <c r="E1519" t="s">
        <v>163</v>
      </c>
      <c r="F1519" t="s">
        <v>163</v>
      </c>
      <c r="G1519" t="s">
        <v>163</v>
      </c>
      <c r="H1519" t="s">
        <v>163</v>
      </c>
      <c r="I1519" t="s">
        <v>163</v>
      </c>
      <c r="J1519" t="s">
        <v>163</v>
      </c>
      <c r="K1519" t="s">
        <v>163</v>
      </c>
      <c r="L1519" t="s">
        <v>163</v>
      </c>
      <c r="M1519" t="s">
        <v>163</v>
      </c>
      <c r="N1519" t="s">
        <v>163</v>
      </c>
      <c r="O1519" t="s">
        <v>163</v>
      </c>
      <c r="P1519" t="s">
        <v>163</v>
      </c>
      <c r="Q1519" s="80" t="s">
        <v>163</v>
      </c>
      <c r="R1519" s="79"/>
      <c r="T1519" t="s">
        <v>163</v>
      </c>
      <c r="U1519" t="s">
        <v>163</v>
      </c>
      <c r="V1519" t="s">
        <v>163</v>
      </c>
    </row>
    <row r="1520" spans="2:22" x14ac:dyDescent="0.35">
      <c r="B1520" t="s">
        <v>163</v>
      </c>
      <c r="C1520" s="79" t="s">
        <v>163</v>
      </c>
      <c r="E1520" t="s">
        <v>163</v>
      </c>
      <c r="F1520" t="s">
        <v>163</v>
      </c>
      <c r="G1520" t="s">
        <v>163</v>
      </c>
      <c r="H1520" t="s">
        <v>163</v>
      </c>
      <c r="I1520" t="s">
        <v>163</v>
      </c>
      <c r="J1520" t="s">
        <v>163</v>
      </c>
      <c r="K1520" t="s">
        <v>163</v>
      </c>
      <c r="L1520" t="s">
        <v>163</v>
      </c>
      <c r="M1520" t="s">
        <v>163</v>
      </c>
      <c r="N1520" t="s">
        <v>163</v>
      </c>
      <c r="O1520" t="s">
        <v>163</v>
      </c>
      <c r="P1520" t="s">
        <v>163</v>
      </c>
      <c r="Q1520" s="80" t="s">
        <v>163</v>
      </c>
      <c r="R1520" s="79"/>
      <c r="T1520" t="s">
        <v>163</v>
      </c>
      <c r="U1520" t="s">
        <v>163</v>
      </c>
      <c r="V1520" t="s">
        <v>163</v>
      </c>
    </row>
    <row r="1521" spans="2:22" x14ac:dyDescent="0.35">
      <c r="B1521" t="s">
        <v>163</v>
      </c>
      <c r="C1521" s="79" t="s">
        <v>163</v>
      </c>
      <c r="E1521" t="s">
        <v>163</v>
      </c>
      <c r="F1521" t="s">
        <v>163</v>
      </c>
      <c r="G1521" t="s">
        <v>163</v>
      </c>
      <c r="H1521" t="s">
        <v>163</v>
      </c>
      <c r="I1521" t="s">
        <v>163</v>
      </c>
      <c r="J1521" t="s">
        <v>163</v>
      </c>
      <c r="K1521" t="s">
        <v>163</v>
      </c>
      <c r="L1521" t="s">
        <v>163</v>
      </c>
      <c r="M1521" t="s">
        <v>163</v>
      </c>
      <c r="N1521" t="s">
        <v>163</v>
      </c>
      <c r="O1521" t="s">
        <v>163</v>
      </c>
      <c r="P1521" t="s">
        <v>163</v>
      </c>
      <c r="Q1521" s="80" t="s">
        <v>163</v>
      </c>
      <c r="R1521" s="79"/>
      <c r="T1521" t="s">
        <v>163</v>
      </c>
      <c r="U1521" t="s">
        <v>163</v>
      </c>
      <c r="V1521" t="s">
        <v>163</v>
      </c>
    </row>
    <row r="1522" spans="2:22" x14ac:dyDescent="0.35">
      <c r="B1522" t="s">
        <v>163</v>
      </c>
      <c r="C1522" s="79" t="s">
        <v>163</v>
      </c>
      <c r="E1522" t="s">
        <v>163</v>
      </c>
      <c r="F1522" t="s">
        <v>163</v>
      </c>
      <c r="G1522" t="s">
        <v>163</v>
      </c>
      <c r="H1522" t="s">
        <v>163</v>
      </c>
      <c r="I1522" t="s">
        <v>163</v>
      </c>
      <c r="J1522" t="s">
        <v>163</v>
      </c>
      <c r="K1522" t="s">
        <v>163</v>
      </c>
      <c r="L1522" t="s">
        <v>163</v>
      </c>
      <c r="M1522" t="s">
        <v>163</v>
      </c>
      <c r="N1522" t="s">
        <v>163</v>
      </c>
      <c r="O1522" t="s">
        <v>163</v>
      </c>
      <c r="P1522" t="s">
        <v>163</v>
      </c>
      <c r="Q1522" s="80" t="s">
        <v>163</v>
      </c>
      <c r="R1522" s="79"/>
      <c r="T1522" t="s">
        <v>163</v>
      </c>
      <c r="U1522" t="s">
        <v>163</v>
      </c>
      <c r="V1522" t="s">
        <v>163</v>
      </c>
    </row>
    <row r="1523" spans="2:22" x14ac:dyDescent="0.35">
      <c r="B1523" t="s">
        <v>163</v>
      </c>
      <c r="C1523" s="79" t="s">
        <v>163</v>
      </c>
      <c r="E1523" t="s">
        <v>163</v>
      </c>
      <c r="F1523" t="s">
        <v>163</v>
      </c>
      <c r="G1523" t="s">
        <v>163</v>
      </c>
      <c r="H1523" t="s">
        <v>163</v>
      </c>
      <c r="I1523" t="s">
        <v>163</v>
      </c>
      <c r="J1523" t="s">
        <v>163</v>
      </c>
      <c r="K1523" t="s">
        <v>163</v>
      </c>
      <c r="L1523" t="s">
        <v>163</v>
      </c>
      <c r="M1523" t="s">
        <v>163</v>
      </c>
      <c r="N1523" t="s">
        <v>163</v>
      </c>
      <c r="O1523" t="s">
        <v>163</v>
      </c>
      <c r="P1523" t="s">
        <v>163</v>
      </c>
      <c r="Q1523" s="80" t="s">
        <v>163</v>
      </c>
      <c r="R1523" s="79"/>
      <c r="T1523" t="s">
        <v>163</v>
      </c>
      <c r="U1523" t="s">
        <v>163</v>
      </c>
      <c r="V1523" t="s">
        <v>163</v>
      </c>
    </row>
    <row r="1524" spans="2:22" x14ac:dyDescent="0.35">
      <c r="B1524" t="s">
        <v>163</v>
      </c>
      <c r="C1524" s="79" t="s">
        <v>163</v>
      </c>
      <c r="E1524" t="s">
        <v>163</v>
      </c>
      <c r="F1524" t="s">
        <v>163</v>
      </c>
      <c r="G1524" t="s">
        <v>163</v>
      </c>
      <c r="H1524" t="s">
        <v>163</v>
      </c>
      <c r="I1524" t="s">
        <v>163</v>
      </c>
      <c r="J1524" t="s">
        <v>163</v>
      </c>
      <c r="K1524" t="s">
        <v>163</v>
      </c>
      <c r="L1524" t="s">
        <v>163</v>
      </c>
      <c r="M1524" t="s">
        <v>163</v>
      </c>
      <c r="N1524" t="s">
        <v>163</v>
      </c>
      <c r="O1524" t="s">
        <v>163</v>
      </c>
      <c r="P1524" t="s">
        <v>163</v>
      </c>
      <c r="Q1524" s="80" t="s">
        <v>163</v>
      </c>
      <c r="R1524" s="79"/>
      <c r="T1524" t="s">
        <v>163</v>
      </c>
      <c r="U1524" t="s">
        <v>163</v>
      </c>
      <c r="V1524" t="s">
        <v>163</v>
      </c>
    </row>
    <row r="1525" spans="2:22" x14ac:dyDescent="0.35">
      <c r="B1525" t="s">
        <v>163</v>
      </c>
      <c r="C1525" s="79" t="s">
        <v>163</v>
      </c>
      <c r="E1525" t="s">
        <v>163</v>
      </c>
      <c r="F1525" t="s">
        <v>163</v>
      </c>
      <c r="G1525" t="s">
        <v>163</v>
      </c>
      <c r="H1525" t="s">
        <v>163</v>
      </c>
      <c r="I1525" t="s">
        <v>163</v>
      </c>
      <c r="J1525" t="s">
        <v>163</v>
      </c>
      <c r="K1525" t="s">
        <v>163</v>
      </c>
      <c r="L1525" t="s">
        <v>163</v>
      </c>
      <c r="M1525" t="s">
        <v>163</v>
      </c>
      <c r="N1525" t="s">
        <v>163</v>
      </c>
      <c r="O1525" t="s">
        <v>163</v>
      </c>
      <c r="P1525" t="s">
        <v>163</v>
      </c>
      <c r="Q1525" s="80" t="s">
        <v>163</v>
      </c>
      <c r="R1525" s="79"/>
      <c r="T1525" t="s">
        <v>163</v>
      </c>
      <c r="U1525" t="s">
        <v>163</v>
      </c>
      <c r="V1525" t="s">
        <v>163</v>
      </c>
    </row>
    <row r="1526" spans="2:22" x14ac:dyDescent="0.35">
      <c r="B1526" t="s">
        <v>163</v>
      </c>
      <c r="C1526" s="79" t="s">
        <v>163</v>
      </c>
      <c r="E1526" t="s">
        <v>163</v>
      </c>
      <c r="F1526" t="s">
        <v>163</v>
      </c>
      <c r="G1526" t="s">
        <v>163</v>
      </c>
      <c r="H1526" t="s">
        <v>163</v>
      </c>
      <c r="I1526" t="s">
        <v>163</v>
      </c>
      <c r="J1526" t="s">
        <v>163</v>
      </c>
      <c r="K1526" t="s">
        <v>163</v>
      </c>
      <c r="L1526" t="s">
        <v>163</v>
      </c>
      <c r="M1526" t="s">
        <v>163</v>
      </c>
      <c r="N1526" t="s">
        <v>163</v>
      </c>
      <c r="O1526" t="s">
        <v>163</v>
      </c>
      <c r="P1526" t="s">
        <v>163</v>
      </c>
      <c r="Q1526" s="80" t="s">
        <v>163</v>
      </c>
      <c r="R1526" s="79"/>
      <c r="T1526" t="s">
        <v>163</v>
      </c>
      <c r="U1526" t="s">
        <v>163</v>
      </c>
      <c r="V1526" t="s">
        <v>163</v>
      </c>
    </row>
    <row r="1527" spans="2:22" x14ac:dyDescent="0.35">
      <c r="B1527" t="s">
        <v>163</v>
      </c>
      <c r="C1527" s="79" t="s">
        <v>163</v>
      </c>
      <c r="E1527" t="s">
        <v>163</v>
      </c>
      <c r="F1527" t="s">
        <v>163</v>
      </c>
      <c r="G1527" t="s">
        <v>163</v>
      </c>
      <c r="H1527" t="s">
        <v>163</v>
      </c>
      <c r="I1527" t="s">
        <v>163</v>
      </c>
      <c r="J1527" t="s">
        <v>163</v>
      </c>
      <c r="K1527" t="s">
        <v>163</v>
      </c>
      <c r="L1527" t="s">
        <v>163</v>
      </c>
      <c r="M1527" t="s">
        <v>163</v>
      </c>
      <c r="N1527" t="s">
        <v>163</v>
      </c>
      <c r="O1527" t="s">
        <v>163</v>
      </c>
      <c r="P1527" t="s">
        <v>163</v>
      </c>
      <c r="Q1527" s="80" t="s">
        <v>163</v>
      </c>
      <c r="R1527" s="79"/>
      <c r="T1527" t="s">
        <v>163</v>
      </c>
      <c r="U1527" t="s">
        <v>163</v>
      </c>
      <c r="V1527" t="s">
        <v>163</v>
      </c>
    </row>
    <row r="1528" spans="2:22" x14ac:dyDescent="0.35">
      <c r="B1528" t="s">
        <v>163</v>
      </c>
      <c r="C1528" s="79" t="s">
        <v>163</v>
      </c>
      <c r="E1528" t="s">
        <v>163</v>
      </c>
      <c r="F1528" t="s">
        <v>163</v>
      </c>
      <c r="G1528" t="s">
        <v>163</v>
      </c>
      <c r="H1528" t="s">
        <v>163</v>
      </c>
      <c r="I1528" t="s">
        <v>163</v>
      </c>
      <c r="J1528" t="s">
        <v>163</v>
      </c>
      <c r="K1528" t="s">
        <v>163</v>
      </c>
      <c r="L1528" t="s">
        <v>163</v>
      </c>
      <c r="M1528" t="s">
        <v>163</v>
      </c>
      <c r="N1528" t="s">
        <v>163</v>
      </c>
      <c r="O1528" t="s">
        <v>163</v>
      </c>
      <c r="P1528" t="s">
        <v>163</v>
      </c>
      <c r="Q1528" s="80" t="s">
        <v>163</v>
      </c>
      <c r="R1528" s="79"/>
      <c r="T1528" t="s">
        <v>163</v>
      </c>
      <c r="U1528" t="s">
        <v>163</v>
      </c>
      <c r="V1528" t="s">
        <v>163</v>
      </c>
    </row>
    <row r="1529" spans="2:22" x14ac:dyDescent="0.35">
      <c r="B1529" t="s">
        <v>163</v>
      </c>
      <c r="C1529" s="79" t="s">
        <v>163</v>
      </c>
      <c r="E1529" t="s">
        <v>163</v>
      </c>
      <c r="F1529" t="s">
        <v>163</v>
      </c>
      <c r="G1529" t="s">
        <v>163</v>
      </c>
      <c r="H1529" t="s">
        <v>163</v>
      </c>
      <c r="I1529" t="s">
        <v>163</v>
      </c>
      <c r="J1529" t="s">
        <v>163</v>
      </c>
      <c r="K1529" t="s">
        <v>163</v>
      </c>
      <c r="L1529" t="s">
        <v>163</v>
      </c>
      <c r="M1529" t="s">
        <v>163</v>
      </c>
      <c r="N1529" t="s">
        <v>163</v>
      </c>
      <c r="O1529" t="s">
        <v>163</v>
      </c>
      <c r="P1529" t="s">
        <v>163</v>
      </c>
      <c r="Q1529" s="80" t="s">
        <v>163</v>
      </c>
      <c r="R1529" s="79"/>
      <c r="T1529" t="s">
        <v>163</v>
      </c>
      <c r="U1529" t="s">
        <v>163</v>
      </c>
      <c r="V1529" t="s">
        <v>163</v>
      </c>
    </row>
    <row r="1530" spans="2:22" x14ac:dyDescent="0.35">
      <c r="B1530" t="s">
        <v>163</v>
      </c>
      <c r="C1530" s="79" t="s">
        <v>163</v>
      </c>
      <c r="E1530" t="s">
        <v>163</v>
      </c>
      <c r="F1530" t="s">
        <v>163</v>
      </c>
      <c r="G1530" t="s">
        <v>163</v>
      </c>
      <c r="H1530" t="s">
        <v>163</v>
      </c>
      <c r="I1530" t="s">
        <v>163</v>
      </c>
      <c r="J1530" t="s">
        <v>163</v>
      </c>
      <c r="K1530" t="s">
        <v>163</v>
      </c>
      <c r="L1530" t="s">
        <v>163</v>
      </c>
      <c r="M1530" t="s">
        <v>163</v>
      </c>
      <c r="N1530" t="s">
        <v>163</v>
      </c>
      <c r="O1530" t="s">
        <v>163</v>
      </c>
      <c r="P1530" t="s">
        <v>163</v>
      </c>
      <c r="Q1530" s="80" t="s">
        <v>163</v>
      </c>
      <c r="R1530" s="79"/>
      <c r="T1530" t="s">
        <v>163</v>
      </c>
      <c r="U1530" t="s">
        <v>163</v>
      </c>
      <c r="V1530" t="s">
        <v>163</v>
      </c>
    </row>
    <row r="1531" spans="2:22" x14ac:dyDescent="0.35">
      <c r="B1531" t="s">
        <v>163</v>
      </c>
      <c r="C1531" s="79" t="s">
        <v>163</v>
      </c>
      <c r="E1531" t="s">
        <v>163</v>
      </c>
      <c r="F1531" t="s">
        <v>163</v>
      </c>
      <c r="G1531" t="s">
        <v>163</v>
      </c>
      <c r="H1531" t="s">
        <v>163</v>
      </c>
      <c r="I1531" t="s">
        <v>163</v>
      </c>
      <c r="J1531" t="s">
        <v>163</v>
      </c>
      <c r="K1531" t="s">
        <v>163</v>
      </c>
      <c r="L1531" t="s">
        <v>163</v>
      </c>
      <c r="M1531" t="s">
        <v>163</v>
      </c>
      <c r="N1531" t="s">
        <v>163</v>
      </c>
      <c r="O1531" t="s">
        <v>163</v>
      </c>
      <c r="P1531" t="s">
        <v>163</v>
      </c>
      <c r="Q1531" s="80" t="s">
        <v>163</v>
      </c>
      <c r="R1531" s="79"/>
      <c r="T1531" t="s">
        <v>163</v>
      </c>
      <c r="U1531" t="s">
        <v>163</v>
      </c>
      <c r="V1531" t="s">
        <v>163</v>
      </c>
    </row>
    <row r="1532" spans="2:22" x14ac:dyDescent="0.35">
      <c r="B1532" t="s">
        <v>163</v>
      </c>
      <c r="C1532" s="79" t="s">
        <v>163</v>
      </c>
      <c r="E1532" t="s">
        <v>163</v>
      </c>
      <c r="F1532" t="s">
        <v>163</v>
      </c>
      <c r="G1532" t="s">
        <v>163</v>
      </c>
      <c r="H1532" t="s">
        <v>163</v>
      </c>
      <c r="I1532" t="s">
        <v>163</v>
      </c>
      <c r="J1532" t="s">
        <v>163</v>
      </c>
      <c r="K1532" t="s">
        <v>163</v>
      </c>
      <c r="L1532" t="s">
        <v>163</v>
      </c>
      <c r="M1532" t="s">
        <v>163</v>
      </c>
      <c r="N1532" t="s">
        <v>163</v>
      </c>
      <c r="O1532" t="s">
        <v>163</v>
      </c>
      <c r="P1532" t="s">
        <v>163</v>
      </c>
      <c r="Q1532" s="80" t="s">
        <v>163</v>
      </c>
      <c r="R1532" s="79"/>
      <c r="T1532" t="s">
        <v>163</v>
      </c>
      <c r="U1532" t="s">
        <v>163</v>
      </c>
      <c r="V1532" t="s">
        <v>163</v>
      </c>
    </row>
    <row r="1533" spans="2:22" x14ac:dyDescent="0.35">
      <c r="B1533" t="s">
        <v>163</v>
      </c>
      <c r="C1533" s="79" t="s">
        <v>163</v>
      </c>
      <c r="E1533" t="s">
        <v>163</v>
      </c>
      <c r="F1533" t="s">
        <v>163</v>
      </c>
      <c r="G1533" t="s">
        <v>163</v>
      </c>
      <c r="H1533" t="s">
        <v>163</v>
      </c>
      <c r="I1533" t="s">
        <v>163</v>
      </c>
      <c r="J1533" t="s">
        <v>163</v>
      </c>
      <c r="K1533" t="s">
        <v>163</v>
      </c>
      <c r="L1533" t="s">
        <v>163</v>
      </c>
      <c r="M1533" t="s">
        <v>163</v>
      </c>
      <c r="N1533" t="s">
        <v>163</v>
      </c>
      <c r="O1533" t="s">
        <v>163</v>
      </c>
      <c r="P1533" t="s">
        <v>163</v>
      </c>
      <c r="Q1533" s="80" t="s">
        <v>163</v>
      </c>
      <c r="R1533" s="79"/>
      <c r="T1533" t="s">
        <v>163</v>
      </c>
      <c r="U1533" t="s">
        <v>163</v>
      </c>
      <c r="V1533" t="s">
        <v>163</v>
      </c>
    </row>
    <row r="1534" spans="2:22" x14ac:dyDescent="0.35">
      <c r="B1534" t="s">
        <v>163</v>
      </c>
      <c r="C1534" s="79" t="s">
        <v>163</v>
      </c>
      <c r="E1534" t="s">
        <v>163</v>
      </c>
      <c r="F1534" t="s">
        <v>163</v>
      </c>
      <c r="G1534" t="s">
        <v>163</v>
      </c>
      <c r="H1534" t="s">
        <v>163</v>
      </c>
      <c r="I1534" t="s">
        <v>163</v>
      </c>
      <c r="J1534" t="s">
        <v>163</v>
      </c>
      <c r="K1534" t="s">
        <v>163</v>
      </c>
      <c r="L1534" t="s">
        <v>163</v>
      </c>
      <c r="M1534" t="s">
        <v>163</v>
      </c>
      <c r="N1534" t="s">
        <v>163</v>
      </c>
      <c r="O1534" t="s">
        <v>163</v>
      </c>
      <c r="P1534" t="s">
        <v>163</v>
      </c>
      <c r="Q1534" s="80" t="s">
        <v>163</v>
      </c>
      <c r="R1534" s="79"/>
      <c r="T1534" t="s">
        <v>163</v>
      </c>
      <c r="U1534" t="s">
        <v>163</v>
      </c>
      <c r="V1534" t="s">
        <v>163</v>
      </c>
    </row>
    <row r="1535" spans="2:22" x14ac:dyDescent="0.35">
      <c r="B1535" t="s">
        <v>163</v>
      </c>
      <c r="C1535" s="79" t="s">
        <v>163</v>
      </c>
      <c r="E1535" t="s">
        <v>163</v>
      </c>
      <c r="F1535" t="s">
        <v>163</v>
      </c>
      <c r="G1535" t="s">
        <v>163</v>
      </c>
      <c r="H1535" t="s">
        <v>163</v>
      </c>
      <c r="I1535" t="s">
        <v>163</v>
      </c>
      <c r="J1535" t="s">
        <v>163</v>
      </c>
      <c r="K1535" t="s">
        <v>163</v>
      </c>
      <c r="L1535" t="s">
        <v>163</v>
      </c>
      <c r="M1535" t="s">
        <v>163</v>
      </c>
      <c r="N1535" t="s">
        <v>163</v>
      </c>
      <c r="O1535" t="s">
        <v>163</v>
      </c>
      <c r="P1535" t="s">
        <v>163</v>
      </c>
      <c r="Q1535" s="80" t="s">
        <v>163</v>
      </c>
      <c r="R1535" s="79"/>
      <c r="T1535" t="s">
        <v>163</v>
      </c>
      <c r="U1535" t="s">
        <v>163</v>
      </c>
      <c r="V1535" t="s">
        <v>163</v>
      </c>
    </row>
    <row r="1536" spans="2:22" x14ac:dyDescent="0.35">
      <c r="B1536" t="s">
        <v>163</v>
      </c>
      <c r="C1536" s="79" t="s">
        <v>163</v>
      </c>
      <c r="E1536" t="s">
        <v>163</v>
      </c>
      <c r="F1536" t="s">
        <v>163</v>
      </c>
      <c r="G1536" t="s">
        <v>163</v>
      </c>
      <c r="H1536" t="s">
        <v>163</v>
      </c>
      <c r="I1536" t="s">
        <v>163</v>
      </c>
      <c r="J1536" t="s">
        <v>163</v>
      </c>
      <c r="K1536" t="s">
        <v>163</v>
      </c>
      <c r="L1536" t="s">
        <v>163</v>
      </c>
      <c r="M1536" t="s">
        <v>163</v>
      </c>
      <c r="N1536" t="s">
        <v>163</v>
      </c>
      <c r="O1536" t="s">
        <v>163</v>
      </c>
      <c r="P1536" t="s">
        <v>163</v>
      </c>
      <c r="Q1536" s="80" t="s">
        <v>163</v>
      </c>
      <c r="R1536" s="79"/>
      <c r="T1536" t="s">
        <v>163</v>
      </c>
      <c r="U1536" t="s">
        <v>163</v>
      </c>
      <c r="V1536" t="s">
        <v>163</v>
      </c>
    </row>
    <row r="1537" spans="2:22" x14ac:dyDescent="0.35">
      <c r="B1537" t="s">
        <v>163</v>
      </c>
      <c r="C1537" s="79" t="s">
        <v>163</v>
      </c>
      <c r="E1537" t="s">
        <v>163</v>
      </c>
      <c r="F1537" t="s">
        <v>163</v>
      </c>
      <c r="G1537" t="s">
        <v>163</v>
      </c>
      <c r="H1537" t="s">
        <v>163</v>
      </c>
      <c r="I1537" t="s">
        <v>163</v>
      </c>
      <c r="J1537" t="s">
        <v>163</v>
      </c>
      <c r="K1537" t="s">
        <v>163</v>
      </c>
      <c r="L1537" t="s">
        <v>163</v>
      </c>
      <c r="M1537" t="s">
        <v>163</v>
      </c>
      <c r="N1537" t="s">
        <v>163</v>
      </c>
      <c r="O1537" t="s">
        <v>163</v>
      </c>
      <c r="P1537" t="s">
        <v>163</v>
      </c>
      <c r="Q1537" s="80" t="s">
        <v>163</v>
      </c>
      <c r="R1537" s="79"/>
      <c r="T1537" t="s">
        <v>163</v>
      </c>
      <c r="U1537" t="s">
        <v>163</v>
      </c>
      <c r="V1537" t="s">
        <v>163</v>
      </c>
    </row>
    <row r="1538" spans="2:22" x14ac:dyDescent="0.35">
      <c r="B1538" t="s">
        <v>163</v>
      </c>
      <c r="C1538" s="79" t="s">
        <v>163</v>
      </c>
      <c r="E1538" t="s">
        <v>163</v>
      </c>
      <c r="F1538" t="s">
        <v>163</v>
      </c>
      <c r="G1538" t="s">
        <v>163</v>
      </c>
      <c r="H1538" t="s">
        <v>163</v>
      </c>
      <c r="I1538" t="s">
        <v>163</v>
      </c>
      <c r="J1538" t="s">
        <v>163</v>
      </c>
      <c r="K1538" t="s">
        <v>163</v>
      </c>
      <c r="L1538" t="s">
        <v>163</v>
      </c>
      <c r="M1538" t="s">
        <v>163</v>
      </c>
      <c r="N1538" t="s">
        <v>163</v>
      </c>
      <c r="O1538" t="s">
        <v>163</v>
      </c>
      <c r="P1538" t="s">
        <v>163</v>
      </c>
      <c r="Q1538" s="80" t="s">
        <v>163</v>
      </c>
      <c r="R1538" s="79"/>
      <c r="T1538" t="s">
        <v>163</v>
      </c>
      <c r="U1538" t="s">
        <v>163</v>
      </c>
      <c r="V1538" t="s">
        <v>163</v>
      </c>
    </row>
    <row r="1539" spans="2:22" x14ac:dyDescent="0.35">
      <c r="B1539" t="s">
        <v>163</v>
      </c>
      <c r="C1539" s="79" t="s">
        <v>163</v>
      </c>
      <c r="E1539" t="s">
        <v>163</v>
      </c>
      <c r="F1539" t="s">
        <v>163</v>
      </c>
      <c r="G1539" t="s">
        <v>163</v>
      </c>
      <c r="H1539" t="s">
        <v>163</v>
      </c>
      <c r="I1539" t="s">
        <v>163</v>
      </c>
      <c r="J1539" t="s">
        <v>163</v>
      </c>
      <c r="K1539" t="s">
        <v>163</v>
      </c>
      <c r="L1539" t="s">
        <v>163</v>
      </c>
      <c r="M1539" t="s">
        <v>163</v>
      </c>
      <c r="N1539" t="s">
        <v>163</v>
      </c>
      <c r="O1539" t="s">
        <v>163</v>
      </c>
      <c r="P1539" t="s">
        <v>163</v>
      </c>
      <c r="Q1539" s="80" t="s">
        <v>163</v>
      </c>
      <c r="R1539" s="79"/>
      <c r="T1539" t="s">
        <v>163</v>
      </c>
      <c r="U1539" t="s">
        <v>163</v>
      </c>
      <c r="V1539" t="s">
        <v>163</v>
      </c>
    </row>
    <row r="1540" spans="2:22" x14ac:dyDescent="0.35">
      <c r="B1540" t="s">
        <v>163</v>
      </c>
      <c r="C1540" s="79" t="s">
        <v>163</v>
      </c>
      <c r="E1540" t="s">
        <v>163</v>
      </c>
      <c r="F1540" t="s">
        <v>163</v>
      </c>
      <c r="G1540" t="s">
        <v>163</v>
      </c>
      <c r="H1540" t="s">
        <v>163</v>
      </c>
      <c r="I1540" t="s">
        <v>163</v>
      </c>
      <c r="J1540" t="s">
        <v>163</v>
      </c>
      <c r="K1540" t="s">
        <v>163</v>
      </c>
      <c r="L1540" t="s">
        <v>163</v>
      </c>
      <c r="M1540" t="s">
        <v>163</v>
      </c>
      <c r="N1540" t="s">
        <v>163</v>
      </c>
      <c r="O1540" t="s">
        <v>163</v>
      </c>
      <c r="P1540" t="s">
        <v>163</v>
      </c>
      <c r="Q1540" s="80" t="s">
        <v>163</v>
      </c>
      <c r="R1540" s="79"/>
      <c r="T1540" t="s">
        <v>163</v>
      </c>
      <c r="U1540" t="s">
        <v>163</v>
      </c>
      <c r="V1540" t="s">
        <v>163</v>
      </c>
    </row>
    <row r="1541" spans="2:22" x14ac:dyDescent="0.35">
      <c r="B1541" t="s">
        <v>163</v>
      </c>
      <c r="C1541" s="79" t="s">
        <v>163</v>
      </c>
      <c r="E1541" t="s">
        <v>163</v>
      </c>
      <c r="F1541" t="s">
        <v>163</v>
      </c>
      <c r="G1541" t="s">
        <v>163</v>
      </c>
      <c r="H1541" t="s">
        <v>163</v>
      </c>
      <c r="I1541" t="s">
        <v>163</v>
      </c>
      <c r="J1541" t="s">
        <v>163</v>
      </c>
      <c r="K1541" t="s">
        <v>163</v>
      </c>
      <c r="L1541" t="s">
        <v>163</v>
      </c>
      <c r="M1541" t="s">
        <v>163</v>
      </c>
      <c r="N1541" t="s">
        <v>163</v>
      </c>
      <c r="O1541" t="s">
        <v>163</v>
      </c>
      <c r="P1541" t="s">
        <v>163</v>
      </c>
      <c r="Q1541" s="80" t="s">
        <v>163</v>
      </c>
      <c r="R1541" s="79"/>
      <c r="T1541" t="s">
        <v>163</v>
      </c>
      <c r="U1541" t="s">
        <v>163</v>
      </c>
      <c r="V1541" t="s">
        <v>163</v>
      </c>
    </row>
    <row r="1542" spans="2:22" x14ac:dyDescent="0.35">
      <c r="B1542" t="s">
        <v>163</v>
      </c>
      <c r="C1542" s="79" t="s">
        <v>163</v>
      </c>
      <c r="E1542" t="s">
        <v>163</v>
      </c>
      <c r="F1542" t="s">
        <v>163</v>
      </c>
      <c r="G1542" t="s">
        <v>163</v>
      </c>
      <c r="H1542" t="s">
        <v>163</v>
      </c>
      <c r="I1542" t="s">
        <v>163</v>
      </c>
      <c r="J1542" t="s">
        <v>163</v>
      </c>
      <c r="K1542" t="s">
        <v>163</v>
      </c>
      <c r="L1542" t="s">
        <v>163</v>
      </c>
      <c r="M1542" t="s">
        <v>163</v>
      </c>
      <c r="N1542" t="s">
        <v>163</v>
      </c>
      <c r="O1542" t="s">
        <v>163</v>
      </c>
      <c r="P1542" t="s">
        <v>163</v>
      </c>
      <c r="Q1542" s="80" t="s">
        <v>163</v>
      </c>
      <c r="R1542" s="79"/>
      <c r="T1542" t="s">
        <v>163</v>
      </c>
      <c r="U1542" t="s">
        <v>163</v>
      </c>
      <c r="V1542" t="s">
        <v>163</v>
      </c>
    </row>
    <row r="1543" spans="2:22" x14ac:dyDescent="0.35">
      <c r="B1543" t="s">
        <v>163</v>
      </c>
      <c r="C1543" s="79" t="s">
        <v>163</v>
      </c>
      <c r="E1543" t="s">
        <v>163</v>
      </c>
      <c r="F1543" t="s">
        <v>163</v>
      </c>
      <c r="G1543" t="s">
        <v>163</v>
      </c>
      <c r="H1543" t="s">
        <v>163</v>
      </c>
      <c r="I1543" t="s">
        <v>163</v>
      </c>
      <c r="J1543" t="s">
        <v>163</v>
      </c>
      <c r="K1543" t="s">
        <v>163</v>
      </c>
      <c r="L1543" t="s">
        <v>163</v>
      </c>
      <c r="M1543" t="s">
        <v>163</v>
      </c>
      <c r="N1543" t="s">
        <v>163</v>
      </c>
      <c r="O1543" t="s">
        <v>163</v>
      </c>
      <c r="P1543" t="s">
        <v>163</v>
      </c>
      <c r="Q1543" s="80" t="s">
        <v>163</v>
      </c>
      <c r="R1543" s="79"/>
      <c r="T1543" t="s">
        <v>163</v>
      </c>
      <c r="U1543" t="s">
        <v>163</v>
      </c>
      <c r="V1543" t="s">
        <v>163</v>
      </c>
    </row>
    <row r="1544" spans="2:22" x14ac:dyDescent="0.35">
      <c r="B1544" t="s">
        <v>163</v>
      </c>
      <c r="C1544" s="79" t="s">
        <v>163</v>
      </c>
      <c r="E1544" t="s">
        <v>163</v>
      </c>
      <c r="F1544" t="s">
        <v>163</v>
      </c>
      <c r="G1544" t="s">
        <v>163</v>
      </c>
      <c r="H1544" t="s">
        <v>163</v>
      </c>
      <c r="I1544" t="s">
        <v>163</v>
      </c>
      <c r="J1544" t="s">
        <v>163</v>
      </c>
      <c r="K1544" t="s">
        <v>163</v>
      </c>
      <c r="L1544" t="s">
        <v>163</v>
      </c>
      <c r="M1544" t="s">
        <v>163</v>
      </c>
      <c r="N1544" t="s">
        <v>163</v>
      </c>
      <c r="O1544" t="s">
        <v>163</v>
      </c>
      <c r="P1544" t="s">
        <v>163</v>
      </c>
      <c r="Q1544" s="80" t="s">
        <v>163</v>
      </c>
      <c r="R1544" s="79"/>
      <c r="T1544" t="s">
        <v>163</v>
      </c>
      <c r="U1544" t="s">
        <v>163</v>
      </c>
      <c r="V1544" t="s">
        <v>163</v>
      </c>
    </row>
    <row r="1545" spans="2:22" x14ac:dyDescent="0.35">
      <c r="B1545" t="s">
        <v>163</v>
      </c>
      <c r="C1545" s="79" t="s">
        <v>163</v>
      </c>
      <c r="E1545" t="s">
        <v>163</v>
      </c>
      <c r="F1545" t="s">
        <v>163</v>
      </c>
      <c r="G1545" t="s">
        <v>163</v>
      </c>
      <c r="H1545" t="s">
        <v>163</v>
      </c>
      <c r="I1545" t="s">
        <v>163</v>
      </c>
      <c r="J1545" t="s">
        <v>163</v>
      </c>
      <c r="K1545" t="s">
        <v>163</v>
      </c>
      <c r="L1545" t="s">
        <v>163</v>
      </c>
      <c r="M1545" t="s">
        <v>163</v>
      </c>
      <c r="N1545" t="s">
        <v>163</v>
      </c>
      <c r="O1545" t="s">
        <v>163</v>
      </c>
      <c r="P1545" t="s">
        <v>163</v>
      </c>
      <c r="Q1545" s="80" t="s">
        <v>163</v>
      </c>
      <c r="R1545" s="79"/>
      <c r="T1545" t="s">
        <v>163</v>
      </c>
      <c r="U1545" t="s">
        <v>163</v>
      </c>
      <c r="V1545" t="s">
        <v>163</v>
      </c>
    </row>
    <row r="1546" spans="2:22" x14ac:dyDescent="0.35">
      <c r="B1546" t="s">
        <v>163</v>
      </c>
      <c r="C1546" s="79" t="s">
        <v>163</v>
      </c>
      <c r="E1546" t="s">
        <v>163</v>
      </c>
      <c r="F1546" t="s">
        <v>163</v>
      </c>
      <c r="G1546" t="s">
        <v>163</v>
      </c>
      <c r="H1546" t="s">
        <v>163</v>
      </c>
      <c r="I1546" t="s">
        <v>163</v>
      </c>
      <c r="J1546" t="s">
        <v>163</v>
      </c>
      <c r="K1546" t="s">
        <v>163</v>
      </c>
      <c r="L1546" t="s">
        <v>163</v>
      </c>
      <c r="M1546" t="s">
        <v>163</v>
      </c>
      <c r="N1546" t="s">
        <v>163</v>
      </c>
      <c r="O1546" t="s">
        <v>163</v>
      </c>
      <c r="P1546" t="s">
        <v>163</v>
      </c>
      <c r="Q1546" s="80" t="s">
        <v>163</v>
      </c>
      <c r="R1546" s="79"/>
      <c r="T1546" t="s">
        <v>163</v>
      </c>
      <c r="U1546" t="s">
        <v>163</v>
      </c>
      <c r="V1546" t="s">
        <v>163</v>
      </c>
    </row>
    <row r="1547" spans="2:22" x14ac:dyDescent="0.35">
      <c r="B1547" t="s">
        <v>163</v>
      </c>
      <c r="C1547" s="79" t="s">
        <v>163</v>
      </c>
      <c r="E1547" t="s">
        <v>163</v>
      </c>
      <c r="F1547" t="s">
        <v>163</v>
      </c>
      <c r="G1547" t="s">
        <v>163</v>
      </c>
      <c r="H1547" t="s">
        <v>163</v>
      </c>
      <c r="I1547" t="s">
        <v>163</v>
      </c>
      <c r="J1547" t="s">
        <v>163</v>
      </c>
      <c r="K1547" t="s">
        <v>163</v>
      </c>
      <c r="L1547" t="s">
        <v>163</v>
      </c>
      <c r="M1547" t="s">
        <v>163</v>
      </c>
      <c r="N1547" t="s">
        <v>163</v>
      </c>
      <c r="O1547" t="s">
        <v>163</v>
      </c>
      <c r="P1547" t="s">
        <v>163</v>
      </c>
      <c r="Q1547" s="80" t="s">
        <v>163</v>
      </c>
      <c r="R1547" s="79"/>
      <c r="T1547" t="s">
        <v>163</v>
      </c>
      <c r="U1547" t="s">
        <v>163</v>
      </c>
      <c r="V1547" t="s">
        <v>163</v>
      </c>
    </row>
    <row r="1548" spans="2:22" x14ac:dyDescent="0.35">
      <c r="B1548" t="s">
        <v>163</v>
      </c>
      <c r="C1548" s="79" t="s">
        <v>163</v>
      </c>
      <c r="E1548" t="s">
        <v>163</v>
      </c>
      <c r="F1548" t="s">
        <v>163</v>
      </c>
      <c r="G1548" t="s">
        <v>163</v>
      </c>
      <c r="H1548" t="s">
        <v>163</v>
      </c>
      <c r="I1548" t="s">
        <v>163</v>
      </c>
      <c r="J1548" t="s">
        <v>163</v>
      </c>
      <c r="K1548" t="s">
        <v>163</v>
      </c>
      <c r="L1548" t="s">
        <v>163</v>
      </c>
      <c r="M1548" t="s">
        <v>163</v>
      </c>
      <c r="N1548" t="s">
        <v>163</v>
      </c>
      <c r="O1548" t="s">
        <v>163</v>
      </c>
      <c r="P1548" t="s">
        <v>163</v>
      </c>
      <c r="Q1548" s="80" t="s">
        <v>163</v>
      </c>
      <c r="R1548" s="79"/>
      <c r="T1548" t="s">
        <v>163</v>
      </c>
      <c r="U1548" t="s">
        <v>163</v>
      </c>
      <c r="V1548" t="s">
        <v>163</v>
      </c>
    </row>
    <row r="1549" spans="2:22" x14ac:dyDescent="0.35">
      <c r="B1549" t="s">
        <v>163</v>
      </c>
      <c r="C1549" s="79" t="s">
        <v>163</v>
      </c>
      <c r="E1549" t="s">
        <v>163</v>
      </c>
      <c r="F1549" t="s">
        <v>163</v>
      </c>
      <c r="G1549" t="s">
        <v>163</v>
      </c>
      <c r="H1549" t="s">
        <v>163</v>
      </c>
      <c r="I1549" t="s">
        <v>163</v>
      </c>
      <c r="J1549" t="s">
        <v>163</v>
      </c>
      <c r="K1549" t="s">
        <v>163</v>
      </c>
      <c r="L1549" t="s">
        <v>163</v>
      </c>
      <c r="M1549" t="s">
        <v>163</v>
      </c>
      <c r="N1549" t="s">
        <v>163</v>
      </c>
      <c r="O1549" t="s">
        <v>163</v>
      </c>
      <c r="P1549" t="s">
        <v>163</v>
      </c>
      <c r="Q1549" s="80" t="s">
        <v>163</v>
      </c>
      <c r="R1549" s="79"/>
      <c r="T1549" t="s">
        <v>163</v>
      </c>
      <c r="U1549" t="s">
        <v>163</v>
      </c>
      <c r="V1549" t="s">
        <v>163</v>
      </c>
    </row>
    <row r="1550" spans="2:22" x14ac:dyDescent="0.35">
      <c r="B1550" t="s">
        <v>163</v>
      </c>
      <c r="C1550" s="79" t="s">
        <v>163</v>
      </c>
      <c r="E1550" t="s">
        <v>163</v>
      </c>
      <c r="F1550" t="s">
        <v>163</v>
      </c>
      <c r="G1550" t="s">
        <v>163</v>
      </c>
      <c r="H1550" t="s">
        <v>163</v>
      </c>
      <c r="I1550" t="s">
        <v>163</v>
      </c>
      <c r="J1550" t="s">
        <v>163</v>
      </c>
      <c r="K1550" t="s">
        <v>163</v>
      </c>
      <c r="L1550" t="s">
        <v>163</v>
      </c>
      <c r="M1550" t="s">
        <v>163</v>
      </c>
      <c r="N1550" t="s">
        <v>163</v>
      </c>
      <c r="O1550" t="s">
        <v>163</v>
      </c>
      <c r="P1550" t="s">
        <v>163</v>
      </c>
      <c r="Q1550" s="80" t="s">
        <v>163</v>
      </c>
      <c r="R1550" s="79"/>
      <c r="T1550" t="s">
        <v>163</v>
      </c>
      <c r="U1550" t="s">
        <v>163</v>
      </c>
      <c r="V1550" t="s">
        <v>163</v>
      </c>
    </row>
    <row r="1551" spans="2:22" x14ac:dyDescent="0.35">
      <c r="B1551" t="s">
        <v>163</v>
      </c>
      <c r="C1551" s="79" t="s">
        <v>163</v>
      </c>
      <c r="E1551" t="s">
        <v>163</v>
      </c>
      <c r="F1551" t="s">
        <v>163</v>
      </c>
      <c r="G1551" t="s">
        <v>163</v>
      </c>
      <c r="H1551" t="s">
        <v>163</v>
      </c>
      <c r="I1551" t="s">
        <v>163</v>
      </c>
      <c r="J1551" t="s">
        <v>163</v>
      </c>
      <c r="K1551" t="s">
        <v>163</v>
      </c>
      <c r="L1551" t="s">
        <v>163</v>
      </c>
      <c r="M1551" t="s">
        <v>163</v>
      </c>
      <c r="N1551" t="s">
        <v>163</v>
      </c>
      <c r="O1551" t="s">
        <v>163</v>
      </c>
      <c r="P1551" t="s">
        <v>163</v>
      </c>
      <c r="Q1551" s="80" t="s">
        <v>163</v>
      </c>
      <c r="R1551" s="79"/>
      <c r="T1551" t="s">
        <v>163</v>
      </c>
      <c r="U1551" t="s">
        <v>163</v>
      </c>
      <c r="V1551" t="s">
        <v>163</v>
      </c>
    </row>
    <row r="1552" spans="2:22" x14ac:dyDescent="0.35">
      <c r="B1552" t="s">
        <v>163</v>
      </c>
      <c r="C1552" s="79" t="s">
        <v>163</v>
      </c>
      <c r="E1552" t="s">
        <v>163</v>
      </c>
      <c r="F1552" t="s">
        <v>163</v>
      </c>
      <c r="G1552" t="s">
        <v>163</v>
      </c>
      <c r="H1552" t="s">
        <v>163</v>
      </c>
      <c r="I1552" t="s">
        <v>163</v>
      </c>
      <c r="J1552" t="s">
        <v>163</v>
      </c>
      <c r="K1552" t="s">
        <v>163</v>
      </c>
      <c r="L1552" t="s">
        <v>163</v>
      </c>
      <c r="M1552" t="s">
        <v>163</v>
      </c>
      <c r="N1552" t="s">
        <v>163</v>
      </c>
      <c r="O1552" t="s">
        <v>163</v>
      </c>
      <c r="P1552" t="s">
        <v>163</v>
      </c>
      <c r="Q1552" s="80" t="s">
        <v>163</v>
      </c>
      <c r="R1552" s="79"/>
      <c r="T1552" t="s">
        <v>163</v>
      </c>
      <c r="U1552" t="s">
        <v>163</v>
      </c>
      <c r="V1552" t="s">
        <v>163</v>
      </c>
    </row>
    <row r="1553" spans="2:22" x14ac:dyDescent="0.35">
      <c r="B1553" t="s">
        <v>163</v>
      </c>
      <c r="C1553" s="79" t="s">
        <v>163</v>
      </c>
      <c r="E1553" t="s">
        <v>163</v>
      </c>
      <c r="F1553" t="s">
        <v>163</v>
      </c>
      <c r="G1553" t="s">
        <v>163</v>
      </c>
      <c r="H1553" t="s">
        <v>163</v>
      </c>
      <c r="I1553" t="s">
        <v>163</v>
      </c>
      <c r="J1553" t="s">
        <v>163</v>
      </c>
      <c r="K1553" t="s">
        <v>163</v>
      </c>
      <c r="L1553" t="s">
        <v>163</v>
      </c>
      <c r="M1553" t="s">
        <v>163</v>
      </c>
      <c r="N1553" t="s">
        <v>163</v>
      </c>
      <c r="O1553" t="s">
        <v>163</v>
      </c>
      <c r="P1553" t="s">
        <v>163</v>
      </c>
      <c r="Q1553" s="80" t="s">
        <v>163</v>
      </c>
      <c r="R1553" s="79"/>
      <c r="T1553" t="s">
        <v>163</v>
      </c>
      <c r="U1553" t="s">
        <v>163</v>
      </c>
      <c r="V1553" t="s">
        <v>163</v>
      </c>
    </row>
    <row r="1554" spans="2:22" x14ac:dyDescent="0.35">
      <c r="B1554" t="s">
        <v>163</v>
      </c>
      <c r="C1554" s="79" t="s">
        <v>163</v>
      </c>
      <c r="E1554" t="s">
        <v>163</v>
      </c>
      <c r="F1554" t="s">
        <v>163</v>
      </c>
      <c r="G1554" t="s">
        <v>163</v>
      </c>
      <c r="H1554" t="s">
        <v>163</v>
      </c>
      <c r="I1554" t="s">
        <v>163</v>
      </c>
      <c r="J1554" t="s">
        <v>163</v>
      </c>
      <c r="K1554" t="s">
        <v>163</v>
      </c>
      <c r="L1554" t="s">
        <v>163</v>
      </c>
      <c r="M1554" t="s">
        <v>163</v>
      </c>
      <c r="N1554" t="s">
        <v>163</v>
      </c>
      <c r="O1554" t="s">
        <v>163</v>
      </c>
      <c r="P1554" t="s">
        <v>163</v>
      </c>
      <c r="Q1554" s="80" t="s">
        <v>163</v>
      </c>
      <c r="R1554" s="79"/>
      <c r="T1554" t="s">
        <v>163</v>
      </c>
      <c r="U1554" t="s">
        <v>163</v>
      </c>
      <c r="V1554" t="s">
        <v>163</v>
      </c>
    </row>
    <row r="1555" spans="2:22" x14ac:dyDescent="0.35">
      <c r="B1555" t="s">
        <v>163</v>
      </c>
      <c r="C1555" s="79" t="s">
        <v>163</v>
      </c>
      <c r="E1555" t="s">
        <v>163</v>
      </c>
      <c r="F1555" t="s">
        <v>163</v>
      </c>
      <c r="G1555" t="s">
        <v>163</v>
      </c>
      <c r="H1555" t="s">
        <v>163</v>
      </c>
      <c r="I1555" t="s">
        <v>163</v>
      </c>
      <c r="J1555" t="s">
        <v>163</v>
      </c>
      <c r="K1555" t="s">
        <v>163</v>
      </c>
      <c r="L1555" t="s">
        <v>163</v>
      </c>
      <c r="M1555" t="s">
        <v>163</v>
      </c>
      <c r="N1555" t="s">
        <v>163</v>
      </c>
      <c r="O1555" t="s">
        <v>163</v>
      </c>
      <c r="P1555" t="s">
        <v>163</v>
      </c>
      <c r="Q1555" s="80" t="s">
        <v>163</v>
      </c>
      <c r="R1555" s="79"/>
      <c r="T1555" t="s">
        <v>163</v>
      </c>
      <c r="U1555" t="s">
        <v>163</v>
      </c>
      <c r="V1555" t="s">
        <v>163</v>
      </c>
    </row>
    <row r="1556" spans="2:22" x14ac:dyDescent="0.35">
      <c r="B1556" t="s">
        <v>163</v>
      </c>
      <c r="C1556" s="79" t="s">
        <v>163</v>
      </c>
      <c r="E1556" t="s">
        <v>163</v>
      </c>
      <c r="F1556" t="s">
        <v>163</v>
      </c>
      <c r="G1556" t="s">
        <v>163</v>
      </c>
      <c r="H1556" t="s">
        <v>163</v>
      </c>
      <c r="I1556" t="s">
        <v>163</v>
      </c>
      <c r="J1556" t="s">
        <v>163</v>
      </c>
      <c r="K1556" t="s">
        <v>163</v>
      </c>
      <c r="L1556" t="s">
        <v>163</v>
      </c>
      <c r="M1556" t="s">
        <v>163</v>
      </c>
      <c r="N1556" t="s">
        <v>163</v>
      </c>
      <c r="O1556" t="s">
        <v>163</v>
      </c>
      <c r="P1556" t="s">
        <v>163</v>
      </c>
      <c r="Q1556" s="80" t="s">
        <v>163</v>
      </c>
      <c r="R1556" s="79"/>
      <c r="T1556" t="s">
        <v>163</v>
      </c>
      <c r="U1556" t="s">
        <v>163</v>
      </c>
      <c r="V1556" t="s">
        <v>163</v>
      </c>
    </row>
    <row r="1557" spans="2:22" x14ac:dyDescent="0.35">
      <c r="B1557" t="s">
        <v>163</v>
      </c>
      <c r="C1557" s="79" t="s">
        <v>163</v>
      </c>
      <c r="E1557" t="s">
        <v>163</v>
      </c>
      <c r="F1557" t="s">
        <v>163</v>
      </c>
      <c r="G1557" t="s">
        <v>163</v>
      </c>
      <c r="H1557" t="s">
        <v>163</v>
      </c>
      <c r="I1557" t="s">
        <v>163</v>
      </c>
      <c r="J1557" t="s">
        <v>163</v>
      </c>
      <c r="K1557" t="s">
        <v>163</v>
      </c>
      <c r="L1557" t="s">
        <v>163</v>
      </c>
      <c r="M1557" t="s">
        <v>163</v>
      </c>
      <c r="N1557" t="s">
        <v>163</v>
      </c>
      <c r="O1557" t="s">
        <v>163</v>
      </c>
      <c r="P1557" t="s">
        <v>163</v>
      </c>
      <c r="Q1557" s="80" t="s">
        <v>163</v>
      </c>
      <c r="R1557" s="79"/>
      <c r="T1557" t="s">
        <v>163</v>
      </c>
      <c r="U1557" t="s">
        <v>163</v>
      </c>
      <c r="V1557" t="s">
        <v>163</v>
      </c>
    </row>
    <row r="1558" spans="2:22" x14ac:dyDescent="0.35">
      <c r="B1558" t="s">
        <v>163</v>
      </c>
      <c r="C1558" s="79" t="s">
        <v>163</v>
      </c>
      <c r="E1558" t="s">
        <v>163</v>
      </c>
      <c r="F1558" t="s">
        <v>163</v>
      </c>
      <c r="G1558" t="s">
        <v>163</v>
      </c>
      <c r="H1558" t="s">
        <v>163</v>
      </c>
      <c r="I1558" t="s">
        <v>163</v>
      </c>
      <c r="J1558" t="s">
        <v>163</v>
      </c>
      <c r="K1558" t="s">
        <v>163</v>
      </c>
      <c r="L1558" t="s">
        <v>163</v>
      </c>
      <c r="M1558" t="s">
        <v>163</v>
      </c>
      <c r="N1558" t="s">
        <v>163</v>
      </c>
      <c r="O1558" t="s">
        <v>163</v>
      </c>
      <c r="P1558" t="s">
        <v>163</v>
      </c>
      <c r="Q1558" s="80" t="s">
        <v>163</v>
      </c>
      <c r="R1558" s="79"/>
      <c r="T1558" t="s">
        <v>163</v>
      </c>
      <c r="U1558" t="s">
        <v>163</v>
      </c>
      <c r="V1558" t="s">
        <v>163</v>
      </c>
    </row>
    <row r="1559" spans="2:22" x14ac:dyDescent="0.35">
      <c r="B1559" t="s">
        <v>163</v>
      </c>
      <c r="C1559" s="79" t="s">
        <v>163</v>
      </c>
      <c r="E1559" t="s">
        <v>163</v>
      </c>
      <c r="F1559" t="s">
        <v>163</v>
      </c>
      <c r="G1559" t="s">
        <v>163</v>
      </c>
      <c r="H1559" t="s">
        <v>163</v>
      </c>
      <c r="I1559" t="s">
        <v>163</v>
      </c>
      <c r="J1559" t="s">
        <v>163</v>
      </c>
      <c r="K1559" t="s">
        <v>163</v>
      </c>
      <c r="L1559" t="s">
        <v>163</v>
      </c>
      <c r="M1559" t="s">
        <v>163</v>
      </c>
      <c r="N1559" t="s">
        <v>163</v>
      </c>
      <c r="O1559" t="s">
        <v>163</v>
      </c>
      <c r="P1559" t="s">
        <v>163</v>
      </c>
      <c r="Q1559" s="80" t="s">
        <v>163</v>
      </c>
      <c r="R1559" s="79"/>
      <c r="T1559" t="s">
        <v>163</v>
      </c>
      <c r="U1559" t="s">
        <v>163</v>
      </c>
      <c r="V1559" t="s">
        <v>163</v>
      </c>
    </row>
    <row r="1560" spans="2:22" x14ac:dyDescent="0.35">
      <c r="B1560" t="s">
        <v>163</v>
      </c>
      <c r="C1560" s="79" t="s">
        <v>163</v>
      </c>
      <c r="E1560" t="s">
        <v>163</v>
      </c>
      <c r="F1560" t="s">
        <v>163</v>
      </c>
      <c r="G1560" t="s">
        <v>163</v>
      </c>
      <c r="H1560" t="s">
        <v>163</v>
      </c>
      <c r="I1560" t="s">
        <v>163</v>
      </c>
      <c r="J1560" t="s">
        <v>163</v>
      </c>
      <c r="K1560" t="s">
        <v>163</v>
      </c>
      <c r="L1560" t="s">
        <v>163</v>
      </c>
      <c r="M1560" t="s">
        <v>163</v>
      </c>
      <c r="N1560" t="s">
        <v>163</v>
      </c>
      <c r="O1560" t="s">
        <v>163</v>
      </c>
      <c r="P1560" t="s">
        <v>163</v>
      </c>
      <c r="Q1560" s="80" t="s">
        <v>163</v>
      </c>
      <c r="R1560" s="79"/>
      <c r="T1560" t="s">
        <v>163</v>
      </c>
      <c r="U1560" t="s">
        <v>163</v>
      </c>
      <c r="V1560" t="s">
        <v>163</v>
      </c>
    </row>
    <row r="1561" spans="2:22" x14ac:dyDescent="0.35">
      <c r="B1561" t="s">
        <v>163</v>
      </c>
      <c r="C1561" s="79" t="s">
        <v>163</v>
      </c>
      <c r="E1561" t="s">
        <v>163</v>
      </c>
      <c r="F1561" t="s">
        <v>163</v>
      </c>
      <c r="G1561" t="s">
        <v>163</v>
      </c>
      <c r="H1561" t="s">
        <v>163</v>
      </c>
      <c r="I1561" t="s">
        <v>163</v>
      </c>
      <c r="J1561" t="s">
        <v>163</v>
      </c>
      <c r="K1561" t="s">
        <v>163</v>
      </c>
      <c r="L1561" t="s">
        <v>163</v>
      </c>
      <c r="M1561" t="s">
        <v>163</v>
      </c>
      <c r="N1561" t="s">
        <v>163</v>
      </c>
      <c r="O1561" t="s">
        <v>163</v>
      </c>
      <c r="P1561" t="s">
        <v>163</v>
      </c>
      <c r="Q1561" s="80" t="s">
        <v>163</v>
      </c>
      <c r="R1561" s="79"/>
      <c r="T1561" t="s">
        <v>163</v>
      </c>
      <c r="U1561" t="s">
        <v>163</v>
      </c>
      <c r="V1561" t="s">
        <v>163</v>
      </c>
    </row>
    <row r="1562" spans="2:22" x14ac:dyDescent="0.35">
      <c r="B1562" t="s">
        <v>163</v>
      </c>
      <c r="C1562" s="79" t="s">
        <v>163</v>
      </c>
      <c r="E1562" t="s">
        <v>163</v>
      </c>
      <c r="F1562" t="s">
        <v>163</v>
      </c>
      <c r="G1562" t="s">
        <v>163</v>
      </c>
      <c r="H1562" t="s">
        <v>163</v>
      </c>
      <c r="I1562" t="s">
        <v>163</v>
      </c>
      <c r="J1562" t="s">
        <v>163</v>
      </c>
      <c r="K1562" t="s">
        <v>163</v>
      </c>
      <c r="L1562" t="s">
        <v>163</v>
      </c>
      <c r="M1562" t="s">
        <v>163</v>
      </c>
      <c r="N1562" t="s">
        <v>163</v>
      </c>
      <c r="O1562" t="s">
        <v>163</v>
      </c>
      <c r="P1562" t="s">
        <v>163</v>
      </c>
      <c r="Q1562" s="80" t="s">
        <v>163</v>
      </c>
      <c r="R1562" s="79"/>
      <c r="T1562" t="s">
        <v>163</v>
      </c>
      <c r="U1562" t="s">
        <v>163</v>
      </c>
      <c r="V1562" t="s">
        <v>163</v>
      </c>
    </row>
    <row r="1563" spans="2:22" x14ac:dyDescent="0.35">
      <c r="B1563" t="s">
        <v>163</v>
      </c>
      <c r="C1563" s="79" t="s">
        <v>163</v>
      </c>
      <c r="E1563" t="s">
        <v>163</v>
      </c>
      <c r="F1563" t="s">
        <v>163</v>
      </c>
      <c r="G1563" t="s">
        <v>163</v>
      </c>
      <c r="H1563" t="s">
        <v>163</v>
      </c>
      <c r="I1563" t="s">
        <v>163</v>
      </c>
      <c r="J1563" t="s">
        <v>163</v>
      </c>
      <c r="K1563" t="s">
        <v>163</v>
      </c>
      <c r="L1563" t="s">
        <v>163</v>
      </c>
      <c r="M1563" t="s">
        <v>163</v>
      </c>
      <c r="N1563" t="s">
        <v>163</v>
      </c>
      <c r="O1563" t="s">
        <v>163</v>
      </c>
      <c r="P1563" t="s">
        <v>163</v>
      </c>
      <c r="Q1563" s="80" t="s">
        <v>163</v>
      </c>
      <c r="R1563" s="79"/>
      <c r="T1563" t="s">
        <v>163</v>
      </c>
      <c r="U1563" t="s">
        <v>163</v>
      </c>
      <c r="V1563" t="s">
        <v>163</v>
      </c>
    </row>
    <row r="1564" spans="2:22" x14ac:dyDescent="0.35">
      <c r="B1564" t="s">
        <v>163</v>
      </c>
      <c r="C1564" s="79" t="s">
        <v>163</v>
      </c>
      <c r="E1564" t="s">
        <v>163</v>
      </c>
      <c r="F1564" t="s">
        <v>163</v>
      </c>
      <c r="G1564" t="s">
        <v>163</v>
      </c>
      <c r="H1564" t="s">
        <v>163</v>
      </c>
      <c r="I1564" t="s">
        <v>163</v>
      </c>
      <c r="J1564" t="s">
        <v>163</v>
      </c>
      <c r="K1564" t="s">
        <v>163</v>
      </c>
      <c r="L1564" t="s">
        <v>163</v>
      </c>
      <c r="M1564" t="s">
        <v>163</v>
      </c>
      <c r="N1564" t="s">
        <v>163</v>
      </c>
      <c r="O1564" t="s">
        <v>163</v>
      </c>
      <c r="P1564" t="s">
        <v>163</v>
      </c>
      <c r="Q1564" s="80" t="s">
        <v>163</v>
      </c>
      <c r="R1564" s="79"/>
      <c r="T1564" t="s">
        <v>163</v>
      </c>
      <c r="U1564" t="s">
        <v>163</v>
      </c>
      <c r="V1564" t="s">
        <v>163</v>
      </c>
    </row>
    <row r="1565" spans="2:22" x14ac:dyDescent="0.35">
      <c r="B1565" t="s">
        <v>163</v>
      </c>
      <c r="C1565" s="79" t="s">
        <v>163</v>
      </c>
      <c r="E1565" t="s">
        <v>163</v>
      </c>
      <c r="F1565" t="s">
        <v>163</v>
      </c>
      <c r="G1565" t="s">
        <v>163</v>
      </c>
      <c r="H1565" t="s">
        <v>163</v>
      </c>
      <c r="I1565" t="s">
        <v>163</v>
      </c>
      <c r="J1565" t="s">
        <v>163</v>
      </c>
      <c r="K1565" t="s">
        <v>163</v>
      </c>
      <c r="L1565" t="s">
        <v>163</v>
      </c>
      <c r="M1565" t="s">
        <v>163</v>
      </c>
      <c r="N1565" t="s">
        <v>163</v>
      </c>
      <c r="O1565" t="s">
        <v>163</v>
      </c>
      <c r="P1565" t="s">
        <v>163</v>
      </c>
      <c r="Q1565" s="80" t="s">
        <v>163</v>
      </c>
      <c r="R1565" s="79"/>
      <c r="T1565" t="s">
        <v>163</v>
      </c>
      <c r="U1565" t="s">
        <v>163</v>
      </c>
      <c r="V1565" t="s">
        <v>163</v>
      </c>
    </row>
    <row r="1566" spans="2:22" x14ac:dyDescent="0.35">
      <c r="B1566" t="s">
        <v>163</v>
      </c>
      <c r="C1566" s="79" t="s">
        <v>163</v>
      </c>
      <c r="E1566" t="s">
        <v>163</v>
      </c>
      <c r="F1566" t="s">
        <v>163</v>
      </c>
      <c r="G1566" t="s">
        <v>163</v>
      </c>
      <c r="H1566" t="s">
        <v>163</v>
      </c>
      <c r="I1566" t="s">
        <v>163</v>
      </c>
      <c r="J1566" t="s">
        <v>163</v>
      </c>
      <c r="K1566" t="s">
        <v>163</v>
      </c>
      <c r="L1566" t="s">
        <v>163</v>
      </c>
      <c r="M1566" t="s">
        <v>163</v>
      </c>
      <c r="N1566" t="s">
        <v>163</v>
      </c>
      <c r="O1566" t="s">
        <v>163</v>
      </c>
      <c r="P1566" t="s">
        <v>163</v>
      </c>
      <c r="Q1566" s="80" t="s">
        <v>163</v>
      </c>
      <c r="R1566" s="79"/>
      <c r="T1566" t="s">
        <v>163</v>
      </c>
      <c r="U1566" t="s">
        <v>163</v>
      </c>
      <c r="V1566" t="s">
        <v>163</v>
      </c>
    </row>
    <row r="1567" spans="2:22" x14ac:dyDescent="0.35">
      <c r="B1567" t="s">
        <v>163</v>
      </c>
      <c r="C1567" s="79" t="s">
        <v>163</v>
      </c>
      <c r="E1567" t="s">
        <v>163</v>
      </c>
      <c r="F1567" t="s">
        <v>163</v>
      </c>
      <c r="G1567" t="s">
        <v>163</v>
      </c>
      <c r="H1567" t="s">
        <v>163</v>
      </c>
      <c r="I1567" t="s">
        <v>163</v>
      </c>
      <c r="J1567" t="s">
        <v>163</v>
      </c>
      <c r="K1567" t="s">
        <v>163</v>
      </c>
      <c r="L1567" t="s">
        <v>163</v>
      </c>
      <c r="M1567" t="s">
        <v>163</v>
      </c>
      <c r="N1567" t="s">
        <v>163</v>
      </c>
      <c r="O1567" t="s">
        <v>163</v>
      </c>
      <c r="P1567" t="s">
        <v>163</v>
      </c>
      <c r="Q1567" s="80" t="s">
        <v>163</v>
      </c>
      <c r="R1567" s="79"/>
      <c r="T1567" t="s">
        <v>163</v>
      </c>
      <c r="U1567" t="s">
        <v>163</v>
      </c>
      <c r="V1567" t="s">
        <v>163</v>
      </c>
    </row>
    <row r="1568" spans="2:22" x14ac:dyDescent="0.35">
      <c r="B1568" t="s">
        <v>163</v>
      </c>
      <c r="C1568" s="79" t="s">
        <v>163</v>
      </c>
      <c r="E1568" t="s">
        <v>163</v>
      </c>
      <c r="F1568" t="s">
        <v>163</v>
      </c>
      <c r="G1568" t="s">
        <v>163</v>
      </c>
      <c r="H1568" t="s">
        <v>163</v>
      </c>
      <c r="I1568" t="s">
        <v>163</v>
      </c>
      <c r="J1568" t="s">
        <v>163</v>
      </c>
      <c r="K1568" t="s">
        <v>163</v>
      </c>
      <c r="L1568" t="s">
        <v>163</v>
      </c>
      <c r="M1568" t="s">
        <v>163</v>
      </c>
      <c r="N1568" t="s">
        <v>163</v>
      </c>
      <c r="O1568" t="s">
        <v>163</v>
      </c>
      <c r="P1568" t="s">
        <v>163</v>
      </c>
      <c r="Q1568" s="80" t="s">
        <v>163</v>
      </c>
      <c r="R1568" s="79"/>
      <c r="T1568" t="s">
        <v>163</v>
      </c>
      <c r="U1568" t="s">
        <v>163</v>
      </c>
      <c r="V1568" t="s">
        <v>163</v>
      </c>
    </row>
    <row r="1569" spans="2:22" x14ac:dyDescent="0.35">
      <c r="B1569" t="s">
        <v>163</v>
      </c>
      <c r="C1569" s="79" t="s">
        <v>163</v>
      </c>
      <c r="E1569" t="s">
        <v>163</v>
      </c>
      <c r="F1569" t="s">
        <v>163</v>
      </c>
      <c r="G1569" t="s">
        <v>163</v>
      </c>
      <c r="H1569" t="s">
        <v>163</v>
      </c>
      <c r="I1569" t="s">
        <v>163</v>
      </c>
      <c r="J1569" t="s">
        <v>163</v>
      </c>
      <c r="K1569" t="s">
        <v>163</v>
      </c>
      <c r="L1569" t="s">
        <v>163</v>
      </c>
      <c r="M1569" t="s">
        <v>163</v>
      </c>
      <c r="N1569" t="s">
        <v>163</v>
      </c>
      <c r="O1569" t="s">
        <v>163</v>
      </c>
      <c r="P1569" t="s">
        <v>163</v>
      </c>
      <c r="Q1569" s="80" t="s">
        <v>163</v>
      </c>
      <c r="R1569" s="79"/>
      <c r="T1569" t="s">
        <v>163</v>
      </c>
      <c r="U1569" t="s">
        <v>163</v>
      </c>
      <c r="V1569" t="s">
        <v>163</v>
      </c>
    </row>
    <row r="1570" spans="2:22" x14ac:dyDescent="0.35">
      <c r="B1570" t="s">
        <v>163</v>
      </c>
      <c r="C1570" s="79" t="s">
        <v>163</v>
      </c>
      <c r="E1570" t="s">
        <v>163</v>
      </c>
      <c r="F1570" t="s">
        <v>163</v>
      </c>
      <c r="G1570" t="s">
        <v>163</v>
      </c>
      <c r="H1570" t="s">
        <v>163</v>
      </c>
      <c r="I1570" t="s">
        <v>163</v>
      </c>
      <c r="J1570" t="s">
        <v>163</v>
      </c>
      <c r="K1570" t="s">
        <v>163</v>
      </c>
      <c r="L1570" t="s">
        <v>163</v>
      </c>
      <c r="M1570" t="s">
        <v>163</v>
      </c>
      <c r="N1570" t="s">
        <v>163</v>
      </c>
      <c r="O1570" t="s">
        <v>163</v>
      </c>
      <c r="P1570" t="s">
        <v>163</v>
      </c>
      <c r="Q1570" s="80" t="s">
        <v>163</v>
      </c>
      <c r="R1570" s="79"/>
      <c r="T1570" t="s">
        <v>163</v>
      </c>
      <c r="U1570" t="s">
        <v>163</v>
      </c>
      <c r="V1570" t="s">
        <v>163</v>
      </c>
    </row>
    <row r="1571" spans="2:22" x14ac:dyDescent="0.35">
      <c r="B1571" t="s">
        <v>163</v>
      </c>
      <c r="C1571" s="79" t="s">
        <v>163</v>
      </c>
      <c r="E1571" t="s">
        <v>163</v>
      </c>
      <c r="F1571" t="s">
        <v>163</v>
      </c>
      <c r="G1571" t="s">
        <v>163</v>
      </c>
      <c r="H1571" t="s">
        <v>163</v>
      </c>
      <c r="I1571" t="s">
        <v>163</v>
      </c>
      <c r="J1571" t="s">
        <v>163</v>
      </c>
      <c r="K1571" t="s">
        <v>163</v>
      </c>
      <c r="L1571" t="s">
        <v>163</v>
      </c>
      <c r="M1571" t="s">
        <v>163</v>
      </c>
      <c r="N1571" t="s">
        <v>163</v>
      </c>
      <c r="O1571" t="s">
        <v>163</v>
      </c>
      <c r="P1571" t="s">
        <v>163</v>
      </c>
      <c r="Q1571" s="80" t="s">
        <v>163</v>
      </c>
      <c r="R1571" s="79"/>
      <c r="T1571" t="s">
        <v>163</v>
      </c>
      <c r="U1571" t="s">
        <v>163</v>
      </c>
      <c r="V1571" t="s">
        <v>163</v>
      </c>
    </row>
    <row r="1572" spans="2:22" x14ac:dyDescent="0.35">
      <c r="B1572" t="s">
        <v>163</v>
      </c>
      <c r="C1572" s="79" t="s">
        <v>163</v>
      </c>
      <c r="E1572" t="s">
        <v>163</v>
      </c>
      <c r="F1572" t="s">
        <v>163</v>
      </c>
      <c r="G1572" t="s">
        <v>163</v>
      </c>
      <c r="H1572" t="s">
        <v>163</v>
      </c>
      <c r="I1572" t="s">
        <v>163</v>
      </c>
      <c r="J1572" t="s">
        <v>163</v>
      </c>
      <c r="K1572" t="s">
        <v>163</v>
      </c>
      <c r="L1572" t="s">
        <v>163</v>
      </c>
      <c r="M1572" t="s">
        <v>163</v>
      </c>
      <c r="N1572" t="s">
        <v>163</v>
      </c>
      <c r="O1572" t="s">
        <v>163</v>
      </c>
      <c r="P1572" t="s">
        <v>163</v>
      </c>
      <c r="Q1572" s="80" t="s">
        <v>163</v>
      </c>
      <c r="R1572" s="79"/>
      <c r="T1572" t="s">
        <v>163</v>
      </c>
      <c r="U1572" t="s">
        <v>163</v>
      </c>
      <c r="V1572" t="s">
        <v>163</v>
      </c>
    </row>
    <row r="1573" spans="2:22" x14ac:dyDescent="0.35">
      <c r="B1573" t="s">
        <v>163</v>
      </c>
      <c r="C1573" s="79" t="s">
        <v>163</v>
      </c>
      <c r="E1573" t="s">
        <v>163</v>
      </c>
      <c r="F1573" t="s">
        <v>163</v>
      </c>
      <c r="G1573" t="s">
        <v>163</v>
      </c>
      <c r="H1573" t="s">
        <v>163</v>
      </c>
      <c r="I1573" t="s">
        <v>163</v>
      </c>
      <c r="J1573" t="s">
        <v>163</v>
      </c>
      <c r="K1573" t="s">
        <v>163</v>
      </c>
      <c r="L1573" t="s">
        <v>163</v>
      </c>
      <c r="M1573" t="s">
        <v>163</v>
      </c>
      <c r="N1573" t="s">
        <v>163</v>
      </c>
      <c r="O1573" t="s">
        <v>163</v>
      </c>
      <c r="P1573" t="s">
        <v>163</v>
      </c>
      <c r="Q1573" s="80" t="s">
        <v>163</v>
      </c>
      <c r="R1573" s="79"/>
      <c r="T1573" t="s">
        <v>163</v>
      </c>
      <c r="U1573" t="s">
        <v>163</v>
      </c>
      <c r="V1573" t="s">
        <v>163</v>
      </c>
    </row>
    <row r="1574" spans="2:22" x14ac:dyDescent="0.35">
      <c r="B1574" t="s">
        <v>163</v>
      </c>
      <c r="C1574" s="79" t="s">
        <v>163</v>
      </c>
      <c r="E1574" t="s">
        <v>163</v>
      </c>
      <c r="F1574" t="s">
        <v>163</v>
      </c>
      <c r="G1574" t="s">
        <v>163</v>
      </c>
      <c r="H1574" t="s">
        <v>163</v>
      </c>
      <c r="I1574" t="s">
        <v>163</v>
      </c>
      <c r="J1574" t="s">
        <v>163</v>
      </c>
      <c r="K1574" t="s">
        <v>163</v>
      </c>
      <c r="L1574" t="s">
        <v>163</v>
      </c>
      <c r="M1574" t="s">
        <v>163</v>
      </c>
      <c r="N1574" t="s">
        <v>163</v>
      </c>
      <c r="O1574" t="s">
        <v>163</v>
      </c>
      <c r="P1574" t="s">
        <v>163</v>
      </c>
      <c r="Q1574" s="80" t="s">
        <v>163</v>
      </c>
      <c r="R1574" s="79"/>
      <c r="T1574" t="s">
        <v>163</v>
      </c>
      <c r="U1574" t="s">
        <v>163</v>
      </c>
      <c r="V1574" t="s">
        <v>163</v>
      </c>
    </row>
    <row r="1575" spans="2:22" x14ac:dyDescent="0.35">
      <c r="B1575" t="s">
        <v>163</v>
      </c>
      <c r="C1575" s="79" t="s">
        <v>163</v>
      </c>
      <c r="E1575" t="s">
        <v>163</v>
      </c>
      <c r="F1575" t="s">
        <v>163</v>
      </c>
      <c r="G1575" t="s">
        <v>163</v>
      </c>
      <c r="H1575" t="s">
        <v>163</v>
      </c>
      <c r="I1575" t="s">
        <v>163</v>
      </c>
      <c r="J1575" t="s">
        <v>163</v>
      </c>
      <c r="K1575" t="s">
        <v>163</v>
      </c>
      <c r="L1575" t="s">
        <v>163</v>
      </c>
      <c r="M1575" t="s">
        <v>163</v>
      </c>
      <c r="N1575" t="s">
        <v>163</v>
      </c>
      <c r="O1575" t="s">
        <v>163</v>
      </c>
      <c r="P1575" t="s">
        <v>163</v>
      </c>
      <c r="Q1575" s="80" t="s">
        <v>163</v>
      </c>
      <c r="R1575" s="79"/>
      <c r="T1575" t="s">
        <v>163</v>
      </c>
      <c r="U1575" t="s">
        <v>163</v>
      </c>
      <c r="V1575" t="s">
        <v>163</v>
      </c>
    </row>
    <row r="1576" spans="2:22" x14ac:dyDescent="0.35">
      <c r="B1576" t="s">
        <v>163</v>
      </c>
      <c r="C1576" s="79" t="s">
        <v>163</v>
      </c>
      <c r="E1576" t="s">
        <v>163</v>
      </c>
      <c r="F1576" t="s">
        <v>163</v>
      </c>
      <c r="G1576" t="s">
        <v>163</v>
      </c>
      <c r="H1576" t="s">
        <v>163</v>
      </c>
      <c r="I1576" t="s">
        <v>163</v>
      </c>
      <c r="J1576" t="s">
        <v>163</v>
      </c>
      <c r="K1576" t="s">
        <v>163</v>
      </c>
      <c r="L1576" t="s">
        <v>163</v>
      </c>
      <c r="M1576" t="s">
        <v>163</v>
      </c>
      <c r="N1576" t="s">
        <v>163</v>
      </c>
      <c r="O1576" t="s">
        <v>163</v>
      </c>
      <c r="P1576" t="s">
        <v>163</v>
      </c>
      <c r="Q1576" s="80" t="s">
        <v>163</v>
      </c>
      <c r="R1576" s="79"/>
      <c r="T1576" t="s">
        <v>163</v>
      </c>
      <c r="U1576" t="s">
        <v>163</v>
      </c>
      <c r="V1576" t="s">
        <v>163</v>
      </c>
    </row>
    <row r="1577" spans="2:22" x14ac:dyDescent="0.35">
      <c r="B1577" t="s">
        <v>163</v>
      </c>
      <c r="C1577" s="79" t="s">
        <v>163</v>
      </c>
      <c r="E1577" t="s">
        <v>163</v>
      </c>
      <c r="F1577" t="s">
        <v>163</v>
      </c>
      <c r="G1577" t="s">
        <v>163</v>
      </c>
      <c r="H1577" t="s">
        <v>163</v>
      </c>
      <c r="I1577" t="s">
        <v>163</v>
      </c>
      <c r="J1577" t="s">
        <v>163</v>
      </c>
      <c r="K1577" t="s">
        <v>163</v>
      </c>
      <c r="L1577" t="s">
        <v>163</v>
      </c>
      <c r="M1577" t="s">
        <v>163</v>
      </c>
      <c r="N1577" t="s">
        <v>163</v>
      </c>
      <c r="O1577" t="s">
        <v>163</v>
      </c>
      <c r="P1577" t="s">
        <v>163</v>
      </c>
      <c r="Q1577" s="80" t="s">
        <v>163</v>
      </c>
      <c r="R1577" s="79"/>
      <c r="T1577" t="s">
        <v>163</v>
      </c>
      <c r="U1577" t="s">
        <v>163</v>
      </c>
      <c r="V1577" t="s">
        <v>163</v>
      </c>
    </row>
    <row r="1578" spans="2:22" x14ac:dyDescent="0.35">
      <c r="B1578" t="s">
        <v>163</v>
      </c>
      <c r="C1578" s="79" t="s">
        <v>163</v>
      </c>
      <c r="E1578" t="s">
        <v>163</v>
      </c>
      <c r="F1578" t="s">
        <v>163</v>
      </c>
      <c r="G1578" t="s">
        <v>163</v>
      </c>
      <c r="H1578" t="s">
        <v>163</v>
      </c>
      <c r="I1578" t="s">
        <v>163</v>
      </c>
      <c r="J1578" t="s">
        <v>163</v>
      </c>
      <c r="K1578" t="s">
        <v>163</v>
      </c>
      <c r="L1578" t="s">
        <v>163</v>
      </c>
      <c r="M1578" t="s">
        <v>163</v>
      </c>
      <c r="N1578" t="s">
        <v>163</v>
      </c>
      <c r="O1578" t="s">
        <v>163</v>
      </c>
      <c r="P1578" t="s">
        <v>163</v>
      </c>
      <c r="Q1578" s="80" t="s">
        <v>163</v>
      </c>
      <c r="R1578" s="79"/>
      <c r="T1578" t="s">
        <v>163</v>
      </c>
      <c r="U1578" t="s">
        <v>163</v>
      </c>
      <c r="V1578" t="s">
        <v>163</v>
      </c>
    </row>
    <row r="1579" spans="2:22" x14ac:dyDescent="0.35">
      <c r="B1579" t="s">
        <v>163</v>
      </c>
      <c r="C1579" s="79" t="s">
        <v>163</v>
      </c>
      <c r="E1579" t="s">
        <v>163</v>
      </c>
      <c r="F1579" t="s">
        <v>163</v>
      </c>
      <c r="G1579" t="s">
        <v>163</v>
      </c>
      <c r="H1579" t="s">
        <v>163</v>
      </c>
      <c r="I1579" t="s">
        <v>163</v>
      </c>
      <c r="J1579" t="s">
        <v>163</v>
      </c>
      <c r="K1579" t="s">
        <v>163</v>
      </c>
      <c r="L1579" t="s">
        <v>163</v>
      </c>
      <c r="M1579" t="s">
        <v>163</v>
      </c>
      <c r="N1579" t="s">
        <v>163</v>
      </c>
      <c r="O1579" t="s">
        <v>163</v>
      </c>
      <c r="P1579" t="s">
        <v>163</v>
      </c>
      <c r="Q1579" s="80" t="s">
        <v>163</v>
      </c>
      <c r="R1579" s="79"/>
      <c r="T1579" t="s">
        <v>163</v>
      </c>
      <c r="U1579" t="s">
        <v>163</v>
      </c>
      <c r="V1579" t="s">
        <v>163</v>
      </c>
    </row>
    <row r="1580" spans="2:22" x14ac:dyDescent="0.35">
      <c r="B1580" t="s">
        <v>163</v>
      </c>
      <c r="C1580" s="79" t="s">
        <v>163</v>
      </c>
      <c r="E1580" t="s">
        <v>163</v>
      </c>
      <c r="F1580" t="s">
        <v>163</v>
      </c>
      <c r="G1580" t="s">
        <v>163</v>
      </c>
      <c r="H1580" t="s">
        <v>163</v>
      </c>
      <c r="I1580" t="s">
        <v>163</v>
      </c>
      <c r="J1580" t="s">
        <v>163</v>
      </c>
      <c r="K1580" t="s">
        <v>163</v>
      </c>
      <c r="L1580" t="s">
        <v>163</v>
      </c>
      <c r="M1580" t="s">
        <v>163</v>
      </c>
      <c r="N1580" t="s">
        <v>163</v>
      </c>
      <c r="O1580" t="s">
        <v>163</v>
      </c>
      <c r="P1580" t="s">
        <v>163</v>
      </c>
      <c r="Q1580" s="80" t="s">
        <v>163</v>
      </c>
      <c r="R1580" s="79"/>
      <c r="T1580" t="s">
        <v>163</v>
      </c>
      <c r="U1580" t="s">
        <v>163</v>
      </c>
      <c r="V1580" t="s">
        <v>163</v>
      </c>
    </row>
    <row r="1581" spans="2:22" x14ac:dyDescent="0.35">
      <c r="B1581" t="s">
        <v>163</v>
      </c>
      <c r="C1581" s="79" t="s">
        <v>163</v>
      </c>
      <c r="E1581" t="s">
        <v>163</v>
      </c>
      <c r="F1581" t="s">
        <v>163</v>
      </c>
      <c r="G1581" t="s">
        <v>163</v>
      </c>
      <c r="H1581" t="s">
        <v>163</v>
      </c>
      <c r="I1581" t="s">
        <v>163</v>
      </c>
      <c r="J1581" t="s">
        <v>163</v>
      </c>
      <c r="K1581" t="s">
        <v>163</v>
      </c>
      <c r="L1581" t="s">
        <v>163</v>
      </c>
      <c r="M1581" t="s">
        <v>163</v>
      </c>
      <c r="N1581" t="s">
        <v>163</v>
      </c>
      <c r="O1581" t="s">
        <v>163</v>
      </c>
      <c r="P1581" t="s">
        <v>163</v>
      </c>
      <c r="Q1581" s="80" t="s">
        <v>163</v>
      </c>
      <c r="R1581" s="79"/>
      <c r="T1581" t="s">
        <v>163</v>
      </c>
      <c r="U1581" t="s">
        <v>163</v>
      </c>
      <c r="V1581" t="s">
        <v>163</v>
      </c>
    </row>
    <row r="1582" spans="2:22" x14ac:dyDescent="0.35">
      <c r="B1582" t="s">
        <v>163</v>
      </c>
      <c r="C1582" s="79" t="s">
        <v>163</v>
      </c>
      <c r="E1582" t="s">
        <v>163</v>
      </c>
      <c r="F1582" t="s">
        <v>163</v>
      </c>
      <c r="G1582" t="s">
        <v>163</v>
      </c>
      <c r="H1582" t="s">
        <v>163</v>
      </c>
      <c r="I1582" t="s">
        <v>163</v>
      </c>
      <c r="J1582" t="s">
        <v>163</v>
      </c>
      <c r="K1582" t="s">
        <v>163</v>
      </c>
      <c r="L1582" t="s">
        <v>163</v>
      </c>
      <c r="M1582" t="s">
        <v>163</v>
      </c>
      <c r="N1582" t="s">
        <v>163</v>
      </c>
      <c r="O1582" t="s">
        <v>163</v>
      </c>
      <c r="P1582" t="s">
        <v>163</v>
      </c>
      <c r="Q1582" s="80" t="s">
        <v>163</v>
      </c>
      <c r="R1582" s="79"/>
      <c r="T1582" t="s">
        <v>163</v>
      </c>
      <c r="U1582" t="s">
        <v>163</v>
      </c>
      <c r="V1582" t="s">
        <v>163</v>
      </c>
    </row>
    <row r="1583" spans="2:22" x14ac:dyDescent="0.35">
      <c r="B1583" t="s">
        <v>163</v>
      </c>
      <c r="C1583" s="79" t="s">
        <v>163</v>
      </c>
      <c r="E1583" t="s">
        <v>163</v>
      </c>
      <c r="F1583" t="s">
        <v>163</v>
      </c>
      <c r="G1583" t="s">
        <v>163</v>
      </c>
      <c r="H1583" t="s">
        <v>163</v>
      </c>
      <c r="I1583" t="s">
        <v>163</v>
      </c>
      <c r="J1583" t="s">
        <v>163</v>
      </c>
      <c r="K1583" t="s">
        <v>163</v>
      </c>
      <c r="L1583" t="s">
        <v>163</v>
      </c>
      <c r="M1583" t="s">
        <v>163</v>
      </c>
      <c r="N1583" t="s">
        <v>163</v>
      </c>
      <c r="O1583" t="s">
        <v>163</v>
      </c>
      <c r="P1583" t="s">
        <v>163</v>
      </c>
      <c r="Q1583" s="80" t="s">
        <v>163</v>
      </c>
      <c r="R1583" s="79"/>
      <c r="T1583" t="s">
        <v>163</v>
      </c>
      <c r="U1583" t="s">
        <v>163</v>
      </c>
      <c r="V1583" t="s">
        <v>163</v>
      </c>
    </row>
    <row r="1584" spans="2:22" x14ac:dyDescent="0.35">
      <c r="B1584" t="s">
        <v>163</v>
      </c>
      <c r="C1584" s="79" t="s">
        <v>163</v>
      </c>
      <c r="E1584" t="s">
        <v>163</v>
      </c>
      <c r="F1584" t="s">
        <v>163</v>
      </c>
      <c r="G1584" t="s">
        <v>163</v>
      </c>
      <c r="H1584" t="s">
        <v>163</v>
      </c>
      <c r="I1584" t="s">
        <v>163</v>
      </c>
      <c r="J1584" t="s">
        <v>163</v>
      </c>
      <c r="K1584" t="s">
        <v>163</v>
      </c>
      <c r="L1584" t="s">
        <v>163</v>
      </c>
      <c r="M1584" t="s">
        <v>163</v>
      </c>
      <c r="N1584" t="s">
        <v>163</v>
      </c>
      <c r="O1584" t="s">
        <v>163</v>
      </c>
      <c r="P1584" t="s">
        <v>163</v>
      </c>
      <c r="Q1584" s="80" t="s">
        <v>163</v>
      </c>
      <c r="R1584" s="79"/>
      <c r="T1584" t="s">
        <v>163</v>
      </c>
      <c r="U1584" t="s">
        <v>163</v>
      </c>
      <c r="V1584" t="s">
        <v>163</v>
      </c>
    </row>
    <row r="1585" spans="2:22" x14ac:dyDescent="0.35">
      <c r="B1585" t="s">
        <v>163</v>
      </c>
      <c r="C1585" s="79" t="s">
        <v>163</v>
      </c>
      <c r="E1585" t="s">
        <v>163</v>
      </c>
      <c r="F1585" t="s">
        <v>163</v>
      </c>
      <c r="G1585" t="s">
        <v>163</v>
      </c>
      <c r="H1585" t="s">
        <v>163</v>
      </c>
      <c r="I1585" t="s">
        <v>163</v>
      </c>
      <c r="J1585" t="s">
        <v>163</v>
      </c>
      <c r="K1585" t="s">
        <v>163</v>
      </c>
      <c r="L1585" t="s">
        <v>163</v>
      </c>
      <c r="M1585" t="s">
        <v>163</v>
      </c>
      <c r="N1585" t="s">
        <v>163</v>
      </c>
      <c r="O1585" t="s">
        <v>163</v>
      </c>
      <c r="P1585" t="s">
        <v>163</v>
      </c>
      <c r="Q1585" s="80" t="s">
        <v>163</v>
      </c>
      <c r="R1585" s="79"/>
      <c r="T1585" t="s">
        <v>163</v>
      </c>
      <c r="U1585" t="s">
        <v>163</v>
      </c>
      <c r="V1585" t="s">
        <v>163</v>
      </c>
    </row>
    <row r="1586" spans="2:22" x14ac:dyDescent="0.35">
      <c r="B1586" t="s">
        <v>163</v>
      </c>
      <c r="C1586" s="79" t="s">
        <v>163</v>
      </c>
      <c r="E1586" t="s">
        <v>163</v>
      </c>
      <c r="F1586" t="s">
        <v>163</v>
      </c>
      <c r="G1586" t="s">
        <v>163</v>
      </c>
      <c r="H1586" t="s">
        <v>163</v>
      </c>
      <c r="I1586" t="s">
        <v>163</v>
      </c>
      <c r="J1586" t="s">
        <v>163</v>
      </c>
      <c r="K1586" t="s">
        <v>163</v>
      </c>
      <c r="L1586" t="s">
        <v>163</v>
      </c>
      <c r="M1586" t="s">
        <v>163</v>
      </c>
      <c r="N1586" t="s">
        <v>163</v>
      </c>
      <c r="O1586" t="s">
        <v>163</v>
      </c>
      <c r="P1586" t="s">
        <v>163</v>
      </c>
      <c r="Q1586" s="80" t="s">
        <v>163</v>
      </c>
      <c r="R1586" s="79"/>
      <c r="T1586" t="s">
        <v>163</v>
      </c>
      <c r="U1586" t="s">
        <v>163</v>
      </c>
      <c r="V1586" t="s">
        <v>163</v>
      </c>
    </row>
    <row r="1587" spans="2:22" x14ac:dyDescent="0.35">
      <c r="B1587" t="s">
        <v>163</v>
      </c>
      <c r="C1587" s="79" t="s">
        <v>163</v>
      </c>
      <c r="E1587" t="s">
        <v>163</v>
      </c>
      <c r="F1587" t="s">
        <v>163</v>
      </c>
      <c r="G1587" t="s">
        <v>163</v>
      </c>
      <c r="H1587" t="s">
        <v>163</v>
      </c>
      <c r="I1587" t="s">
        <v>163</v>
      </c>
      <c r="J1587" t="s">
        <v>163</v>
      </c>
      <c r="K1587" t="s">
        <v>163</v>
      </c>
      <c r="L1587" t="s">
        <v>163</v>
      </c>
      <c r="M1587" t="s">
        <v>163</v>
      </c>
      <c r="N1587" t="s">
        <v>163</v>
      </c>
      <c r="O1587" t="s">
        <v>163</v>
      </c>
      <c r="P1587" t="s">
        <v>163</v>
      </c>
      <c r="Q1587" s="80" t="s">
        <v>163</v>
      </c>
      <c r="R1587" s="79"/>
      <c r="T1587" t="s">
        <v>163</v>
      </c>
      <c r="U1587" t="s">
        <v>163</v>
      </c>
      <c r="V1587" t="s">
        <v>163</v>
      </c>
    </row>
    <row r="1588" spans="2:22" x14ac:dyDescent="0.35">
      <c r="B1588" t="s">
        <v>163</v>
      </c>
      <c r="C1588" s="79" t="s">
        <v>163</v>
      </c>
      <c r="E1588" t="s">
        <v>163</v>
      </c>
      <c r="F1588" t="s">
        <v>163</v>
      </c>
      <c r="G1588" t="s">
        <v>163</v>
      </c>
      <c r="H1588" t="s">
        <v>163</v>
      </c>
      <c r="I1588" t="s">
        <v>163</v>
      </c>
      <c r="J1588" t="s">
        <v>163</v>
      </c>
      <c r="K1588" t="s">
        <v>163</v>
      </c>
      <c r="L1588" t="s">
        <v>163</v>
      </c>
      <c r="M1588" t="s">
        <v>163</v>
      </c>
      <c r="N1588" t="s">
        <v>163</v>
      </c>
      <c r="O1588" t="s">
        <v>163</v>
      </c>
      <c r="P1588" t="s">
        <v>163</v>
      </c>
      <c r="Q1588" s="80" t="s">
        <v>163</v>
      </c>
      <c r="R1588" s="79"/>
      <c r="T1588" t="s">
        <v>163</v>
      </c>
      <c r="U1588" t="s">
        <v>163</v>
      </c>
      <c r="V1588" t="s">
        <v>163</v>
      </c>
    </row>
    <row r="1589" spans="2:22" x14ac:dyDescent="0.35">
      <c r="B1589" t="s">
        <v>163</v>
      </c>
      <c r="C1589" s="79" t="s">
        <v>163</v>
      </c>
      <c r="E1589" t="s">
        <v>163</v>
      </c>
      <c r="F1589" t="s">
        <v>163</v>
      </c>
      <c r="G1589" t="s">
        <v>163</v>
      </c>
      <c r="H1589" t="s">
        <v>163</v>
      </c>
      <c r="I1589" t="s">
        <v>163</v>
      </c>
      <c r="J1589" t="s">
        <v>163</v>
      </c>
      <c r="K1589" t="s">
        <v>163</v>
      </c>
      <c r="L1589" t="s">
        <v>163</v>
      </c>
      <c r="M1589" t="s">
        <v>163</v>
      </c>
      <c r="N1589" t="s">
        <v>163</v>
      </c>
      <c r="O1589" t="s">
        <v>163</v>
      </c>
      <c r="P1589" t="s">
        <v>163</v>
      </c>
      <c r="Q1589" s="80" t="s">
        <v>163</v>
      </c>
      <c r="R1589" s="79"/>
      <c r="T1589" t="s">
        <v>163</v>
      </c>
      <c r="U1589" t="s">
        <v>163</v>
      </c>
      <c r="V1589" t="s">
        <v>163</v>
      </c>
    </row>
    <row r="1590" spans="2:22" x14ac:dyDescent="0.35">
      <c r="B1590" t="s">
        <v>163</v>
      </c>
      <c r="C1590" s="79" t="s">
        <v>163</v>
      </c>
      <c r="E1590" t="s">
        <v>163</v>
      </c>
      <c r="F1590" t="s">
        <v>163</v>
      </c>
      <c r="G1590" t="s">
        <v>163</v>
      </c>
      <c r="H1590" t="s">
        <v>163</v>
      </c>
      <c r="I1590" t="s">
        <v>163</v>
      </c>
      <c r="J1590" t="s">
        <v>163</v>
      </c>
      <c r="K1590" t="s">
        <v>163</v>
      </c>
      <c r="L1590" t="s">
        <v>163</v>
      </c>
      <c r="M1590" t="s">
        <v>163</v>
      </c>
      <c r="N1590" t="s">
        <v>163</v>
      </c>
      <c r="O1590" t="s">
        <v>163</v>
      </c>
      <c r="P1590" t="s">
        <v>163</v>
      </c>
      <c r="Q1590" s="80" t="s">
        <v>163</v>
      </c>
      <c r="R1590" s="79"/>
      <c r="T1590" t="s">
        <v>163</v>
      </c>
      <c r="U1590" t="s">
        <v>163</v>
      </c>
      <c r="V1590" t="s">
        <v>163</v>
      </c>
    </row>
    <row r="1591" spans="2:22" x14ac:dyDescent="0.35">
      <c r="B1591" t="s">
        <v>163</v>
      </c>
      <c r="C1591" s="79" t="s">
        <v>163</v>
      </c>
      <c r="E1591" t="s">
        <v>163</v>
      </c>
      <c r="F1591" t="s">
        <v>163</v>
      </c>
      <c r="G1591" t="s">
        <v>163</v>
      </c>
      <c r="H1591" t="s">
        <v>163</v>
      </c>
      <c r="I1591" t="s">
        <v>163</v>
      </c>
      <c r="J1591" t="s">
        <v>163</v>
      </c>
      <c r="K1591" t="s">
        <v>163</v>
      </c>
      <c r="L1591" t="s">
        <v>163</v>
      </c>
      <c r="M1591" t="s">
        <v>163</v>
      </c>
      <c r="N1591" t="s">
        <v>163</v>
      </c>
      <c r="O1591" t="s">
        <v>163</v>
      </c>
      <c r="P1591" t="s">
        <v>163</v>
      </c>
      <c r="Q1591" s="80" t="s">
        <v>163</v>
      </c>
      <c r="R1591" s="79"/>
      <c r="T1591" t="s">
        <v>163</v>
      </c>
      <c r="U1591" t="s">
        <v>163</v>
      </c>
      <c r="V1591" t="s">
        <v>163</v>
      </c>
    </row>
    <row r="1592" spans="2:22" x14ac:dyDescent="0.35">
      <c r="B1592" t="s">
        <v>163</v>
      </c>
      <c r="C1592" s="79" t="s">
        <v>163</v>
      </c>
      <c r="E1592" t="s">
        <v>163</v>
      </c>
      <c r="F1592" t="s">
        <v>163</v>
      </c>
      <c r="G1592" t="s">
        <v>163</v>
      </c>
      <c r="H1592" t="s">
        <v>163</v>
      </c>
      <c r="I1592" t="s">
        <v>163</v>
      </c>
      <c r="J1592" t="s">
        <v>163</v>
      </c>
      <c r="K1592" t="s">
        <v>163</v>
      </c>
      <c r="L1592" t="s">
        <v>163</v>
      </c>
      <c r="M1592" t="s">
        <v>163</v>
      </c>
      <c r="N1592" t="s">
        <v>163</v>
      </c>
      <c r="O1592" t="s">
        <v>163</v>
      </c>
      <c r="P1592" t="s">
        <v>163</v>
      </c>
      <c r="Q1592" s="80" t="s">
        <v>163</v>
      </c>
      <c r="R1592" s="79"/>
      <c r="T1592" t="s">
        <v>163</v>
      </c>
      <c r="U1592" t="s">
        <v>163</v>
      </c>
      <c r="V1592" t="s">
        <v>163</v>
      </c>
    </row>
    <row r="1593" spans="2:22" x14ac:dyDescent="0.35">
      <c r="B1593" t="s">
        <v>163</v>
      </c>
      <c r="C1593" s="79" t="s">
        <v>163</v>
      </c>
      <c r="E1593" t="s">
        <v>163</v>
      </c>
      <c r="F1593" t="s">
        <v>163</v>
      </c>
      <c r="G1593" t="s">
        <v>163</v>
      </c>
      <c r="H1593" t="s">
        <v>163</v>
      </c>
      <c r="I1593" t="s">
        <v>163</v>
      </c>
      <c r="J1593" t="s">
        <v>163</v>
      </c>
      <c r="K1593" t="s">
        <v>163</v>
      </c>
      <c r="L1593" t="s">
        <v>163</v>
      </c>
      <c r="M1593" t="s">
        <v>163</v>
      </c>
      <c r="N1593" t="s">
        <v>163</v>
      </c>
      <c r="O1593" t="s">
        <v>163</v>
      </c>
      <c r="P1593" t="s">
        <v>163</v>
      </c>
      <c r="Q1593" s="80" t="s">
        <v>163</v>
      </c>
      <c r="R1593" s="79"/>
      <c r="T1593" t="s">
        <v>163</v>
      </c>
      <c r="U1593" t="s">
        <v>163</v>
      </c>
      <c r="V1593" t="s">
        <v>163</v>
      </c>
    </row>
    <row r="1594" spans="2:22" x14ac:dyDescent="0.35">
      <c r="B1594" t="s">
        <v>163</v>
      </c>
      <c r="C1594" s="79" t="s">
        <v>163</v>
      </c>
      <c r="E1594" t="s">
        <v>163</v>
      </c>
      <c r="F1594" t="s">
        <v>163</v>
      </c>
      <c r="G1594" t="s">
        <v>163</v>
      </c>
      <c r="H1594" t="s">
        <v>163</v>
      </c>
      <c r="I1594" t="s">
        <v>163</v>
      </c>
      <c r="J1594" t="s">
        <v>163</v>
      </c>
      <c r="K1594" t="s">
        <v>163</v>
      </c>
      <c r="L1594" t="s">
        <v>163</v>
      </c>
      <c r="M1594" t="s">
        <v>163</v>
      </c>
      <c r="N1594" t="s">
        <v>163</v>
      </c>
      <c r="O1594" t="s">
        <v>163</v>
      </c>
      <c r="P1594" t="s">
        <v>163</v>
      </c>
      <c r="Q1594" s="80" t="s">
        <v>163</v>
      </c>
      <c r="R1594" s="79"/>
      <c r="T1594" t="s">
        <v>163</v>
      </c>
      <c r="U1594" t="s">
        <v>163</v>
      </c>
      <c r="V1594" t="s">
        <v>163</v>
      </c>
    </row>
    <row r="1595" spans="2:22" x14ac:dyDescent="0.35">
      <c r="B1595" t="s">
        <v>163</v>
      </c>
      <c r="C1595" s="79" t="s">
        <v>163</v>
      </c>
      <c r="E1595" t="s">
        <v>163</v>
      </c>
      <c r="F1595" t="s">
        <v>163</v>
      </c>
      <c r="G1595" t="s">
        <v>163</v>
      </c>
      <c r="H1595" t="s">
        <v>163</v>
      </c>
      <c r="I1595" t="s">
        <v>163</v>
      </c>
      <c r="J1595" t="s">
        <v>163</v>
      </c>
      <c r="K1595" t="s">
        <v>163</v>
      </c>
      <c r="L1595" t="s">
        <v>163</v>
      </c>
      <c r="M1595" t="s">
        <v>163</v>
      </c>
      <c r="N1595" t="s">
        <v>163</v>
      </c>
      <c r="O1595" t="s">
        <v>163</v>
      </c>
      <c r="P1595" t="s">
        <v>163</v>
      </c>
      <c r="Q1595" s="80" t="s">
        <v>163</v>
      </c>
      <c r="R1595" s="79"/>
      <c r="T1595" t="s">
        <v>163</v>
      </c>
      <c r="U1595" t="s">
        <v>163</v>
      </c>
      <c r="V1595" t="s">
        <v>163</v>
      </c>
    </row>
    <row r="1596" spans="2:22" x14ac:dyDescent="0.35">
      <c r="B1596" t="s">
        <v>163</v>
      </c>
      <c r="C1596" s="79" t="s">
        <v>163</v>
      </c>
      <c r="E1596" t="s">
        <v>163</v>
      </c>
      <c r="F1596" t="s">
        <v>163</v>
      </c>
      <c r="G1596" t="s">
        <v>163</v>
      </c>
      <c r="H1596" t="s">
        <v>163</v>
      </c>
      <c r="I1596" t="s">
        <v>163</v>
      </c>
      <c r="J1596" t="s">
        <v>163</v>
      </c>
      <c r="K1596" t="s">
        <v>163</v>
      </c>
      <c r="L1596" t="s">
        <v>163</v>
      </c>
      <c r="M1596" t="s">
        <v>163</v>
      </c>
      <c r="N1596" t="s">
        <v>163</v>
      </c>
      <c r="O1596" t="s">
        <v>163</v>
      </c>
      <c r="P1596" t="s">
        <v>163</v>
      </c>
      <c r="Q1596" s="80" t="s">
        <v>163</v>
      </c>
      <c r="R1596" s="79"/>
      <c r="T1596" t="s">
        <v>163</v>
      </c>
      <c r="U1596" t="s">
        <v>163</v>
      </c>
      <c r="V1596" t="s">
        <v>163</v>
      </c>
    </row>
    <row r="1597" spans="2:22" x14ac:dyDescent="0.35">
      <c r="B1597" t="s">
        <v>163</v>
      </c>
      <c r="C1597" s="79" t="s">
        <v>163</v>
      </c>
      <c r="E1597" t="s">
        <v>163</v>
      </c>
      <c r="F1597" t="s">
        <v>163</v>
      </c>
      <c r="G1597" t="s">
        <v>163</v>
      </c>
      <c r="H1597" t="s">
        <v>163</v>
      </c>
      <c r="I1597" t="s">
        <v>163</v>
      </c>
      <c r="J1597" t="s">
        <v>163</v>
      </c>
      <c r="K1597" t="s">
        <v>163</v>
      </c>
      <c r="L1597" t="s">
        <v>163</v>
      </c>
      <c r="M1597" t="s">
        <v>163</v>
      </c>
      <c r="N1597" t="s">
        <v>163</v>
      </c>
      <c r="O1597" t="s">
        <v>163</v>
      </c>
      <c r="P1597" t="s">
        <v>163</v>
      </c>
      <c r="Q1597" s="80" t="s">
        <v>163</v>
      </c>
      <c r="R1597" s="79"/>
      <c r="T1597" t="s">
        <v>163</v>
      </c>
      <c r="U1597" t="s">
        <v>163</v>
      </c>
      <c r="V1597" t="s">
        <v>163</v>
      </c>
    </row>
    <row r="1598" spans="2:22" x14ac:dyDescent="0.35">
      <c r="B1598" t="s">
        <v>163</v>
      </c>
      <c r="C1598" s="79" t="s">
        <v>163</v>
      </c>
      <c r="E1598" t="s">
        <v>163</v>
      </c>
      <c r="F1598" t="s">
        <v>163</v>
      </c>
      <c r="G1598" t="s">
        <v>163</v>
      </c>
      <c r="H1598" t="s">
        <v>163</v>
      </c>
      <c r="I1598" t="s">
        <v>163</v>
      </c>
      <c r="J1598" t="s">
        <v>163</v>
      </c>
      <c r="K1598" t="s">
        <v>163</v>
      </c>
      <c r="L1598" t="s">
        <v>163</v>
      </c>
      <c r="M1598" t="s">
        <v>163</v>
      </c>
      <c r="N1598" t="s">
        <v>163</v>
      </c>
      <c r="O1598" t="s">
        <v>163</v>
      </c>
      <c r="P1598" t="s">
        <v>163</v>
      </c>
      <c r="Q1598" s="80" t="s">
        <v>163</v>
      </c>
      <c r="R1598" s="79"/>
      <c r="T1598" t="s">
        <v>163</v>
      </c>
      <c r="U1598" t="s">
        <v>163</v>
      </c>
      <c r="V1598" t="s">
        <v>163</v>
      </c>
    </row>
    <row r="1599" spans="2:22" x14ac:dyDescent="0.35">
      <c r="B1599" t="s">
        <v>163</v>
      </c>
      <c r="C1599" s="79" t="s">
        <v>163</v>
      </c>
      <c r="E1599" t="s">
        <v>163</v>
      </c>
      <c r="F1599" t="s">
        <v>163</v>
      </c>
      <c r="G1599" t="s">
        <v>163</v>
      </c>
      <c r="H1599" t="s">
        <v>163</v>
      </c>
      <c r="I1599" t="s">
        <v>163</v>
      </c>
      <c r="J1599" t="s">
        <v>163</v>
      </c>
      <c r="K1599" t="s">
        <v>163</v>
      </c>
      <c r="L1599" t="s">
        <v>163</v>
      </c>
      <c r="M1599" t="s">
        <v>163</v>
      </c>
      <c r="N1599" t="s">
        <v>163</v>
      </c>
      <c r="O1599" t="s">
        <v>163</v>
      </c>
      <c r="P1599" t="s">
        <v>163</v>
      </c>
      <c r="Q1599" s="80" t="s">
        <v>163</v>
      </c>
      <c r="R1599" s="79"/>
      <c r="T1599" t="s">
        <v>163</v>
      </c>
      <c r="U1599" t="s">
        <v>163</v>
      </c>
      <c r="V1599" t="s">
        <v>163</v>
      </c>
    </row>
    <row r="1600" spans="2:22" x14ac:dyDescent="0.35">
      <c r="B1600" t="s">
        <v>163</v>
      </c>
      <c r="C1600" s="79" t="s">
        <v>163</v>
      </c>
      <c r="E1600" t="s">
        <v>163</v>
      </c>
      <c r="F1600" t="s">
        <v>163</v>
      </c>
      <c r="G1600" t="s">
        <v>163</v>
      </c>
      <c r="H1600" t="s">
        <v>163</v>
      </c>
      <c r="I1600" t="s">
        <v>163</v>
      </c>
      <c r="J1600" t="s">
        <v>163</v>
      </c>
      <c r="K1600" t="s">
        <v>163</v>
      </c>
      <c r="L1600" t="s">
        <v>163</v>
      </c>
      <c r="M1600" t="s">
        <v>163</v>
      </c>
      <c r="N1600" t="s">
        <v>163</v>
      </c>
      <c r="O1600" t="s">
        <v>163</v>
      </c>
      <c r="P1600" t="s">
        <v>163</v>
      </c>
      <c r="Q1600" s="80" t="s">
        <v>163</v>
      </c>
      <c r="R1600" s="79"/>
      <c r="T1600" t="s">
        <v>163</v>
      </c>
      <c r="U1600" t="s">
        <v>163</v>
      </c>
      <c r="V1600" t="s">
        <v>163</v>
      </c>
    </row>
    <row r="1601" spans="2:22" x14ac:dyDescent="0.35">
      <c r="B1601" t="s">
        <v>163</v>
      </c>
      <c r="C1601" s="79" t="s">
        <v>163</v>
      </c>
      <c r="E1601" t="s">
        <v>163</v>
      </c>
      <c r="F1601" t="s">
        <v>163</v>
      </c>
      <c r="G1601" t="s">
        <v>163</v>
      </c>
      <c r="H1601" t="s">
        <v>163</v>
      </c>
      <c r="I1601" t="s">
        <v>163</v>
      </c>
      <c r="J1601" t="s">
        <v>163</v>
      </c>
      <c r="K1601" t="s">
        <v>163</v>
      </c>
      <c r="L1601" t="s">
        <v>163</v>
      </c>
      <c r="M1601" t="s">
        <v>163</v>
      </c>
      <c r="N1601" t="s">
        <v>163</v>
      </c>
      <c r="O1601" t="s">
        <v>163</v>
      </c>
      <c r="P1601" t="s">
        <v>163</v>
      </c>
      <c r="Q1601" s="80" t="s">
        <v>163</v>
      </c>
      <c r="R1601" s="79"/>
      <c r="T1601" t="s">
        <v>163</v>
      </c>
      <c r="U1601" t="s">
        <v>163</v>
      </c>
      <c r="V1601" t="s">
        <v>163</v>
      </c>
    </row>
    <row r="1602" spans="2:22" x14ac:dyDescent="0.35">
      <c r="B1602" t="s">
        <v>163</v>
      </c>
      <c r="C1602" s="79" t="s">
        <v>163</v>
      </c>
      <c r="E1602" t="s">
        <v>163</v>
      </c>
      <c r="F1602" t="s">
        <v>163</v>
      </c>
      <c r="G1602" t="s">
        <v>163</v>
      </c>
      <c r="H1602" t="s">
        <v>163</v>
      </c>
      <c r="I1602" t="s">
        <v>163</v>
      </c>
      <c r="J1602" t="s">
        <v>163</v>
      </c>
      <c r="K1602" t="s">
        <v>163</v>
      </c>
      <c r="L1602" t="s">
        <v>163</v>
      </c>
      <c r="M1602" t="s">
        <v>163</v>
      </c>
      <c r="N1602" t="s">
        <v>163</v>
      </c>
      <c r="O1602" t="s">
        <v>163</v>
      </c>
      <c r="P1602" t="s">
        <v>163</v>
      </c>
      <c r="Q1602" s="80" t="s">
        <v>163</v>
      </c>
      <c r="R1602" s="79"/>
      <c r="T1602" t="s">
        <v>163</v>
      </c>
      <c r="U1602" t="s">
        <v>163</v>
      </c>
      <c r="V1602" t="s">
        <v>163</v>
      </c>
    </row>
    <row r="1603" spans="2:22" x14ac:dyDescent="0.35">
      <c r="B1603" t="s">
        <v>163</v>
      </c>
      <c r="C1603" s="79" t="s">
        <v>163</v>
      </c>
      <c r="E1603" t="s">
        <v>163</v>
      </c>
      <c r="F1603" t="s">
        <v>163</v>
      </c>
      <c r="G1603" t="s">
        <v>163</v>
      </c>
      <c r="H1603" t="s">
        <v>163</v>
      </c>
      <c r="I1603" t="s">
        <v>163</v>
      </c>
      <c r="J1603" t="s">
        <v>163</v>
      </c>
      <c r="K1603" t="s">
        <v>163</v>
      </c>
      <c r="L1603" t="s">
        <v>163</v>
      </c>
      <c r="M1603" t="s">
        <v>163</v>
      </c>
      <c r="N1603" t="s">
        <v>163</v>
      </c>
      <c r="O1603" t="s">
        <v>163</v>
      </c>
      <c r="P1603" t="s">
        <v>163</v>
      </c>
      <c r="Q1603" s="80" t="s">
        <v>163</v>
      </c>
      <c r="R1603" s="79"/>
      <c r="T1603" t="s">
        <v>163</v>
      </c>
      <c r="U1603" t="s">
        <v>163</v>
      </c>
      <c r="V1603" t="s">
        <v>163</v>
      </c>
    </row>
    <row r="1604" spans="2:22" x14ac:dyDescent="0.35">
      <c r="B1604" t="s">
        <v>163</v>
      </c>
      <c r="C1604" s="79" t="s">
        <v>163</v>
      </c>
      <c r="E1604" t="s">
        <v>163</v>
      </c>
      <c r="F1604" t="s">
        <v>163</v>
      </c>
      <c r="G1604" t="s">
        <v>163</v>
      </c>
      <c r="H1604" t="s">
        <v>163</v>
      </c>
      <c r="I1604" t="s">
        <v>163</v>
      </c>
      <c r="J1604" t="s">
        <v>163</v>
      </c>
      <c r="K1604" t="s">
        <v>163</v>
      </c>
      <c r="L1604" t="s">
        <v>163</v>
      </c>
      <c r="M1604" t="s">
        <v>163</v>
      </c>
      <c r="N1604" t="s">
        <v>163</v>
      </c>
      <c r="O1604" t="s">
        <v>163</v>
      </c>
      <c r="P1604" t="s">
        <v>163</v>
      </c>
      <c r="Q1604" s="80" t="s">
        <v>163</v>
      </c>
      <c r="R1604" s="79"/>
      <c r="T1604" t="s">
        <v>163</v>
      </c>
      <c r="U1604" t="s">
        <v>163</v>
      </c>
      <c r="V1604" t="s">
        <v>163</v>
      </c>
    </row>
    <row r="1605" spans="2:22" x14ac:dyDescent="0.35">
      <c r="B1605" t="s">
        <v>163</v>
      </c>
      <c r="C1605" s="79" t="s">
        <v>163</v>
      </c>
      <c r="E1605" t="s">
        <v>163</v>
      </c>
      <c r="F1605" t="s">
        <v>163</v>
      </c>
      <c r="G1605" t="s">
        <v>163</v>
      </c>
      <c r="H1605" t="s">
        <v>163</v>
      </c>
      <c r="I1605" t="s">
        <v>163</v>
      </c>
      <c r="J1605" t="s">
        <v>163</v>
      </c>
      <c r="K1605" t="s">
        <v>163</v>
      </c>
      <c r="L1605" t="s">
        <v>163</v>
      </c>
      <c r="M1605" t="s">
        <v>163</v>
      </c>
      <c r="N1605" t="s">
        <v>163</v>
      </c>
      <c r="O1605" t="s">
        <v>163</v>
      </c>
      <c r="P1605" t="s">
        <v>163</v>
      </c>
      <c r="Q1605" s="80" t="s">
        <v>163</v>
      </c>
      <c r="R1605" s="79"/>
      <c r="T1605" t="s">
        <v>163</v>
      </c>
      <c r="U1605" t="s">
        <v>163</v>
      </c>
      <c r="V1605" t="s">
        <v>163</v>
      </c>
    </row>
    <row r="1606" spans="2:22" x14ac:dyDescent="0.35">
      <c r="B1606" t="s">
        <v>163</v>
      </c>
      <c r="C1606" s="79" t="s">
        <v>163</v>
      </c>
      <c r="E1606" t="s">
        <v>163</v>
      </c>
      <c r="F1606" t="s">
        <v>163</v>
      </c>
      <c r="G1606" t="s">
        <v>163</v>
      </c>
      <c r="H1606" t="s">
        <v>163</v>
      </c>
      <c r="I1606" t="s">
        <v>163</v>
      </c>
      <c r="J1606" t="s">
        <v>163</v>
      </c>
      <c r="K1606" t="s">
        <v>163</v>
      </c>
      <c r="L1606" t="s">
        <v>163</v>
      </c>
      <c r="M1606" t="s">
        <v>163</v>
      </c>
      <c r="N1606" t="s">
        <v>163</v>
      </c>
      <c r="O1606" t="s">
        <v>163</v>
      </c>
      <c r="P1606" t="s">
        <v>163</v>
      </c>
      <c r="Q1606" s="80" t="s">
        <v>163</v>
      </c>
      <c r="R1606" s="79"/>
      <c r="T1606" t="s">
        <v>163</v>
      </c>
      <c r="U1606" t="s">
        <v>163</v>
      </c>
      <c r="V1606" t="s">
        <v>163</v>
      </c>
    </row>
    <row r="1607" spans="2:22" x14ac:dyDescent="0.35">
      <c r="B1607" t="s">
        <v>163</v>
      </c>
      <c r="C1607" s="79" t="s">
        <v>163</v>
      </c>
      <c r="E1607" t="s">
        <v>163</v>
      </c>
      <c r="F1607" t="s">
        <v>163</v>
      </c>
      <c r="G1607" t="s">
        <v>163</v>
      </c>
      <c r="H1607" t="s">
        <v>163</v>
      </c>
      <c r="I1607" t="s">
        <v>163</v>
      </c>
      <c r="J1607" t="s">
        <v>163</v>
      </c>
      <c r="K1607" t="s">
        <v>163</v>
      </c>
      <c r="L1607" t="s">
        <v>163</v>
      </c>
      <c r="M1607" t="s">
        <v>163</v>
      </c>
      <c r="N1607" t="s">
        <v>163</v>
      </c>
      <c r="O1607" t="s">
        <v>163</v>
      </c>
      <c r="P1607" t="s">
        <v>163</v>
      </c>
      <c r="Q1607" s="80" t="s">
        <v>163</v>
      </c>
      <c r="R1607" s="79"/>
      <c r="T1607" t="s">
        <v>163</v>
      </c>
      <c r="U1607" t="s">
        <v>163</v>
      </c>
      <c r="V1607" t="s">
        <v>163</v>
      </c>
    </row>
    <row r="1608" spans="2:22" x14ac:dyDescent="0.35">
      <c r="B1608" t="s">
        <v>163</v>
      </c>
      <c r="C1608" s="79" t="s">
        <v>163</v>
      </c>
      <c r="E1608" t="s">
        <v>163</v>
      </c>
      <c r="F1608" t="s">
        <v>163</v>
      </c>
      <c r="G1608" t="s">
        <v>163</v>
      </c>
      <c r="H1608" t="s">
        <v>163</v>
      </c>
      <c r="I1608" t="s">
        <v>163</v>
      </c>
      <c r="J1608" t="s">
        <v>163</v>
      </c>
      <c r="K1608" t="s">
        <v>163</v>
      </c>
      <c r="L1608" t="s">
        <v>163</v>
      </c>
      <c r="M1608" t="s">
        <v>163</v>
      </c>
      <c r="N1608" t="s">
        <v>163</v>
      </c>
      <c r="O1608" t="s">
        <v>163</v>
      </c>
      <c r="P1608" t="s">
        <v>163</v>
      </c>
      <c r="Q1608" s="80" t="s">
        <v>163</v>
      </c>
      <c r="R1608" s="79"/>
      <c r="T1608" t="s">
        <v>163</v>
      </c>
      <c r="U1608" t="s">
        <v>163</v>
      </c>
      <c r="V1608" t="s">
        <v>163</v>
      </c>
    </row>
    <row r="1609" spans="2:22" x14ac:dyDescent="0.35">
      <c r="B1609" t="s">
        <v>163</v>
      </c>
      <c r="C1609" s="79" t="s">
        <v>163</v>
      </c>
      <c r="E1609" t="s">
        <v>163</v>
      </c>
      <c r="F1609" t="s">
        <v>163</v>
      </c>
      <c r="G1609" t="s">
        <v>163</v>
      </c>
      <c r="H1609" t="s">
        <v>163</v>
      </c>
      <c r="I1609" t="s">
        <v>163</v>
      </c>
      <c r="J1609" t="s">
        <v>163</v>
      </c>
      <c r="K1609" t="s">
        <v>163</v>
      </c>
      <c r="L1609" t="s">
        <v>163</v>
      </c>
      <c r="M1609" t="s">
        <v>163</v>
      </c>
      <c r="N1609" t="s">
        <v>163</v>
      </c>
      <c r="O1609" t="s">
        <v>163</v>
      </c>
      <c r="P1609" t="s">
        <v>163</v>
      </c>
      <c r="Q1609" s="80" t="s">
        <v>163</v>
      </c>
      <c r="R1609" s="79"/>
      <c r="T1609" t="s">
        <v>163</v>
      </c>
      <c r="U1609" t="s">
        <v>163</v>
      </c>
      <c r="V1609" t="s">
        <v>163</v>
      </c>
    </row>
    <row r="1610" spans="2:22" x14ac:dyDescent="0.35">
      <c r="B1610" t="s">
        <v>163</v>
      </c>
      <c r="C1610" s="79" t="s">
        <v>163</v>
      </c>
      <c r="E1610" t="s">
        <v>163</v>
      </c>
      <c r="F1610" t="s">
        <v>163</v>
      </c>
      <c r="G1610" t="s">
        <v>163</v>
      </c>
      <c r="H1610" t="s">
        <v>163</v>
      </c>
      <c r="I1610" t="s">
        <v>163</v>
      </c>
      <c r="J1610" t="s">
        <v>163</v>
      </c>
      <c r="K1610" t="s">
        <v>163</v>
      </c>
      <c r="L1610" t="s">
        <v>163</v>
      </c>
      <c r="M1610" t="s">
        <v>163</v>
      </c>
      <c r="N1610" t="s">
        <v>163</v>
      </c>
      <c r="O1610" t="s">
        <v>163</v>
      </c>
      <c r="P1610" t="s">
        <v>163</v>
      </c>
      <c r="Q1610" s="80" t="s">
        <v>163</v>
      </c>
      <c r="R1610" s="79"/>
      <c r="T1610" t="s">
        <v>163</v>
      </c>
      <c r="U1610" t="s">
        <v>163</v>
      </c>
      <c r="V1610" t="s">
        <v>163</v>
      </c>
    </row>
    <row r="1611" spans="2:22" x14ac:dyDescent="0.35">
      <c r="B1611" t="s">
        <v>163</v>
      </c>
      <c r="C1611" s="79" t="s">
        <v>163</v>
      </c>
      <c r="E1611" t="s">
        <v>163</v>
      </c>
      <c r="F1611" t="s">
        <v>163</v>
      </c>
      <c r="G1611" t="s">
        <v>163</v>
      </c>
      <c r="H1611" t="s">
        <v>163</v>
      </c>
      <c r="I1611" t="s">
        <v>163</v>
      </c>
      <c r="J1611" t="s">
        <v>163</v>
      </c>
      <c r="K1611" t="s">
        <v>163</v>
      </c>
      <c r="L1611" t="s">
        <v>163</v>
      </c>
      <c r="M1611" t="s">
        <v>163</v>
      </c>
      <c r="N1611" t="s">
        <v>163</v>
      </c>
      <c r="O1611" t="s">
        <v>163</v>
      </c>
      <c r="P1611" t="s">
        <v>163</v>
      </c>
      <c r="Q1611" s="80" t="s">
        <v>163</v>
      </c>
      <c r="R1611" s="79"/>
      <c r="T1611" t="s">
        <v>163</v>
      </c>
      <c r="U1611" t="s">
        <v>163</v>
      </c>
      <c r="V1611" t="s">
        <v>163</v>
      </c>
    </row>
    <row r="1612" spans="2:22" x14ac:dyDescent="0.35">
      <c r="B1612" t="s">
        <v>163</v>
      </c>
      <c r="C1612" s="79" t="s">
        <v>163</v>
      </c>
      <c r="E1612" t="s">
        <v>163</v>
      </c>
      <c r="F1612" t="s">
        <v>163</v>
      </c>
      <c r="G1612" t="s">
        <v>163</v>
      </c>
      <c r="H1612" t="s">
        <v>163</v>
      </c>
      <c r="I1612" t="s">
        <v>163</v>
      </c>
      <c r="J1612" t="s">
        <v>163</v>
      </c>
      <c r="K1612" t="s">
        <v>163</v>
      </c>
      <c r="L1612" t="s">
        <v>163</v>
      </c>
      <c r="M1612" t="s">
        <v>163</v>
      </c>
      <c r="N1612" t="s">
        <v>163</v>
      </c>
      <c r="O1612" t="s">
        <v>163</v>
      </c>
      <c r="P1612" t="s">
        <v>163</v>
      </c>
      <c r="Q1612" s="80" t="s">
        <v>163</v>
      </c>
      <c r="R1612" s="79"/>
      <c r="T1612" t="s">
        <v>163</v>
      </c>
      <c r="U1612" t="s">
        <v>163</v>
      </c>
      <c r="V1612" t="s">
        <v>163</v>
      </c>
    </row>
    <row r="1613" spans="2:22" x14ac:dyDescent="0.35">
      <c r="B1613" t="s">
        <v>163</v>
      </c>
      <c r="C1613" s="79" t="s">
        <v>163</v>
      </c>
      <c r="E1613" t="s">
        <v>163</v>
      </c>
      <c r="F1613" t="s">
        <v>163</v>
      </c>
      <c r="G1613" t="s">
        <v>163</v>
      </c>
      <c r="H1613" t="s">
        <v>163</v>
      </c>
      <c r="I1613" t="s">
        <v>163</v>
      </c>
      <c r="J1613" t="s">
        <v>163</v>
      </c>
      <c r="K1613" t="s">
        <v>163</v>
      </c>
      <c r="L1613" t="s">
        <v>163</v>
      </c>
      <c r="M1613" t="s">
        <v>163</v>
      </c>
      <c r="N1613" t="s">
        <v>163</v>
      </c>
      <c r="O1613" t="s">
        <v>163</v>
      </c>
      <c r="P1613" t="s">
        <v>163</v>
      </c>
      <c r="Q1613" s="80" t="s">
        <v>163</v>
      </c>
      <c r="R1613" s="79"/>
      <c r="T1613" t="s">
        <v>163</v>
      </c>
      <c r="U1613" t="s">
        <v>163</v>
      </c>
      <c r="V1613" t="s">
        <v>163</v>
      </c>
    </row>
    <row r="1614" spans="2:22" x14ac:dyDescent="0.35">
      <c r="B1614" t="s">
        <v>163</v>
      </c>
      <c r="C1614" s="79" t="s">
        <v>163</v>
      </c>
      <c r="E1614" t="s">
        <v>163</v>
      </c>
      <c r="F1614" t="s">
        <v>163</v>
      </c>
      <c r="G1614" t="s">
        <v>163</v>
      </c>
      <c r="H1614" t="s">
        <v>163</v>
      </c>
      <c r="I1614" t="s">
        <v>163</v>
      </c>
      <c r="J1614" t="s">
        <v>163</v>
      </c>
      <c r="K1614" t="s">
        <v>163</v>
      </c>
      <c r="L1614" t="s">
        <v>163</v>
      </c>
      <c r="M1614" t="s">
        <v>163</v>
      </c>
      <c r="N1614" t="s">
        <v>163</v>
      </c>
      <c r="O1614" t="s">
        <v>163</v>
      </c>
      <c r="P1614" t="s">
        <v>163</v>
      </c>
      <c r="Q1614" s="80" t="s">
        <v>163</v>
      </c>
      <c r="R1614" s="79"/>
      <c r="T1614" t="s">
        <v>163</v>
      </c>
      <c r="U1614" t="s">
        <v>163</v>
      </c>
      <c r="V1614" t="s">
        <v>163</v>
      </c>
    </row>
    <row r="1615" spans="2:22" x14ac:dyDescent="0.35">
      <c r="B1615" t="s">
        <v>163</v>
      </c>
      <c r="C1615" s="79" t="s">
        <v>163</v>
      </c>
      <c r="E1615" t="s">
        <v>163</v>
      </c>
      <c r="F1615" t="s">
        <v>163</v>
      </c>
      <c r="G1615" t="s">
        <v>163</v>
      </c>
      <c r="H1615" t="s">
        <v>163</v>
      </c>
      <c r="I1615" t="s">
        <v>163</v>
      </c>
      <c r="J1615" t="s">
        <v>163</v>
      </c>
      <c r="K1615" t="s">
        <v>163</v>
      </c>
      <c r="L1615" t="s">
        <v>163</v>
      </c>
      <c r="M1615" t="s">
        <v>163</v>
      </c>
      <c r="N1615" t="s">
        <v>163</v>
      </c>
      <c r="O1615" t="s">
        <v>163</v>
      </c>
      <c r="P1615" t="s">
        <v>163</v>
      </c>
      <c r="Q1615" s="80" t="s">
        <v>163</v>
      </c>
      <c r="R1615" s="79"/>
      <c r="T1615" t="s">
        <v>163</v>
      </c>
      <c r="U1615" t="s">
        <v>163</v>
      </c>
      <c r="V1615" t="s">
        <v>163</v>
      </c>
    </row>
    <row r="1616" spans="2:22" x14ac:dyDescent="0.35">
      <c r="B1616" t="s">
        <v>163</v>
      </c>
      <c r="C1616" s="79" t="s">
        <v>163</v>
      </c>
      <c r="E1616" t="s">
        <v>163</v>
      </c>
      <c r="F1616" t="s">
        <v>163</v>
      </c>
      <c r="G1616" t="s">
        <v>163</v>
      </c>
      <c r="H1616" t="s">
        <v>163</v>
      </c>
      <c r="I1616" t="s">
        <v>163</v>
      </c>
      <c r="J1616" t="s">
        <v>163</v>
      </c>
      <c r="K1616" t="s">
        <v>163</v>
      </c>
      <c r="L1616" t="s">
        <v>163</v>
      </c>
      <c r="M1616" t="s">
        <v>163</v>
      </c>
      <c r="N1616" t="s">
        <v>163</v>
      </c>
      <c r="O1616" t="s">
        <v>163</v>
      </c>
      <c r="P1616" t="s">
        <v>163</v>
      </c>
      <c r="Q1616" s="80" t="s">
        <v>163</v>
      </c>
      <c r="R1616" s="79"/>
      <c r="T1616" t="s">
        <v>163</v>
      </c>
      <c r="U1616" t="s">
        <v>163</v>
      </c>
      <c r="V1616" t="s">
        <v>163</v>
      </c>
    </row>
    <row r="1617" spans="2:22" x14ac:dyDescent="0.35">
      <c r="B1617" t="s">
        <v>163</v>
      </c>
      <c r="C1617" s="79" t="s">
        <v>163</v>
      </c>
      <c r="E1617" t="s">
        <v>163</v>
      </c>
      <c r="F1617" t="s">
        <v>163</v>
      </c>
      <c r="G1617" t="s">
        <v>163</v>
      </c>
      <c r="H1617" t="s">
        <v>163</v>
      </c>
      <c r="I1617" t="s">
        <v>163</v>
      </c>
      <c r="J1617" t="s">
        <v>163</v>
      </c>
      <c r="K1617" t="s">
        <v>163</v>
      </c>
      <c r="L1617" t="s">
        <v>163</v>
      </c>
      <c r="M1617" t="s">
        <v>163</v>
      </c>
      <c r="N1617" t="s">
        <v>163</v>
      </c>
      <c r="O1617" t="s">
        <v>163</v>
      </c>
      <c r="P1617" t="s">
        <v>163</v>
      </c>
      <c r="Q1617" s="80" t="s">
        <v>163</v>
      </c>
      <c r="R1617" s="79"/>
      <c r="T1617" t="s">
        <v>163</v>
      </c>
      <c r="U1617" t="s">
        <v>163</v>
      </c>
      <c r="V1617" t="s">
        <v>163</v>
      </c>
    </row>
    <row r="1618" spans="2:22" x14ac:dyDescent="0.35">
      <c r="B1618" t="s">
        <v>163</v>
      </c>
      <c r="C1618" s="79" t="s">
        <v>163</v>
      </c>
      <c r="E1618" t="s">
        <v>163</v>
      </c>
      <c r="F1618" t="s">
        <v>163</v>
      </c>
      <c r="G1618" t="s">
        <v>163</v>
      </c>
      <c r="H1618" t="s">
        <v>163</v>
      </c>
      <c r="I1618" t="s">
        <v>163</v>
      </c>
      <c r="J1618" t="s">
        <v>163</v>
      </c>
      <c r="K1618" t="s">
        <v>163</v>
      </c>
      <c r="L1618" t="s">
        <v>163</v>
      </c>
      <c r="M1618" t="s">
        <v>163</v>
      </c>
      <c r="N1618" t="s">
        <v>163</v>
      </c>
      <c r="O1618" t="s">
        <v>163</v>
      </c>
      <c r="P1618" t="s">
        <v>163</v>
      </c>
      <c r="Q1618" s="80" t="s">
        <v>163</v>
      </c>
      <c r="R1618" s="79"/>
      <c r="T1618" t="s">
        <v>163</v>
      </c>
      <c r="U1618" t="s">
        <v>163</v>
      </c>
      <c r="V1618" t="s">
        <v>163</v>
      </c>
    </row>
    <row r="1619" spans="2:22" x14ac:dyDescent="0.35">
      <c r="B1619" t="s">
        <v>163</v>
      </c>
      <c r="C1619" s="79" t="s">
        <v>163</v>
      </c>
      <c r="E1619" t="s">
        <v>163</v>
      </c>
      <c r="F1619" t="s">
        <v>163</v>
      </c>
      <c r="G1619" t="s">
        <v>163</v>
      </c>
      <c r="H1619" t="s">
        <v>163</v>
      </c>
      <c r="I1619" t="s">
        <v>163</v>
      </c>
      <c r="J1619" t="s">
        <v>163</v>
      </c>
      <c r="K1619" t="s">
        <v>163</v>
      </c>
      <c r="L1619" t="s">
        <v>163</v>
      </c>
      <c r="M1619" t="s">
        <v>163</v>
      </c>
      <c r="N1619" t="s">
        <v>163</v>
      </c>
      <c r="O1619" t="s">
        <v>163</v>
      </c>
      <c r="P1619" t="s">
        <v>163</v>
      </c>
      <c r="Q1619" s="80" t="s">
        <v>163</v>
      </c>
      <c r="R1619" s="79"/>
      <c r="T1619" t="s">
        <v>163</v>
      </c>
      <c r="U1619" t="s">
        <v>163</v>
      </c>
      <c r="V1619" t="s">
        <v>163</v>
      </c>
    </row>
    <row r="1620" spans="2:22" x14ac:dyDescent="0.35">
      <c r="B1620" t="s">
        <v>163</v>
      </c>
      <c r="C1620" s="79" t="s">
        <v>163</v>
      </c>
      <c r="E1620" t="s">
        <v>163</v>
      </c>
      <c r="F1620" t="s">
        <v>163</v>
      </c>
      <c r="G1620" t="s">
        <v>163</v>
      </c>
      <c r="H1620" t="s">
        <v>163</v>
      </c>
      <c r="I1620" t="s">
        <v>163</v>
      </c>
      <c r="J1620" t="s">
        <v>163</v>
      </c>
      <c r="K1620" t="s">
        <v>163</v>
      </c>
      <c r="L1620" t="s">
        <v>163</v>
      </c>
      <c r="M1620" t="s">
        <v>163</v>
      </c>
      <c r="N1620" t="s">
        <v>163</v>
      </c>
      <c r="O1620" t="s">
        <v>163</v>
      </c>
      <c r="P1620" t="s">
        <v>163</v>
      </c>
      <c r="Q1620" s="80" t="s">
        <v>163</v>
      </c>
      <c r="R1620" s="79"/>
      <c r="T1620" t="s">
        <v>163</v>
      </c>
      <c r="U1620" t="s">
        <v>163</v>
      </c>
      <c r="V1620" t="s">
        <v>163</v>
      </c>
    </row>
    <row r="1621" spans="2:22" x14ac:dyDescent="0.35">
      <c r="B1621" t="s">
        <v>163</v>
      </c>
      <c r="C1621" s="79" t="s">
        <v>163</v>
      </c>
      <c r="E1621" t="s">
        <v>163</v>
      </c>
      <c r="F1621" t="s">
        <v>163</v>
      </c>
      <c r="G1621" t="s">
        <v>163</v>
      </c>
      <c r="H1621" t="s">
        <v>163</v>
      </c>
      <c r="I1621" t="s">
        <v>163</v>
      </c>
      <c r="J1621" t="s">
        <v>163</v>
      </c>
      <c r="K1621" t="s">
        <v>163</v>
      </c>
      <c r="L1621" t="s">
        <v>163</v>
      </c>
      <c r="M1621" t="s">
        <v>163</v>
      </c>
      <c r="N1621" t="s">
        <v>163</v>
      </c>
      <c r="O1621" t="s">
        <v>163</v>
      </c>
      <c r="P1621" t="s">
        <v>163</v>
      </c>
      <c r="Q1621" s="80" t="s">
        <v>163</v>
      </c>
      <c r="R1621" s="79"/>
      <c r="T1621" t="s">
        <v>163</v>
      </c>
      <c r="U1621" t="s">
        <v>163</v>
      </c>
      <c r="V1621" t="s">
        <v>163</v>
      </c>
    </row>
    <row r="1622" spans="2:22" x14ac:dyDescent="0.35">
      <c r="B1622" t="s">
        <v>163</v>
      </c>
      <c r="C1622" s="79" t="s">
        <v>163</v>
      </c>
      <c r="E1622" t="s">
        <v>163</v>
      </c>
      <c r="F1622" t="s">
        <v>163</v>
      </c>
      <c r="G1622" t="s">
        <v>163</v>
      </c>
      <c r="H1622" t="s">
        <v>163</v>
      </c>
      <c r="I1622" t="s">
        <v>163</v>
      </c>
      <c r="J1622" t="s">
        <v>163</v>
      </c>
      <c r="K1622" t="s">
        <v>163</v>
      </c>
      <c r="L1622" t="s">
        <v>163</v>
      </c>
      <c r="M1622" t="s">
        <v>163</v>
      </c>
      <c r="N1622" t="s">
        <v>163</v>
      </c>
      <c r="O1622" t="s">
        <v>163</v>
      </c>
      <c r="P1622" t="s">
        <v>163</v>
      </c>
      <c r="Q1622" s="80" t="s">
        <v>163</v>
      </c>
      <c r="R1622" s="79"/>
      <c r="T1622" t="s">
        <v>163</v>
      </c>
      <c r="U1622" t="s">
        <v>163</v>
      </c>
      <c r="V1622" t="s">
        <v>163</v>
      </c>
    </row>
    <row r="1623" spans="2:22" x14ac:dyDescent="0.35">
      <c r="B1623" t="s">
        <v>163</v>
      </c>
      <c r="C1623" s="79" t="s">
        <v>163</v>
      </c>
      <c r="E1623" t="s">
        <v>163</v>
      </c>
      <c r="F1623" t="s">
        <v>163</v>
      </c>
      <c r="G1623" t="s">
        <v>163</v>
      </c>
      <c r="H1623" t="s">
        <v>163</v>
      </c>
      <c r="I1623" t="s">
        <v>163</v>
      </c>
      <c r="J1623" t="s">
        <v>163</v>
      </c>
      <c r="K1623" t="s">
        <v>163</v>
      </c>
      <c r="L1623" t="s">
        <v>163</v>
      </c>
      <c r="M1623" t="s">
        <v>163</v>
      </c>
      <c r="N1623" t="s">
        <v>163</v>
      </c>
      <c r="O1623" t="s">
        <v>163</v>
      </c>
      <c r="P1623" t="s">
        <v>163</v>
      </c>
      <c r="Q1623" s="80" t="s">
        <v>163</v>
      </c>
      <c r="R1623" s="79"/>
      <c r="T1623" t="s">
        <v>163</v>
      </c>
      <c r="U1623" t="s">
        <v>163</v>
      </c>
      <c r="V1623" t="s">
        <v>163</v>
      </c>
    </row>
    <row r="1624" spans="2:22" x14ac:dyDescent="0.35">
      <c r="B1624" t="s">
        <v>163</v>
      </c>
      <c r="C1624" s="79" t="s">
        <v>163</v>
      </c>
      <c r="E1624" t="s">
        <v>163</v>
      </c>
      <c r="F1624" t="s">
        <v>163</v>
      </c>
      <c r="G1624" t="s">
        <v>163</v>
      </c>
      <c r="H1624" t="s">
        <v>163</v>
      </c>
      <c r="I1624" t="s">
        <v>163</v>
      </c>
      <c r="J1624" t="s">
        <v>163</v>
      </c>
      <c r="K1624" t="s">
        <v>163</v>
      </c>
      <c r="L1624" t="s">
        <v>163</v>
      </c>
      <c r="M1624" t="s">
        <v>163</v>
      </c>
      <c r="N1624" t="s">
        <v>163</v>
      </c>
      <c r="O1624" t="s">
        <v>163</v>
      </c>
      <c r="P1624" t="s">
        <v>163</v>
      </c>
      <c r="Q1624" s="80" t="s">
        <v>163</v>
      </c>
      <c r="R1624" s="79"/>
      <c r="T1624" t="s">
        <v>163</v>
      </c>
      <c r="U1624" t="s">
        <v>163</v>
      </c>
      <c r="V1624" t="s">
        <v>163</v>
      </c>
    </row>
    <row r="1625" spans="2:22" x14ac:dyDescent="0.35">
      <c r="B1625" t="s">
        <v>163</v>
      </c>
      <c r="C1625" s="79" t="s">
        <v>163</v>
      </c>
      <c r="E1625" t="s">
        <v>163</v>
      </c>
      <c r="F1625" t="s">
        <v>163</v>
      </c>
      <c r="G1625" t="s">
        <v>163</v>
      </c>
      <c r="H1625" t="s">
        <v>163</v>
      </c>
      <c r="I1625" t="s">
        <v>163</v>
      </c>
      <c r="J1625" t="s">
        <v>163</v>
      </c>
      <c r="K1625" t="s">
        <v>163</v>
      </c>
      <c r="L1625" t="s">
        <v>163</v>
      </c>
      <c r="M1625" t="s">
        <v>163</v>
      </c>
      <c r="N1625" t="s">
        <v>163</v>
      </c>
      <c r="O1625" t="s">
        <v>163</v>
      </c>
      <c r="P1625" t="s">
        <v>163</v>
      </c>
      <c r="Q1625" s="80" t="s">
        <v>163</v>
      </c>
      <c r="R1625" s="79"/>
      <c r="T1625" t="s">
        <v>163</v>
      </c>
      <c r="U1625" t="s">
        <v>163</v>
      </c>
      <c r="V1625" t="s">
        <v>163</v>
      </c>
    </row>
    <row r="1626" spans="2:22" x14ac:dyDescent="0.35">
      <c r="B1626" t="s">
        <v>163</v>
      </c>
      <c r="C1626" s="79" t="s">
        <v>163</v>
      </c>
      <c r="E1626" t="s">
        <v>163</v>
      </c>
      <c r="F1626" t="s">
        <v>163</v>
      </c>
      <c r="G1626" t="s">
        <v>163</v>
      </c>
      <c r="H1626" t="s">
        <v>163</v>
      </c>
      <c r="I1626" t="s">
        <v>163</v>
      </c>
      <c r="J1626" t="s">
        <v>163</v>
      </c>
      <c r="K1626" t="s">
        <v>163</v>
      </c>
      <c r="L1626" t="s">
        <v>163</v>
      </c>
      <c r="M1626" t="s">
        <v>163</v>
      </c>
      <c r="N1626" t="s">
        <v>163</v>
      </c>
      <c r="O1626" t="s">
        <v>163</v>
      </c>
      <c r="P1626" t="s">
        <v>163</v>
      </c>
      <c r="Q1626" s="80" t="s">
        <v>163</v>
      </c>
      <c r="R1626" s="79"/>
      <c r="T1626" t="s">
        <v>163</v>
      </c>
      <c r="U1626" t="s">
        <v>163</v>
      </c>
      <c r="V1626" t="s">
        <v>163</v>
      </c>
    </row>
    <row r="1627" spans="2:22" x14ac:dyDescent="0.35">
      <c r="B1627" t="s">
        <v>163</v>
      </c>
      <c r="C1627" s="79" t="s">
        <v>163</v>
      </c>
      <c r="E1627" t="s">
        <v>163</v>
      </c>
      <c r="F1627" t="s">
        <v>163</v>
      </c>
      <c r="G1627" t="s">
        <v>163</v>
      </c>
      <c r="H1627" t="s">
        <v>163</v>
      </c>
      <c r="I1627" t="s">
        <v>163</v>
      </c>
      <c r="J1627" t="s">
        <v>163</v>
      </c>
      <c r="K1627" t="s">
        <v>163</v>
      </c>
      <c r="L1627" t="s">
        <v>163</v>
      </c>
      <c r="M1627" t="s">
        <v>163</v>
      </c>
      <c r="N1627" t="s">
        <v>163</v>
      </c>
      <c r="O1627" t="s">
        <v>163</v>
      </c>
      <c r="P1627" t="s">
        <v>163</v>
      </c>
      <c r="Q1627" s="80" t="s">
        <v>163</v>
      </c>
      <c r="R1627" s="79"/>
      <c r="T1627" t="s">
        <v>163</v>
      </c>
      <c r="U1627" t="s">
        <v>163</v>
      </c>
      <c r="V1627" t="s">
        <v>163</v>
      </c>
    </row>
    <row r="1628" spans="2:22" x14ac:dyDescent="0.35">
      <c r="B1628" t="s">
        <v>163</v>
      </c>
      <c r="C1628" s="79" t="s">
        <v>163</v>
      </c>
      <c r="E1628" t="s">
        <v>163</v>
      </c>
      <c r="F1628" t="s">
        <v>163</v>
      </c>
      <c r="G1628" t="s">
        <v>163</v>
      </c>
      <c r="H1628" t="s">
        <v>163</v>
      </c>
      <c r="I1628" t="s">
        <v>163</v>
      </c>
      <c r="J1628" t="s">
        <v>163</v>
      </c>
      <c r="K1628" t="s">
        <v>163</v>
      </c>
      <c r="L1628" t="s">
        <v>163</v>
      </c>
      <c r="M1628" t="s">
        <v>163</v>
      </c>
      <c r="N1628" t="s">
        <v>163</v>
      </c>
      <c r="O1628" t="s">
        <v>163</v>
      </c>
      <c r="P1628" t="s">
        <v>163</v>
      </c>
      <c r="Q1628" s="80" t="s">
        <v>163</v>
      </c>
      <c r="R1628" s="79"/>
      <c r="T1628" t="s">
        <v>163</v>
      </c>
      <c r="U1628" t="s">
        <v>163</v>
      </c>
      <c r="V1628" t="s">
        <v>163</v>
      </c>
    </row>
    <row r="1629" spans="2:22" x14ac:dyDescent="0.35">
      <c r="B1629" t="s">
        <v>163</v>
      </c>
      <c r="C1629" s="79" t="s">
        <v>163</v>
      </c>
      <c r="E1629" t="s">
        <v>163</v>
      </c>
      <c r="F1629" t="s">
        <v>163</v>
      </c>
      <c r="G1629" t="s">
        <v>163</v>
      </c>
      <c r="H1629" t="s">
        <v>163</v>
      </c>
      <c r="I1629" t="s">
        <v>163</v>
      </c>
      <c r="J1629" t="s">
        <v>163</v>
      </c>
      <c r="K1629" t="s">
        <v>163</v>
      </c>
      <c r="L1629" t="s">
        <v>163</v>
      </c>
      <c r="M1629" t="s">
        <v>163</v>
      </c>
      <c r="N1629" t="s">
        <v>163</v>
      </c>
      <c r="O1629" t="s">
        <v>163</v>
      </c>
      <c r="P1629" t="s">
        <v>163</v>
      </c>
      <c r="Q1629" s="80" t="s">
        <v>163</v>
      </c>
      <c r="R1629" s="79"/>
      <c r="T1629" t="s">
        <v>163</v>
      </c>
      <c r="U1629" t="s">
        <v>163</v>
      </c>
      <c r="V1629" t="s">
        <v>163</v>
      </c>
    </row>
    <row r="1630" spans="2:22" x14ac:dyDescent="0.35">
      <c r="B1630" t="s">
        <v>163</v>
      </c>
      <c r="C1630" s="79" t="s">
        <v>163</v>
      </c>
      <c r="E1630" t="s">
        <v>163</v>
      </c>
      <c r="F1630" t="s">
        <v>163</v>
      </c>
      <c r="G1630" t="s">
        <v>163</v>
      </c>
      <c r="H1630" t="s">
        <v>163</v>
      </c>
      <c r="I1630" t="s">
        <v>163</v>
      </c>
      <c r="J1630" t="s">
        <v>163</v>
      </c>
      <c r="K1630" t="s">
        <v>163</v>
      </c>
      <c r="L1630" t="s">
        <v>163</v>
      </c>
      <c r="M1630" t="s">
        <v>163</v>
      </c>
      <c r="N1630" t="s">
        <v>163</v>
      </c>
      <c r="O1630" t="s">
        <v>163</v>
      </c>
      <c r="P1630" t="s">
        <v>163</v>
      </c>
      <c r="Q1630" s="80" t="s">
        <v>163</v>
      </c>
      <c r="R1630" s="79"/>
      <c r="T1630" t="s">
        <v>163</v>
      </c>
      <c r="U1630" t="s">
        <v>163</v>
      </c>
      <c r="V1630" t="s">
        <v>163</v>
      </c>
    </row>
    <row r="1631" spans="2:22" x14ac:dyDescent="0.35">
      <c r="B1631" t="s">
        <v>163</v>
      </c>
      <c r="C1631" s="79" t="s">
        <v>163</v>
      </c>
      <c r="E1631" t="s">
        <v>163</v>
      </c>
      <c r="F1631" t="s">
        <v>163</v>
      </c>
      <c r="G1631" t="s">
        <v>163</v>
      </c>
      <c r="H1631" t="s">
        <v>163</v>
      </c>
      <c r="I1631" t="s">
        <v>163</v>
      </c>
      <c r="J1631" t="s">
        <v>163</v>
      </c>
      <c r="K1631" t="s">
        <v>163</v>
      </c>
      <c r="L1631" t="s">
        <v>163</v>
      </c>
      <c r="M1631" t="s">
        <v>163</v>
      </c>
      <c r="N1631" t="s">
        <v>163</v>
      </c>
      <c r="O1631" t="s">
        <v>163</v>
      </c>
      <c r="P1631" t="s">
        <v>163</v>
      </c>
      <c r="Q1631" s="80" t="s">
        <v>163</v>
      </c>
      <c r="R1631" s="79"/>
      <c r="T1631" t="s">
        <v>163</v>
      </c>
      <c r="U1631" t="s">
        <v>163</v>
      </c>
      <c r="V1631" t="s">
        <v>163</v>
      </c>
    </row>
    <row r="1632" spans="2:22" x14ac:dyDescent="0.35">
      <c r="B1632" t="s">
        <v>163</v>
      </c>
      <c r="C1632" s="79" t="s">
        <v>163</v>
      </c>
      <c r="E1632" t="s">
        <v>163</v>
      </c>
      <c r="F1632" t="s">
        <v>163</v>
      </c>
      <c r="G1632" t="s">
        <v>163</v>
      </c>
      <c r="H1632" t="s">
        <v>163</v>
      </c>
      <c r="I1632" t="s">
        <v>163</v>
      </c>
      <c r="J1632" t="s">
        <v>163</v>
      </c>
      <c r="K1632" t="s">
        <v>163</v>
      </c>
      <c r="L1632" t="s">
        <v>163</v>
      </c>
      <c r="M1632" t="s">
        <v>163</v>
      </c>
      <c r="N1632" t="s">
        <v>163</v>
      </c>
      <c r="O1632" t="s">
        <v>163</v>
      </c>
      <c r="P1632" t="s">
        <v>163</v>
      </c>
      <c r="Q1632" s="80" t="s">
        <v>163</v>
      </c>
      <c r="R1632" s="79"/>
      <c r="T1632" t="s">
        <v>163</v>
      </c>
      <c r="U1632" t="s">
        <v>163</v>
      </c>
      <c r="V1632" t="s">
        <v>163</v>
      </c>
    </row>
    <row r="1633" spans="2:22" x14ac:dyDescent="0.35">
      <c r="B1633" t="s">
        <v>163</v>
      </c>
      <c r="C1633" s="79" t="s">
        <v>163</v>
      </c>
      <c r="E1633" t="s">
        <v>163</v>
      </c>
      <c r="F1633" t="s">
        <v>163</v>
      </c>
      <c r="G1633" t="s">
        <v>163</v>
      </c>
      <c r="H1633" t="s">
        <v>163</v>
      </c>
      <c r="I1633" t="s">
        <v>163</v>
      </c>
      <c r="J1633" t="s">
        <v>163</v>
      </c>
      <c r="K1633" t="s">
        <v>163</v>
      </c>
      <c r="L1633" t="s">
        <v>163</v>
      </c>
      <c r="M1633" t="s">
        <v>163</v>
      </c>
      <c r="N1633" t="s">
        <v>163</v>
      </c>
      <c r="O1633" t="s">
        <v>163</v>
      </c>
      <c r="P1633" t="s">
        <v>163</v>
      </c>
      <c r="Q1633" s="80" t="s">
        <v>163</v>
      </c>
      <c r="R1633" s="79"/>
      <c r="T1633" t="s">
        <v>163</v>
      </c>
      <c r="U1633" t="s">
        <v>163</v>
      </c>
      <c r="V1633" t="s">
        <v>163</v>
      </c>
    </row>
    <row r="1634" spans="2:22" x14ac:dyDescent="0.35">
      <c r="B1634" t="s">
        <v>163</v>
      </c>
      <c r="C1634" s="79" t="s">
        <v>163</v>
      </c>
      <c r="E1634" t="s">
        <v>163</v>
      </c>
      <c r="F1634" t="s">
        <v>163</v>
      </c>
      <c r="G1634" t="s">
        <v>163</v>
      </c>
      <c r="H1634" t="s">
        <v>163</v>
      </c>
      <c r="I1634" t="s">
        <v>163</v>
      </c>
      <c r="J1634" t="s">
        <v>163</v>
      </c>
      <c r="K1634" t="s">
        <v>163</v>
      </c>
      <c r="L1634" t="s">
        <v>163</v>
      </c>
      <c r="M1634" t="s">
        <v>163</v>
      </c>
      <c r="N1634" t="s">
        <v>163</v>
      </c>
      <c r="O1634" t="s">
        <v>163</v>
      </c>
      <c r="P1634" t="s">
        <v>163</v>
      </c>
      <c r="Q1634" s="80" t="s">
        <v>163</v>
      </c>
      <c r="R1634" s="79"/>
      <c r="T1634" t="s">
        <v>163</v>
      </c>
      <c r="U1634" t="s">
        <v>163</v>
      </c>
      <c r="V1634" t="s">
        <v>163</v>
      </c>
    </row>
    <row r="1635" spans="2:22" x14ac:dyDescent="0.35">
      <c r="B1635" t="s">
        <v>163</v>
      </c>
      <c r="C1635" s="79" t="s">
        <v>163</v>
      </c>
      <c r="E1635" t="s">
        <v>163</v>
      </c>
      <c r="F1635" t="s">
        <v>163</v>
      </c>
      <c r="G1635" t="s">
        <v>163</v>
      </c>
      <c r="H1635" t="s">
        <v>163</v>
      </c>
      <c r="I1635" t="s">
        <v>163</v>
      </c>
      <c r="J1635" t="s">
        <v>163</v>
      </c>
      <c r="K1635" t="s">
        <v>163</v>
      </c>
      <c r="L1635" t="s">
        <v>163</v>
      </c>
      <c r="M1635" t="s">
        <v>163</v>
      </c>
      <c r="N1635" t="s">
        <v>163</v>
      </c>
      <c r="O1635" t="s">
        <v>163</v>
      </c>
      <c r="P1635" t="s">
        <v>163</v>
      </c>
      <c r="Q1635" s="80" t="s">
        <v>163</v>
      </c>
      <c r="R1635" s="79"/>
      <c r="T1635" t="s">
        <v>163</v>
      </c>
      <c r="U1635" t="s">
        <v>163</v>
      </c>
      <c r="V1635" t="s">
        <v>163</v>
      </c>
    </row>
    <row r="1636" spans="2:22" x14ac:dyDescent="0.35">
      <c r="B1636" t="s">
        <v>163</v>
      </c>
      <c r="C1636" s="79" t="s">
        <v>163</v>
      </c>
      <c r="E1636" t="s">
        <v>163</v>
      </c>
      <c r="F1636" t="s">
        <v>163</v>
      </c>
      <c r="G1636" t="s">
        <v>163</v>
      </c>
      <c r="H1636" t="s">
        <v>163</v>
      </c>
      <c r="I1636" t="s">
        <v>163</v>
      </c>
      <c r="J1636" t="s">
        <v>163</v>
      </c>
      <c r="K1636" t="s">
        <v>163</v>
      </c>
      <c r="L1636" t="s">
        <v>163</v>
      </c>
      <c r="M1636" t="s">
        <v>163</v>
      </c>
      <c r="N1636" t="s">
        <v>163</v>
      </c>
      <c r="O1636" t="s">
        <v>163</v>
      </c>
      <c r="P1636" t="s">
        <v>163</v>
      </c>
      <c r="Q1636" s="80" t="s">
        <v>163</v>
      </c>
      <c r="R1636" s="79"/>
      <c r="T1636" t="s">
        <v>163</v>
      </c>
      <c r="U1636" t="s">
        <v>163</v>
      </c>
      <c r="V1636" t="s">
        <v>163</v>
      </c>
    </row>
    <row r="1637" spans="2:22" x14ac:dyDescent="0.35">
      <c r="B1637" t="s">
        <v>163</v>
      </c>
      <c r="C1637" s="79" t="s">
        <v>163</v>
      </c>
      <c r="E1637" t="s">
        <v>163</v>
      </c>
      <c r="F1637" t="s">
        <v>163</v>
      </c>
      <c r="G1637" t="s">
        <v>163</v>
      </c>
      <c r="H1637" t="s">
        <v>163</v>
      </c>
      <c r="I1637" t="s">
        <v>163</v>
      </c>
      <c r="J1637" t="s">
        <v>163</v>
      </c>
      <c r="K1637" t="s">
        <v>163</v>
      </c>
      <c r="L1637" t="s">
        <v>163</v>
      </c>
      <c r="M1637" t="s">
        <v>163</v>
      </c>
      <c r="N1637" t="s">
        <v>163</v>
      </c>
      <c r="O1637" t="s">
        <v>163</v>
      </c>
      <c r="P1637" t="s">
        <v>163</v>
      </c>
      <c r="Q1637" s="80" t="s">
        <v>163</v>
      </c>
      <c r="R1637" s="79"/>
      <c r="T1637" t="s">
        <v>163</v>
      </c>
      <c r="U1637" t="s">
        <v>163</v>
      </c>
      <c r="V1637" t="s">
        <v>163</v>
      </c>
    </row>
    <row r="1638" spans="2:22" x14ac:dyDescent="0.35">
      <c r="B1638" t="s">
        <v>163</v>
      </c>
      <c r="C1638" s="79" t="s">
        <v>163</v>
      </c>
      <c r="E1638" t="s">
        <v>163</v>
      </c>
      <c r="F1638" t="s">
        <v>163</v>
      </c>
      <c r="G1638" t="s">
        <v>163</v>
      </c>
      <c r="H1638" t="s">
        <v>163</v>
      </c>
      <c r="I1638" t="s">
        <v>163</v>
      </c>
      <c r="J1638" t="s">
        <v>163</v>
      </c>
      <c r="K1638" t="s">
        <v>163</v>
      </c>
      <c r="L1638" t="s">
        <v>163</v>
      </c>
      <c r="M1638" t="s">
        <v>163</v>
      </c>
      <c r="N1638" t="s">
        <v>163</v>
      </c>
      <c r="O1638" t="s">
        <v>163</v>
      </c>
      <c r="P1638" t="s">
        <v>163</v>
      </c>
      <c r="Q1638" s="80" t="s">
        <v>163</v>
      </c>
      <c r="R1638" s="79"/>
      <c r="T1638" t="s">
        <v>163</v>
      </c>
      <c r="U1638" t="s">
        <v>163</v>
      </c>
      <c r="V1638" t="s">
        <v>163</v>
      </c>
    </row>
    <row r="1639" spans="2:22" x14ac:dyDescent="0.35">
      <c r="B1639" t="s">
        <v>163</v>
      </c>
      <c r="C1639" s="79" t="s">
        <v>163</v>
      </c>
      <c r="E1639" t="s">
        <v>163</v>
      </c>
      <c r="F1639" t="s">
        <v>163</v>
      </c>
      <c r="G1639" t="s">
        <v>163</v>
      </c>
      <c r="H1639" t="s">
        <v>163</v>
      </c>
      <c r="I1639" t="s">
        <v>163</v>
      </c>
      <c r="J1639" t="s">
        <v>163</v>
      </c>
      <c r="K1639" t="s">
        <v>163</v>
      </c>
      <c r="L1639" t="s">
        <v>163</v>
      </c>
      <c r="M1639" t="s">
        <v>163</v>
      </c>
      <c r="N1639" t="s">
        <v>163</v>
      </c>
      <c r="O1639" t="s">
        <v>163</v>
      </c>
      <c r="P1639" t="s">
        <v>163</v>
      </c>
      <c r="Q1639" s="80" t="s">
        <v>163</v>
      </c>
      <c r="R1639" s="79"/>
      <c r="T1639" t="s">
        <v>163</v>
      </c>
      <c r="U1639" t="s">
        <v>163</v>
      </c>
      <c r="V1639" t="s">
        <v>163</v>
      </c>
    </row>
    <row r="1640" spans="2:22" x14ac:dyDescent="0.35">
      <c r="B1640" t="s">
        <v>163</v>
      </c>
      <c r="C1640" s="79" t="s">
        <v>163</v>
      </c>
      <c r="E1640" t="s">
        <v>163</v>
      </c>
      <c r="F1640" t="s">
        <v>163</v>
      </c>
      <c r="G1640" t="s">
        <v>163</v>
      </c>
      <c r="H1640" t="s">
        <v>163</v>
      </c>
      <c r="I1640" t="s">
        <v>163</v>
      </c>
      <c r="J1640" t="s">
        <v>163</v>
      </c>
      <c r="K1640" t="s">
        <v>163</v>
      </c>
      <c r="L1640" t="s">
        <v>163</v>
      </c>
      <c r="M1640" t="s">
        <v>163</v>
      </c>
      <c r="N1640" t="s">
        <v>163</v>
      </c>
      <c r="O1640" t="s">
        <v>163</v>
      </c>
      <c r="P1640" t="s">
        <v>163</v>
      </c>
      <c r="Q1640" s="80" t="s">
        <v>163</v>
      </c>
      <c r="R1640" s="79"/>
      <c r="T1640" t="s">
        <v>163</v>
      </c>
      <c r="U1640" t="s">
        <v>163</v>
      </c>
      <c r="V1640" t="s">
        <v>163</v>
      </c>
    </row>
    <row r="1641" spans="2:22" x14ac:dyDescent="0.35">
      <c r="B1641" t="s">
        <v>163</v>
      </c>
      <c r="C1641" s="79" t="s">
        <v>163</v>
      </c>
      <c r="E1641" t="s">
        <v>163</v>
      </c>
      <c r="F1641" t="s">
        <v>163</v>
      </c>
      <c r="G1641" t="s">
        <v>163</v>
      </c>
      <c r="H1641" t="s">
        <v>163</v>
      </c>
      <c r="I1641" t="s">
        <v>163</v>
      </c>
      <c r="J1641" t="s">
        <v>163</v>
      </c>
      <c r="K1641" t="s">
        <v>163</v>
      </c>
      <c r="L1641" t="s">
        <v>163</v>
      </c>
      <c r="M1641" t="s">
        <v>163</v>
      </c>
      <c r="N1641" t="s">
        <v>163</v>
      </c>
      <c r="O1641" t="s">
        <v>163</v>
      </c>
      <c r="P1641" t="s">
        <v>163</v>
      </c>
      <c r="Q1641" s="80" t="s">
        <v>163</v>
      </c>
      <c r="R1641" s="79"/>
      <c r="T1641" t="s">
        <v>163</v>
      </c>
      <c r="U1641" t="s">
        <v>163</v>
      </c>
      <c r="V1641" t="s">
        <v>163</v>
      </c>
    </row>
    <row r="1642" spans="2:22" x14ac:dyDescent="0.35">
      <c r="B1642" t="s">
        <v>163</v>
      </c>
      <c r="C1642" s="79" t="s">
        <v>163</v>
      </c>
      <c r="E1642" t="s">
        <v>163</v>
      </c>
      <c r="F1642" t="s">
        <v>163</v>
      </c>
      <c r="G1642" t="s">
        <v>163</v>
      </c>
      <c r="H1642" t="s">
        <v>163</v>
      </c>
      <c r="I1642" t="s">
        <v>163</v>
      </c>
      <c r="J1642" t="s">
        <v>163</v>
      </c>
      <c r="K1642" t="s">
        <v>163</v>
      </c>
      <c r="L1642" t="s">
        <v>163</v>
      </c>
      <c r="M1642" t="s">
        <v>163</v>
      </c>
      <c r="N1642" t="s">
        <v>163</v>
      </c>
      <c r="O1642" t="s">
        <v>163</v>
      </c>
      <c r="P1642" t="s">
        <v>163</v>
      </c>
      <c r="Q1642" s="80" t="s">
        <v>163</v>
      </c>
      <c r="R1642" s="79"/>
      <c r="T1642" t="s">
        <v>163</v>
      </c>
      <c r="U1642" t="s">
        <v>163</v>
      </c>
      <c r="V1642" t="s">
        <v>163</v>
      </c>
    </row>
    <row r="1643" spans="2:22" x14ac:dyDescent="0.35">
      <c r="B1643" t="s">
        <v>163</v>
      </c>
      <c r="C1643" s="79" t="s">
        <v>163</v>
      </c>
      <c r="E1643" t="s">
        <v>163</v>
      </c>
      <c r="F1643" t="s">
        <v>163</v>
      </c>
      <c r="G1643" t="s">
        <v>163</v>
      </c>
      <c r="H1643" t="s">
        <v>163</v>
      </c>
      <c r="I1643" t="s">
        <v>163</v>
      </c>
      <c r="J1643" t="s">
        <v>163</v>
      </c>
      <c r="K1643" t="s">
        <v>163</v>
      </c>
      <c r="L1643" t="s">
        <v>163</v>
      </c>
      <c r="M1643" t="s">
        <v>163</v>
      </c>
      <c r="N1643" t="s">
        <v>163</v>
      </c>
      <c r="O1643" t="s">
        <v>163</v>
      </c>
      <c r="P1643" t="s">
        <v>163</v>
      </c>
      <c r="Q1643" s="80" t="s">
        <v>163</v>
      </c>
      <c r="R1643" s="79"/>
      <c r="T1643" t="s">
        <v>163</v>
      </c>
      <c r="U1643" t="s">
        <v>163</v>
      </c>
      <c r="V1643" t="s">
        <v>163</v>
      </c>
    </row>
    <row r="1644" spans="2:22" x14ac:dyDescent="0.35">
      <c r="B1644" t="s">
        <v>163</v>
      </c>
      <c r="C1644" s="79" t="s">
        <v>163</v>
      </c>
      <c r="E1644" t="s">
        <v>163</v>
      </c>
      <c r="F1644" t="s">
        <v>163</v>
      </c>
      <c r="G1644" t="s">
        <v>163</v>
      </c>
      <c r="H1644" t="s">
        <v>163</v>
      </c>
      <c r="I1644" t="s">
        <v>163</v>
      </c>
      <c r="J1644" t="s">
        <v>163</v>
      </c>
      <c r="K1644" t="s">
        <v>163</v>
      </c>
      <c r="L1644" t="s">
        <v>163</v>
      </c>
      <c r="M1644" t="s">
        <v>163</v>
      </c>
      <c r="N1644" t="s">
        <v>163</v>
      </c>
      <c r="O1644" t="s">
        <v>163</v>
      </c>
      <c r="P1644" t="s">
        <v>163</v>
      </c>
      <c r="Q1644" s="80" t="s">
        <v>163</v>
      </c>
      <c r="R1644" s="79"/>
      <c r="T1644" t="s">
        <v>163</v>
      </c>
      <c r="U1644" t="s">
        <v>163</v>
      </c>
      <c r="V1644" t="s">
        <v>163</v>
      </c>
    </row>
    <row r="1645" spans="2:22" x14ac:dyDescent="0.35">
      <c r="B1645" t="s">
        <v>163</v>
      </c>
      <c r="C1645" s="79" t="s">
        <v>163</v>
      </c>
      <c r="E1645" t="s">
        <v>163</v>
      </c>
      <c r="F1645" t="s">
        <v>163</v>
      </c>
      <c r="G1645" t="s">
        <v>163</v>
      </c>
      <c r="H1645" t="s">
        <v>163</v>
      </c>
      <c r="I1645" t="s">
        <v>163</v>
      </c>
      <c r="J1645" t="s">
        <v>163</v>
      </c>
      <c r="K1645" t="s">
        <v>163</v>
      </c>
      <c r="L1645" t="s">
        <v>163</v>
      </c>
      <c r="M1645" t="s">
        <v>163</v>
      </c>
      <c r="N1645" t="s">
        <v>163</v>
      </c>
      <c r="O1645" t="s">
        <v>163</v>
      </c>
      <c r="P1645" t="s">
        <v>163</v>
      </c>
      <c r="Q1645" s="80" t="s">
        <v>163</v>
      </c>
      <c r="R1645" s="79"/>
      <c r="T1645" t="s">
        <v>163</v>
      </c>
      <c r="U1645" t="s">
        <v>163</v>
      </c>
      <c r="V1645" t="s">
        <v>163</v>
      </c>
    </row>
    <row r="1646" spans="2:22" x14ac:dyDescent="0.35">
      <c r="B1646" t="s">
        <v>163</v>
      </c>
      <c r="C1646" s="79" t="s">
        <v>163</v>
      </c>
      <c r="E1646" t="s">
        <v>163</v>
      </c>
      <c r="F1646" t="s">
        <v>163</v>
      </c>
      <c r="G1646" t="s">
        <v>163</v>
      </c>
      <c r="H1646" t="s">
        <v>163</v>
      </c>
      <c r="I1646" t="s">
        <v>163</v>
      </c>
      <c r="J1646" t="s">
        <v>163</v>
      </c>
      <c r="K1646" t="s">
        <v>163</v>
      </c>
      <c r="L1646" t="s">
        <v>163</v>
      </c>
      <c r="M1646" t="s">
        <v>163</v>
      </c>
      <c r="N1646" t="s">
        <v>163</v>
      </c>
      <c r="O1646" t="s">
        <v>163</v>
      </c>
      <c r="P1646" t="s">
        <v>163</v>
      </c>
      <c r="Q1646" s="80" t="s">
        <v>163</v>
      </c>
      <c r="R1646" s="79"/>
      <c r="T1646" t="s">
        <v>163</v>
      </c>
      <c r="U1646" t="s">
        <v>163</v>
      </c>
      <c r="V1646" t="s">
        <v>163</v>
      </c>
    </row>
    <row r="1647" spans="2:22" x14ac:dyDescent="0.35">
      <c r="B1647" t="s">
        <v>163</v>
      </c>
      <c r="C1647" s="79" t="s">
        <v>163</v>
      </c>
      <c r="E1647" t="s">
        <v>163</v>
      </c>
      <c r="F1647" t="s">
        <v>163</v>
      </c>
      <c r="G1647" t="s">
        <v>163</v>
      </c>
      <c r="H1647" t="s">
        <v>163</v>
      </c>
      <c r="I1647" t="s">
        <v>163</v>
      </c>
      <c r="J1647" t="s">
        <v>163</v>
      </c>
      <c r="K1647" t="s">
        <v>163</v>
      </c>
      <c r="L1647" t="s">
        <v>163</v>
      </c>
      <c r="M1647" t="s">
        <v>163</v>
      </c>
      <c r="N1647" t="s">
        <v>163</v>
      </c>
      <c r="O1647" t="s">
        <v>163</v>
      </c>
      <c r="P1647" t="s">
        <v>163</v>
      </c>
      <c r="Q1647" s="80" t="s">
        <v>163</v>
      </c>
      <c r="R1647" s="79"/>
      <c r="T1647" t="s">
        <v>163</v>
      </c>
      <c r="U1647" t="s">
        <v>163</v>
      </c>
      <c r="V1647" t="s">
        <v>163</v>
      </c>
    </row>
    <row r="1648" spans="2:22" x14ac:dyDescent="0.35">
      <c r="B1648" t="s">
        <v>163</v>
      </c>
      <c r="C1648" s="79" t="s">
        <v>163</v>
      </c>
      <c r="E1648" t="s">
        <v>163</v>
      </c>
      <c r="F1648" t="s">
        <v>163</v>
      </c>
      <c r="G1648" t="s">
        <v>163</v>
      </c>
      <c r="H1648" t="s">
        <v>163</v>
      </c>
      <c r="I1648" t="s">
        <v>163</v>
      </c>
      <c r="J1648" t="s">
        <v>163</v>
      </c>
      <c r="K1648" t="s">
        <v>163</v>
      </c>
      <c r="L1648" t="s">
        <v>163</v>
      </c>
      <c r="M1648" t="s">
        <v>163</v>
      </c>
      <c r="N1648" t="s">
        <v>163</v>
      </c>
      <c r="O1648" t="s">
        <v>163</v>
      </c>
      <c r="P1648" t="s">
        <v>163</v>
      </c>
      <c r="Q1648" s="80" t="s">
        <v>163</v>
      </c>
      <c r="R1648" s="79"/>
      <c r="T1648" t="s">
        <v>163</v>
      </c>
      <c r="U1648" t="s">
        <v>163</v>
      </c>
      <c r="V1648" t="s">
        <v>163</v>
      </c>
    </row>
    <row r="1649" spans="2:22" x14ac:dyDescent="0.35">
      <c r="B1649" t="s">
        <v>163</v>
      </c>
      <c r="C1649" s="79" t="s">
        <v>163</v>
      </c>
      <c r="E1649" t="s">
        <v>163</v>
      </c>
      <c r="F1649" t="s">
        <v>163</v>
      </c>
      <c r="G1649" t="s">
        <v>163</v>
      </c>
      <c r="H1649" t="s">
        <v>163</v>
      </c>
      <c r="I1649" t="s">
        <v>163</v>
      </c>
      <c r="J1649" t="s">
        <v>163</v>
      </c>
      <c r="K1649" t="s">
        <v>163</v>
      </c>
      <c r="L1649" t="s">
        <v>163</v>
      </c>
      <c r="M1649" t="s">
        <v>163</v>
      </c>
      <c r="N1649" t="s">
        <v>163</v>
      </c>
      <c r="O1649" t="s">
        <v>163</v>
      </c>
      <c r="P1649" t="s">
        <v>163</v>
      </c>
      <c r="Q1649" s="80" t="s">
        <v>163</v>
      </c>
      <c r="R1649" s="79"/>
      <c r="T1649" t="s">
        <v>163</v>
      </c>
      <c r="U1649" t="s">
        <v>163</v>
      </c>
      <c r="V1649" t="s">
        <v>163</v>
      </c>
    </row>
    <row r="1650" spans="2:22" x14ac:dyDescent="0.35">
      <c r="B1650" t="s">
        <v>163</v>
      </c>
      <c r="C1650" s="79" t="s">
        <v>163</v>
      </c>
      <c r="E1650" t="s">
        <v>163</v>
      </c>
      <c r="F1650" t="s">
        <v>163</v>
      </c>
      <c r="G1650" t="s">
        <v>163</v>
      </c>
      <c r="H1650" t="s">
        <v>163</v>
      </c>
      <c r="I1650" t="s">
        <v>163</v>
      </c>
      <c r="J1650" t="s">
        <v>163</v>
      </c>
      <c r="K1650" t="s">
        <v>163</v>
      </c>
      <c r="L1650" t="s">
        <v>163</v>
      </c>
      <c r="M1650" t="s">
        <v>163</v>
      </c>
      <c r="N1650" t="s">
        <v>163</v>
      </c>
      <c r="O1650" t="s">
        <v>163</v>
      </c>
      <c r="P1650" t="s">
        <v>163</v>
      </c>
      <c r="Q1650" s="80" t="s">
        <v>163</v>
      </c>
      <c r="R1650" s="79"/>
      <c r="T1650" t="s">
        <v>163</v>
      </c>
      <c r="U1650" t="s">
        <v>163</v>
      </c>
      <c r="V1650" t="s">
        <v>163</v>
      </c>
    </row>
    <row r="1651" spans="2:22" x14ac:dyDescent="0.35">
      <c r="B1651" t="s">
        <v>163</v>
      </c>
      <c r="C1651" s="79" t="s">
        <v>163</v>
      </c>
      <c r="E1651" t="s">
        <v>163</v>
      </c>
      <c r="F1651" t="s">
        <v>163</v>
      </c>
      <c r="G1651" t="s">
        <v>163</v>
      </c>
      <c r="H1651" t="s">
        <v>163</v>
      </c>
      <c r="I1651" t="s">
        <v>163</v>
      </c>
      <c r="J1651" t="s">
        <v>163</v>
      </c>
      <c r="K1651" t="s">
        <v>163</v>
      </c>
      <c r="L1651" t="s">
        <v>163</v>
      </c>
      <c r="M1651" t="s">
        <v>163</v>
      </c>
      <c r="N1651" t="s">
        <v>163</v>
      </c>
      <c r="O1651" t="s">
        <v>163</v>
      </c>
      <c r="P1651" t="s">
        <v>163</v>
      </c>
      <c r="Q1651" s="80" t="s">
        <v>163</v>
      </c>
      <c r="R1651" s="79"/>
      <c r="T1651" t="s">
        <v>163</v>
      </c>
      <c r="U1651" t="s">
        <v>163</v>
      </c>
      <c r="V1651" t="s">
        <v>163</v>
      </c>
    </row>
    <row r="1652" spans="2:22" x14ac:dyDescent="0.35">
      <c r="B1652" t="s">
        <v>163</v>
      </c>
      <c r="C1652" s="79" t="s">
        <v>163</v>
      </c>
      <c r="E1652" t="s">
        <v>163</v>
      </c>
      <c r="F1652" t="s">
        <v>163</v>
      </c>
      <c r="G1652" t="s">
        <v>163</v>
      </c>
      <c r="H1652" t="s">
        <v>163</v>
      </c>
      <c r="I1652" t="s">
        <v>163</v>
      </c>
      <c r="J1652" t="s">
        <v>163</v>
      </c>
      <c r="K1652" t="s">
        <v>163</v>
      </c>
      <c r="L1652" t="s">
        <v>163</v>
      </c>
      <c r="M1652" t="s">
        <v>163</v>
      </c>
      <c r="N1652" t="s">
        <v>163</v>
      </c>
      <c r="O1652" t="s">
        <v>163</v>
      </c>
      <c r="P1652" t="s">
        <v>163</v>
      </c>
      <c r="Q1652" s="80" t="s">
        <v>163</v>
      </c>
      <c r="R1652" s="79"/>
      <c r="T1652" t="s">
        <v>163</v>
      </c>
      <c r="U1652" t="s">
        <v>163</v>
      </c>
      <c r="V1652" t="s">
        <v>163</v>
      </c>
    </row>
    <row r="1653" spans="2:22" x14ac:dyDescent="0.35">
      <c r="B1653" t="s">
        <v>163</v>
      </c>
      <c r="C1653" s="79" t="s">
        <v>163</v>
      </c>
      <c r="E1653" t="s">
        <v>163</v>
      </c>
      <c r="F1653" t="s">
        <v>163</v>
      </c>
      <c r="G1653" t="s">
        <v>163</v>
      </c>
      <c r="H1653" t="s">
        <v>163</v>
      </c>
      <c r="I1653" t="s">
        <v>163</v>
      </c>
      <c r="J1653" t="s">
        <v>163</v>
      </c>
      <c r="K1653" t="s">
        <v>163</v>
      </c>
      <c r="L1653" t="s">
        <v>163</v>
      </c>
      <c r="M1653" t="s">
        <v>163</v>
      </c>
      <c r="N1653" t="s">
        <v>163</v>
      </c>
      <c r="O1653" t="s">
        <v>163</v>
      </c>
      <c r="P1653" t="s">
        <v>163</v>
      </c>
      <c r="Q1653" s="80" t="s">
        <v>163</v>
      </c>
      <c r="R1653" s="79"/>
      <c r="T1653" t="s">
        <v>163</v>
      </c>
      <c r="U1653" t="s">
        <v>163</v>
      </c>
      <c r="V1653" t="s">
        <v>163</v>
      </c>
    </row>
    <row r="1654" spans="2:22" x14ac:dyDescent="0.35">
      <c r="B1654" t="s">
        <v>163</v>
      </c>
      <c r="C1654" s="79" t="s">
        <v>163</v>
      </c>
      <c r="E1654" t="s">
        <v>163</v>
      </c>
      <c r="F1654" t="s">
        <v>163</v>
      </c>
      <c r="G1654" t="s">
        <v>163</v>
      </c>
      <c r="H1654" t="s">
        <v>163</v>
      </c>
      <c r="I1654" t="s">
        <v>163</v>
      </c>
      <c r="J1654" t="s">
        <v>163</v>
      </c>
      <c r="K1654" t="s">
        <v>163</v>
      </c>
      <c r="L1654" t="s">
        <v>163</v>
      </c>
      <c r="M1654" t="s">
        <v>163</v>
      </c>
      <c r="N1654" t="s">
        <v>163</v>
      </c>
      <c r="O1654" t="s">
        <v>163</v>
      </c>
      <c r="P1654" t="s">
        <v>163</v>
      </c>
      <c r="Q1654" s="80" t="s">
        <v>163</v>
      </c>
      <c r="R1654" s="79"/>
      <c r="T1654" t="s">
        <v>163</v>
      </c>
      <c r="U1654" t="s">
        <v>163</v>
      </c>
      <c r="V1654" t="s">
        <v>163</v>
      </c>
    </row>
    <row r="1655" spans="2:22" x14ac:dyDescent="0.35">
      <c r="B1655" t="s">
        <v>163</v>
      </c>
      <c r="C1655" s="79" t="s">
        <v>163</v>
      </c>
      <c r="E1655" t="s">
        <v>163</v>
      </c>
      <c r="F1655" t="s">
        <v>163</v>
      </c>
      <c r="G1655" t="s">
        <v>163</v>
      </c>
      <c r="H1655" t="s">
        <v>163</v>
      </c>
      <c r="I1655" t="s">
        <v>163</v>
      </c>
      <c r="J1655" t="s">
        <v>163</v>
      </c>
      <c r="K1655" t="s">
        <v>163</v>
      </c>
      <c r="L1655" t="s">
        <v>163</v>
      </c>
      <c r="M1655" t="s">
        <v>163</v>
      </c>
      <c r="N1655" t="s">
        <v>163</v>
      </c>
      <c r="O1655" t="s">
        <v>163</v>
      </c>
      <c r="P1655" t="s">
        <v>163</v>
      </c>
      <c r="Q1655" s="80" t="s">
        <v>163</v>
      </c>
      <c r="R1655" s="79"/>
      <c r="T1655" t="s">
        <v>163</v>
      </c>
      <c r="U1655" t="s">
        <v>163</v>
      </c>
      <c r="V1655" t="s">
        <v>163</v>
      </c>
    </row>
    <row r="1656" spans="2:22" x14ac:dyDescent="0.35">
      <c r="B1656" t="s">
        <v>163</v>
      </c>
      <c r="C1656" s="79" t="s">
        <v>163</v>
      </c>
      <c r="E1656" t="s">
        <v>163</v>
      </c>
      <c r="F1656" t="s">
        <v>163</v>
      </c>
      <c r="G1656" t="s">
        <v>163</v>
      </c>
      <c r="H1656" t="s">
        <v>163</v>
      </c>
      <c r="I1656" t="s">
        <v>163</v>
      </c>
      <c r="J1656" t="s">
        <v>163</v>
      </c>
      <c r="K1656" t="s">
        <v>163</v>
      </c>
      <c r="L1656" t="s">
        <v>163</v>
      </c>
      <c r="M1656" t="s">
        <v>163</v>
      </c>
      <c r="N1656" t="s">
        <v>163</v>
      </c>
      <c r="O1656" t="s">
        <v>163</v>
      </c>
      <c r="P1656" t="s">
        <v>163</v>
      </c>
      <c r="Q1656" s="80" t="s">
        <v>163</v>
      </c>
      <c r="R1656" s="79"/>
      <c r="T1656" t="s">
        <v>163</v>
      </c>
      <c r="U1656" t="s">
        <v>163</v>
      </c>
      <c r="V1656" t="s">
        <v>163</v>
      </c>
    </row>
    <row r="1657" spans="2:22" x14ac:dyDescent="0.35">
      <c r="B1657" t="s">
        <v>163</v>
      </c>
      <c r="C1657" s="79" t="s">
        <v>163</v>
      </c>
      <c r="E1657" t="s">
        <v>163</v>
      </c>
      <c r="F1657" t="s">
        <v>163</v>
      </c>
      <c r="G1657" t="s">
        <v>163</v>
      </c>
      <c r="H1657" t="s">
        <v>163</v>
      </c>
      <c r="I1657" t="s">
        <v>163</v>
      </c>
      <c r="J1657" t="s">
        <v>163</v>
      </c>
      <c r="K1657" t="s">
        <v>163</v>
      </c>
      <c r="L1657" t="s">
        <v>163</v>
      </c>
      <c r="M1657" t="s">
        <v>163</v>
      </c>
      <c r="N1657" t="s">
        <v>163</v>
      </c>
      <c r="O1657" t="s">
        <v>163</v>
      </c>
      <c r="P1657" t="s">
        <v>163</v>
      </c>
      <c r="Q1657" s="80" t="s">
        <v>163</v>
      </c>
      <c r="R1657" s="79"/>
      <c r="T1657" t="s">
        <v>163</v>
      </c>
      <c r="U1657" t="s">
        <v>163</v>
      </c>
      <c r="V1657" t="s">
        <v>163</v>
      </c>
    </row>
    <row r="1658" spans="2:22" x14ac:dyDescent="0.35">
      <c r="B1658" t="s">
        <v>163</v>
      </c>
      <c r="C1658" s="79" t="s">
        <v>163</v>
      </c>
      <c r="E1658" t="s">
        <v>163</v>
      </c>
      <c r="F1658" t="s">
        <v>163</v>
      </c>
      <c r="G1658" t="s">
        <v>163</v>
      </c>
      <c r="H1658" t="s">
        <v>163</v>
      </c>
      <c r="I1658" t="s">
        <v>163</v>
      </c>
      <c r="J1658" t="s">
        <v>163</v>
      </c>
      <c r="K1658" t="s">
        <v>163</v>
      </c>
      <c r="L1658" t="s">
        <v>163</v>
      </c>
      <c r="M1658" t="s">
        <v>163</v>
      </c>
      <c r="N1658" t="s">
        <v>163</v>
      </c>
      <c r="O1658" t="s">
        <v>163</v>
      </c>
      <c r="P1658" t="s">
        <v>163</v>
      </c>
      <c r="Q1658" s="80" t="s">
        <v>163</v>
      </c>
      <c r="R1658" s="79"/>
      <c r="T1658" t="s">
        <v>163</v>
      </c>
      <c r="U1658" t="s">
        <v>163</v>
      </c>
      <c r="V1658" t="s">
        <v>163</v>
      </c>
    </row>
    <row r="1659" spans="2:22" x14ac:dyDescent="0.35">
      <c r="B1659" t="s">
        <v>163</v>
      </c>
      <c r="C1659" s="79" t="s">
        <v>163</v>
      </c>
      <c r="E1659" t="s">
        <v>163</v>
      </c>
      <c r="F1659" t="s">
        <v>163</v>
      </c>
      <c r="G1659" t="s">
        <v>163</v>
      </c>
      <c r="H1659" t="s">
        <v>163</v>
      </c>
      <c r="I1659" t="s">
        <v>163</v>
      </c>
      <c r="J1659" t="s">
        <v>163</v>
      </c>
      <c r="K1659" t="s">
        <v>163</v>
      </c>
      <c r="L1659" t="s">
        <v>163</v>
      </c>
      <c r="M1659" t="s">
        <v>163</v>
      </c>
      <c r="N1659" t="s">
        <v>163</v>
      </c>
      <c r="O1659" t="s">
        <v>163</v>
      </c>
      <c r="P1659" t="s">
        <v>163</v>
      </c>
      <c r="Q1659" s="80" t="s">
        <v>163</v>
      </c>
      <c r="R1659" s="79"/>
      <c r="T1659" t="s">
        <v>163</v>
      </c>
      <c r="U1659" t="s">
        <v>163</v>
      </c>
      <c r="V1659" t="s">
        <v>163</v>
      </c>
    </row>
    <row r="1660" spans="2:22" x14ac:dyDescent="0.35">
      <c r="B1660" t="s">
        <v>163</v>
      </c>
      <c r="C1660" s="79" t="s">
        <v>163</v>
      </c>
      <c r="E1660" t="s">
        <v>163</v>
      </c>
      <c r="F1660" t="s">
        <v>163</v>
      </c>
      <c r="G1660" t="s">
        <v>163</v>
      </c>
      <c r="H1660" t="s">
        <v>163</v>
      </c>
      <c r="I1660" t="s">
        <v>163</v>
      </c>
      <c r="J1660" t="s">
        <v>163</v>
      </c>
      <c r="K1660" t="s">
        <v>163</v>
      </c>
      <c r="L1660" t="s">
        <v>163</v>
      </c>
      <c r="M1660" t="s">
        <v>163</v>
      </c>
      <c r="N1660" t="s">
        <v>163</v>
      </c>
      <c r="O1660" t="s">
        <v>163</v>
      </c>
      <c r="P1660" t="s">
        <v>163</v>
      </c>
      <c r="Q1660" s="80" t="s">
        <v>163</v>
      </c>
      <c r="R1660" s="79"/>
      <c r="T1660" t="s">
        <v>163</v>
      </c>
      <c r="U1660" t="s">
        <v>163</v>
      </c>
      <c r="V1660" t="s">
        <v>163</v>
      </c>
    </row>
    <row r="1661" spans="2:22" x14ac:dyDescent="0.35">
      <c r="B1661" t="s">
        <v>163</v>
      </c>
      <c r="C1661" s="79" t="s">
        <v>163</v>
      </c>
      <c r="E1661" t="s">
        <v>163</v>
      </c>
      <c r="F1661" t="s">
        <v>163</v>
      </c>
      <c r="G1661" t="s">
        <v>163</v>
      </c>
      <c r="H1661" t="s">
        <v>163</v>
      </c>
      <c r="I1661" t="s">
        <v>163</v>
      </c>
      <c r="J1661" t="s">
        <v>163</v>
      </c>
      <c r="K1661" t="s">
        <v>163</v>
      </c>
      <c r="L1661" t="s">
        <v>163</v>
      </c>
      <c r="M1661" t="s">
        <v>163</v>
      </c>
      <c r="N1661" t="s">
        <v>163</v>
      </c>
      <c r="O1661" t="s">
        <v>163</v>
      </c>
      <c r="P1661" t="s">
        <v>163</v>
      </c>
      <c r="Q1661" s="80" t="s">
        <v>163</v>
      </c>
      <c r="R1661" s="79"/>
      <c r="T1661" t="s">
        <v>163</v>
      </c>
      <c r="U1661" t="s">
        <v>163</v>
      </c>
      <c r="V1661" t="s">
        <v>163</v>
      </c>
    </row>
    <row r="1662" spans="2:22" x14ac:dyDescent="0.35">
      <c r="B1662" t="s">
        <v>163</v>
      </c>
      <c r="C1662" s="79" t="s">
        <v>163</v>
      </c>
      <c r="E1662" t="s">
        <v>163</v>
      </c>
      <c r="F1662" t="s">
        <v>163</v>
      </c>
      <c r="G1662" t="s">
        <v>163</v>
      </c>
      <c r="H1662" t="s">
        <v>163</v>
      </c>
      <c r="I1662" t="s">
        <v>163</v>
      </c>
      <c r="J1662" t="s">
        <v>163</v>
      </c>
      <c r="K1662" t="s">
        <v>163</v>
      </c>
      <c r="L1662" t="s">
        <v>163</v>
      </c>
      <c r="M1662" t="s">
        <v>163</v>
      </c>
      <c r="N1662" t="s">
        <v>163</v>
      </c>
      <c r="O1662" t="s">
        <v>163</v>
      </c>
      <c r="P1662" t="s">
        <v>163</v>
      </c>
      <c r="Q1662" s="80" t="s">
        <v>163</v>
      </c>
      <c r="R1662" s="79"/>
      <c r="T1662" t="s">
        <v>163</v>
      </c>
      <c r="U1662" t="s">
        <v>163</v>
      </c>
      <c r="V1662" t="s">
        <v>163</v>
      </c>
    </row>
    <row r="1663" spans="2:22" x14ac:dyDescent="0.35">
      <c r="B1663" t="s">
        <v>163</v>
      </c>
      <c r="C1663" s="79" t="s">
        <v>163</v>
      </c>
      <c r="E1663" t="s">
        <v>163</v>
      </c>
      <c r="F1663" t="s">
        <v>163</v>
      </c>
      <c r="G1663" t="s">
        <v>163</v>
      </c>
      <c r="H1663" t="s">
        <v>163</v>
      </c>
      <c r="I1663" t="s">
        <v>163</v>
      </c>
      <c r="J1663" t="s">
        <v>163</v>
      </c>
      <c r="K1663" t="s">
        <v>163</v>
      </c>
      <c r="L1663" t="s">
        <v>163</v>
      </c>
      <c r="M1663" t="s">
        <v>163</v>
      </c>
      <c r="N1663" t="s">
        <v>163</v>
      </c>
      <c r="O1663" t="s">
        <v>163</v>
      </c>
      <c r="P1663" t="s">
        <v>163</v>
      </c>
      <c r="Q1663" s="80" t="s">
        <v>163</v>
      </c>
      <c r="R1663" s="79"/>
      <c r="T1663" t="s">
        <v>163</v>
      </c>
      <c r="U1663" t="s">
        <v>163</v>
      </c>
      <c r="V1663" t="s">
        <v>163</v>
      </c>
    </row>
    <row r="1664" spans="2:22" x14ac:dyDescent="0.35">
      <c r="B1664" t="s">
        <v>163</v>
      </c>
      <c r="C1664" s="79" t="s">
        <v>163</v>
      </c>
      <c r="E1664" t="s">
        <v>163</v>
      </c>
      <c r="F1664" t="s">
        <v>163</v>
      </c>
      <c r="G1664" t="s">
        <v>163</v>
      </c>
      <c r="H1664" t="s">
        <v>163</v>
      </c>
      <c r="I1664" t="s">
        <v>163</v>
      </c>
      <c r="J1664" t="s">
        <v>163</v>
      </c>
      <c r="K1664" t="s">
        <v>163</v>
      </c>
      <c r="L1664" t="s">
        <v>163</v>
      </c>
      <c r="M1664" t="s">
        <v>163</v>
      </c>
      <c r="N1664" t="s">
        <v>163</v>
      </c>
      <c r="O1664" t="s">
        <v>163</v>
      </c>
      <c r="P1664" t="s">
        <v>163</v>
      </c>
      <c r="Q1664" s="80" t="s">
        <v>163</v>
      </c>
      <c r="R1664" s="79"/>
      <c r="T1664" t="s">
        <v>163</v>
      </c>
      <c r="U1664" t="s">
        <v>163</v>
      </c>
      <c r="V1664" t="s">
        <v>163</v>
      </c>
    </row>
    <row r="1665" spans="2:22" x14ac:dyDescent="0.35">
      <c r="B1665" t="s">
        <v>163</v>
      </c>
      <c r="C1665" s="79" t="s">
        <v>163</v>
      </c>
      <c r="E1665" t="s">
        <v>163</v>
      </c>
      <c r="F1665" t="s">
        <v>163</v>
      </c>
      <c r="G1665" t="s">
        <v>163</v>
      </c>
      <c r="H1665" t="s">
        <v>163</v>
      </c>
      <c r="I1665" t="s">
        <v>163</v>
      </c>
      <c r="J1665" t="s">
        <v>163</v>
      </c>
      <c r="K1665" t="s">
        <v>163</v>
      </c>
      <c r="L1665" t="s">
        <v>163</v>
      </c>
      <c r="M1665" t="s">
        <v>163</v>
      </c>
      <c r="N1665" t="s">
        <v>163</v>
      </c>
      <c r="O1665" t="s">
        <v>163</v>
      </c>
      <c r="P1665" t="s">
        <v>163</v>
      </c>
      <c r="Q1665" s="80" t="s">
        <v>163</v>
      </c>
      <c r="R1665" s="79"/>
      <c r="T1665" t="s">
        <v>163</v>
      </c>
      <c r="U1665" t="s">
        <v>163</v>
      </c>
      <c r="V1665" t="s">
        <v>163</v>
      </c>
    </row>
    <row r="1666" spans="2:22" x14ac:dyDescent="0.35">
      <c r="B1666" t="s">
        <v>163</v>
      </c>
      <c r="C1666" s="79" t="s">
        <v>163</v>
      </c>
      <c r="E1666" t="s">
        <v>163</v>
      </c>
      <c r="F1666" t="s">
        <v>163</v>
      </c>
      <c r="G1666" t="s">
        <v>163</v>
      </c>
      <c r="H1666" t="s">
        <v>163</v>
      </c>
      <c r="I1666" t="s">
        <v>163</v>
      </c>
      <c r="J1666" t="s">
        <v>163</v>
      </c>
      <c r="K1666" t="s">
        <v>163</v>
      </c>
      <c r="L1666" t="s">
        <v>163</v>
      </c>
      <c r="M1666" t="s">
        <v>163</v>
      </c>
      <c r="N1666" t="s">
        <v>163</v>
      </c>
      <c r="O1666" t="s">
        <v>163</v>
      </c>
      <c r="P1666" t="s">
        <v>163</v>
      </c>
      <c r="Q1666" s="80" t="s">
        <v>163</v>
      </c>
      <c r="R1666" s="79"/>
      <c r="T1666" t="s">
        <v>163</v>
      </c>
      <c r="U1666" t="s">
        <v>163</v>
      </c>
      <c r="V1666" t="s">
        <v>163</v>
      </c>
    </row>
    <row r="1667" spans="2:22" x14ac:dyDescent="0.35">
      <c r="B1667" t="s">
        <v>163</v>
      </c>
      <c r="C1667" s="79" t="s">
        <v>163</v>
      </c>
      <c r="E1667" t="s">
        <v>163</v>
      </c>
      <c r="F1667" t="s">
        <v>163</v>
      </c>
      <c r="G1667" t="s">
        <v>163</v>
      </c>
      <c r="H1667" t="s">
        <v>163</v>
      </c>
      <c r="I1667" t="s">
        <v>163</v>
      </c>
      <c r="J1667" t="s">
        <v>163</v>
      </c>
      <c r="K1667" t="s">
        <v>163</v>
      </c>
      <c r="L1667" t="s">
        <v>163</v>
      </c>
      <c r="M1667" t="s">
        <v>163</v>
      </c>
      <c r="N1667" t="s">
        <v>163</v>
      </c>
      <c r="O1667" t="s">
        <v>163</v>
      </c>
      <c r="P1667" t="s">
        <v>163</v>
      </c>
      <c r="Q1667" s="80" t="s">
        <v>163</v>
      </c>
      <c r="R1667" s="79"/>
      <c r="T1667" t="s">
        <v>163</v>
      </c>
      <c r="U1667" t="s">
        <v>163</v>
      </c>
      <c r="V1667" t="s">
        <v>163</v>
      </c>
    </row>
    <row r="1668" spans="2:22" x14ac:dyDescent="0.35">
      <c r="B1668" t="s">
        <v>163</v>
      </c>
      <c r="C1668" s="79" t="s">
        <v>163</v>
      </c>
      <c r="E1668" t="s">
        <v>163</v>
      </c>
      <c r="F1668" t="s">
        <v>163</v>
      </c>
      <c r="G1668" t="s">
        <v>163</v>
      </c>
      <c r="H1668" t="s">
        <v>163</v>
      </c>
      <c r="I1668" t="s">
        <v>163</v>
      </c>
      <c r="J1668" t="s">
        <v>163</v>
      </c>
      <c r="K1668" t="s">
        <v>163</v>
      </c>
      <c r="L1668" t="s">
        <v>163</v>
      </c>
      <c r="M1668" t="s">
        <v>163</v>
      </c>
      <c r="N1668" t="s">
        <v>163</v>
      </c>
      <c r="O1668" t="s">
        <v>163</v>
      </c>
      <c r="P1668" t="s">
        <v>163</v>
      </c>
      <c r="Q1668" s="80" t="s">
        <v>163</v>
      </c>
      <c r="R1668" s="79"/>
      <c r="T1668" t="s">
        <v>163</v>
      </c>
      <c r="U1668" t="s">
        <v>163</v>
      </c>
      <c r="V1668" t="s">
        <v>163</v>
      </c>
    </row>
    <row r="1669" spans="2:22" x14ac:dyDescent="0.35">
      <c r="B1669" t="s">
        <v>163</v>
      </c>
      <c r="C1669" s="79" t="s">
        <v>163</v>
      </c>
      <c r="E1669" t="s">
        <v>163</v>
      </c>
      <c r="F1669" t="s">
        <v>163</v>
      </c>
      <c r="G1669" t="s">
        <v>163</v>
      </c>
      <c r="H1669" t="s">
        <v>163</v>
      </c>
      <c r="I1669" t="s">
        <v>163</v>
      </c>
      <c r="J1669" t="s">
        <v>163</v>
      </c>
      <c r="K1669" t="s">
        <v>163</v>
      </c>
      <c r="L1669" t="s">
        <v>163</v>
      </c>
      <c r="M1669" t="s">
        <v>163</v>
      </c>
      <c r="N1669" t="s">
        <v>163</v>
      </c>
      <c r="O1669" t="s">
        <v>163</v>
      </c>
      <c r="P1669" t="s">
        <v>163</v>
      </c>
      <c r="Q1669" s="80" t="s">
        <v>163</v>
      </c>
      <c r="R1669" s="79"/>
      <c r="T1669" t="s">
        <v>163</v>
      </c>
      <c r="U1669" t="s">
        <v>163</v>
      </c>
      <c r="V1669" t="s">
        <v>163</v>
      </c>
    </row>
    <row r="1670" spans="2:22" x14ac:dyDescent="0.35">
      <c r="B1670" t="s">
        <v>163</v>
      </c>
      <c r="C1670" s="79" t="s">
        <v>163</v>
      </c>
      <c r="E1670" t="s">
        <v>163</v>
      </c>
      <c r="F1670" t="s">
        <v>163</v>
      </c>
      <c r="G1670" t="s">
        <v>163</v>
      </c>
      <c r="H1670" t="s">
        <v>163</v>
      </c>
      <c r="I1670" t="s">
        <v>163</v>
      </c>
      <c r="J1670" t="s">
        <v>163</v>
      </c>
      <c r="K1670" t="s">
        <v>163</v>
      </c>
      <c r="L1670" t="s">
        <v>163</v>
      </c>
      <c r="M1670" t="s">
        <v>163</v>
      </c>
      <c r="N1670" t="s">
        <v>163</v>
      </c>
      <c r="O1670" t="s">
        <v>163</v>
      </c>
      <c r="P1670" t="s">
        <v>163</v>
      </c>
      <c r="Q1670" s="80" t="s">
        <v>163</v>
      </c>
      <c r="R1670" s="79"/>
      <c r="T1670" t="s">
        <v>163</v>
      </c>
      <c r="U1670" t="s">
        <v>163</v>
      </c>
      <c r="V1670" t="s">
        <v>163</v>
      </c>
    </row>
    <row r="1671" spans="2:22" x14ac:dyDescent="0.35">
      <c r="B1671" t="s">
        <v>163</v>
      </c>
      <c r="C1671" s="79" t="s">
        <v>163</v>
      </c>
      <c r="E1671" t="s">
        <v>163</v>
      </c>
      <c r="F1671" t="s">
        <v>163</v>
      </c>
      <c r="G1671" t="s">
        <v>163</v>
      </c>
      <c r="H1671" t="s">
        <v>163</v>
      </c>
      <c r="I1671" t="s">
        <v>163</v>
      </c>
      <c r="J1671" t="s">
        <v>163</v>
      </c>
      <c r="K1671" t="s">
        <v>163</v>
      </c>
      <c r="L1671" t="s">
        <v>163</v>
      </c>
      <c r="M1671" t="s">
        <v>163</v>
      </c>
      <c r="N1671" t="s">
        <v>163</v>
      </c>
      <c r="O1671" t="s">
        <v>163</v>
      </c>
      <c r="P1671" t="s">
        <v>163</v>
      </c>
      <c r="Q1671" s="80" t="s">
        <v>163</v>
      </c>
      <c r="R1671" s="79"/>
      <c r="T1671" t="s">
        <v>163</v>
      </c>
      <c r="U1671" t="s">
        <v>163</v>
      </c>
      <c r="V1671" t="s">
        <v>163</v>
      </c>
    </row>
    <row r="1672" spans="2:22" x14ac:dyDescent="0.35">
      <c r="B1672" t="s">
        <v>163</v>
      </c>
      <c r="C1672" s="79" t="s">
        <v>163</v>
      </c>
      <c r="E1672" t="s">
        <v>163</v>
      </c>
      <c r="F1672" t="s">
        <v>163</v>
      </c>
      <c r="G1672" t="s">
        <v>163</v>
      </c>
      <c r="H1672" t="s">
        <v>163</v>
      </c>
      <c r="I1672" t="s">
        <v>163</v>
      </c>
      <c r="J1672" t="s">
        <v>163</v>
      </c>
      <c r="K1672" t="s">
        <v>163</v>
      </c>
      <c r="L1672" t="s">
        <v>163</v>
      </c>
      <c r="M1672" t="s">
        <v>163</v>
      </c>
      <c r="N1672" t="s">
        <v>163</v>
      </c>
      <c r="O1672" t="s">
        <v>163</v>
      </c>
      <c r="P1672" t="s">
        <v>163</v>
      </c>
      <c r="Q1672" s="80" t="s">
        <v>163</v>
      </c>
      <c r="R1672" s="79"/>
      <c r="T1672" t="s">
        <v>163</v>
      </c>
      <c r="U1672" t="s">
        <v>163</v>
      </c>
      <c r="V1672" t="s">
        <v>163</v>
      </c>
    </row>
    <row r="1673" spans="2:22" x14ac:dyDescent="0.35">
      <c r="B1673" t="s">
        <v>163</v>
      </c>
      <c r="C1673" s="79" t="s">
        <v>163</v>
      </c>
      <c r="E1673" t="s">
        <v>163</v>
      </c>
      <c r="F1673" t="s">
        <v>163</v>
      </c>
      <c r="G1673" t="s">
        <v>163</v>
      </c>
      <c r="H1673" t="s">
        <v>163</v>
      </c>
      <c r="I1673" t="s">
        <v>163</v>
      </c>
      <c r="J1673" t="s">
        <v>163</v>
      </c>
      <c r="K1673" t="s">
        <v>163</v>
      </c>
      <c r="L1673" t="s">
        <v>163</v>
      </c>
      <c r="M1673" t="s">
        <v>163</v>
      </c>
      <c r="N1673" t="s">
        <v>163</v>
      </c>
      <c r="O1673" t="s">
        <v>163</v>
      </c>
      <c r="P1673" t="s">
        <v>163</v>
      </c>
      <c r="Q1673" s="80" t="s">
        <v>163</v>
      </c>
      <c r="R1673" s="79"/>
      <c r="T1673" t="s">
        <v>163</v>
      </c>
      <c r="U1673" t="s">
        <v>163</v>
      </c>
      <c r="V1673" t="s">
        <v>163</v>
      </c>
    </row>
    <row r="1674" spans="2:22" x14ac:dyDescent="0.35">
      <c r="B1674" t="s">
        <v>163</v>
      </c>
      <c r="C1674" s="79" t="s">
        <v>163</v>
      </c>
      <c r="E1674" t="s">
        <v>163</v>
      </c>
      <c r="F1674" t="s">
        <v>163</v>
      </c>
      <c r="G1674" t="s">
        <v>163</v>
      </c>
      <c r="H1674" t="s">
        <v>163</v>
      </c>
      <c r="I1674" t="s">
        <v>163</v>
      </c>
      <c r="J1674" t="s">
        <v>163</v>
      </c>
      <c r="K1674" t="s">
        <v>163</v>
      </c>
      <c r="L1674" t="s">
        <v>163</v>
      </c>
      <c r="M1674" t="s">
        <v>163</v>
      </c>
      <c r="N1674" t="s">
        <v>163</v>
      </c>
      <c r="O1674" t="s">
        <v>163</v>
      </c>
      <c r="P1674" t="s">
        <v>163</v>
      </c>
      <c r="Q1674" s="80" t="s">
        <v>163</v>
      </c>
      <c r="R1674" s="79"/>
      <c r="T1674" t="s">
        <v>163</v>
      </c>
      <c r="U1674" t="s">
        <v>163</v>
      </c>
      <c r="V1674" t="s">
        <v>163</v>
      </c>
    </row>
    <row r="1675" spans="2:22" x14ac:dyDescent="0.35">
      <c r="B1675" t="s">
        <v>163</v>
      </c>
      <c r="C1675" s="79" t="s">
        <v>163</v>
      </c>
      <c r="E1675" t="s">
        <v>163</v>
      </c>
      <c r="F1675" t="s">
        <v>163</v>
      </c>
      <c r="G1675" t="s">
        <v>163</v>
      </c>
      <c r="H1675" t="s">
        <v>163</v>
      </c>
      <c r="I1675" t="s">
        <v>163</v>
      </c>
      <c r="J1675" t="s">
        <v>163</v>
      </c>
      <c r="K1675" t="s">
        <v>163</v>
      </c>
      <c r="L1675" t="s">
        <v>163</v>
      </c>
      <c r="M1675" t="s">
        <v>163</v>
      </c>
      <c r="N1675" t="s">
        <v>163</v>
      </c>
      <c r="O1675" t="s">
        <v>163</v>
      </c>
      <c r="P1675" t="s">
        <v>163</v>
      </c>
      <c r="Q1675" s="80" t="s">
        <v>163</v>
      </c>
      <c r="R1675" s="79"/>
      <c r="T1675" t="s">
        <v>163</v>
      </c>
      <c r="U1675" t="s">
        <v>163</v>
      </c>
      <c r="V1675" t="s">
        <v>163</v>
      </c>
    </row>
    <row r="1676" spans="2:22" x14ac:dyDescent="0.35">
      <c r="B1676" t="s">
        <v>163</v>
      </c>
      <c r="C1676" s="79" t="s">
        <v>163</v>
      </c>
      <c r="E1676" t="s">
        <v>163</v>
      </c>
      <c r="F1676" t="s">
        <v>163</v>
      </c>
      <c r="G1676" t="s">
        <v>163</v>
      </c>
      <c r="H1676" t="s">
        <v>163</v>
      </c>
      <c r="I1676" t="s">
        <v>163</v>
      </c>
      <c r="J1676" t="s">
        <v>163</v>
      </c>
      <c r="K1676" t="s">
        <v>163</v>
      </c>
      <c r="L1676" t="s">
        <v>163</v>
      </c>
      <c r="M1676" t="s">
        <v>163</v>
      </c>
      <c r="N1676" t="s">
        <v>163</v>
      </c>
      <c r="O1676" t="s">
        <v>163</v>
      </c>
      <c r="P1676" t="s">
        <v>163</v>
      </c>
      <c r="Q1676" s="80" t="s">
        <v>163</v>
      </c>
      <c r="R1676" s="79"/>
      <c r="T1676" t="s">
        <v>163</v>
      </c>
      <c r="U1676" t="s">
        <v>163</v>
      </c>
      <c r="V1676" t="s">
        <v>163</v>
      </c>
    </row>
    <row r="1677" spans="2:22" x14ac:dyDescent="0.35">
      <c r="B1677" t="s">
        <v>163</v>
      </c>
      <c r="C1677" s="79" t="s">
        <v>163</v>
      </c>
      <c r="E1677" t="s">
        <v>163</v>
      </c>
      <c r="F1677" t="s">
        <v>163</v>
      </c>
      <c r="G1677" t="s">
        <v>163</v>
      </c>
      <c r="H1677" t="s">
        <v>163</v>
      </c>
      <c r="I1677" t="s">
        <v>163</v>
      </c>
      <c r="J1677" t="s">
        <v>163</v>
      </c>
      <c r="K1677" t="s">
        <v>163</v>
      </c>
      <c r="L1677" t="s">
        <v>163</v>
      </c>
      <c r="M1677" t="s">
        <v>163</v>
      </c>
      <c r="N1677" t="s">
        <v>163</v>
      </c>
      <c r="O1677" t="s">
        <v>163</v>
      </c>
      <c r="P1677" t="s">
        <v>163</v>
      </c>
      <c r="Q1677" s="80" t="s">
        <v>163</v>
      </c>
      <c r="R1677" s="79"/>
      <c r="T1677" t="s">
        <v>163</v>
      </c>
      <c r="U1677" t="s">
        <v>163</v>
      </c>
      <c r="V1677" t="s">
        <v>163</v>
      </c>
    </row>
    <row r="1678" spans="2:22" x14ac:dyDescent="0.35">
      <c r="B1678" t="s">
        <v>163</v>
      </c>
      <c r="C1678" s="79" t="s">
        <v>163</v>
      </c>
      <c r="E1678" t="s">
        <v>163</v>
      </c>
      <c r="F1678" t="s">
        <v>163</v>
      </c>
      <c r="G1678" t="s">
        <v>163</v>
      </c>
      <c r="H1678" t="s">
        <v>163</v>
      </c>
      <c r="I1678" t="s">
        <v>163</v>
      </c>
      <c r="J1678" t="s">
        <v>163</v>
      </c>
      <c r="K1678" t="s">
        <v>163</v>
      </c>
      <c r="L1678" t="s">
        <v>163</v>
      </c>
      <c r="M1678" t="s">
        <v>163</v>
      </c>
      <c r="N1678" t="s">
        <v>163</v>
      </c>
      <c r="O1678" t="s">
        <v>163</v>
      </c>
      <c r="P1678" t="s">
        <v>163</v>
      </c>
      <c r="Q1678" s="80" t="s">
        <v>163</v>
      </c>
      <c r="R1678" s="79"/>
      <c r="T1678" t="s">
        <v>163</v>
      </c>
      <c r="U1678" t="s">
        <v>163</v>
      </c>
      <c r="V1678" t="s">
        <v>163</v>
      </c>
    </row>
    <row r="1679" spans="2:22" x14ac:dyDescent="0.35">
      <c r="B1679" t="s">
        <v>163</v>
      </c>
      <c r="C1679" s="79" t="s">
        <v>163</v>
      </c>
      <c r="E1679" t="s">
        <v>163</v>
      </c>
      <c r="F1679" t="s">
        <v>163</v>
      </c>
      <c r="G1679" t="s">
        <v>163</v>
      </c>
      <c r="H1679" t="s">
        <v>163</v>
      </c>
      <c r="I1679" t="s">
        <v>163</v>
      </c>
      <c r="J1679" t="s">
        <v>163</v>
      </c>
      <c r="K1679" t="s">
        <v>163</v>
      </c>
      <c r="L1679" t="s">
        <v>163</v>
      </c>
      <c r="M1679" t="s">
        <v>163</v>
      </c>
      <c r="N1679" t="s">
        <v>163</v>
      </c>
      <c r="O1679" t="s">
        <v>163</v>
      </c>
      <c r="P1679" t="s">
        <v>163</v>
      </c>
      <c r="Q1679" s="80" t="s">
        <v>163</v>
      </c>
      <c r="R1679" s="79"/>
      <c r="T1679" t="s">
        <v>163</v>
      </c>
      <c r="U1679" t="s">
        <v>163</v>
      </c>
      <c r="V1679" t="s">
        <v>163</v>
      </c>
    </row>
    <row r="1680" spans="2:22" x14ac:dyDescent="0.35">
      <c r="B1680" t="s">
        <v>163</v>
      </c>
      <c r="C1680" s="79" t="s">
        <v>163</v>
      </c>
      <c r="E1680" t="s">
        <v>163</v>
      </c>
      <c r="F1680" t="s">
        <v>163</v>
      </c>
      <c r="G1680" t="s">
        <v>163</v>
      </c>
      <c r="H1680" t="s">
        <v>163</v>
      </c>
      <c r="I1680" t="s">
        <v>163</v>
      </c>
      <c r="J1680" t="s">
        <v>163</v>
      </c>
      <c r="K1680" t="s">
        <v>163</v>
      </c>
      <c r="L1680" t="s">
        <v>163</v>
      </c>
      <c r="M1680" t="s">
        <v>163</v>
      </c>
      <c r="N1680" t="s">
        <v>163</v>
      </c>
      <c r="O1680" t="s">
        <v>163</v>
      </c>
      <c r="P1680" t="s">
        <v>163</v>
      </c>
      <c r="Q1680" s="80" t="s">
        <v>163</v>
      </c>
      <c r="R1680" s="79"/>
      <c r="T1680" t="s">
        <v>163</v>
      </c>
      <c r="U1680" t="s">
        <v>163</v>
      </c>
      <c r="V1680" t="s">
        <v>163</v>
      </c>
    </row>
    <row r="1681" spans="2:22" x14ac:dyDescent="0.35">
      <c r="B1681" t="s">
        <v>163</v>
      </c>
      <c r="C1681" s="79" t="s">
        <v>163</v>
      </c>
      <c r="E1681" t="s">
        <v>163</v>
      </c>
      <c r="F1681" t="s">
        <v>163</v>
      </c>
      <c r="G1681" t="s">
        <v>163</v>
      </c>
      <c r="H1681" t="s">
        <v>163</v>
      </c>
      <c r="I1681" t="s">
        <v>163</v>
      </c>
      <c r="J1681" t="s">
        <v>163</v>
      </c>
      <c r="K1681" t="s">
        <v>163</v>
      </c>
      <c r="L1681" t="s">
        <v>163</v>
      </c>
      <c r="M1681" t="s">
        <v>163</v>
      </c>
      <c r="N1681" t="s">
        <v>163</v>
      </c>
      <c r="O1681" t="s">
        <v>163</v>
      </c>
      <c r="P1681" t="s">
        <v>163</v>
      </c>
      <c r="Q1681" s="80" t="s">
        <v>163</v>
      </c>
      <c r="R1681" s="79"/>
      <c r="T1681" t="s">
        <v>163</v>
      </c>
      <c r="U1681" t="s">
        <v>163</v>
      </c>
      <c r="V1681" t="s">
        <v>163</v>
      </c>
    </row>
    <row r="1682" spans="2:22" x14ac:dyDescent="0.35">
      <c r="B1682" t="s">
        <v>163</v>
      </c>
      <c r="C1682" s="79" t="s">
        <v>163</v>
      </c>
      <c r="E1682" t="s">
        <v>163</v>
      </c>
      <c r="F1682" t="s">
        <v>163</v>
      </c>
      <c r="G1682" t="s">
        <v>163</v>
      </c>
      <c r="H1682" t="s">
        <v>163</v>
      </c>
      <c r="I1682" t="s">
        <v>163</v>
      </c>
      <c r="J1682" t="s">
        <v>163</v>
      </c>
      <c r="K1682" t="s">
        <v>163</v>
      </c>
      <c r="L1682" t="s">
        <v>163</v>
      </c>
      <c r="M1682" t="s">
        <v>163</v>
      </c>
      <c r="N1682" t="s">
        <v>163</v>
      </c>
      <c r="O1682" t="s">
        <v>163</v>
      </c>
      <c r="P1682" t="s">
        <v>163</v>
      </c>
      <c r="Q1682" s="80" t="s">
        <v>163</v>
      </c>
      <c r="R1682" s="79"/>
      <c r="T1682" t="s">
        <v>163</v>
      </c>
      <c r="U1682" t="s">
        <v>163</v>
      </c>
      <c r="V1682" t="s">
        <v>163</v>
      </c>
    </row>
    <row r="1683" spans="2:22" x14ac:dyDescent="0.35">
      <c r="B1683" t="s">
        <v>163</v>
      </c>
      <c r="C1683" s="79" t="s">
        <v>163</v>
      </c>
      <c r="E1683" t="s">
        <v>163</v>
      </c>
      <c r="F1683" t="s">
        <v>163</v>
      </c>
      <c r="G1683" t="s">
        <v>163</v>
      </c>
      <c r="H1683" t="s">
        <v>163</v>
      </c>
      <c r="I1683" t="s">
        <v>163</v>
      </c>
      <c r="J1683" t="s">
        <v>163</v>
      </c>
      <c r="K1683" t="s">
        <v>163</v>
      </c>
      <c r="L1683" t="s">
        <v>163</v>
      </c>
      <c r="M1683" t="s">
        <v>163</v>
      </c>
      <c r="N1683" t="s">
        <v>163</v>
      </c>
      <c r="O1683" t="s">
        <v>163</v>
      </c>
      <c r="P1683" t="s">
        <v>163</v>
      </c>
      <c r="Q1683" s="80" t="s">
        <v>163</v>
      </c>
      <c r="R1683" s="79"/>
      <c r="T1683" t="s">
        <v>163</v>
      </c>
      <c r="U1683" t="s">
        <v>163</v>
      </c>
      <c r="V1683" t="s">
        <v>163</v>
      </c>
    </row>
    <row r="1684" spans="2:22" x14ac:dyDescent="0.35">
      <c r="B1684" t="s">
        <v>163</v>
      </c>
      <c r="C1684" s="79" t="s">
        <v>163</v>
      </c>
      <c r="E1684" t="s">
        <v>163</v>
      </c>
      <c r="F1684" t="s">
        <v>163</v>
      </c>
      <c r="G1684" t="s">
        <v>163</v>
      </c>
      <c r="H1684" t="s">
        <v>163</v>
      </c>
      <c r="I1684" t="s">
        <v>163</v>
      </c>
      <c r="J1684" t="s">
        <v>163</v>
      </c>
      <c r="K1684" t="s">
        <v>163</v>
      </c>
      <c r="L1684" t="s">
        <v>163</v>
      </c>
      <c r="M1684" t="s">
        <v>163</v>
      </c>
      <c r="N1684" t="s">
        <v>163</v>
      </c>
      <c r="O1684" t="s">
        <v>163</v>
      </c>
      <c r="P1684" t="s">
        <v>163</v>
      </c>
      <c r="Q1684" s="80" t="s">
        <v>163</v>
      </c>
      <c r="R1684" s="79"/>
      <c r="T1684" t="s">
        <v>163</v>
      </c>
      <c r="U1684" t="s">
        <v>163</v>
      </c>
      <c r="V1684" t="s">
        <v>163</v>
      </c>
    </row>
    <row r="1685" spans="2:22" x14ac:dyDescent="0.35">
      <c r="B1685" t="s">
        <v>163</v>
      </c>
      <c r="C1685" s="79" t="s">
        <v>163</v>
      </c>
      <c r="E1685" t="s">
        <v>163</v>
      </c>
      <c r="F1685" t="s">
        <v>163</v>
      </c>
      <c r="G1685" t="s">
        <v>163</v>
      </c>
      <c r="H1685" t="s">
        <v>163</v>
      </c>
      <c r="I1685" t="s">
        <v>163</v>
      </c>
      <c r="J1685" t="s">
        <v>163</v>
      </c>
      <c r="K1685" t="s">
        <v>163</v>
      </c>
      <c r="L1685" t="s">
        <v>163</v>
      </c>
      <c r="M1685" t="s">
        <v>163</v>
      </c>
      <c r="N1685" t="s">
        <v>163</v>
      </c>
      <c r="O1685" t="s">
        <v>163</v>
      </c>
      <c r="P1685" t="s">
        <v>163</v>
      </c>
      <c r="Q1685" s="80" t="s">
        <v>163</v>
      </c>
      <c r="R1685" s="79"/>
      <c r="T1685" t="s">
        <v>163</v>
      </c>
      <c r="U1685" t="s">
        <v>163</v>
      </c>
      <c r="V1685" t="s">
        <v>163</v>
      </c>
    </row>
    <row r="1686" spans="2:22" x14ac:dyDescent="0.35">
      <c r="B1686" t="s">
        <v>163</v>
      </c>
      <c r="C1686" s="79" t="s">
        <v>163</v>
      </c>
      <c r="E1686" t="s">
        <v>163</v>
      </c>
      <c r="F1686" t="s">
        <v>163</v>
      </c>
      <c r="G1686" t="s">
        <v>163</v>
      </c>
      <c r="H1686" t="s">
        <v>163</v>
      </c>
      <c r="I1686" t="s">
        <v>163</v>
      </c>
      <c r="J1686" t="s">
        <v>163</v>
      </c>
      <c r="K1686" t="s">
        <v>163</v>
      </c>
      <c r="L1686" t="s">
        <v>163</v>
      </c>
      <c r="M1686" t="s">
        <v>163</v>
      </c>
      <c r="N1686" t="s">
        <v>163</v>
      </c>
      <c r="O1686" t="s">
        <v>163</v>
      </c>
      <c r="P1686" t="s">
        <v>163</v>
      </c>
      <c r="Q1686" s="80" t="s">
        <v>163</v>
      </c>
      <c r="R1686" s="79"/>
      <c r="T1686" t="s">
        <v>163</v>
      </c>
      <c r="U1686" t="s">
        <v>163</v>
      </c>
      <c r="V1686" t="s">
        <v>163</v>
      </c>
    </row>
    <row r="1687" spans="2:22" x14ac:dyDescent="0.35">
      <c r="B1687" t="s">
        <v>163</v>
      </c>
      <c r="C1687" s="79" t="s">
        <v>163</v>
      </c>
      <c r="E1687" t="s">
        <v>163</v>
      </c>
      <c r="F1687" t="s">
        <v>163</v>
      </c>
      <c r="G1687" t="s">
        <v>163</v>
      </c>
      <c r="H1687" t="s">
        <v>163</v>
      </c>
      <c r="I1687" t="s">
        <v>163</v>
      </c>
      <c r="J1687" t="s">
        <v>163</v>
      </c>
      <c r="K1687" t="s">
        <v>163</v>
      </c>
      <c r="L1687" t="s">
        <v>163</v>
      </c>
      <c r="M1687" t="s">
        <v>163</v>
      </c>
      <c r="N1687" t="s">
        <v>163</v>
      </c>
      <c r="O1687" t="s">
        <v>163</v>
      </c>
      <c r="P1687" t="s">
        <v>163</v>
      </c>
      <c r="Q1687" s="80" t="s">
        <v>163</v>
      </c>
      <c r="R1687" s="79"/>
      <c r="T1687" t="s">
        <v>163</v>
      </c>
      <c r="U1687" t="s">
        <v>163</v>
      </c>
      <c r="V1687" t="s">
        <v>163</v>
      </c>
    </row>
    <row r="1688" spans="2:22" x14ac:dyDescent="0.35">
      <c r="B1688" t="s">
        <v>163</v>
      </c>
      <c r="C1688" s="79" t="s">
        <v>163</v>
      </c>
      <c r="E1688" t="s">
        <v>163</v>
      </c>
      <c r="F1688" t="s">
        <v>163</v>
      </c>
      <c r="G1688" t="s">
        <v>163</v>
      </c>
      <c r="H1688" t="s">
        <v>163</v>
      </c>
      <c r="I1688" t="s">
        <v>163</v>
      </c>
      <c r="J1688" t="s">
        <v>163</v>
      </c>
      <c r="K1688" t="s">
        <v>163</v>
      </c>
      <c r="L1688" t="s">
        <v>163</v>
      </c>
      <c r="M1688" t="s">
        <v>163</v>
      </c>
      <c r="N1688" t="s">
        <v>163</v>
      </c>
      <c r="O1688" t="s">
        <v>163</v>
      </c>
      <c r="P1688" t="s">
        <v>163</v>
      </c>
      <c r="Q1688" s="80" t="s">
        <v>163</v>
      </c>
      <c r="R1688" s="79"/>
      <c r="T1688" t="s">
        <v>163</v>
      </c>
      <c r="U1688" t="s">
        <v>163</v>
      </c>
      <c r="V1688" t="s">
        <v>163</v>
      </c>
    </row>
    <row r="1689" spans="2:22" x14ac:dyDescent="0.35">
      <c r="B1689" t="s">
        <v>163</v>
      </c>
      <c r="C1689" s="79" t="s">
        <v>163</v>
      </c>
      <c r="E1689" t="s">
        <v>163</v>
      </c>
      <c r="F1689" t="s">
        <v>163</v>
      </c>
      <c r="G1689" t="s">
        <v>163</v>
      </c>
      <c r="H1689" t="s">
        <v>163</v>
      </c>
      <c r="I1689" t="s">
        <v>163</v>
      </c>
      <c r="J1689" t="s">
        <v>163</v>
      </c>
      <c r="K1689" t="s">
        <v>163</v>
      </c>
      <c r="L1689" t="s">
        <v>163</v>
      </c>
      <c r="M1689" t="s">
        <v>163</v>
      </c>
      <c r="N1689" t="s">
        <v>163</v>
      </c>
      <c r="O1689" t="s">
        <v>163</v>
      </c>
      <c r="P1689" t="s">
        <v>163</v>
      </c>
      <c r="Q1689" s="80" t="s">
        <v>163</v>
      </c>
      <c r="R1689" s="79"/>
      <c r="T1689" t="s">
        <v>163</v>
      </c>
      <c r="U1689" t="s">
        <v>163</v>
      </c>
      <c r="V1689" t="s">
        <v>163</v>
      </c>
    </row>
    <row r="1690" spans="2:22" x14ac:dyDescent="0.35">
      <c r="B1690" t="s">
        <v>163</v>
      </c>
      <c r="C1690" s="79" t="s">
        <v>163</v>
      </c>
      <c r="E1690" t="s">
        <v>163</v>
      </c>
      <c r="F1690" t="s">
        <v>163</v>
      </c>
      <c r="G1690" t="s">
        <v>163</v>
      </c>
      <c r="H1690" t="s">
        <v>163</v>
      </c>
      <c r="I1690" t="s">
        <v>163</v>
      </c>
      <c r="J1690" t="s">
        <v>163</v>
      </c>
      <c r="K1690" t="s">
        <v>163</v>
      </c>
      <c r="L1690" t="s">
        <v>163</v>
      </c>
      <c r="M1690" t="s">
        <v>163</v>
      </c>
      <c r="N1690" t="s">
        <v>163</v>
      </c>
      <c r="O1690" t="s">
        <v>163</v>
      </c>
      <c r="P1690" t="s">
        <v>163</v>
      </c>
      <c r="Q1690" s="80" t="s">
        <v>163</v>
      </c>
      <c r="R1690" s="79"/>
      <c r="T1690" t="s">
        <v>163</v>
      </c>
      <c r="U1690" t="s">
        <v>163</v>
      </c>
      <c r="V1690" t="s">
        <v>163</v>
      </c>
    </row>
    <row r="1691" spans="2:22" x14ac:dyDescent="0.35">
      <c r="B1691" t="s">
        <v>163</v>
      </c>
      <c r="C1691" s="79" t="s">
        <v>163</v>
      </c>
      <c r="E1691" t="s">
        <v>163</v>
      </c>
      <c r="F1691" t="s">
        <v>163</v>
      </c>
      <c r="G1691" t="s">
        <v>163</v>
      </c>
      <c r="H1691" t="s">
        <v>163</v>
      </c>
      <c r="I1691" t="s">
        <v>163</v>
      </c>
      <c r="J1691" t="s">
        <v>163</v>
      </c>
      <c r="K1691" t="s">
        <v>163</v>
      </c>
      <c r="L1691" t="s">
        <v>163</v>
      </c>
      <c r="M1691" t="s">
        <v>163</v>
      </c>
      <c r="N1691" t="s">
        <v>163</v>
      </c>
      <c r="O1691" t="s">
        <v>163</v>
      </c>
      <c r="P1691" t="s">
        <v>163</v>
      </c>
      <c r="Q1691" s="80" t="s">
        <v>163</v>
      </c>
      <c r="R1691" s="79"/>
      <c r="T1691" t="s">
        <v>163</v>
      </c>
      <c r="U1691" t="s">
        <v>163</v>
      </c>
      <c r="V1691" t="s">
        <v>163</v>
      </c>
    </row>
    <row r="1692" spans="2:22" x14ac:dyDescent="0.35">
      <c r="B1692" t="s">
        <v>163</v>
      </c>
      <c r="C1692" s="79" t="s">
        <v>163</v>
      </c>
      <c r="E1692" t="s">
        <v>163</v>
      </c>
      <c r="F1692" t="s">
        <v>163</v>
      </c>
      <c r="G1692" t="s">
        <v>163</v>
      </c>
      <c r="H1692" t="s">
        <v>163</v>
      </c>
      <c r="I1692" t="s">
        <v>163</v>
      </c>
      <c r="J1692" t="s">
        <v>163</v>
      </c>
      <c r="K1692" t="s">
        <v>163</v>
      </c>
      <c r="L1692" t="s">
        <v>163</v>
      </c>
      <c r="M1692" t="s">
        <v>163</v>
      </c>
      <c r="N1692" t="s">
        <v>163</v>
      </c>
      <c r="O1692" t="s">
        <v>163</v>
      </c>
      <c r="P1692" t="s">
        <v>163</v>
      </c>
      <c r="Q1692" s="80" t="s">
        <v>163</v>
      </c>
      <c r="R1692" s="79"/>
      <c r="T1692" t="s">
        <v>163</v>
      </c>
      <c r="U1692" t="s">
        <v>163</v>
      </c>
      <c r="V1692" t="s">
        <v>163</v>
      </c>
    </row>
    <row r="1693" spans="2:22" x14ac:dyDescent="0.35">
      <c r="B1693" t="s">
        <v>163</v>
      </c>
      <c r="C1693" s="79" t="s">
        <v>163</v>
      </c>
      <c r="E1693" t="s">
        <v>163</v>
      </c>
      <c r="F1693" t="s">
        <v>163</v>
      </c>
      <c r="G1693" t="s">
        <v>163</v>
      </c>
      <c r="H1693" t="s">
        <v>163</v>
      </c>
      <c r="I1693" t="s">
        <v>163</v>
      </c>
      <c r="J1693" t="s">
        <v>163</v>
      </c>
      <c r="K1693" t="s">
        <v>163</v>
      </c>
      <c r="L1693" t="s">
        <v>163</v>
      </c>
      <c r="M1693" t="s">
        <v>163</v>
      </c>
      <c r="N1693" t="s">
        <v>163</v>
      </c>
      <c r="O1693" t="s">
        <v>163</v>
      </c>
      <c r="P1693" t="s">
        <v>163</v>
      </c>
      <c r="Q1693" s="80" t="s">
        <v>163</v>
      </c>
      <c r="R1693" s="79"/>
      <c r="T1693" t="s">
        <v>163</v>
      </c>
      <c r="U1693" t="s">
        <v>163</v>
      </c>
      <c r="V1693" t="s">
        <v>163</v>
      </c>
    </row>
    <row r="1694" spans="2:22" x14ac:dyDescent="0.35">
      <c r="B1694" t="s">
        <v>163</v>
      </c>
      <c r="C1694" s="79" t="s">
        <v>163</v>
      </c>
      <c r="E1694" t="s">
        <v>163</v>
      </c>
      <c r="F1694" t="s">
        <v>163</v>
      </c>
      <c r="G1694" t="s">
        <v>163</v>
      </c>
      <c r="H1694" t="s">
        <v>163</v>
      </c>
      <c r="I1694" t="s">
        <v>163</v>
      </c>
      <c r="J1694" t="s">
        <v>163</v>
      </c>
      <c r="K1694" t="s">
        <v>163</v>
      </c>
      <c r="L1694" t="s">
        <v>163</v>
      </c>
      <c r="M1694" t="s">
        <v>163</v>
      </c>
      <c r="N1694" t="s">
        <v>163</v>
      </c>
      <c r="O1694" t="s">
        <v>163</v>
      </c>
      <c r="P1694" t="s">
        <v>163</v>
      </c>
      <c r="Q1694" s="80" t="s">
        <v>163</v>
      </c>
      <c r="R1694" s="79"/>
      <c r="T1694" t="s">
        <v>163</v>
      </c>
      <c r="U1694" t="s">
        <v>163</v>
      </c>
      <c r="V1694" t="s">
        <v>163</v>
      </c>
    </row>
    <row r="1695" spans="2:22" x14ac:dyDescent="0.35">
      <c r="B1695" t="s">
        <v>163</v>
      </c>
      <c r="C1695" s="79" t="s">
        <v>163</v>
      </c>
      <c r="E1695" t="s">
        <v>163</v>
      </c>
      <c r="F1695" t="s">
        <v>163</v>
      </c>
      <c r="G1695" t="s">
        <v>163</v>
      </c>
      <c r="H1695" t="s">
        <v>163</v>
      </c>
      <c r="I1695" t="s">
        <v>163</v>
      </c>
      <c r="J1695" t="s">
        <v>163</v>
      </c>
      <c r="K1695" t="s">
        <v>163</v>
      </c>
      <c r="L1695" t="s">
        <v>163</v>
      </c>
      <c r="M1695" t="s">
        <v>163</v>
      </c>
      <c r="N1695" t="s">
        <v>163</v>
      </c>
      <c r="O1695" t="s">
        <v>163</v>
      </c>
      <c r="P1695" t="s">
        <v>163</v>
      </c>
      <c r="Q1695" s="80" t="s">
        <v>163</v>
      </c>
      <c r="R1695" s="79"/>
      <c r="T1695" t="s">
        <v>163</v>
      </c>
      <c r="U1695" t="s">
        <v>163</v>
      </c>
      <c r="V1695" t="s">
        <v>163</v>
      </c>
    </row>
    <row r="1696" spans="2:22" x14ac:dyDescent="0.35">
      <c r="B1696" t="s">
        <v>163</v>
      </c>
      <c r="C1696" s="79" t="s">
        <v>163</v>
      </c>
      <c r="E1696" t="s">
        <v>163</v>
      </c>
      <c r="F1696" t="s">
        <v>163</v>
      </c>
      <c r="G1696" t="s">
        <v>163</v>
      </c>
      <c r="H1696" t="s">
        <v>163</v>
      </c>
      <c r="I1696" t="s">
        <v>163</v>
      </c>
      <c r="J1696" t="s">
        <v>163</v>
      </c>
      <c r="K1696" t="s">
        <v>163</v>
      </c>
      <c r="L1696" t="s">
        <v>163</v>
      </c>
      <c r="M1696" t="s">
        <v>163</v>
      </c>
      <c r="N1696" t="s">
        <v>163</v>
      </c>
      <c r="O1696" t="s">
        <v>163</v>
      </c>
      <c r="P1696" t="s">
        <v>163</v>
      </c>
      <c r="Q1696" s="80" t="s">
        <v>163</v>
      </c>
      <c r="R1696" s="79"/>
      <c r="T1696" t="s">
        <v>163</v>
      </c>
      <c r="U1696" t="s">
        <v>163</v>
      </c>
      <c r="V1696" t="s">
        <v>163</v>
      </c>
    </row>
    <row r="1697" spans="2:22" x14ac:dyDescent="0.35">
      <c r="B1697" t="s">
        <v>163</v>
      </c>
      <c r="C1697" s="79" t="s">
        <v>163</v>
      </c>
      <c r="E1697" t="s">
        <v>163</v>
      </c>
      <c r="F1697" t="s">
        <v>163</v>
      </c>
      <c r="G1697" t="s">
        <v>163</v>
      </c>
      <c r="H1697" t="s">
        <v>163</v>
      </c>
      <c r="I1697" t="s">
        <v>163</v>
      </c>
      <c r="J1697" t="s">
        <v>163</v>
      </c>
      <c r="K1697" t="s">
        <v>163</v>
      </c>
      <c r="L1697" t="s">
        <v>163</v>
      </c>
      <c r="M1697" t="s">
        <v>163</v>
      </c>
      <c r="N1697" t="s">
        <v>163</v>
      </c>
      <c r="O1697" t="s">
        <v>163</v>
      </c>
      <c r="P1697" t="s">
        <v>163</v>
      </c>
      <c r="Q1697" s="80" t="s">
        <v>163</v>
      </c>
      <c r="R1697" s="79"/>
      <c r="T1697" t="s">
        <v>163</v>
      </c>
      <c r="U1697" t="s">
        <v>163</v>
      </c>
      <c r="V1697" t="s">
        <v>163</v>
      </c>
    </row>
    <row r="1698" spans="2:22" x14ac:dyDescent="0.35">
      <c r="B1698" t="s">
        <v>163</v>
      </c>
      <c r="C1698" s="79" t="s">
        <v>163</v>
      </c>
      <c r="E1698" t="s">
        <v>163</v>
      </c>
      <c r="F1698" t="s">
        <v>163</v>
      </c>
      <c r="G1698" t="s">
        <v>163</v>
      </c>
      <c r="H1698" t="s">
        <v>163</v>
      </c>
      <c r="I1698" t="s">
        <v>163</v>
      </c>
      <c r="J1698" t="s">
        <v>163</v>
      </c>
      <c r="K1698" t="s">
        <v>163</v>
      </c>
      <c r="L1698" t="s">
        <v>163</v>
      </c>
      <c r="M1698" t="s">
        <v>163</v>
      </c>
      <c r="N1698" t="s">
        <v>163</v>
      </c>
      <c r="O1698" t="s">
        <v>163</v>
      </c>
      <c r="P1698" t="s">
        <v>163</v>
      </c>
      <c r="Q1698" s="80" t="s">
        <v>163</v>
      </c>
      <c r="R1698" s="79"/>
      <c r="T1698" t="s">
        <v>163</v>
      </c>
      <c r="U1698" t="s">
        <v>163</v>
      </c>
      <c r="V1698" t="s">
        <v>163</v>
      </c>
    </row>
    <row r="1699" spans="2:22" x14ac:dyDescent="0.35">
      <c r="B1699" t="s">
        <v>163</v>
      </c>
      <c r="C1699" s="79" t="s">
        <v>163</v>
      </c>
      <c r="E1699" t="s">
        <v>163</v>
      </c>
      <c r="F1699" t="s">
        <v>163</v>
      </c>
      <c r="G1699" t="s">
        <v>163</v>
      </c>
      <c r="H1699" t="s">
        <v>163</v>
      </c>
      <c r="I1699" t="s">
        <v>163</v>
      </c>
      <c r="J1699" t="s">
        <v>163</v>
      </c>
      <c r="K1699" t="s">
        <v>163</v>
      </c>
      <c r="L1699" t="s">
        <v>163</v>
      </c>
      <c r="M1699" t="s">
        <v>163</v>
      </c>
      <c r="N1699" t="s">
        <v>163</v>
      </c>
      <c r="O1699" t="s">
        <v>163</v>
      </c>
      <c r="P1699" t="s">
        <v>163</v>
      </c>
      <c r="Q1699" s="80" t="s">
        <v>163</v>
      </c>
      <c r="R1699" s="79"/>
      <c r="T1699" t="s">
        <v>163</v>
      </c>
      <c r="U1699" t="s">
        <v>163</v>
      </c>
      <c r="V1699" t="s">
        <v>163</v>
      </c>
    </row>
    <row r="1700" spans="2:22" x14ac:dyDescent="0.35">
      <c r="B1700" t="s">
        <v>163</v>
      </c>
      <c r="C1700" s="79" t="s">
        <v>163</v>
      </c>
      <c r="E1700" t="s">
        <v>163</v>
      </c>
      <c r="F1700" t="s">
        <v>163</v>
      </c>
      <c r="G1700" t="s">
        <v>163</v>
      </c>
      <c r="H1700" t="s">
        <v>163</v>
      </c>
      <c r="I1700" t="s">
        <v>163</v>
      </c>
      <c r="J1700" t="s">
        <v>163</v>
      </c>
      <c r="K1700" t="s">
        <v>163</v>
      </c>
      <c r="L1700" t="s">
        <v>163</v>
      </c>
      <c r="M1700" t="s">
        <v>163</v>
      </c>
      <c r="N1700" t="s">
        <v>163</v>
      </c>
      <c r="O1700" t="s">
        <v>163</v>
      </c>
      <c r="P1700" t="s">
        <v>163</v>
      </c>
      <c r="Q1700" s="80" t="s">
        <v>163</v>
      </c>
      <c r="R1700" s="79"/>
      <c r="T1700" t="s">
        <v>163</v>
      </c>
      <c r="U1700" t="s">
        <v>163</v>
      </c>
      <c r="V1700" t="s">
        <v>163</v>
      </c>
    </row>
    <row r="1701" spans="2:22" x14ac:dyDescent="0.35">
      <c r="B1701" t="s">
        <v>163</v>
      </c>
      <c r="C1701" s="79" t="s">
        <v>163</v>
      </c>
      <c r="E1701" t="s">
        <v>163</v>
      </c>
      <c r="F1701" t="s">
        <v>163</v>
      </c>
      <c r="G1701" t="s">
        <v>163</v>
      </c>
      <c r="H1701" t="s">
        <v>163</v>
      </c>
      <c r="I1701" t="s">
        <v>163</v>
      </c>
      <c r="J1701" t="s">
        <v>163</v>
      </c>
      <c r="K1701" t="s">
        <v>163</v>
      </c>
      <c r="L1701" t="s">
        <v>163</v>
      </c>
      <c r="M1701" t="s">
        <v>163</v>
      </c>
      <c r="N1701" t="s">
        <v>163</v>
      </c>
      <c r="O1701" t="s">
        <v>163</v>
      </c>
      <c r="P1701" t="s">
        <v>163</v>
      </c>
      <c r="Q1701" s="80" t="s">
        <v>163</v>
      </c>
      <c r="R1701" s="79"/>
      <c r="T1701" t="s">
        <v>163</v>
      </c>
      <c r="U1701" t="s">
        <v>163</v>
      </c>
      <c r="V1701" t="s">
        <v>163</v>
      </c>
    </row>
    <row r="1702" spans="2:22" x14ac:dyDescent="0.35">
      <c r="B1702" t="s">
        <v>163</v>
      </c>
      <c r="C1702" s="79" t="s">
        <v>163</v>
      </c>
      <c r="E1702" t="s">
        <v>163</v>
      </c>
      <c r="F1702" t="s">
        <v>163</v>
      </c>
      <c r="G1702" t="s">
        <v>163</v>
      </c>
      <c r="H1702" t="s">
        <v>163</v>
      </c>
      <c r="I1702" t="s">
        <v>163</v>
      </c>
      <c r="J1702" t="s">
        <v>163</v>
      </c>
      <c r="K1702" t="s">
        <v>163</v>
      </c>
      <c r="L1702" t="s">
        <v>163</v>
      </c>
      <c r="M1702" t="s">
        <v>163</v>
      </c>
      <c r="N1702" t="s">
        <v>163</v>
      </c>
      <c r="O1702" t="s">
        <v>163</v>
      </c>
      <c r="P1702" t="s">
        <v>163</v>
      </c>
      <c r="Q1702" s="80" t="s">
        <v>163</v>
      </c>
      <c r="R1702" s="79"/>
      <c r="T1702" t="s">
        <v>163</v>
      </c>
      <c r="U1702" t="s">
        <v>163</v>
      </c>
      <c r="V1702" t="s">
        <v>163</v>
      </c>
    </row>
    <row r="1703" spans="2:22" x14ac:dyDescent="0.35">
      <c r="B1703" t="s">
        <v>163</v>
      </c>
      <c r="C1703" s="79" t="s">
        <v>163</v>
      </c>
      <c r="E1703" t="s">
        <v>163</v>
      </c>
      <c r="F1703" t="s">
        <v>163</v>
      </c>
      <c r="G1703" t="s">
        <v>163</v>
      </c>
      <c r="H1703" t="s">
        <v>163</v>
      </c>
      <c r="I1703" t="s">
        <v>163</v>
      </c>
      <c r="J1703" t="s">
        <v>163</v>
      </c>
      <c r="K1703" t="s">
        <v>163</v>
      </c>
      <c r="L1703" t="s">
        <v>163</v>
      </c>
      <c r="M1703" t="s">
        <v>163</v>
      </c>
      <c r="N1703" t="s">
        <v>163</v>
      </c>
      <c r="O1703" t="s">
        <v>163</v>
      </c>
      <c r="P1703" t="s">
        <v>163</v>
      </c>
      <c r="Q1703" s="80" t="s">
        <v>163</v>
      </c>
      <c r="R1703" s="79"/>
      <c r="T1703" t="s">
        <v>163</v>
      </c>
      <c r="U1703" t="s">
        <v>163</v>
      </c>
      <c r="V1703" t="s">
        <v>163</v>
      </c>
    </row>
    <row r="1704" spans="2:22" x14ac:dyDescent="0.35">
      <c r="B1704" t="s">
        <v>163</v>
      </c>
      <c r="C1704" s="79" t="s">
        <v>163</v>
      </c>
      <c r="E1704" t="s">
        <v>163</v>
      </c>
      <c r="F1704" t="s">
        <v>163</v>
      </c>
      <c r="G1704" t="s">
        <v>163</v>
      </c>
      <c r="H1704" t="s">
        <v>163</v>
      </c>
      <c r="I1704" t="s">
        <v>163</v>
      </c>
      <c r="J1704" t="s">
        <v>163</v>
      </c>
      <c r="K1704" t="s">
        <v>163</v>
      </c>
      <c r="L1704" t="s">
        <v>163</v>
      </c>
      <c r="M1704" t="s">
        <v>163</v>
      </c>
      <c r="N1704" t="s">
        <v>163</v>
      </c>
      <c r="O1704" t="s">
        <v>163</v>
      </c>
      <c r="P1704" t="s">
        <v>163</v>
      </c>
      <c r="Q1704" s="80" t="s">
        <v>163</v>
      </c>
      <c r="R1704" s="79"/>
      <c r="T1704" t="s">
        <v>163</v>
      </c>
      <c r="U1704" t="s">
        <v>163</v>
      </c>
      <c r="V1704" t="s">
        <v>163</v>
      </c>
    </row>
    <row r="1705" spans="2:22" x14ac:dyDescent="0.35">
      <c r="B1705" t="s">
        <v>163</v>
      </c>
      <c r="C1705" s="79" t="s">
        <v>163</v>
      </c>
      <c r="E1705" t="s">
        <v>163</v>
      </c>
      <c r="F1705" t="s">
        <v>163</v>
      </c>
      <c r="G1705" t="s">
        <v>163</v>
      </c>
      <c r="H1705" t="s">
        <v>163</v>
      </c>
      <c r="I1705" t="s">
        <v>163</v>
      </c>
      <c r="J1705" t="s">
        <v>163</v>
      </c>
      <c r="K1705" t="s">
        <v>163</v>
      </c>
      <c r="L1705" t="s">
        <v>163</v>
      </c>
      <c r="M1705" t="s">
        <v>163</v>
      </c>
      <c r="N1705" t="s">
        <v>163</v>
      </c>
      <c r="O1705" t="s">
        <v>163</v>
      </c>
      <c r="P1705" t="s">
        <v>163</v>
      </c>
      <c r="Q1705" s="80" t="s">
        <v>163</v>
      </c>
      <c r="R1705" s="79"/>
      <c r="T1705" t="s">
        <v>163</v>
      </c>
      <c r="U1705" t="s">
        <v>163</v>
      </c>
      <c r="V1705" t="s">
        <v>163</v>
      </c>
    </row>
    <row r="1706" spans="2:22" x14ac:dyDescent="0.35">
      <c r="B1706" t="s">
        <v>163</v>
      </c>
      <c r="C1706" s="79" t="s">
        <v>163</v>
      </c>
      <c r="E1706" t="s">
        <v>163</v>
      </c>
      <c r="F1706" t="s">
        <v>163</v>
      </c>
      <c r="G1706" t="s">
        <v>163</v>
      </c>
      <c r="H1706" t="s">
        <v>163</v>
      </c>
      <c r="I1706" t="s">
        <v>163</v>
      </c>
      <c r="J1706" t="s">
        <v>163</v>
      </c>
      <c r="K1706" t="s">
        <v>163</v>
      </c>
      <c r="L1706" t="s">
        <v>163</v>
      </c>
      <c r="M1706" t="s">
        <v>163</v>
      </c>
      <c r="N1706" t="s">
        <v>163</v>
      </c>
      <c r="O1706" t="s">
        <v>163</v>
      </c>
      <c r="P1706" t="s">
        <v>163</v>
      </c>
      <c r="Q1706" s="80" t="s">
        <v>163</v>
      </c>
      <c r="R1706" s="79"/>
      <c r="T1706" t="s">
        <v>163</v>
      </c>
      <c r="U1706" t="s">
        <v>163</v>
      </c>
      <c r="V1706" t="s">
        <v>163</v>
      </c>
    </row>
    <row r="1707" spans="2:22" x14ac:dyDescent="0.35">
      <c r="B1707" t="s">
        <v>163</v>
      </c>
      <c r="C1707" s="79" t="s">
        <v>163</v>
      </c>
      <c r="E1707" t="s">
        <v>163</v>
      </c>
      <c r="F1707" t="s">
        <v>163</v>
      </c>
      <c r="G1707" t="s">
        <v>163</v>
      </c>
      <c r="H1707" t="s">
        <v>163</v>
      </c>
      <c r="I1707" t="s">
        <v>163</v>
      </c>
      <c r="J1707" t="s">
        <v>163</v>
      </c>
      <c r="K1707" t="s">
        <v>163</v>
      </c>
      <c r="L1707" t="s">
        <v>163</v>
      </c>
      <c r="M1707" t="s">
        <v>163</v>
      </c>
      <c r="N1707" t="s">
        <v>163</v>
      </c>
      <c r="O1707" t="s">
        <v>163</v>
      </c>
      <c r="P1707" t="s">
        <v>163</v>
      </c>
      <c r="Q1707" s="80" t="s">
        <v>163</v>
      </c>
      <c r="R1707" s="79"/>
      <c r="T1707" t="s">
        <v>163</v>
      </c>
      <c r="U1707" t="s">
        <v>163</v>
      </c>
      <c r="V1707" t="s">
        <v>163</v>
      </c>
    </row>
    <row r="1708" spans="2:22" x14ac:dyDescent="0.35">
      <c r="B1708" t="s">
        <v>163</v>
      </c>
      <c r="C1708" s="79" t="s">
        <v>163</v>
      </c>
      <c r="E1708" t="s">
        <v>163</v>
      </c>
      <c r="F1708" t="s">
        <v>163</v>
      </c>
      <c r="G1708" t="s">
        <v>163</v>
      </c>
      <c r="H1708" t="s">
        <v>163</v>
      </c>
      <c r="I1708" t="s">
        <v>163</v>
      </c>
      <c r="J1708" t="s">
        <v>163</v>
      </c>
      <c r="K1708" t="s">
        <v>163</v>
      </c>
      <c r="L1708" t="s">
        <v>163</v>
      </c>
      <c r="M1708" t="s">
        <v>163</v>
      </c>
      <c r="N1708" t="s">
        <v>163</v>
      </c>
      <c r="O1708" t="s">
        <v>163</v>
      </c>
      <c r="P1708" t="s">
        <v>163</v>
      </c>
      <c r="Q1708" s="80" t="s">
        <v>163</v>
      </c>
      <c r="R1708" s="79"/>
      <c r="T1708" t="s">
        <v>163</v>
      </c>
      <c r="U1708" t="s">
        <v>163</v>
      </c>
      <c r="V1708" t="s">
        <v>163</v>
      </c>
    </row>
    <row r="1709" spans="2:22" x14ac:dyDescent="0.35">
      <c r="B1709" t="s">
        <v>163</v>
      </c>
      <c r="C1709" s="79" t="s">
        <v>163</v>
      </c>
      <c r="E1709" t="s">
        <v>163</v>
      </c>
      <c r="F1709" t="s">
        <v>163</v>
      </c>
      <c r="G1709" t="s">
        <v>163</v>
      </c>
      <c r="H1709" t="s">
        <v>163</v>
      </c>
      <c r="I1709" t="s">
        <v>163</v>
      </c>
      <c r="J1709" t="s">
        <v>163</v>
      </c>
      <c r="K1709" t="s">
        <v>163</v>
      </c>
      <c r="L1709" t="s">
        <v>163</v>
      </c>
      <c r="M1709" t="s">
        <v>163</v>
      </c>
      <c r="N1709" t="s">
        <v>163</v>
      </c>
      <c r="O1709" t="s">
        <v>163</v>
      </c>
      <c r="P1709" t="s">
        <v>163</v>
      </c>
      <c r="Q1709" s="80" t="s">
        <v>163</v>
      </c>
      <c r="R1709" s="79"/>
      <c r="T1709" t="s">
        <v>163</v>
      </c>
      <c r="U1709" t="s">
        <v>163</v>
      </c>
      <c r="V1709" t="s">
        <v>163</v>
      </c>
    </row>
    <row r="1710" spans="2:22" x14ac:dyDescent="0.35">
      <c r="B1710" t="s">
        <v>163</v>
      </c>
      <c r="C1710" s="79" t="s">
        <v>163</v>
      </c>
      <c r="E1710" t="s">
        <v>163</v>
      </c>
      <c r="F1710" t="s">
        <v>163</v>
      </c>
      <c r="G1710" t="s">
        <v>163</v>
      </c>
      <c r="H1710" t="s">
        <v>163</v>
      </c>
      <c r="I1710" t="s">
        <v>163</v>
      </c>
      <c r="J1710" t="s">
        <v>163</v>
      </c>
      <c r="K1710" t="s">
        <v>163</v>
      </c>
      <c r="L1710" t="s">
        <v>163</v>
      </c>
      <c r="M1710" t="s">
        <v>163</v>
      </c>
      <c r="N1710" t="s">
        <v>163</v>
      </c>
      <c r="O1710" t="s">
        <v>163</v>
      </c>
      <c r="P1710" t="s">
        <v>163</v>
      </c>
      <c r="Q1710" s="80" t="s">
        <v>163</v>
      </c>
      <c r="R1710" s="79"/>
      <c r="T1710" t="s">
        <v>163</v>
      </c>
      <c r="U1710" t="s">
        <v>163</v>
      </c>
      <c r="V1710" t="s">
        <v>163</v>
      </c>
    </row>
    <row r="1711" spans="2:22" x14ac:dyDescent="0.35">
      <c r="B1711" t="s">
        <v>163</v>
      </c>
      <c r="C1711" s="79" t="s">
        <v>163</v>
      </c>
      <c r="E1711" t="s">
        <v>163</v>
      </c>
      <c r="F1711" t="s">
        <v>163</v>
      </c>
      <c r="G1711" t="s">
        <v>163</v>
      </c>
      <c r="H1711" t="s">
        <v>163</v>
      </c>
      <c r="I1711" t="s">
        <v>163</v>
      </c>
      <c r="J1711" t="s">
        <v>163</v>
      </c>
      <c r="K1711" t="s">
        <v>163</v>
      </c>
      <c r="L1711" t="s">
        <v>163</v>
      </c>
      <c r="M1711" t="s">
        <v>163</v>
      </c>
      <c r="N1711" t="s">
        <v>163</v>
      </c>
      <c r="O1711" t="s">
        <v>163</v>
      </c>
      <c r="P1711" t="s">
        <v>163</v>
      </c>
      <c r="Q1711" s="80" t="s">
        <v>163</v>
      </c>
      <c r="R1711" s="79"/>
      <c r="T1711" t="s">
        <v>163</v>
      </c>
      <c r="U1711" t="s">
        <v>163</v>
      </c>
      <c r="V1711" t="s">
        <v>163</v>
      </c>
    </row>
    <row r="1712" spans="2:22" x14ac:dyDescent="0.35">
      <c r="B1712" t="s">
        <v>163</v>
      </c>
      <c r="C1712" s="79" t="s">
        <v>163</v>
      </c>
      <c r="E1712" t="s">
        <v>163</v>
      </c>
      <c r="F1712" t="s">
        <v>163</v>
      </c>
      <c r="G1712" t="s">
        <v>163</v>
      </c>
      <c r="H1712" t="s">
        <v>163</v>
      </c>
      <c r="I1712" t="s">
        <v>163</v>
      </c>
      <c r="J1712" t="s">
        <v>163</v>
      </c>
      <c r="K1712" t="s">
        <v>163</v>
      </c>
      <c r="L1712" t="s">
        <v>163</v>
      </c>
      <c r="M1712" t="s">
        <v>163</v>
      </c>
      <c r="N1712" t="s">
        <v>163</v>
      </c>
      <c r="O1712" t="s">
        <v>163</v>
      </c>
      <c r="P1712" t="s">
        <v>163</v>
      </c>
      <c r="Q1712" s="80" t="s">
        <v>163</v>
      </c>
      <c r="R1712" s="79"/>
      <c r="T1712" t="s">
        <v>163</v>
      </c>
      <c r="U1712" t="s">
        <v>163</v>
      </c>
      <c r="V1712" t="s">
        <v>163</v>
      </c>
    </row>
    <row r="1713" spans="2:22" x14ac:dyDescent="0.35">
      <c r="B1713" t="s">
        <v>163</v>
      </c>
      <c r="C1713" s="79" t="s">
        <v>163</v>
      </c>
      <c r="E1713" t="s">
        <v>163</v>
      </c>
      <c r="F1713" t="s">
        <v>163</v>
      </c>
      <c r="G1713" t="s">
        <v>163</v>
      </c>
      <c r="H1713" t="s">
        <v>163</v>
      </c>
      <c r="I1713" t="s">
        <v>163</v>
      </c>
      <c r="J1713" t="s">
        <v>163</v>
      </c>
      <c r="K1713" t="s">
        <v>163</v>
      </c>
      <c r="L1713" t="s">
        <v>163</v>
      </c>
      <c r="M1713" t="s">
        <v>163</v>
      </c>
      <c r="N1713" t="s">
        <v>163</v>
      </c>
      <c r="O1713" t="s">
        <v>163</v>
      </c>
      <c r="P1713" t="s">
        <v>163</v>
      </c>
      <c r="Q1713" s="80" t="s">
        <v>163</v>
      </c>
      <c r="R1713" s="79"/>
      <c r="T1713" t="s">
        <v>163</v>
      </c>
      <c r="U1713" t="s">
        <v>163</v>
      </c>
      <c r="V1713" t="s">
        <v>163</v>
      </c>
    </row>
    <row r="1714" spans="2:22" x14ac:dyDescent="0.35">
      <c r="B1714" t="s">
        <v>163</v>
      </c>
      <c r="C1714" s="79" t="s">
        <v>163</v>
      </c>
      <c r="E1714" t="s">
        <v>163</v>
      </c>
      <c r="F1714" t="s">
        <v>163</v>
      </c>
      <c r="G1714" t="s">
        <v>163</v>
      </c>
      <c r="H1714" t="s">
        <v>163</v>
      </c>
      <c r="I1714" t="s">
        <v>163</v>
      </c>
      <c r="J1714" t="s">
        <v>163</v>
      </c>
      <c r="K1714" t="s">
        <v>163</v>
      </c>
      <c r="L1714" t="s">
        <v>163</v>
      </c>
      <c r="M1714" t="s">
        <v>163</v>
      </c>
      <c r="N1714" t="s">
        <v>163</v>
      </c>
      <c r="O1714" t="s">
        <v>163</v>
      </c>
      <c r="P1714" t="s">
        <v>163</v>
      </c>
      <c r="Q1714" s="80" t="s">
        <v>163</v>
      </c>
      <c r="R1714" s="79"/>
      <c r="T1714" t="s">
        <v>163</v>
      </c>
      <c r="U1714" t="s">
        <v>163</v>
      </c>
      <c r="V1714" t="s">
        <v>163</v>
      </c>
    </row>
    <row r="1715" spans="2:22" x14ac:dyDescent="0.35">
      <c r="B1715" t="s">
        <v>163</v>
      </c>
      <c r="C1715" s="79" t="s">
        <v>163</v>
      </c>
      <c r="E1715" t="s">
        <v>163</v>
      </c>
      <c r="F1715" t="s">
        <v>163</v>
      </c>
      <c r="G1715" t="s">
        <v>163</v>
      </c>
      <c r="H1715" t="s">
        <v>163</v>
      </c>
      <c r="I1715" t="s">
        <v>163</v>
      </c>
      <c r="J1715" t="s">
        <v>163</v>
      </c>
      <c r="K1715" t="s">
        <v>163</v>
      </c>
      <c r="L1715" t="s">
        <v>163</v>
      </c>
      <c r="M1715" t="s">
        <v>163</v>
      </c>
      <c r="N1715" t="s">
        <v>163</v>
      </c>
      <c r="O1715" t="s">
        <v>163</v>
      </c>
      <c r="P1715" t="s">
        <v>163</v>
      </c>
      <c r="Q1715" s="80" t="s">
        <v>163</v>
      </c>
      <c r="R1715" s="79"/>
      <c r="T1715" t="s">
        <v>163</v>
      </c>
      <c r="U1715" t="s">
        <v>163</v>
      </c>
      <c r="V1715" t="s">
        <v>163</v>
      </c>
    </row>
    <row r="1716" spans="2:22" x14ac:dyDescent="0.35">
      <c r="B1716" t="s">
        <v>163</v>
      </c>
      <c r="C1716" s="79" t="s">
        <v>163</v>
      </c>
      <c r="E1716" t="s">
        <v>163</v>
      </c>
      <c r="F1716" t="s">
        <v>163</v>
      </c>
      <c r="G1716" t="s">
        <v>163</v>
      </c>
      <c r="H1716" t="s">
        <v>163</v>
      </c>
      <c r="I1716" t="s">
        <v>163</v>
      </c>
      <c r="J1716" t="s">
        <v>163</v>
      </c>
      <c r="K1716" t="s">
        <v>163</v>
      </c>
      <c r="L1716" t="s">
        <v>163</v>
      </c>
      <c r="M1716" t="s">
        <v>163</v>
      </c>
      <c r="N1716" t="s">
        <v>163</v>
      </c>
      <c r="O1716" t="s">
        <v>163</v>
      </c>
      <c r="P1716" t="s">
        <v>163</v>
      </c>
      <c r="Q1716" s="80" t="s">
        <v>163</v>
      </c>
      <c r="R1716" s="79"/>
      <c r="T1716" t="s">
        <v>163</v>
      </c>
      <c r="U1716" t="s">
        <v>163</v>
      </c>
      <c r="V1716" t="s">
        <v>163</v>
      </c>
    </row>
    <row r="1717" spans="2:22" x14ac:dyDescent="0.35">
      <c r="B1717" t="s">
        <v>163</v>
      </c>
      <c r="C1717" s="79" t="s">
        <v>163</v>
      </c>
      <c r="E1717" t="s">
        <v>163</v>
      </c>
      <c r="F1717" t="s">
        <v>163</v>
      </c>
      <c r="G1717" t="s">
        <v>163</v>
      </c>
      <c r="H1717" t="s">
        <v>163</v>
      </c>
      <c r="I1717" t="s">
        <v>163</v>
      </c>
      <c r="J1717" t="s">
        <v>163</v>
      </c>
      <c r="K1717" t="s">
        <v>163</v>
      </c>
      <c r="L1717" t="s">
        <v>163</v>
      </c>
      <c r="M1717" t="s">
        <v>163</v>
      </c>
      <c r="N1717" t="s">
        <v>163</v>
      </c>
      <c r="O1717" t="s">
        <v>163</v>
      </c>
      <c r="P1717" t="s">
        <v>163</v>
      </c>
      <c r="Q1717" s="80" t="s">
        <v>163</v>
      </c>
      <c r="R1717" s="79"/>
      <c r="T1717" t="s">
        <v>163</v>
      </c>
      <c r="U1717" t="s">
        <v>163</v>
      </c>
      <c r="V1717" t="s">
        <v>163</v>
      </c>
    </row>
    <row r="1718" spans="2:22" x14ac:dyDescent="0.35">
      <c r="B1718" t="s">
        <v>163</v>
      </c>
      <c r="C1718" s="79" t="s">
        <v>163</v>
      </c>
      <c r="E1718" t="s">
        <v>163</v>
      </c>
      <c r="F1718" t="s">
        <v>163</v>
      </c>
      <c r="G1718" t="s">
        <v>163</v>
      </c>
      <c r="H1718" t="s">
        <v>163</v>
      </c>
      <c r="I1718" t="s">
        <v>163</v>
      </c>
      <c r="J1718" t="s">
        <v>163</v>
      </c>
      <c r="K1718" t="s">
        <v>163</v>
      </c>
      <c r="L1718" t="s">
        <v>163</v>
      </c>
      <c r="M1718" t="s">
        <v>163</v>
      </c>
      <c r="N1718" t="s">
        <v>163</v>
      </c>
      <c r="O1718" t="s">
        <v>163</v>
      </c>
      <c r="P1718" t="s">
        <v>163</v>
      </c>
      <c r="Q1718" s="80" t="s">
        <v>163</v>
      </c>
      <c r="R1718" s="79"/>
      <c r="T1718" t="s">
        <v>163</v>
      </c>
      <c r="U1718" t="s">
        <v>163</v>
      </c>
      <c r="V1718" t="s">
        <v>163</v>
      </c>
    </row>
    <row r="1719" spans="2:22" x14ac:dyDescent="0.35">
      <c r="B1719" t="s">
        <v>163</v>
      </c>
      <c r="C1719" s="79" t="s">
        <v>163</v>
      </c>
      <c r="E1719" t="s">
        <v>163</v>
      </c>
      <c r="F1719" t="s">
        <v>163</v>
      </c>
      <c r="G1719" t="s">
        <v>163</v>
      </c>
      <c r="H1719" t="s">
        <v>163</v>
      </c>
      <c r="I1719" t="s">
        <v>163</v>
      </c>
      <c r="J1719" t="s">
        <v>163</v>
      </c>
      <c r="K1719" t="s">
        <v>163</v>
      </c>
      <c r="L1719" t="s">
        <v>163</v>
      </c>
      <c r="M1719" t="s">
        <v>163</v>
      </c>
      <c r="N1719" t="s">
        <v>163</v>
      </c>
      <c r="O1719" t="s">
        <v>163</v>
      </c>
      <c r="P1719" t="s">
        <v>163</v>
      </c>
      <c r="Q1719" s="80" t="s">
        <v>163</v>
      </c>
      <c r="R1719" s="79"/>
      <c r="T1719" t="s">
        <v>163</v>
      </c>
      <c r="U1719" t="s">
        <v>163</v>
      </c>
      <c r="V1719" t="s">
        <v>163</v>
      </c>
    </row>
    <row r="1720" spans="2:22" x14ac:dyDescent="0.35">
      <c r="B1720" t="s">
        <v>163</v>
      </c>
      <c r="C1720" s="79" t="s">
        <v>163</v>
      </c>
      <c r="E1720" t="s">
        <v>163</v>
      </c>
      <c r="F1720" t="s">
        <v>163</v>
      </c>
      <c r="G1720" t="s">
        <v>163</v>
      </c>
      <c r="H1720" t="s">
        <v>163</v>
      </c>
      <c r="I1720" t="s">
        <v>163</v>
      </c>
      <c r="J1720" t="s">
        <v>163</v>
      </c>
      <c r="K1720" t="s">
        <v>163</v>
      </c>
      <c r="L1720" t="s">
        <v>163</v>
      </c>
      <c r="M1720" t="s">
        <v>163</v>
      </c>
      <c r="N1720" t="s">
        <v>163</v>
      </c>
      <c r="O1720" t="s">
        <v>163</v>
      </c>
      <c r="P1720" t="s">
        <v>163</v>
      </c>
      <c r="Q1720" s="80" t="s">
        <v>163</v>
      </c>
      <c r="R1720" s="79"/>
      <c r="T1720" t="s">
        <v>163</v>
      </c>
      <c r="U1720" t="s">
        <v>163</v>
      </c>
      <c r="V1720" t="s">
        <v>163</v>
      </c>
    </row>
    <row r="1721" spans="2:22" x14ac:dyDescent="0.35">
      <c r="B1721" t="s">
        <v>163</v>
      </c>
      <c r="C1721" s="79" t="s">
        <v>163</v>
      </c>
      <c r="E1721" t="s">
        <v>163</v>
      </c>
      <c r="F1721" t="s">
        <v>163</v>
      </c>
      <c r="G1721" t="s">
        <v>163</v>
      </c>
      <c r="H1721" t="s">
        <v>163</v>
      </c>
      <c r="I1721" t="s">
        <v>163</v>
      </c>
      <c r="J1721" t="s">
        <v>163</v>
      </c>
      <c r="K1721" t="s">
        <v>163</v>
      </c>
      <c r="L1721" t="s">
        <v>163</v>
      </c>
      <c r="M1721" t="s">
        <v>163</v>
      </c>
      <c r="N1721" t="s">
        <v>163</v>
      </c>
      <c r="O1721" t="s">
        <v>163</v>
      </c>
      <c r="P1721" t="s">
        <v>163</v>
      </c>
      <c r="Q1721" s="80" t="s">
        <v>163</v>
      </c>
      <c r="R1721" s="79"/>
      <c r="T1721" t="s">
        <v>163</v>
      </c>
      <c r="U1721" t="s">
        <v>163</v>
      </c>
      <c r="V1721" t="s">
        <v>163</v>
      </c>
    </row>
    <row r="1722" spans="2:22" x14ac:dyDescent="0.35">
      <c r="B1722" t="s">
        <v>163</v>
      </c>
      <c r="C1722" s="79" t="s">
        <v>163</v>
      </c>
      <c r="E1722" t="s">
        <v>163</v>
      </c>
      <c r="F1722" t="s">
        <v>163</v>
      </c>
      <c r="G1722" t="s">
        <v>163</v>
      </c>
      <c r="H1722" t="s">
        <v>163</v>
      </c>
      <c r="I1722" t="s">
        <v>163</v>
      </c>
      <c r="J1722" t="s">
        <v>163</v>
      </c>
      <c r="K1722" t="s">
        <v>163</v>
      </c>
      <c r="L1722" t="s">
        <v>163</v>
      </c>
      <c r="M1722" t="s">
        <v>163</v>
      </c>
      <c r="N1722" t="s">
        <v>163</v>
      </c>
      <c r="O1722" t="s">
        <v>163</v>
      </c>
      <c r="P1722" t="s">
        <v>163</v>
      </c>
      <c r="Q1722" s="80" t="s">
        <v>163</v>
      </c>
      <c r="R1722" s="79"/>
      <c r="T1722" t="s">
        <v>163</v>
      </c>
      <c r="U1722" t="s">
        <v>163</v>
      </c>
      <c r="V1722" t="s">
        <v>163</v>
      </c>
    </row>
    <row r="1723" spans="2:22" x14ac:dyDescent="0.35">
      <c r="B1723" t="s">
        <v>163</v>
      </c>
      <c r="C1723" s="79" t="s">
        <v>163</v>
      </c>
      <c r="E1723" t="s">
        <v>163</v>
      </c>
      <c r="F1723" t="s">
        <v>163</v>
      </c>
      <c r="G1723" t="s">
        <v>163</v>
      </c>
      <c r="H1723" t="s">
        <v>163</v>
      </c>
      <c r="I1723" t="s">
        <v>163</v>
      </c>
      <c r="J1723" t="s">
        <v>163</v>
      </c>
      <c r="K1723" t="s">
        <v>163</v>
      </c>
      <c r="L1723" t="s">
        <v>163</v>
      </c>
      <c r="M1723" t="s">
        <v>163</v>
      </c>
      <c r="N1723" t="s">
        <v>163</v>
      </c>
      <c r="O1723" t="s">
        <v>163</v>
      </c>
      <c r="P1723" t="s">
        <v>163</v>
      </c>
      <c r="Q1723" s="80" t="s">
        <v>163</v>
      </c>
      <c r="R1723" s="79"/>
      <c r="T1723" t="s">
        <v>163</v>
      </c>
      <c r="U1723" t="s">
        <v>163</v>
      </c>
      <c r="V1723" t="s">
        <v>163</v>
      </c>
    </row>
    <row r="1724" spans="2:22" x14ac:dyDescent="0.35">
      <c r="B1724" t="s">
        <v>163</v>
      </c>
      <c r="C1724" s="79" t="s">
        <v>163</v>
      </c>
      <c r="E1724" t="s">
        <v>163</v>
      </c>
      <c r="F1724" t="s">
        <v>163</v>
      </c>
      <c r="G1724" t="s">
        <v>163</v>
      </c>
      <c r="H1724" t="s">
        <v>163</v>
      </c>
      <c r="I1724" t="s">
        <v>163</v>
      </c>
      <c r="J1724" t="s">
        <v>163</v>
      </c>
      <c r="K1724" t="s">
        <v>163</v>
      </c>
      <c r="L1724" t="s">
        <v>163</v>
      </c>
      <c r="M1724" t="s">
        <v>163</v>
      </c>
      <c r="N1724" t="s">
        <v>163</v>
      </c>
      <c r="O1724" t="s">
        <v>163</v>
      </c>
      <c r="P1724" t="s">
        <v>163</v>
      </c>
      <c r="Q1724" s="80" t="s">
        <v>163</v>
      </c>
      <c r="R1724" s="79"/>
      <c r="T1724" t="s">
        <v>163</v>
      </c>
      <c r="U1724" t="s">
        <v>163</v>
      </c>
      <c r="V1724" t="s">
        <v>163</v>
      </c>
    </row>
    <row r="1725" spans="2:22" x14ac:dyDescent="0.35">
      <c r="B1725" t="s">
        <v>163</v>
      </c>
      <c r="C1725" s="79" t="s">
        <v>163</v>
      </c>
      <c r="E1725" t="s">
        <v>163</v>
      </c>
      <c r="F1725" t="s">
        <v>163</v>
      </c>
      <c r="G1725" t="s">
        <v>163</v>
      </c>
      <c r="H1725" t="s">
        <v>163</v>
      </c>
      <c r="I1725" t="s">
        <v>163</v>
      </c>
      <c r="J1725" t="s">
        <v>163</v>
      </c>
      <c r="K1725" t="s">
        <v>163</v>
      </c>
      <c r="L1725" t="s">
        <v>163</v>
      </c>
      <c r="M1725" t="s">
        <v>163</v>
      </c>
      <c r="N1725" t="s">
        <v>163</v>
      </c>
      <c r="O1725" t="s">
        <v>163</v>
      </c>
      <c r="P1725" t="s">
        <v>163</v>
      </c>
      <c r="Q1725" s="80" t="s">
        <v>163</v>
      </c>
      <c r="R1725" s="79"/>
      <c r="T1725" t="s">
        <v>163</v>
      </c>
      <c r="U1725" t="s">
        <v>163</v>
      </c>
      <c r="V1725" t="s">
        <v>163</v>
      </c>
    </row>
    <row r="1726" spans="2:22" x14ac:dyDescent="0.35">
      <c r="B1726" t="s">
        <v>163</v>
      </c>
      <c r="C1726" s="79" t="s">
        <v>163</v>
      </c>
      <c r="E1726" t="s">
        <v>163</v>
      </c>
      <c r="F1726" t="s">
        <v>163</v>
      </c>
      <c r="G1726" t="s">
        <v>163</v>
      </c>
      <c r="H1726" t="s">
        <v>163</v>
      </c>
      <c r="I1726" t="s">
        <v>163</v>
      </c>
      <c r="J1726" t="s">
        <v>163</v>
      </c>
      <c r="K1726" t="s">
        <v>163</v>
      </c>
      <c r="L1726" t="s">
        <v>163</v>
      </c>
      <c r="M1726" t="s">
        <v>163</v>
      </c>
      <c r="N1726" t="s">
        <v>163</v>
      </c>
      <c r="O1726" t="s">
        <v>163</v>
      </c>
      <c r="P1726" t="s">
        <v>163</v>
      </c>
      <c r="Q1726" s="80" t="s">
        <v>163</v>
      </c>
      <c r="R1726" s="79"/>
      <c r="T1726" t="s">
        <v>163</v>
      </c>
      <c r="U1726" t="s">
        <v>163</v>
      </c>
      <c r="V1726" t="s">
        <v>163</v>
      </c>
    </row>
    <row r="1727" spans="2:22" x14ac:dyDescent="0.35">
      <c r="B1727" t="s">
        <v>163</v>
      </c>
      <c r="C1727" s="79" t="s">
        <v>163</v>
      </c>
      <c r="E1727" t="s">
        <v>163</v>
      </c>
      <c r="F1727" t="s">
        <v>163</v>
      </c>
      <c r="G1727" t="s">
        <v>163</v>
      </c>
      <c r="H1727" t="s">
        <v>163</v>
      </c>
      <c r="I1727" t="s">
        <v>163</v>
      </c>
      <c r="J1727" t="s">
        <v>163</v>
      </c>
      <c r="K1727" t="s">
        <v>163</v>
      </c>
      <c r="L1727" t="s">
        <v>163</v>
      </c>
      <c r="M1727" t="s">
        <v>163</v>
      </c>
      <c r="N1727" t="s">
        <v>163</v>
      </c>
      <c r="O1727" t="s">
        <v>163</v>
      </c>
      <c r="P1727" t="s">
        <v>163</v>
      </c>
      <c r="Q1727" s="80" t="s">
        <v>163</v>
      </c>
      <c r="R1727" s="79"/>
      <c r="T1727" t="s">
        <v>163</v>
      </c>
      <c r="U1727" t="s">
        <v>163</v>
      </c>
      <c r="V1727" t="s">
        <v>163</v>
      </c>
    </row>
    <row r="1728" spans="2:22" x14ac:dyDescent="0.35">
      <c r="B1728" t="s">
        <v>163</v>
      </c>
      <c r="C1728" s="79" t="s">
        <v>163</v>
      </c>
      <c r="E1728" t="s">
        <v>163</v>
      </c>
      <c r="F1728" t="s">
        <v>163</v>
      </c>
      <c r="G1728" t="s">
        <v>163</v>
      </c>
      <c r="H1728" t="s">
        <v>163</v>
      </c>
      <c r="I1728" t="s">
        <v>163</v>
      </c>
      <c r="J1728" t="s">
        <v>163</v>
      </c>
      <c r="K1728" t="s">
        <v>163</v>
      </c>
      <c r="L1728" t="s">
        <v>163</v>
      </c>
      <c r="M1728" t="s">
        <v>163</v>
      </c>
      <c r="N1728" t="s">
        <v>163</v>
      </c>
      <c r="O1728" t="s">
        <v>163</v>
      </c>
      <c r="P1728" t="s">
        <v>163</v>
      </c>
      <c r="Q1728" s="80" t="s">
        <v>163</v>
      </c>
      <c r="R1728" s="79"/>
      <c r="T1728" t="s">
        <v>163</v>
      </c>
      <c r="U1728" t="s">
        <v>163</v>
      </c>
      <c r="V1728" t="s">
        <v>163</v>
      </c>
    </row>
    <row r="1729" spans="2:22" x14ac:dyDescent="0.35">
      <c r="B1729" t="s">
        <v>163</v>
      </c>
      <c r="C1729" s="79" t="s">
        <v>163</v>
      </c>
      <c r="E1729" t="s">
        <v>163</v>
      </c>
      <c r="F1729" t="s">
        <v>163</v>
      </c>
      <c r="G1729" t="s">
        <v>163</v>
      </c>
      <c r="H1729" t="s">
        <v>163</v>
      </c>
      <c r="I1729" t="s">
        <v>163</v>
      </c>
      <c r="J1729" t="s">
        <v>163</v>
      </c>
      <c r="K1729" t="s">
        <v>163</v>
      </c>
      <c r="L1729" t="s">
        <v>163</v>
      </c>
      <c r="M1729" t="s">
        <v>163</v>
      </c>
      <c r="N1729" t="s">
        <v>163</v>
      </c>
      <c r="O1729" t="s">
        <v>163</v>
      </c>
      <c r="P1729" t="s">
        <v>163</v>
      </c>
      <c r="Q1729" s="80" t="s">
        <v>163</v>
      </c>
      <c r="R1729" s="79"/>
      <c r="T1729" t="s">
        <v>163</v>
      </c>
      <c r="U1729" t="s">
        <v>163</v>
      </c>
      <c r="V1729" t="s">
        <v>163</v>
      </c>
    </row>
    <row r="1730" spans="2:22" x14ac:dyDescent="0.35">
      <c r="B1730" t="s">
        <v>163</v>
      </c>
      <c r="C1730" s="79" t="s">
        <v>163</v>
      </c>
      <c r="E1730" t="s">
        <v>163</v>
      </c>
      <c r="F1730" t="s">
        <v>163</v>
      </c>
      <c r="G1730" t="s">
        <v>163</v>
      </c>
      <c r="H1730" t="s">
        <v>163</v>
      </c>
      <c r="I1730" t="s">
        <v>163</v>
      </c>
      <c r="J1730" t="s">
        <v>163</v>
      </c>
      <c r="K1730" t="s">
        <v>163</v>
      </c>
      <c r="L1730" t="s">
        <v>163</v>
      </c>
      <c r="M1730" t="s">
        <v>163</v>
      </c>
      <c r="N1730" t="s">
        <v>163</v>
      </c>
      <c r="O1730" t="s">
        <v>163</v>
      </c>
      <c r="P1730" t="s">
        <v>163</v>
      </c>
      <c r="Q1730" s="80" t="s">
        <v>163</v>
      </c>
      <c r="R1730" s="79"/>
      <c r="T1730" t="s">
        <v>163</v>
      </c>
      <c r="U1730" t="s">
        <v>163</v>
      </c>
      <c r="V1730" t="s">
        <v>163</v>
      </c>
    </row>
    <row r="1731" spans="2:22" x14ac:dyDescent="0.35">
      <c r="B1731" t="s">
        <v>163</v>
      </c>
      <c r="C1731" s="79" t="s">
        <v>163</v>
      </c>
      <c r="E1731" t="s">
        <v>163</v>
      </c>
      <c r="F1731" t="s">
        <v>163</v>
      </c>
      <c r="G1731" t="s">
        <v>163</v>
      </c>
      <c r="H1731" t="s">
        <v>163</v>
      </c>
      <c r="I1731" t="s">
        <v>163</v>
      </c>
      <c r="J1731" t="s">
        <v>163</v>
      </c>
      <c r="K1731" t="s">
        <v>163</v>
      </c>
      <c r="L1731" t="s">
        <v>163</v>
      </c>
      <c r="M1731" t="s">
        <v>163</v>
      </c>
      <c r="N1731" t="s">
        <v>163</v>
      </c>
      <c r="O1731" t="s">
        <v>163</v>
      </c>
      <c r="P1731" t="s">
        <v>163</v>
      </c>
      <c r="Q1731" s="80" t="s">
        <v>163</v>
      </c>
      <c r="R1731" s="79"/>
      <c r="T1731" t="s">
        <v>163</v>
      </c>
      <c r="U1731" t="s">
        <v>163</v>
      </c>
      <c r="V1731" t="s">
        <v>163</v>
      </c>
    </row>
    <row r="1732" spans="2:22" x14ac:dyDescent="0.35">
      <c r="B1732" t="s">
        <v>163</v>
      </c>
      <c r="C1732" s="79" t="s">
        <v>163</v>
      </c>
      <c r="E1732" t="s">
        <v>163</v>
      </c>
      <c r="F1732" t="s">
        <v>163</v>
      </c>
      <c r="G1732" t="s">
        <v>163</v>
      </c>
      <c r="H1732" t="s">
        <v>163</v>
      </c>
      <c r="I1732" t="s">
        <v>163</v>
      </c>
      <c r="J1732" t="s">
        <v>163</v>
      </c>
      <c r="K1732" t="s">
        <v>163</v>
      </c>
      <c r="L1732" t="s">
        <v>163</v>
      </c>
      <c r="M1732" t="s">
        <v>163</v>
      </c>
      <c r="N1732" t="s">
        <v>163</v>
      </c>
      <c r="O1732" t="s">
        <v>163</v>
      </c>
      <c r="P1732" t="s">
        <v>163</v>
      </c>
      <c r="Q1732" s="80" t="s">
        <v>163</v>
      </c>
      <c r="R1732" s="79"/>
      <c r="T1732" t="s">
        <v>163</v>
      </c>
      <c r="U1732" t="s">
        <v>163</v>
      </c>
      <c r="V1732" t="s">
        <v>163</v>
      </c>
    </row>
    <row r="1733" spans="2:22" x14ac:dyDescent="0.35">
      <c r="B1733" t="s">
        <v>163</v>
      </c>
      <c r="C1733" s="79" t="s">
        <v>163</v>
      </c>
      <c r="E1733" t="s">
        <v>163</v>
      </c>
      <c r="F1733" t="s">
        <v>163</v>
      </c>
      <c r="G1733" t="s">
        <v>163</v>
      </c>
      <c r="H1733" t="s">
        <v>163</v>
      </c>
      <c r="I1733" t="s">
        <v>163</v>
      </c>
      <c r="J1733" t="s">
        <v>163</v>
      </c>
      <c r="K1733" t="s">
        <v>163</v>
      </c>
      <c r="L1733" t="s">
        <v>163</v>
      </c>
      <c r="M1733" t="s">
        <v>163</v>
      </c>
      <c r="N1733" t="s">
        <v>163</v>
      </c>
      <c r="O1733" t="s">
        <v>163</v>
      </c>
      <c r="P1733" t="s">
        <v>163</v>
      </c>
      <c r="Q1733" s="80" t="s">
        <v>163</v>
      </c>
      <c r="R1733" s="79"/>
      <c r="T1733" t="s">
        <v>163</v>
      </c>
      <c r="U1733" t="s">
        <v>163</v>
      </c>
      <c r="V1733" t="s">
        <v>163</v>
      </c>
    </row>
    <row r="1734" spans="2:22" x14ac:dyDescent="0.35">
      <c r="B1734" t="s">
        <v>163</v>
      </c>
      <c r="C1734" s="79" t="s">
        <v>163</v>
      </c>
      <c r="E1734" t="s">
        <v>163</v>
      </c>
      <c r="F1734" t="s">
        <v>163</v>
      </c>
      <c r="G1734" t="s">
        <v>163</v>
      </c>
      <c r="H1734" t="s">
        <v>163</v>
      </c>
      <c r="I1734" t="s">
        <v>163</v>
      </c>
      <c r="J1734" t="s">
        <v>163</v>
      </c>
      <c r="K1734" t="s">
        <v>163</v>
      </c>
      <c r="L1734" t="s">
        <v>163</v>
      </c>
      <c r="M1734" t="s">
        <v>163</v>
      </c>
      <c r="N1734" t="s">
        <v>163</v>
      </c>
      <c r="O1734" t="s">
        <v>163</v>
      </c>
      <c r="P1734" t="s">
        <v>163</v>
      </c>
      <c r="Q1734" s="80" t="s">
        <v>163</v>
      </c>
      <c r="R1734" s="79"/>
      <c r="T1734" t="s">
        <v>163</v>
      </c>
      <c r="U1734" t="s">
        <v>163</v>
      </c>
      <c r="V1734" t="s">
        <v>163</v>
      </c>
    </row>
    <row r="1735" spans="2:22" x14ac:dyDescent="0.35">
      <c r="B1735" t="s">
        <v>163</v>
      </c>
      <c r="C1735" s="79" t="s">
        <v>163</v>
      </c>
      <c r="E1735" t="s">
        <v>163</v>
      </c>
      <c r="F1735" t="s">
        <v>163</v>
      </c>
      <c r="G1735" t="s">
        <v>163</v>
      </c>
      <c r="H1735" t="s">
        <v>163</v>
      </c>
      <c r="I1735" t="s">
        <v>163</v>
      </c>
      <c r="J1735" t="s">
        <v>163</v>
      </c>
      <c r="K1735" t="s">
        <v>163</v>
      </c>
      <c r="L1735" t="s">
        <v>163</v>
      </c>
      <c r="M1735" t="s">
        <v>163</v>
      </c>
      <c r="N1735" t="s">
        <v>163</v>
      </c>
      <c r="O1735" t="s">
        <v>163</v>
      </c>
      <c r="P1735" t="s">
        <v>163</v>
      </c>
      <c r="Q1735" s="80" t="s">
        <v>163</v>
      </c>
      <c r="R1735" s="79"/>
      <c r="T1735" t="s">
        <v>163</v>
      </c>
      <c r="U1735" t="s">
        <v>163</v>
      </c>
      <c r="V1735" t="s">
        <v>163</v>
      </c>
    </row>
    <row r="1736" spans="2:22" x14ac:dyDescent="0.35">
      <c r="B1736" t="s">
        <v>163</v>
      </c>
      <c r="C1736" s="79" t="s">
        <v>163</v>
      </c>
      <c r="E1736" t="s">
        <v>163</v>
      </c>
      <c r="F1736" t="s">
        <v>163</v>
      </c>
      <c r="G1736" t="s">
        <v>163</v>
      </c>
      <c r="H1736" t="s">
        <v>163</v>
      </c>
      <c r="I1736" t="s">
        <v>163</v>
      </c>
      <c r="J1736" t="s">
        <v>163</v>
      </c>
      <c r="K1736" t="s">
        <v>163</v>
      </c>
      <c r="L1736" t="s">
        <v>163</v>
      </c>
      <c r="M1736" t="s">
        <v>163</v>
      </c>
      <c r="N1736" t="s">
        <v>163</v>
      </c>
      <c r="O1736" t="s">
        <v>163</v>
      </c>
      <c r="P1736" t="s">
        <v>163</v>
      </c>
      <c r="Q1736" s="80" t="s">
        <v>163</v>
      </c>
      <c r="R1736" s="79"/>
      <c r="T1736" t="s">
        <v>163</v>
      </c>
      <c r="U1736" t="s">
        <v>163</v>
      </c>
      <c r="V1736" t="s">
        <v>163</v>
      </c>
    </row>
    <row r="1737" spans="2:22" x14ac:dyDescent="0.35">
      <c r="B1737" t="s">
        <v>163</v>
      </c>
      <c r="C1737" s="79" t="s">
        <v>163</v>
      </c>
      <c r="E1737" t="s">
        <v>163</v>
      </c>
      <c r="F1737" t="s">
        <v>163</v>
      </c>
      <c r="G1737" t="s">
        <v>163</v>
      </c>
      <c r="H1737" t="s">
        <v>163</v>
      </c>
      <c r="I1737" t="s">
        <v>163</v>
      </c>
      <c r="J1737" t="s">
        <v>163</v>
      </c>
      <c r="K1737" t="s">
        <v>163</v>
      </c>
      <c r="L1737" t="s">
        <v>163</v>
      </c>
      <c r="M1737" t="s">
        <v>163</v>
      </c>
      <c r="N1737" t="s">
        <v>163</v>
      </c>
      <c r="O1737" t="s">
        <v>163</v>
      </c>
      <c r="P1737" t="s">
        <v>163</v>
      </c>
      <c r="Q1737" s="80" t="s">
        <v>163</v>
      </c>
      <c r="R1737" s="79"/>
      <c r="T1737" t="s">
        <v>163</v>
      </c>
      <c r="U1737" t="s">
        <v>163</v>
      </c>
      <c r="V1737" t="s">
        <v>163</v>
      </c>
    </row>
    <row r="1738" spans="2:22" x14ac:dyDescent="0.35">
      <c r="B1738" t="s">
        <v>163</v>
      </c>
      <c r="C1738" s="79" t="s">
        <v>163</v>
      </c>
      <c r="E1738" t="s">
        <v>163</v>
      </c>
      <c r="F1738" t="s">
        <v>163</v>
      </c>
      <c r="G1738" t="s">
        <v>163</v>
      </c>
      <c r="H1738" t="s">
        <v>163</v>
      </c>
      <c r="I1738" t="s">
        <v>163</v>
      </c>
      <c r="J1738" t="s">
        <v>163</v>
      </c>
      <c r="K1738" t="s">
        <v>163</v>
      </c>
      <c r="L1738" t="s">
        <v>163</v>
      </c>
      <c r="M1738" t="s">
        <v>163</v>
      </c>
      <c r="N1738" t="s">
        <v>163</v>
      </c>
      <c r="O1738" t="s">
        <v>163</v>
      </c>
      <c r="P1738" t="s">
        <v>163</v>
      </c>
      <c r="Q1738" s="80" t="s">
        <v>163</v>
      </c>
      <c r="R1738" s="79"/>
      <c r="T1738" t="s">
        <v>163</v>
      </c>
      <c r="U1738" t="s">
        <v>163</v>
      </c>
      <c r="V1738" t="s">
        <v>163</v>
      </c>
    </row>
    <row r="1739" spans="2:22" x14ac:dyDescent="0.35">
      <c r="B1739" t="s">
        <v>163</v>
      </c>
      <c r="C1739" s="79" t="s">
        <v>163</v>
      </c>
      <c r="E1739" t="s">
        <v>163</v>
      </c>
      <c r="F1739" t="s">
        <v>163</v>
      </c>
      <c r="G1739" t="s">
        <v>163</v>
      </c>
      <c r="H1739" t="s">
        <v>163</v>
      </c>
      <c r="I1739" t="s">
        <v>163</v>
      </c>
      <c r="J1739" t="s">
        <v>163</v>
      </c>
      <c r="K1739" t="s">
        <v>163</v>
      </c>
      <c r="L1739" t="s">
        <v>163</v>
      </c>
      <c r="M1739" t="s">
        <v>163</v>
      </c>
      <c r="N1739" t="s">
        <v>163</v>
      </c>
      <c r="O1739" t="s">
        <v>163</v>
      </c>
      <c r="P1739" t="s">
        <v>163</v>
      </c>
      <c r="Q1739" s="80" t="s">
        <v>163</v>
      </c>
      <c r="R1739" s="79"/>
      <c r="T1739" t="s">
        <v>163</v>
      </c>
      <c r="U1739" t="s">
        <v>163</v>
      </c>
      <c r="V1739" t="s">
        <v>163</v>
      </c>
    </row>
    <row r="1740" spans="2:22" x14ac:dyDescent="0.35">
      <c r="B1740" t="s">
        <v>163</v>
      </c>
      <c r="C1740" s="79" t="s">
        <v>163</v>
      </c>
      <c r="E1740" t="s">
        <v>163</v>
      </c>
      <c r="F1740" t="s">
        <v>163</v>
      </c>
      <c r="G1740" t="s">
        <v>163</v>
      </c>
      <c r="H1740" t="s">
        <v>163</v>
      </c>
      <c r="I1740" t="s">
        <v>163</v>
      </c>
      <c r="J1740" t="s">
        <v>163</v>
      </c>
      <c r="K1740" t="s">
        <v>163</v>
      </c>
      <c r="L1740" t="s">
        <v>163</v>
      </c>
      <c r="M1740" t="s">
        <v>163</v>
      </c>
      <c r="N1740" t="s">
        <v>163</v>
      </c>
      <c r="O1740" t="s">
        <v>163</v>
      </c>
      <c r="P1740" t="s">
        <v>163</v>
      </c>
      <c r="Q1740" s="80" t="s">
        <v>163</v>
      </c>
      <c r="R1740" s="79"/>
      <c r="T1740" t="s">
        <v>163</v>
      </c>
      <c r="U1740" t="s">
        <v>163</v>
      </c>
      <c r="V1740" t="s">
        <v>163</v>
      </c>
    </row>
    <row r="1741" spans="2:22" x14ac:dyDescent="0.35">
      <c r="B1741" t="s">
        <v>163</v>
      </c>
      <c r="C1741" s="79" t="s">
        <v>163</v>
      </c>
      <c r="E1741" t="s">
        <v>163</v>
      </c>
      <c r="F1741" t="s">
        <v>163</v>
      </c>
      <c r="G1741" t="s">
        <v>163</v>
      </c>
      <c r="H1741" t="s">
        <v>163</v>
      </c>
      <c r="I1741" t="s">
        <v>163</v>
      </c>
      <c r="J1741" t="s">
        <v>163</v>
      </c>
      <c r="K1741" t="s">
        <v>163</v>
      </c>
      <c r="L1741" t="s">
        <v>163</v>
      </c>
      <c r="M1741" t="s">
        <v>163</v>
      </c>
      <c r="N1741" t="s">
        <v>163</v>
      </c>
      <c r="O1741" t="s">
        <v>163</v>
      </c>
      <c r="P1741" t="s">
        <v>163</v>
      </c>
      <c r="Q1741" s="80" t="s">
        <v>163</v>
      </c>
      <c r="R1741" s="79"/>
      <c r="T1741" t="s">
        <v>163</v>
      </c>
      <c r="U1741" t="s">
        <v>163</v>
      </c>
      <c r="V1741" t="s">
        <v>163</v>
      </c>
    </row>
    <row r="1742" spans="2:22" x14ac:dyDescent="0.35">
      <c r="B1742" t="s">
        <v>163</v>
      </c>
      <c r="C1742" s="79" t="s">
        <v>163</v>
      </c>
      <c r="E1742" t="s">
        <v>163</v>
      </c>
      <c r="F1742" t="s">
        <v>163</v>
      </c>
      <c r="G1742" t="s">
        <v>163</v>
      </c>
      <c r="H1742" t="s">
        <v>163</v>
      </c>
      <c r="I1742" t="s">
        <v>163</v>
      </c>
      <c r="J1742" t="s">
        <v>163</v>
      </c>
      <c r="K1742" t="s">
        <v>163</v>
      </c>
      <c r="L1742" t="s">
        <v>163</v>
      </c>
      <c r="M1742" t="s">
        <v>163</v>
      </c>
      <c r="N1742" t="s">
        <v>163</v>
      </c>
      <c r="O1742" t="s">
        <v>163</v>
      </c>
      <c r="P1742" t="s">
        <v>163</v>
      </c>
      <c r="Q1742" s="80" t="s">
        <v>163</v>
      </c>
      <c r="R1742" s="79"/>
      <c r="T1742" t="s">
        <v>163</v>
      </c>
      <c r="U1742" t="s">
        <v>163</v>
      </c>
      <c r="V1742" t="s">
        <v>163</v>
      </c>
    </row>
    <row r="1743" spans="2:22" x14ac:dyDescent="0.35">
      <c r="B1743" t="s">
        <v>163</v>
      </c>
      <c r="C1743" s="79" t="s">
        <v>163</v>
      </c>
      <c r="E1743" t="s">
        <v>163</v>
      </c>
      <c r="F1743" t="s">
        <v>163</v>
      </c>
      <c r="G1743" t="s">
        <v>163</v>
      </c>
      <c r="H1743" t="s">
        <v>163</v>
      </c>
      <c r="I1743" t="s">
        <v>163</v>
      </c>
      <c r="J1743" t="s">
        <v>163</v>
      </c>
      <c r="K1743" t="s">
        <v>163</v>
      </c>
      <c r="L1743" t="s">
        <v>163</v>
      </c>
      <c r="M1743" t="s">
        <v>163</v>
      </c>
      <c r="N1743" t="s">
        <v>163</v>
      </c>
      <c r="O1743" t="s">
        <v>163</v>
      </c>
      <c r="P1743" t="s">
        <v>163</v>
      </c>
      <c r="Q1743" s="80" t="s">
        <v>163</v>
      </c>
      <c r="R1743" s="79"/>
      <c r="T1743" t="s">
        <v>163</v>
      </c>
      <c r="U1743" t="s">
        <v>163</v>
      </c>
      <c r="V1743" t="s">
        <v>163</v>
      </c>
    </row>
    <row r="1744" spans="2:22" x14ac:dyDescent="0.35">
      <c r="B1744" t="s">
        <v>163</v>
      </c>
      <c r="C1744" s="79" t="s">
        <v>163</v>
      </c>
      <c r="E1744" t="s">
        <v>163</v>
      </c>
      <c r="F1744" t="s">
        <v>163</v>
      </c>
      <c r="G1744" t="s">
        <v>163</v>
      </c>
      <c r="H1744" t="s">
        <v>163</v>
      </c>
      <c r="I1744" t="s">
        <v>163</v>
      </c>
      <c r="J1744" t="s">
        <v>163</v>
      </c>
      <c r="K1744" t="s">
        <v>163</v>
      </c>
      <c r="L1744" t="s">
        <v>163</v>
      </c>
      <c r="M1744" t="s">
        <v>163</v>
      </c>
      <c r="N1744" t="s">
        <v>163</v>
      </c>
      <c r="O1744" t="s">
        <v>163</v>
      </c>
      <c r="P1744" t="s">
        <v>163</v>
      </c>
      <c r="Q1744" s="80" t="s">
        <v>163</v>
      </c>
      <c r="R1744" s="79"/>
      <c r="T1744" t="s">
        <v>163</v>
      </c>
      <c r="U1744" t="s">
        <v>163</v>
      </c>
      <c r="V1744" t="s">
        <v>163</v>
      </c>
    </row>
    <row r="1745" spans="2:22" x14ac:dyDescent="0.35">
      <c r="B1745" t="s">
        <v>163</v>
      </c>
      <c r="C1745" s="79" t="s">
        <v>163</v>
      </c>
      <c r="E1745" t="s">
        <v>163</v>
      </c>
      <c r="F1745" t="s">
        <v>163</v>
      </c>
      <c r="G1745" t="s">
        <v>163</v>
      </c>
      <c r="H1745" t="s">
        <v>163</v>
      </c>
      <c r="I1745" t="s">
        <v>163</v>
      </c>
      <c r="J1745" t="s">
        <v>163</v>
      </c>
      <c r="K1745" t="s">
        <v>163</v>
      </c>
      <c r="L1745" t="s">
        <v>163</v>
      </c>
      <c r="M1745" t="s">
        <v>163</v>
      </c>
      <c r="N1745" t="s">
        <v>163</v>
      </c>
      <c r="O1745" t="s">
        <v>163</v>
      </c>
      <c r="P1745" t="s">
        <v>163</v>
      </c>
      <c r="Q1745" s="80" t="s">
        <v>163</v>
      </c>
      <c r="R1745" s="79"/>
      <c r="T1745" t="s">
        <v>163</v>
      </c>
      <c r="U1745" t="s">
        <v>163</v>
      </c>
      <c r="V1745" t="s">
        <v>163</v>
      </c>
    </row>
    <row r="1746" spans="2:22" x14ac:dyDescent="0.35">
      <c r="B1746" t="s">
        <v>163</v>
      </c>
      <c r="C1746" s="79" t="s">
        <v>163</v>
      </c>
      <c r="E1746" t="s">
        <v>163</v>
      </c>
      <c r="F1746" t="s">
        <v>163</v>
      </c>
      <c r="G1746" t="s">
        <v>163</v>
      </c>
      <c r="H1746" t="s">
        <v>163</v>
      </c>
      <c r="I1746" t="s">
        <v>163</v>
      </c>
      <c r="J1746" t="s">
        <v>163</v>
      </c>
      <c r="K1746" t="s">
        <v>163</v>
      </c>
      <c r="L1746" t="s">
        <v>163</v>
      </c>
      <c r="M1746" t="s">
        <v>163</v>
      </c>
      <c r="N1746" t="s">
        <v>163</v>
      </c>
      <c r="O1746" t="s">
        <v>163</v>
      </c>
      <c r="P1746" t="s">
        <v>163</v>
      </c>
      <c r="Q1746" s="80" t="s">
        <v>163</v>
      </c>
      <c r="R1746" s="79"/>
      <c r="T1746" t="s">
        <v>163</v>
      </c>
      <c r="U1746" t="s">
        <v>163</v>
      </c>
      <c r="V1746" t="s">
        <v>163</v>
      </c>
    </row>
    <row r="1747" spans="2:22" x14ac:dyDescent="0.35">
      <c r="B1747" t="s">
        <v>163</v>
      </c>
      <c r="C1747" s="79" t="s">
        <v>163</v>
      </c>
      <c r="E1747" t="s">
        <v>163</v>
      </c>
      <c r="F1747" t="s">
        <v>163</v>
      </c>
      <c r="G1747" t="s">
        <v>163</v>
      </c>
      <c r="H1747" t="s">
        <v>163</v>
      </c>
      <c r="I1747" t="s">
        <v>163</v>
      </c>
      <c r="J1747" t="s">
        <v>163</v>
      </c>
      <c r="K1747" t="s">
        <v>163</v>
      </c>
      <c r="L1747" t="s">
        <v>163</v>
      </c>
      <c r="M1747" t="s">
        <v>163</v>
      </c>
      <c r="N1747" t="s">
        <v>163</v>
      </c>
      <c r="O1747" t="s">
        <v>163</v>
      </c>
      <c r="P1747" t="s">
        <v>163</v>
      </c>
      <c r="Q1747" s="80" t="s">
        <v>163</v>
      </c>
      <c r="R1747" s="79"/>
      <c r="T1747" t="s">
        <v>163</v>
      </c>
      <c r="U1747" t="s">
        <v>163</v>
      </c>
      <c r="V1747" t="s">
        <v>163</v>
      </c>
    </row>
    <row r="1748" spans="2:22" x14ac:dyDescent="0.35">
      <c r="B1748" t="s">
        <v>163</v>
      </c>
      <c r="C1748" s="79" t="s">
        <v>163</v>
      </c>
      <c r="E1748" t="s">
        <v>163</v>
      </c>
      <c r="F1748" t="s">
        <v>163</v>
      </c>
      <c r="G1748" t="s">
        <v>163</v>
      </c>
      <c r="H1748" t="s">
        <v>163</v>
      </c>
      <c r="I1748" t="s">
        <v>163</v>
      </c>
      <c r="J1748" t="s">
        <v>163</v>
      </c>
      <c r="K1748" t="s">
        <v>163</v>
      </c>
      <c r="L1748" t="s">
        <v>163</v>
      </c>
      <c r="M1748" t="s">
        <v>163</v>
      </c>
      <c r="N1748" t="s">
        <v>163</v>
      </c>
      <c r="O1748" t="s">
        <v>163</v>
      </c>
      <c r="P1748" t="s">
        <v>163</v>
      </c>
      <c r="Q1748" s="80" t="s">
        <v>163</v>
      </c>
      <c r="R1748" s="79"/>
      <c r="T1748" t="s">
        <v>163</v>
      </c>
      <c r="U1748" t="s">
        <v>163</v>
      </c>
      <c r="V1748" t="s">
        <v>163</v>
      </c>
    </row>
    <row r="1749" spans="2:22" x14ac:dyDescent="0.35">
      <c r="B1749" t="s">
        <v>163</v>
      </c>
      <c r="C1749" s="79" t="s">
        <v>163</v>
      </c>
      <c r="E1749" t="s">
        <v>163</v>
      </c>
      <c r="F1749" t="s">
        <v>163</v>
      </c>
      <c r="G1749" t="s">
        <v>163</v>
      </c>
      <c r="H1749" t="s">
        <v>163</v>
      </c>
      <c r="I1749" t="s">
        <v>163</v>
      </c>
      <c r="J1749" t="s">
        <v>163</v>
      </c>
      <c r="K1749" t="s">
        <v>163</v>
      </c>
      <c r="L1749" t="s">
        <v>163</v>
      </c>
      <c r="M1749" t="s">
        <v>163</v>
      </c>
      <c r="N1749" t="s">
        <v>163</v>
      </c>
      <c r="O1749" t="s">
        <v>163</v>
      </c>
      <c r="P1749" t="s">
        <v>163</v>
      </c>
      <c r="Q1749" s="80" t="s">
        <v>163</v>
      </c>
      <c r="R1749" s="79"/>
      <c r="T1749" t="s">
        <v>163</v>
      </c>
      <c r="U1749" t="s">
        <v>163</v>
      </c>
      <c r="V1749" t="s">
        <v>163</v>
      </c>
    </row>
    <row r="1750" spans="2:22" x14ac:dyDescent="0.35">
      <c r="B1750" t="s">
        <v>163</v>
      </c>
      <c r="C1750" s="79" t="s">
        <v>163</v>
      </c>
      <c r="E1750" t="s">
        <v>163</v>
      </c>
      <c r="F1750" t="s">
        <v>163</v>
      </c>
      <c r="G1750" t="s">
        <v>163</v>
      </c>
      <c r="H1750" t="s">
        <v>163</v>
      </c>
      <c r="I1750" t="s">
        <v>163</v>
      </c>
      <c r="J1750" t="s">
        <v>163</v>
      </c>
      <c r="K1750" t="s">
        <v>163</v>
      </c>
      <c r="L1750" t="s">
        <v>163</v>
      </c>
      <c r="M1750" t="s">
        <v>163</v>
      </c>
      <c r="N1750" t="s">
        <v>163</v>
      </c>
      <c r="O1750" t="s">
        <v>163</v>
      </c>
      <c r="P1750" t="s">
        <v>163</v>
      </c>
      <c r="Q1750" s="80" t="s">
        <v>163</v>
      </c>
      <c r="R1750" s="79"/>
      <c r="T1750" t="s">
        <v>163</v>
      </c>
      <c r="U1750" t="s">
        <v>163</v>
      </c>
      <c r="V1750" t="s">
        <v>163</v>
      </c>
    </row>
    <row r="1751" spans="2:22" x14ac:dyDescent="0.35">
      <c r="B1751" t="s">
        <v>163</v>
      </c>
      <c r="C1751" s="79" t="s">
        <v>163</v>
      </c>
      <c r="E1751" t="s">
        <v>163</v>
      </c>
      <c r="F1751" t="s">
        <v>163</v>
      </c>
      <c r="G1751" t="s">
        <v>163</v>
      </c>
      <c r="H1751" t="s">
        <v>163</v>
      </c>
      <c r="I1751" t="s">
        <v>163</v>
      </c>
      <c r="J1751" t="s">
        <v>163</v>
      </c>
      <c r="K1751" t="s">
        <v>163</v>
      </c>
      <c r="L1751" t="s">
        <v>163</v>
      </c>
      <c r="M1751" t="s">
        <v>163</v>
      </c>
      <c r="N1751" t="s">
        <v>163</v>
      </c>
      <c r="O1751" t="s">
        <v>163</v>
      </c>
      <c r="P1751" t="s">
        <v>163</v>
      </c>
      <c r="Q1751" s="80" t="s">
        <v>163</v>
      </c>
      <c r="R1751" s="79"/>
      <c r="T1751" t="s">
        <v>163</v>
      </c>
      <c r="U1751" t="s">
        <v>163</v>
      </c>
      <c r="V1751" t="s">
        <v>163</v>
      </c>
    </row>
    <row r="1752" spans="2:22" x14ac:dyDescent="0.35">
      <c r="B1752" t="s">
        <v>163</v>
      </c>
      <c r="C1752" s="79" t="s">
        <v>163</v>
      </c>
      <c r="E1752" t="s">
        <v>163</v>
      </c>
      <c r="F1752" t="s">
        <v>163</v>
      </c>
      <c r="G1752" t="s">
        <v>163</v>
      </c>
      <c r="H1752" t="s">
        <v>163</v>
      </c>
      <c r="I1752" t="s">
        <v>163</v>
      </c>
      <c r="J1752" t="s">
        <v>163</v>
      </c>
      <c r="K1752" t="s">
        <v>163</v>
      </c>
      <c r="L1752" t="s">
        <v>163</v>
      </c>
      <c r="M1752" t="s">
        <v>163</v>
      </c>
      <c r="N1752" t="s">
        <v>163</v>
      </c>
      <c r="O1752" t="s">
        <v>163</v>
      </c>
      <c r="P1752" t="s">
        <v>163</v>
      </c>
      <c r="Q1752" s="80" t="s">
        <v>163</v>
      </c>
      <c r="R1752" s="79"/>
      <c r="T1752" t="s">
        <v>163</v>
      </c>
      <c r="U1752" t="s">
        <v>163</v>
      </c>
      <c r="V1752" t="s">
        <v>163</v>
      </c>
    </row>
    <row r="1753" spans="2:22" x14ac:dyDescent="0.35">
      <c r="B1753" t="s">
        <v>163</v>
      </c>
      <c r="C1753" s="79" t="s">
        <v>163</v>
      </c>
      <c r="E1753" t="s">
        <v>163</v>
      </c>
      <c r="F1753" t="s">
        <v>163</v>
      </c>
      <c r="G1753" t="s">
        <v>163</v>
      </c>
      <c r="H1753" t="s">
        <v>163</v>
      </c>
      <c r="I1753" t="s">
        <v>163</v>
      </c>
      <c r="J1753" t="s">
        <v>163</v>
      </c>
      <c r="K1753" t="s">
        <v>163</v>
      </c>
      <c r="L1753" t="s">
        <v>163</v>
      </c>
      <c r="M1753" t="s">
        <v>163</v>
      </c>
      <c r="N1753" t="s">
        <v>163</v>
      </c>
      <c r="O1753" t="s">
        <v>163</v>
      </c>
      <c r="P1753" t="s">
        <v>163</v>
      </c>
      <c r="Q1753" s="80" t="s">
        <v>163</v>
      </c>
      <c r="R1753" s="79"/>
      <c r="T1753" t="s">
        <v>163</v>
      </c>
      <c r="U1753" t="s">
        <v>163</v>
      </c>
      <c r="V1753" t="s">
        <v>163</v>
      </c>
    </row>
    <row r="1754" spans="2:22" x14ac:dyDescent="0.35">
      <c r="B1754" t="s">
        <v>163</v>
      </c>
      <c r="C1754" s="79" t="s">
        <v>163</v>
      </c>
      <c r="E1754" t="s">
        <v>163</v>
      </c>
      <c r="F1754" t="s">
        <v>163</v>
      </c>
      <c r="G1754" t="s">
        <v>163</v>
      </c>
      <c r="H1754" t="s">
        <v>163</v>
      </c>
      <c r="I1754" t="s">
        <v>163</v>
      </c>
      <c r="J1754" t="s">
        <v>163</v>
      </c>
      <c r="K1754" t="s">
        <v>163</v>
      </c>
      <c r="L1754" t="s">
        <v>163</v>
      </c>
      <c r="M1754" t="s">
        <v>163</v>
      </c>
      <c r="N1754" t="s">
        <v>163</v>
      </c>
      <c r="O1754" t="s">
        <v>163</v>
      </c>
      <c r="P1754" t="s">
        <v>163</v>
      </c>
      <c r="Q1754" s="80" t="s">
        <v>163</v>
      </c>
      <c r="R1754" s="79"/>
      <c r="T1754" t="s">
        <v>163</v>
      </c>
      <c r="U1754" t="s">
        <v>163</v>
      </c>
      <c r="V1754" t="s">
        <v>163</v>
      </c>
    </row>
    <row r="1755" spans="2:22" x14ac:dyDescent="0.35">
      <c r="B1755" t="s">
        <v>163</v>
      </c>
      <c r="C1755" s="79" t="s">
        <v>163</v>
      </c>
      <c r="E1755" t="s">
        <v>163</v>
      </c>
      <c r="F1755" t="s">
        <v>163</v>
      </c>
      <c r="G1755" t="s">
        <v>163</v>
      </c>
      <c r="H1755" t="s">
        <v>163</v>
      </c>
      <c r="I1755" t="s">
        <v>163</v>
      </c>
      <c r="J1755" t="s">
        <v>163</v>
      </c>
      <c r="K1755" t="s">
        <v>163</v>
      </c>
      <c r="L1755" t="s">
        <v>163</v>
      </c>
      <c r="M1755" t="s">
        <v>163</v>
      </c>
      <c r="N1755" t="s">
        <v>163</v>
      </c>
      <c r="O1755" t="s">
        <v>163</v>
      </c>
      <c r="P1755" t="s">
        <v>163</v>
      </c>
      <c r="Q1755" s="80" t="s">
        <v>163</v>
      </c>
      <c r="R1755" s="79"/>
      <c r="T1755" t="s">
        <v>163</v>
      </c>
      <c r="U1755" t="s">
        <v>163</v>
      </c>
      <c r="V1755" t="s">
        <v>163</v>
      </c>
    </row>
    <row r="1756" spans="2:22" x14ac:dyDescent="0.35">
      <c r="B1756" t="s">
        <v>163</v>
      </c>
      <c r="C1756" s="79" t="s">
        <v>163</v>
      </c>
      <c r="E1756" t="s">
        <v>163</v>
      </c>
      <c r="F1756" t="s">
        <v>163</v>
      </c>
      <c r="G1756" t="s">
        <v>163</v>
      </c>
      <c r="H1756" t="s">
        <v>163</v>
      </c>
      <c r="I1756" t="s">
        <v>163</v>
      </c>
      <c r="J1756" t="s">
        <v>163</v>
      </c>
      <c r="K1756" t="s">
        <v>163</v>
      </c>
      <c r="L1756" t="s">
        <v>163</v>
      </c>
      <c r="M1756" t="s">
        <v>163</v>
      </c>
      <c r="N1756" t="s">
        <v>163</v>
      </c>
      <c r="O1756" t="s">
        <v>163</v>
      </c>
      <c r="P1756" t="s">
        <v>163</v>
      </c>
      <c r="Q1756" s="80" t="s">
        <v>163</v>
      </c>
      <c r="R1756" s="79"/>
      <c r="T1756" t="s">
        <v>163</v>
      </c>
      <c r="U1756" t="s">
        <v>163</v>
      </c>
      <c r="V1756" t="s">
        <v>163</v>
      </c>
    </row>
    <row r="1757" spans="2:22" x14ac:dyDescent="0.35">
      <c r="B1757" t="s">
        <v>163</v>
      </c>
      <c r="C1757" s="79" t="s">
        <v>163</v>
      </c>
      <c r="E1757" t="s">
        <v>163</v>
      </c>
      <c r="F1757" t="s">
        <v>163</v>
      </c>
      <c r="G1757" t="s">
        <v>163</v>
      </c>
      <c r="H1757" t="s">
        <v>163</v>
      </c>
      <c r="I1757" t="s">
        <v>163</v>
      </c>
      <c r="J1757" t="s">
        <v>163</v>
      </c>
      <c r="K1757" t="s">
        <v>163</v>
      </c>
      <c r="L1757" t="s">
        <v>163</v>
      </c>
      <c r="M1757" t="s">
        <v>163</v>
      </c>
      <c r="N1757" t="s">
        <v>163</v>
      </c>
      <c r="O1757" t="s">
        <v>163</v>
      </c>
      <c r="P1757" t="s">
        <v>163</v>
      </c>
      <c r="Q1757" s="80" t="s">
        <v>163</v>
      </c>
      <c r="R1757" s="79"/>
      <c r="T1757" t="s">
        <v>163</v>
      </c>
      <c r="U1757" t="s">
        <v>163</v>
      </c>
      <c r="V1757" t="s">
        <v>163</v>
      </c>
    </row>
    <row r="1758" spans="2:22" x14ac:dyDescent="0.35">
      <c r="B1758" t="s">
        <v>163</v>
      </c>
      <c r="C1758" s="79" t="s">
        <v>163</v>
      </c>
      <c r="E1758" t="s">
        <v>163</v>
      </c>
      <c r="F1758" t="s">
        <v>163</v>
      </c>
      <c r="G1758" t="s">
        <v>163</v>
      </c>
      <c r="H1758" t="s">
        <v>163</v>
      </c>
      <c r="I1758" t="s">
        <v>163</v>
      </c>
      <c r="J1758" t="s">
        <v>163</v>
      </c>
      <c r="K1758" t="s">
        <v>163</v>
      </c>
      <c r="L1758" t="s">
        <v>163</v>
      </c>
      <c r="M1758" t="s">
        <v>163</v>
      </c>
      <c r="N1758" t="s">
        <v>163</v>
      </c>
      <c r="O1758" t="s">
        <v>163</v>
      </c>
      <c r="P1758" t="s">
        <v>163</v>
      </c>
      <c r="Q1758" s="80" t="s">
        <v>163</v>
      </c>
      <c r="R1758" s="79"/>
      <c r="T1758" t="s">
        <v>163</v>
      </c>
      <c r="U1758" t="s">
        <v>163</v>
      </c>
      <c r="V1758" t="s">
        <v>163</v>
      </c>
    </row>
    <row r="1759" spans="2:22" x14ac:dyDescent="0.35">
      <c r="B1759" t="s">
        <v>163</v>
      </c>
      <c r="C1759" s="79" t="s">
        <v>163</v>
      </c>
      <c r="E1759" t="s">
        <v>163</v>
      </c>
      <c r="F1759" t="s">
        <v>163</v>
      </c>
      <c r="G1759" t="s">
        <v>163</v>
      </c>
      <c r="H1759" t="s">
        <v>163</v>
      </c>
      <c r="I1759" t="s">
        <v>163</v>
      </c>
      <c r="J1759" t="s">
        <v>163</v>
      </c>
      <c r="K1759" t="s">
        <v>163</v>
      </c>
      <c r="L1759" t="s">
        <v>163</v>
      </c>
      <c r="M1759" t="s">
        <v>163</v>
      </c>
      <c r="N1759" t="s">
        <v>163</v>
      </c>
      <c r="O1759" t="s">
        <v>163</v>
      </c>
      <c r="P1759" t="s">
        <v>163</v>
      </c>
      <c r="Q1759" s="80" t="s">
        <v>163</v>
      </c>
      <c r="R1759" s="79"/>
      <c r="T1759" t="s">
        <v>163</v>
      </c>
      <c r="U1759" t="s">
        <v>163</v>
      </c>
      <c r="V1759" t="s">
        <v>163</v>
      </c>
    </row>
    <row r="1760" spans="2:22" x14ac:dyDescent="0.35">
      <c r="B1760" t="s">
        <v>163</v>
      </c>
      <c r="C1760" s="79" t="s">
        <v>163</v>
      </c>
      <c r="E1760" t="s">
        <v>163</v>
      </c>
      <c r="F1760" t="s">
        <v>163</v>
      </c>
      <c r="G1760" t="s">
        <v>163</v>
      </c>
      <c r="H1760" t="s">
        <v>163</v>
      </c>
      <c r="I1760" t="s">
        <v>163</v>
      </c>
      <c r="J1760" t="s">
        <v>163</v>
      </c>
      <c r="K1760" t="s">
        <v>163</v>
      </c>
      <c r="L1760" t="s">
        <v>163</v>
      </c>
      <c r="M1760" t="s">
        <v>163</v>
      </c>
      <c r="N1760" t="s">
        <v>163</v>
      </c>
      <c r="O1760" t="s">
        <v>163</v>
      </c>
      <c r="P1760" t="s">
        <v>163</v>
      </c>
      <c r="Q1760" s="80" t="s">
        <v>163</v>
      </c>
      <c r="R1760" s="79"/>
      <c r="T1760" t="s">
        <v>163</v>
      </c>
      <c r="U1760" t="s">
        <v>163</v>
      </c>
      <c r="V1760" t="s">
        <v>163</v>
      </c>
    </row>
    <row r="1761" spans="2:22" x14ac:dyDescent="0.35">
      <c r="B1761" t="s">
        <v>163</v>
      </c>
      <c r="C1761" s="79" t="s">
        <v>163</v>
      </c>
      <c r="E1761" t="s">
        <v>163</v>
      </c>
      <c r="F1761" t="s">
        <v>163</v>
      </c>
      <c r="G1761" t="s">
        <v>163</v>
      </c>
      <c r="H1761" t="s">
        <v>163</v>
      </c>
      <c r="I1761" t="s">
        <v>163</v>
      </c>
      <c r="J1761" t="s">
        <v>163</v>
      </c>
      <c r="K1761" t="s">
        <v>163</v>
      </c>
      <c r="L1761" t="s">
        <v>163</v>
      </c>
      <c r="M1761" t="s">
        <v>163</v>
      </c>
      <c r="N1761" t="s">
        <v>163</v>
      </c>
      <c r="O1761" t="s">
        <v>163</v>
      </c>
      <c r="P1761" t="s">
        <v>163</v>
      </c>
      <c r="Q1761" s="80" t="s">
        <v>163</v>
      </c>
      <c r="R1761" s="79"/>
      <c r="T1761" t="s">
        <v>163</v>
      </c>
      <c r="U1761" t="s">
        <v>163</v>
      </c>
      <c r="V1761" t="s">
        <v>163</v>
      </c>
    </row>
    <row r="1762" spans="2:22" x14ac:dyDescent="0.35">
      <c r="B1762" t="s">
        <v>163</v>
      </c>
      <c r="C1762" s="79" t="s">
        <v>163</v>
      </c>
      <c r="E1762" t="s">
        <v>163</v>
      </c>
      <c r="F1762" t="s">
        <v>163</v>
      </c>
      <c r="G1762" t="s">
        <v>163</v>
      </c>
      <c r="H1762" t="s">
        <v>163</v>
      </c>
      <c r="I1762" t="s">
        <v>163</v>
      </c>
      <c r="J1762" t="s">
        <v>163</v>
      </c>
      <c r="K1762" t="s">
        <v>163</v>
      </c>
      <c r="L1762" t="s">
        <v>163</v>
      </c>
      <c r="M1762" t="s">
        <v>163</v>
      </c>
      <c r="N1762" t="s">
        <v>163</v>
      </c>
      <c r="O1762" t="s">
        <v>163</v>
      </c>
      <c r="P1762" t="s">
        <v>163</v>
      </c>
      <c r="Q1762" s="80" t="s">
        <v>163</v>
      </c>
      <c r="R1762" s="79"/>
      <c r="T1762" t="s">
        <v>163</v>
      </c>
      <c r="U1762" t="s">
        <v>163</v>
      </c>
      <c r="V1762" t="s">
        <v>163</v>
      </c>
    </row>
    <row r="1763" spans="2:22" x14ac:dyDescent="0.35">
      <c r="B1763" t="s">
        <v>163</v>
      </c>
      <c r="C1763" s="79" t="s">
        <v>163</v>
      </c>
      <c r="E1763" t="s">
        <v>163</v>
      </c>
      <c r="F1763" t="s">
        <v>163</v>
      </c>
      <c r="G1763" t="s">
        <v>163</v>
      </c>
      <c r="H1763" t="s">
        <v>163</v>
      </c>
      <c r="I1763" t="s">
        <v>163</v>
      </c>
      <c r="J1763" t="s">
        <v>163</v>
      </c>
      <c r="K1763" t="s">
        <v>163</v>
      </c>
      <c r="L1763" t="s">
        <v>163</v>
      </c>
      <c r="M1763" t="s">
        <v>163</v>
      </c>
      <c r="N1763" t="s">
        <v>163</v>
      </c>
      <c r="O1763" t="s">
        <v>163</v>
      </c>
      <c r="P1763" t="s">
        <v>163</v>
      </c>
      <c r="Q1763" s="80" t="s">
        <v>163</v>
      </c>
      <c r="R1763" s="79"/>
      <c r="T1763" t="s">
        <v>163</v>
      </c>
      <c r="U1763" t="s">
        <v>163</v>
      </c>
      <c r="V1763" t="s">
        <v>163</v>
      </c>
    </row>
    <row r="1764" spans="2:22" x14ac:dyDescent="0.35">
      <c r="B1764" t="s">
        <v>163</v>
      </c>
      <c r="C1764" s="79" t="s">
        <v>163</v>
      </c>
      <c r="E1764" t="s">
        <v>163</v>
      </c>
      <c r="F1764" t="s">
        <v>163</v>
      </c>
      <c r="G1764" t="s">
        <v>163</v>
      </c>
      <c r="H1764" t="s">
        <v>163</v>
      </c>
      <c r="I1764" t="s">
        <v>163</v>
      </c>
      <c r="J1764" t="s">
        <v>163</v>
      </c>
      <c r="K1764" t="s">
        <v>163</v>
      </c>
      <c r="L1764" t="s">
        <v>163</v>
      </c>
      <c r="M1764" t="s">
        <v>163</v>
      </c>
      <c r="N1764" t="s">
        <v>163</v>
      </c>
      <c r="O1764" t="s">
        <v>163</v>
      </c>
      <c r="P1764" t="s">
        <v>163</v>
      </c>
      <c r="Q1764" s="80" t="s">
        <v>163</v>
      </c>
      <c r="R1764" s="79"/>
      <c r="T1764" t="s">
        <v>163</v>
      </c>
      <c r="U1764" t="s">
        <v>163</v>
      </c>
      <c r="V1764" t="s">
        <v>163</v>
      </c>
    </row>
    <row r="1765" spans="2:22" x14ac:dyDescent="0.35">
      <c r="B1765" t="s">
        <v>163</v>
      </c>
      <c r="C1765" s="79" t="s">
        <v>163</v>
      </c>
      <c r="E1765" t="s">
        <v>163</v>
      </c>
      <c r="F1765" t="s">
        <v>163</v>
      </c>
      <c r="G1765" t="s">
        <v>163</v>
      </c>
      <c r="H1765" t="s">
        <v>163</v>
      </c>
      <c r="I1765" t="s">
        <v>163</v>
      </c>
      <c r="J1765" t="s">
        <v>163</v>
      </c>
      <c r="K1765" t="s">
        <v>163</v>
      </c>
      <c r="L1765" t="s">
        <v>163</v>
      </c>
      <c r="M1765" t="s">
        <v>163</v>
      </c>
      <c r="N1765" t="s">
        <v>163</v>
      </c>
      <c r="O1765" t="s">
        <v>163</v>
      </c>
      <c r="P1765" t="s">
        <v>163</v>
      </c>
      <c r="Q1765" s="80" t="s">
        <v>163</v>
      </c>
      <c r="R1765" s="79"/>
      <c r="T1765" t="s">
        <v>163</v>
      </c>
      <c r="U1765" t="s">
        <v>163</v>
      </c>
      <c r="V1765" t="s">
        <v>163</v>
      </c>
    </row>
    <row r="1766" spans="2:22" x14ac:dyDescent="0.35">
      <c r="B1766" t="s">
        <v>163</v>
      </c>
      <c r="C1766" s="79" t="s">
        <v>163</v>
      </c>
      <c r="E1766" t="s">
        <v>163</v>
      </c>
      <c r="F1766" t="s">
        <v>163</v>
      </c>
      <c r="G1766" t="s">
        <v>163</v>
      </c>
      <c r="H1766" t="s">
        <v>163</v>
      </c>
      <c r="I1766" t="s">
        <v>163</v>
      </c>
      <c r="J1766" t="s">
        <v>163</v>
      </c>
      <c r="K1766" t="s">
        <v>163</v>
      </c>
      <c r="L1766" t="s">
        <v>163</v>
      </c>
      <c r="M1766" t="s">
        <v>163</v>
      </c>
      <c r="N1766" t="s">
        <v>163</v>
      </c>
      <c r="O1766" t="s">
        <v>163</v>
      </c>
      <c r="P1766" t="s">
        <v>163</v>
      </c>
      <c r="Q1766" s="80" t="s">
        <v>163</v>
      </c>
      <c r="R1766" s="79"/>
      <c r="T1766" t="s">
        <v>163</v>
      </c>
      <c r="U1766" t="s">
        <v>163</v>
      </c>
      <c r="V1766" t="s">
        <v>163</v>
      </c>
    </row>
    <row r="1767" spans="2:22" x14ac:dyDescent="0.35">
      <c r="B1767" t="s">
        <v>163</v>
      </c>
      <c r="C1767" s="79" t="s">
        <v>163</v>
      </c>
      <c r="E1767" t="s">
        <v>163</v>
      </c>
      <c r="F1767" t="s">
        <v>163</v>
      </c>
      <c r="G1767" t="s">
        <v>163</v>
      </c>
      <c r="H1767" t="s">
        <v>163</v>
      </c>
      <c r="I1767" t="s">
        <v>163</v>
      </c>
      <c r="J1767" t="s">
        <v>163</v>
      </c>
      <c r="K1767" t="s">
        <v>163</v>
      </c>
      <c r="L1767" t="s">
        <v>163</v>
      </c>
      <c r="M1767" t="s">
        <v>163</v>
      </c>
      <c r="N1767" t="s">
        <v>163</v>
      </c>
      <c r="O1767" t="s">
        <v>163</v>
      </c>
      <c r="P1767" t="s">
        <v>163</v>
      </c>
      <c r="Q1767" s="80" t="s">
        <v>163</v>
      </c>
      <c r="R1767" s="79"/>
      <c r="T1767" t="s">
        <v>163</v>
      </c>
      <c r="U1767" t="s">
        <v>163</v>
      </c>
      <c r="V1767" t="s">
        <v>163</v>
      </c>
    </row>
    <row r="1768" spans="2:22" x14ac:dyDescent="0.35">
      <c r="B1768" t="s">
        <v>163</v>
      </c>
      <c r="C1768" s="79" t="s">
        <v>163</v>
      </c>
      <c r="E1768" t="s">
        <v>163</v>
      </c>
      <c r="F1768" t="s">
        <v>163</v>
      </c>
      <c r="G1768" t="s">
        <v>163</v>
      </c>
      <c r="H1768" t="s">
        <v>163</v>
      </c>
      <c r="I1768" t="s">
        <v>163</v>
      </c>
      <c r="J1768" t="s">
        <v>163</v>
      </c>
      <c r="K1768" t="s">
        <v>163</v>
      </c>
      <c r="L1768" t="s">
        <v>163</v>
      </c>
      <c r="M1768" t="s">
        <v>163</v>
      </c>
      <c r="N1768" t="s">
        <v>163</v>
      </c>
      <c r="O1768" t="s">
        <v>163</v>
      </c>
      <c r="P1768" t="s">
        <v>163</v>
      </c>
      <c r="Q1768" s="80" t="s">
        <v>163</v>
      </c>
      <c r="R1768" s="79"/>
      <c r="T1768" t="s">
        <v>163</v>
      </c>
      <c r="U1768" t="s">
        <v>163</v>
      </c>
      <c r="V1768" t="s">
        <v>163</v>
      </c>
    </row>
    <row r="1769" spans="2:22" x14ac:dyDescent="0.35">
      <c r="B1769" t="s">
        <v>163</v>
      </c>
      <c r="C1769" s="79" t="s">
        <v>163</v>
      </c>
      <c r="E1769" t="s">
        <v>163</v>
      </c>
      <c r="F1769" t="s">
        <v>163</v>
      </c>
      <c r="G1769" t="s">
        <v>163</v>
      </c>
      <c r="H1769" t="s">
        <v>163</v>
      </c>
      <c r="I1769" t="s">
        <v>163</v>
      </c>
      <c r="J1769" t="s">
        <v>163</v>
      </c>
      <c r="K1769" t="s">
        <v>163</v>
      </c>
      <c r="L1769" t="s">
        <v>163</v>
      </c>
      <c r="M1769" t="s">
        <v>163</v>
      </c>
      <c r="N1769" t="s">
        <v>163</v>
      </c>
      <c r="O1769" t="s">
        <v>163</v>
      </c>
      <c r="P1769" t="s">
        <v>163</v>
      </c>
      <c r="Q1769" s="80" t="s">
        <v>163</v>
      </c>
      <c r="R1769" s="79"/>
      <c r="T1769" t="s">
        <v>163</v>
      </c>
      <c r="U1769" t="s">
        <v>163</v>
      </c>
      <c r="V1769" t="s">
        <v>163</v>
      </c>
    </row>
    <row r="1770" spans="2:22" x14ac:dyDescent="0.35">
      <c r="B1770" t="s">
        <v>163</v>
      </c>
      <c r="C1770" s="79" t="s">
        <v>163</v>
      </c>
      <c r="E1770" t="s">
        <v>163</v>
      </c>
      <c r="F1770" t="s">
        <v>163</v>
      </c>
      <c r="G1770" t="s">
        <v>163</v>
      </c>
      <c r="H1770" t="s">
        <v>163</v>
      </c>
      <c r="I1770" t="s">
        <v>163</v>
      </c>
      <c r="J1770" t="s">
        <v>163</v>
      </c>
      <c r="K1770" t="s">
        <v>163</v>
      </c>
      <c r="L1770" t="s">
        <v>163</v>
      </c>
      <c r="M1770" t="s">
        <v>163</v>
      </c>
      <c r="N1770" t="s">
        <v>163</v>
      </c>
      <c r="O1770" t="s">
        <v>163</v>
      </c>
      <c r="P1770" t="s">
        <v>163</v>
      </c>
      <c r="Q1770" s="80" t="s">
        <v>163</v>
      </c>
      <c r="R1770" s="79"/>
      <c r="T1770" t="s">
        <v>163</v>
      </c>
      <c r="U1770" t="s">
        <v>163</v>
      </c>
      <c r="V1770" t="s">
        <v>163</v>
      </c>
    </row>
    <row r="1771" spans="2:22" x14ac:dyDescent="0.35">
      <c r="B1771" t="s">
        <v>163</v>
      </c>
      <c r="C1771" s="79" t="s">
        <v>163</v>
      </c>
      <c r="E1771" t="s">
        <v>163</v>
      </c>
      <c r="F1771" t="s">
        <v>163</v>
      </c>
      <c r="G1771" t="s">
        <v>163</v>
      </c>
      <c r="H1771" t="s">
        <v>163</v>
      </c>
      <c r="I1771" t="s">
        <v>163</v>
      </c>
      <c r="J1771" t="s">
        <v>163</v>
      </c>
      <c r="K1771" t="s">
        <v>163</v>
      </c>
      <c r="L1771" t="s">
        <v>163</v>
      </c>
      <c r="M1771" t="s">
        <v>163</v>
      </c>
      <c r="N1771" t="s">
        <v>163</v>
      </c>
      <c r="O1771" t="s">
        <v>163</v>
      </c>
      <c r="P1771" t="s">
        <v>163</v>
      </c>
      <c r="Q1771" s="80" t="s">
        <v>163</v>
      </c>
      <c r="R1771" s="79"/>
      <c r="T1771" t="s">
        <v>163</v>
      </c>
      <c r="U1771" t="s">
        <v>163</v>
      </c>
      <c r="V1771" t="s">
        <v>163</v>
      </c>
    </row>
    <row r="1772" spans="2:22" x14ac:dyDescent="0.35">
      <c r="B1772" t="s">
        <v>163</v>
      </c>
      <c r="C1772" s="79" t="s">
        <v>163</v>
      </c>
      <c r="E1772" t="s">
        <v>163</v>
      </c>
      <c r="F1772" t="s">
        <v>163</v>
      </c>
      <c r="G1772" t="s">
        <v>163</v>
      </c>
      <c r="H1772" t="s">
        <v>163</v>
      </c>
      <c r="I1772" t="s">
        <v>163</v>
      </c>
      <c r="J1772" t="s">
        <v>163</v>
      </c>
      <c r="K1772" t="s">
        <v>163</v>
      </c>
      <c r="L1772" t="s">
        <v>163</v>
      </c>
      <c r="M1772" t="s">
        <v>163</v>
      </c>
      <c r="N1772" t="s">
        <v>163</v>
      </c>
      <c r="O1772" t="s">
        <v>163</v>
      </c>
      <c r="P1772" t="s">
        <v>163</v>
      </c>
      <c r="Q1772" s="80" t="s">
        <v>163</v>
      </c>
      <c r="R1772" s="79"/>
      <c r="T1772" t="s">
        <v>163</v>
      </c>
      <c r="U1772" t="s">
        <v>163</v>
      </c>
      <c r="V1772" t="s">
        <v>163</v>
      </c>
    </row>
    <row r="1773" spans="2:22" x14ac:dyDescent="0.35">
      <c r="B1773" t="s">
        <v>163</v>
      </c>
      <c r="C1773" s="79" t="s">
        <v>163</v>
      </c>
      <c r="E1773" t="s">
        <v>163</v>
      </c>
      <c r="F1773" t="s">
        <v>163</v>
      </c>
      <c r="G1773" t="s">
        <v>163</v>
      </c>
      <c r="H1773" t="s">
        <v>163</v>
      </c>
      <c r="I1773" t="s">
        <v>163</v>
      </c>
      <c r="J1773" t="s">
        <v>163</v>
      </c>
      <c r="K1773" t="s">
        <v>163</v>
      </c>
      <c r="L1773" t="s">
        <v>163</v>
      </c>
      <c r="M1773" t="s">
        <v>163</v>
      </c>
      <c r="N1773" t="s">
        <v>163</v>
      </c>
      <c r="O1773" t="s">
        <v>163</v>
      </c>
      <c r="P1773" t="s">
        <v>163</v>
      </c>
      <c r="Q1773" s="80" t="s">
        <v>163</v>
      </c>
      <c r="R1773" s="79"/>
      <c r="T1773" t="s">
        <v>163</v>
      </c>
      <c r="U1773" t="s">
        <v>163</v>
      </c>
      <c r="V1773" t="s">
        <v>163</v>
      </c>
    </row>
    <row r="1774" spans="2:22" x14ac:dyDescent="0.35">
      <c r="B1774" t="s">
        <v>163</v>
      </c>
      <c r="C1774" s="79" t="s">
        <v>163</v>
      </c>
      <c r="E1774" t="s">
        <v>163</v>
      </c>
      <c r="F1774" t="s">
        <v>163</v>
      </c>
      <c r="G1774" t="s">
        <v>163</v>
      </c>
      <c r="H1774" t="s">
        <v>163</v>
      </c>
      <c r="I1774" t="s">
        <v>163</v>
      </c>
      <c r="J1774" t="s">
        <v>163</v>
      </c>
      <c r="K1774" t="s">
        <v>163</v>
      </c>
      <c r="L1774" t="s">
        <v>163</v>
      </c>
      <c r="M1774" t="s">
        <v>163</v>
      </c>
      <c r="N1774" t="s">
        <v>163</v>
      </c>
      <c r="O1774" t="s">
        <v>163</v>
      </c>
      <c r="P1774" t="s">
        <v>163</v>
      </c>
      <c r="Q1774" s="80" t="s">
        <v>163</v>
      </c>
      <c r="R1774" s="79"/>
      <c r="T1774" t="s">
        <v>163</v>
      </c>
      <c r="U1774" t="s">
        <v>163</v>
      </c>
      <c r="V1774" t="s">
        <v>163</v>
      </c>
    </row>
    <row r="1775" spans="2:22" x14ac:dyDescent="0.35">
      <c r="B1775" t="s">
        <v>163</v>
      </c>
      <c r="C1775" s="79" t="s">
        <v>163</v>
      </c>
      <c r="E1775" t="s">
        <v>163</v>
      </c>
      <c r="F1775" t="s">
        <v>163</v>
      </c>
      <c r="G1775" t="s">
        <v>163</v>
      </c>
      <c r="H1775" t="s">
        <v>163</v>
      </c>
      <c r="I1775" t="s">
        <v>163</v>
      </c>
      <c r="J1775" t="s">
        <v>163</v>
      </c>
      <c r="K1775" t="s">
        <v>163</v>
      </c>
      <c r="L1775" t="s">
        <v>163</v>
      </c>
      <c r="M1775" t="s">
        <v>163</v>
      </c>
      <c r="N1775" t="s">
        <v>163</v>
      </c>
      <c r="O1775" t="s">
        <v>163</v>
      </c>
      <c r="P1775" t="s">
        <v>163</v>
      </c>
      <c r="Q1775" s="80" t="s">
        <v>163</v>
      </c>
      <c r="R1775" s="79"/>
      <c r="T1775" t="s">
        <v>163</v>
      </c>
      <c r="U1775" t="s">
        <v>163</v>
      </c>
      <c r="V1775" t="s">
        <v>163</v>
      </c>
    </row>
    <row r="1776" spans="2:22" x14ac:dyDescent="0.35">
      <c r="B1776" t="s">
        <v>163</v>
      </c>
      <c r="C1776" s="79" t="s">
        <v>163</v>
      </c>
      <c r="E1776" t="s">
        <v>163</v>
      </c>
      <c r="F1776" t="s">
        <v>163</v>
      </c>
      <c r="G1776" t="s">
        <v>163</v>
      </c>
      <c r="H1776" t="s">
        <v>163</v>
      </c>
      <c r="I1776" t="s">
        <v>163</v>
      </c>
      <c r="J1776" t="s">
        <v>163</v>
      </c>
      <c r="K1776" t="s">
        <v>163</v>
      </c>
      <c r="L1776" t="s">
        <v>163</v>
      </c>
      <c r="M1776" t="s">
        <v>163</v>
      </c>
      <c r="N1776" t="s">
        <v>163</v>
      </c>
      <c r="O1776" t="s">
        <v>163</v>
      </c>
      <c r="P1776" t="s">
        <v>163</v>
      </c>
      <c r="Q1776" s="80" t="s">
        <v>163</v>
      </c>
      <c r="R1776" s="79"/>
      <c r="T1776" t="s">
        <v>163</v>
      </c>
      <c r="U1776" t="s">
        <v>163</v>
      </c>
      <c r="V1776" t="s">
        <v>163</v>
      </c>
    </row>
    <row r="1777" spans="2:22" x14ac:dyDescent="0.35">
      <c r="B1777" t="s">
        <v>163</v>
      </c>
      <c r="C1777" s="79" t="s">
        <v>163</v>
      </c>
      <c r="E1777" t="s">
        <v>163</v>
      </c>
      <c r="F1777" t="s">
        <v>163</v>
      </c>
      <c r="G1777" t="s">
        <v>163</v>
      </c>
      <c r="H1777" t="s">
        <v>163</v>
      </c>
      <c r="I1777" t="s">
        <v>163</v>
      </c>
      <c r="J1777" t="s">
        <v>163</v>
      </c>
      <c r="K1777" t="s">
        <v>163</v>
      </c>
      <c r="L1777" t="s">
        <v>163</v>
      </c>
      <c r="M1777" t="s">
        <v>163</v>
      </c>
      <c r="N1777" t="s">
        <v>163</v>
      </c>
      <c r="O1777" t="s">
        <v>163</v>
      </c>
      <c r="P1777" t="s">
        <v>163</v>
      </c>
      <c r="Q1777" s="80" t="s">
        <v>163</v>
      </c>
      <c r="R1777" s="79"/>
      <c r="T1777" t="s">
        <v>163</v>
      </c>
      <c r="U1777" t="s">
        <v>163</v>
      </c>
      <c r="V1777" t="s">
        <v>163</v>
      </c>
    </row>
    <row r="1778" spans="2:22" x14ac:dyDescent="0.35">
      <c r="B1778" t="s">
        <v>163</v>
      </c>
      <c r="C1778" s="79" t="s">
        <v>163</v>
      </c>
      <c r="E1778" t="s">
        <v>163</v>
      </c>
      <c r="F1778" t="s">
        <v>163</v>
      </c>
      <c r="G1778" t="s">
        <v>163</v>
      </c>
      <c r="H1778" t="s">
        <v>163</v>
      </c>
      <c r="I1778" t="s">
        <v>163</v>
      </c>
      <c r="J1778" t="s">
        <v>163</v>
      </c>
      <c r="K1778" t="s">
        <v>163</v>
      </c>
      <c r="L1778" t="s">
        <v>163</v>
      </c>
      <c r="M1778" t="s">
        <v>163</v>
      </c>
      <c r="N1778" t="s">
        <v>163</v>
      </c>
      <c r="O1778" t="s">
        <v>163</v>
      </c>
      <c r="P1778" t="s">
        <v>163</v>
      </c>
      <c r="Q1778" s="80" t="s">
        <v>163</v>
      </c>
      <c r="R1778" s="79"/>
      <c r="T1778" t="s">
        <v>163</v>
      </c>
      <c r="U1778" t="s">
        <v>163</v>
      </c>
      <c r="V1778" t="s">
        <v>163</v>
      </c>
    </row>
    <row r="1779" spans="2:22" x14ac:dyDescent="0.35">
      <c r="B1779" t="s">
        <v>163</v>
      </c>
      <c r="C1779" s="79" t="s">
        <v>163</v>
      </c>
      <c r="E1779" t="s">
        <v>163</v>
      </c>
      <c r="F1779" t="s">
        <v>163</v>
      </c>
      <c r="G1779" t="s">
        <v>163</v>
      </c>
      <c r="H1779" t="s">
        <v>163</v>
      </c>
      <c r="I1779" t="s">
        <v>163</v>
      </c>
      <c r="J1779" t="s">
        <v>163</v>
      </c>
      <c r="K1779" t="s">
        <v>163</v>
      </c>
      <c r="L1779" t="s">
        <v>163</v>
      </c>
      <c r="M1779" t="s">
        <v>163</v>
      </c>
      <c r="N1779" t="s">
        <v>163</v>
      </c>
      <c r="O1779" t="s">
        <v>163</v>
      </c>
      <c r="P1779" t="s">
        <v>163</v>
      </c>
      <c r="Q1779" s="80" t="s">
        <v>163</v>
      </c>
      <c r="R1779" s="79"/>
      <c r="T1779" t="s">
        <v>163</v>
      </c>
      <c r="U1779" t="s">
        <v>163</v>
      </c>
      <c r="V1779" t="s">
        <v>163</v>
      </c>
    </row>
    <row r="1780" spans="2:22" x14ac:dyDescent="0.35">
      <c r="B1780" t="s">
        <v>163</v>
      </c>
      <c r="C1780" s="79" t="s">
        <v>163</v>
      </c>
      <c r="E1780" t="s">
        <v>163</v>
      </c>
      <c r="F1780" t="s">
        <v>163</v>
      </c>
      <c r="G1780" t="s">
        <v>163</v>
      </c>
      <c r="H1780" t="s">
        <v>163</v>
      </c>
      <c r="I1780" t="s">
        <v>163</v>
      </c>
      <c r="J1780" t="s">
        <v>163</v>
      </c>
      <c r="K1780" t="s">
        <v>163</v>
      </c>
      <c r="L1780" t="s">
        <v>163</v>
      </c>
      <c r="M1780" t="s">
        <v>163</v>
      </c>
      <c r="N1780" t="s">
        <v>163</v>
      </c>
      <c r="O1780" t="s">
        <v>163</v>
      </c>
      <c r="P1780" t="s">
        <v>163</v>
      </c>
      <c r="Q1780" s="80" t="s">
        <v>163</v>
      </c>
      <c r="R1780" s="79"/>
      <c r="T1780" t="s">
        <v>163</v>
      </c>
      <c r="U1780" t="s">
        <v>163</v>
      </c>
      <c r="V1780" t="s">
        <v>163</v>
      </c>
    </row>
    <row r="1781" spans="2:22" x14ac:dyDescent="0.35">
      <c r="B1781" t="s">
        <v>163</v>
      </c>
      <c r="C1781" s="79" t="s">
        <v>163</v>
      </c>
      <c r="E1781" t="s">
        <v>163</v>
      </c>
      <c r="F1781" t="s">
        <v>163</v>
      </c>
      <c r="G1781" t="s">
        <v>163</v>
      </c>
      <c r="H1781" t="s">
        <v>163</v>
      </c>
      <c r="I1781" t="s">
        <v>163</v>
      </c>
      <c r="J1781" t="s">
        <v>163</v>
      </c>
      <c r="K1781" t="s">
        <v>163</v>
      </c>
      <c r="L1781" t="s">
        <v>163</v>
      </c>
      <c r="M1781" t="s">
        <v>163</v>
      </c>
      <c r="N1781" t="s">
        <v>163</v>
      </c>
      <c r="O1781" t="s">
        <v>163</v>
      </c>
      <c r="P1781" t="s">
        <v>163</v>
      </c>
      <c r="Q1781" s="80" t="s">
        <v>163</v>
      </c>
      <c r="R1781" s="79"/>
      <c r="T1781" t="s">
        <v>163</v>
      </c>
      <c r="U1781" t="s">
        <v>163</v>
      </c>
      <c r="V1781" t="s">
        <v>163</v>
      </c>
    </row>
    <row r="1782" spans="2:22" x14ac:dyDescent="0.35">
      <c r="B1782" t="s">
        <v>163</v>
      </c>
      <c r="C1782" s="79" t="s">
        <v>163</v>
      </c>
      <c r="E1782" t="s">
        <v>163</v>
      </c>
      <c r="F1782" t="s">
        <v>163</v>
      </c>
      <c r="G1782" t="s">
        <v>163</v>
      </c>
      <c r="H1782" t="s">
        <v>163</v>
      </c>
      <c r="I1782" t="s">
        <v>163</v>
      </c>
      <c r="J1782" t="s">
        <v>163</v>
      </c>
      <c r="K1782" t="s">
        <v>163</v>
      </c>
      <c r="L1782" t="s">
        <v>163</v>
      </c>
      <c r="M1782" t="s">
        <v>163</v>
      </c>
      <c r="N1782" t="s">
        <v>163</v>
      </c>
      <c r="O1782" t="s">
        <v>163</v>
      </c>
      <c r="P1782" t="s">
        <v>163</v>
      </c>
      <c r="Q1782" s="80" t="s">
        <v>163</v>
      </c>
      <c r="R1782" s="79"/>
      <c r="T1782" t="s">
        <v>163</v>
      </c>
      <c r="U1782" t="s">
        <v>163</v>
      </c>
      <c r="V1782" t="s">
        <v>163</v>
      </c>
    </row>
    <row r="1783" spans="2:22" x14ac:dyDescent="0.35">
      <c r="B1783" t="s">
        <v>163</v>
      </c>
      <c r="C1783" s="79" t="s">
        <v>163</v>
      </c>
      <c r="E1783" t="s">
        <v>163</v>
      </c>
      <c r="F1783" t="s">
        <v>163</v>
      </c>
      <c r="G1783" t="s">
        <v>163</v>
      </c>
      <c r="H1783" t="s">
        <v>163</v>
      </c>
      <c r="I1783" t="s">
        <v>163</v>
      </c>
      <c r="J1783" t="s">
        <v>163</v>
      </c>
      <c r="K1783" t="s">
        <v>163</v>
      </c>
      <c r="L1783" t="s">
        <v>163</v>
      </c>
      <c r="M1783" t="s">
        <v>163</v>
      </c>
      <c r="N1783" t="s">
        <v>163</v>
      </c>
      <c r="O1783" t="s">
        <v>163</v>
      </c>
      <c r="P1783" t="s">
        <v>163</v>
      </c>
      <c r="Q1783" s="80" t="s">
        <v>163</v>
      </c>
      <c r="R1783" s="79"/>
      <c r="T1783" t="s">
        <v>163</v>
      </c>
      <c r="U1783" t="s">
        <v>163</v>
      </c>
      <c r="V1783" t="s">
        <v>163</v>
      </c>
    </row>
    <row r="1784" spans="2:22" x14ac:dyDescent="0.35">
      <c r="B1784" t="s">
        <v>163</v>
      </c>
      <c r="C1784" s="79" t="s">
        <v>163</v>
      </c>
      <c r="E1784" t="s">
        <v>163</v>
      </c>
      <c r="F1784" t="s">
        <v>163</v>
      </c>
      <c r="G1784" t="s">
        <v>163</v>
      </c>
      <c r="H1784" t="s">
        <v>163</v>
      </c>
      <c r="I1784" t="s">
        <v>163</v>
      </c>
      <c r="J1784" t="s">
        <v>163</v>
      </c>
      <c r="K1784" t="s">
        <v>163</v>
      </c>
      <c r="L1784" t="s">
        <v>163</v>
      </c>
      <c r="M1784" t="s">
        <v>163</v>
      </c>
      <c r="N1784" t="s">
        <v>163</v>
      </c>
      <c r="O1784" t="s">
        <v>163</v>
      </c>
      <c r="P1784" t="s">
        <v>163</v>
      </c>
      <c r="Q1784" s="80" t="s">
        <v>163</v>
      </c>
      <c r="R1784" s="79"/>
      <c r="T1784" t="s">
        <v>163</v>
      </c>
      <c r="U1784" t="s">
        <v>163</v>
      </c>
      <c r="V1784" t="s">
        <v>163</v>
      </c>
    </row>
    <row r="1785" spans="2:22" x14ac:dyDescent="0.35">
      <c r="B1785" t="s">
        <v>163</v>
      </c>
      <c r="C1785" s="79" t="s">
        <v>163</v>
      </c>
      <c r="E1785" t="s">
        <v>163</v>
      </c>
      <c r="F1785" t="s">
        <v>163</v>
      </c>
      <c r="G1785" t="s">
        <v>163</v>
      </c>
      <c r="H1785" t="s">
        <v>163</v>
      </c>
      <c r="I1785" t="s">
        <v>163</v>
      </c>
      <c r="J1785" t="s">
        <v>163</v>
      </c>
      <c r="K1785" t="s">
        <v>163</v>
      </c>
      <c r="L1785" t="s">
        <v>163</v>
      </c>
      <c r="M1785" t="s">
        <v>163</v>
      </c>
      <c r="N1785" t="s">
        <v>163</v>
      </c>
      <c r="O1785" t="s">
        <v>163</v>
      </c>
      <c r="P1785" t="s">
        <v>163</v>
      </c>
      <c r="Q1785" s="80" t="s">
        <v>163</v>
      </c>
      <c r="R1785" s="79"/>
      <c r="T1785" t="s">
        <v>163</v>
      </c>
      <c r="U1785" t="s">
        <v>163</v>
      </c>
      <c r="V1785" t="s">
        <v>163</v>
      </c>
    </row>
    <row r="1786" spans="2:22" x14ac:dyDescent="0.35">
      <c r="B1786" t="s">
        <v>163</v>
      </c>
      <c r="C1786" s="79" t="s">
        <v>163</v>
      </c>
      <c r="E1786" t="s">
        <v>163</v>
      </c>
      <c r="F1786" t="s">
        <v>163</v>
      </c>
      <c r="G1786" t="s">
        <v>163</v>
      </c>
      <c r="H1786" t="s">
        <v>163</v>
      </c>
      <c r="I1786" t="s">
        <v>163</v>
      </c>
      <c r="J1786" t="s">
        <v>163</v>
      </c>
      <c r="K1786" t="s">
        <v>163</v>
      </c>
      <c r="L1786" t="s">
        <v>163</v>
      </c>
      <c r="M1786" t="s">
        <v>163</v>
      </c>
      <c r="N1786" t="s">
        <v>163</v>
      </c>
      <c r="O1786" t="s">
        <v>163</v>
      </c>
      <c r="P1786" t="s">
        <v>163</v>
      </c>
      <c r="Q1786" s="80" t="s">
        <v>163</v>
      </c>
      <c r="R1786" s="79"/>
      <c r="T1786" t="s">
        <v>163</v>
      </c>
      <c r="U1786" t="s">
        <v>163</v>
      </c>
      <c r="V1786" t="s">
        <v>163</v>
      </c>
    </row>
    <row r="1787" spans="2:22" x14ac:dyDescent="0.35">
      <c r="B1787" t="s">
        <v>163</v>
      </c>
      <c r="C1787" s="79" t="s">
        <v>163</v>
      </c>
      <c r="E1787" t="s">
        <v>163</v>
      </c>
      <c r="F1787" t="s">
        <v>163</v>
      </c>
      <c r="G1787" t="s">
        <v>163</v>
      </c>
      <c r="H1787" t="s">
        <v>163</v>
      </c>
      <c r="I1787" t="s">
        <v>163</v>
      </c>
      <c r="J1787" t="s">
        <v>163</v>
      </c>
      <c r="K1787" t="s">
        <v>163</v>
      </c>
      <c r="L1787" t="s">
        <v>163</v>
      </c>
      <c r="M1787" t="s">
        <v>163</v>
      </c>
      <c r="N1787" t="s">
        <v>163</v>
      </c>
      <c r="O1787" t="s">
        <v>163</v>
      </c>
      <c r="P1787" t="s">
        <v>163</v>
      </c>
      <c r="Q1787" s="80" t="s">
        <v>163</v>
      </c>
      <c r="R1787" s="79"/>
      <c r="T1787" t="s">
        <v>163</v>
      </c>
      <c r="U1787" t="s">
        <v>163</v>
      </c>
      <c r="V1787" t="s">
        <v>163</v>
      </c>
    </row>
    <row r="1788" spans="2:22" x14ac:dyDescent="0.35">
      <c r="B1788" t="s">
        <v>163</v>
      </c>
      <c r="C1788" s="79" t="s">
        <v>163</v>
      </c>
      <c r="E1788" t="s">
        <v>163</v>
      </c>
      <c r="F1788" t="s">
        <v>163</v>
      </c>
      <c r="G1788" t="s">
        <v>163</v>
      </c>
      <c r="H1788" t="s">
        <v>163</v>
      </c>
      <c r="I1788" t="s">
        <v>163</v>
      </c>
      <c r="J1788" t="s">
        <v>163</v>
      </c>
      <c r="K1788" t="s">
        <v>163</v>
      </c>
      <c r="L1788" t="s">
        <v>163</v>
      </c>
      <c r="M1788" t="s">
        <v>163</v>
      </c>
      <c r="N1788" t="s">
        <v>163</v>
      </c>
      <c r="O1788" t="s">
        <v>163</v>
      </c>
      <c r="P1788" t="s">
        <v>163</v>
      </c>
      <c r="Q1788" s="80" t="s">
        <v>163</v>
      </c>
      <c r="R1788" s="79"/>
      <c r="T1788" t="s">
        <v>163</v>
      </c>
      <c r="U1788" t="s">
        <v>163</v>
      </c>
      <c r="V1788" t="s">
        <v>163</v>
      </c>
    </row>
    <row r="1789" spans="2:22" x14ac:dyDescent="0.35">
      <c r="B1789" t="s">
        <v>163</v>
      </c>
      <c r="C1789" s="79" t="s">
        <v>163</v>
      </c>
      <c r="E1789" t="s">
        <v>163</v>
      </c>
      <c r="F1789" t="s">
        <v>163</v>
      </c>
      <c r="G1789" t="s">
        <v>163</v>
      </c>
      <c r="H1789" t="s">
        <v>163</v>
      </c>
      <c r="I1789" t="s">
        <v>163</v>
      </c>
      <c r="J1789" t="s">
        <v>163</v>
      </c>
      <c r="K1789" t="s">
        <v>163</v>
      </c>
      <c r="L1789" t="s">
        <v>163</v>
      </c>
      <c r="M1789" t="s">
        <v>163</v>
      </c>
      <c r="N1789" t="s">
        <v>163</v>
      </c>
      <c r="O1789" t="s">
        <v>163</v>
      </c>
      <c r="P1789" t="s">
        <v>163</v>
      </c>
      <c r="Q1789" s="80" t="s">
        <v>163</v>
      </c>
      <c r="R1789" s="79"/>
      <c r="T1789" t="s">
        <v>163</v>
      </c>
      <c r="U1789" t="s">
        <v>163</v>
      </c>
      <c r="V1789" t="s">
        <v>163</v>
      </c>
    </row>
    <row r="1790" spans="2:22" x14ac:dyDescent="0.35">
      <c r="B1790" t="s">
        <v>163</v>
      </c>
      <c r="C1790" s="79" t="s">
        <v>163</v>
      </c>
      <c r="E1790" t="s">
        <v>163</v>
      </c>
      <c r="F1790" t="s">
        <v>163</v>
      </c>
      <c r="G1790" t="s">
        <v>163</v>
      </c>
      <c r="H1790" t="s">
        <v>163</v>
      </c>
      <c r="I1790" t="s">
        <v>163</v>
      </c>
      <c r="J1790" t="s">
        <v>163</v>
      </c>
      <c r="K1790" t="s">
        <v>163</v>
      </c>
      <c r="L1790" t="s">
        <v>163</v>
      </c>
      <c r="M1790" t="s">
        <v>163</v>
      </c>
      <c r="N1790" t="s">
        <v>163</v>
      </c>
      <c r="O1790" t="s">
        <v>163</v>
      </c>
      <c r="P1790" t="s">
        <v>163</v>
      </c>
      <c r="Q1790" s="80" t="s">
        <v>163</v>
      </c>
      <c r="R1790" s="79"/>
      <c r="T1790" t="s">
        <v>163</v>
      </c>
      <c r="U1790" t="s">
        <v>163</v>
      </c>
      <c r="V1790" t="s">
        <v>163</v>
      </c>
    </row>
    <row r="1791" spans="2:22" x14ac:dyDescent="0.35">
      <c r="B1791" t="s">
        <v>163</v>
      </c>
      <c r="C1791" s="79" t="s">
        <v>163</v>
      </c>
      <c r="E1791" t="s">
        <v>163</v>
      </c>
      <c r="F1791" t="s">
        <v>163</v>
      </c>
      <c r="G1791" t="s">
        <v>163</v>
      </c>
      <c r="H1791" t="s">
        <v>163</v>
      </c>
      <c r="I1791" t="s">
        <v>163</v>
      </c>
      <c r="J1791" t="s">
        <v>163</v>
      </c>
      <c r="K1791" t="s">
        <v>163</v>
      </c>
      <c r="L1791" t="s">
        <v>163</v>
      </c>
      <c r="M1791" t="s">
        <v>163</v>
      </c>
      <c r="N1791" t="s">
        <v>163</v>
      </c>
      <c r="O1791" t="s">
        <v>163</v>
      </c>
      <c r="P1791" t="s">
        <v>163</v>
      </c>
      <c r="Q1791" s="80" t="s">
        <v>163</v>
      </c>
      <c r="R1791" s="79"/>
      <c r="T1791" t="s">
        <v>163</v>
      </c>
      <c r="U1791" t="s">
        <v>163</v>
      </c>
      <c r="V1791" t="s">
        <v>163</v>
      </c>
    </row>
    <row r="1792" spans="2:22" x14ac:dyDescent="0.35">
      <c r="B1792" t="s">
        <v>163</v>
      </c>
      <c r="C1792" s="79" t="s">
        <v>163</v>
      </c>
      <c r="E1792" t="s">
        <v>163</v>
      </c>
      <c r="F1792" t="s">
        <v>163</v>
      </c>
      <c r="G1792" t="s">
        <v>163</v>
      </c>
      <c r="H1792" t="s">
        <v>163</v>
      </c>
      <c r="I1792" t="s">
        <v>163</v>
      </c>
      <c r="J1792" t="s">
        <v>163</v>
      </c>
      <c r="K1792" t="s">
        <v>163</v>
      </c>
      <c r="L1792" t="s">
        <v>163</v>
      </c>
      <c r="M1792" t="s">
        <v>163</v>
      </c>
      <c r="N1792" t="s">
        <v>163</v>
      </c>
      <c r="O1792" t="s">
        <v>163</v>
      </c>
      <c r="P1792" t="s">
        <v>163</v>
      </c>
      <c r="Q1792" s="80" t="s">
        <v>163</v>
      </c>
      <c r="R1792" s="79"/>
      <c r="T1792" t="s">
        <v>163</v>
      </c>
      <c r="U1792" t="s">
        <v>163</v>
      </c>
      <c r="V1792" t="s">
        <v>163</v>
      </c>
    </row>
    <row r="1793" spans="2:22" x14ac:dyDescent="0.35">
      <c r="B1793" t="s">
        <v>163</v>
      </c>
      <c r="C1793" s="79" t="s">
        <v>163</v>
      </c>
      <c r="E1793" t="s">
        <v>163</v>
      </c>
      <c r="F1793" t="s">
        <v>163</v>
      </c>
      <c r="G1793" t="s">
        <v>163</v>
      </c>
      <c r="H1793" t="s">
        <v>163</v>
      </c>
      <c r="I1793" t="s">
        <v>163</v>
      </c>
      <c r="J1793" t="s">
        <v>163</v>
      </c>
      <c r="K1793" t="s">
        <v>163</v>
      </c>
      <c r="L1793" t="s">
        <v>163</v>
      </c>
      <c r="M1793" t="s">
        <v>163</v>
      </c>
      <c r="N1793" t="s">
        <v>163</v>
      </c>
      <c r="O1793" t="s">
        <v>163</v>
      </c>
      <c r="P1793" t="s">
        <v>163</v>
      </c>
      <c r="Q1793" s="80" t="s">
        <v>163</v>
      </c>
      <c r="R1793" s="79"/>
      <c r="T1793" t="s">
        <v>163</v>
      </c>
      <c r="U1793" t="s">
        <v>163</v>
      </c>
      <c r="V1793" t="s">
        <v>163</v>
      </c>
    </row>
    <row r="1794" spans="2:22" x14ac:dyDescent="0.35">
      <c r="B1794" t="s">
        <v>163</v>
      </c>
      <c r="C1794" s="79" t="s">
        <v>163</v>
      </c>
      <c r="E1794" t="s">
        <v>163</v>
      </c>
      <c r="F1794" t="s">
        <v>163</v>
      </c>
      <c r="G1794" t="s">
        <v>163</v>
      </c>
      <c r="H1794" t="s">
        <v>163</v>
      </c>
      <c r="I1794" t="s">
        <v>163</v>
      </c>
      <c r="J1794" t="s">
        <v>163</v>
      </c>
      <c r="K1794" t="s">
        <v>163</v>
      </c>
      <c r="L1794" t="s">
        <v>163</v>
      </c>
      <c r="M1794" t="s">
        <v>163</v>
      </c>
      <c r="N1794" t="s">
        <v>163</v>
      </c>
      <c r="O1794" t="s">
        <v>163</v>
      </c>
      <c r="P1794" t="s">
        <v>163</v>
      </c>
      <c r="Q1794" s="80" t="s">
        <v>163</v>
      </c>
      <c r="R1794" s="79"/>
      <c r="T1794" t="s">
        <v>163</v>
      </c>
      <c r="U1794" t="s">
        <v>163</v>
      </c>
      <c r="V1794" t="s">
        <v>163</v>
      </c>
    </row>
    <row r="1795" spans="2:22" x14ac:dyDescent="0.35">
      <c r="B1795" t="s">
        <v>163</v>
      </c>
      <c r="C1795" s="79" t="s">
        <v>163</v>
      </c>
      <c r="E1795" t="s">
        <v>163</v>
      </c>
      <c r="F1795" t="s">
        <v>163</v>
      </c>
      <c r="G1795" t="s">
        <v>163</v>
      </c>
      <c r="H1795" t="s">
        <v>163</v>
      </c>
      <c r="I1795" t="s">
        <v>163</v>
      </c>
      <c r="J1795" t="s">
        <v>163</v>
      </c>
      <c r="K1795" t="s">
        <v>163</v>
      </c>
      <c r="L1795" t="s">
        <v>163</v>
      </c>
      <c r="M1795" t="s">
        <v>163</v>
      </c>
      <c r="N1795" t="s">
        <v>163</v>
      </c>
      <c r="O1795" t="s">
        <v>163</v>
      </c>
      <c r="P1795" t="s">
        <v>163</v>
      </c>
      <c r="Q1795" s="80" t="s">
        <v>163</v>
      </c>
      <c r="R1795" s="79"/>
      <c r="T1795" t="s">
        <v>163</v>
      </c>
      <c r="U1795" t="s">
        <v>163</v>
      </c>
      <c r="V1795" t="s">
        <v>163</v>
      </c>
    </row>
    <row r="1796" spans="2:22" x14ac:dyDescent="0.35">
      <c r="B1796" t="s">
        <v>163</v>
      </c>
      <c r="C1796" s="79" t="s">
        <v>163</v>
      </c>
      <c r="E1796" t="s">
        <v>163</v>
      </c>
      <c r="F1796" t="s">
        <v>163</v>
      </c>
      <c r="G1796" t="s">
        <v>163</v>
      </c>
      <c r="H1796" t="s">
        <v>163</v>
      </c>
      <c r="I1796" t="s">
        <v>163</v>
      </c>
      <c r="J1796" t="s">
        <v>163</v>
      </c>
      <c r="K1796" t="s">
        <v>163</v>
      </c>
      <c r="L1796" t="s">
        <v>163</v>
      </c>
      <c r="M1796" t="s">
        <v>163</v>
      </c>
      <c r="N1796" t="s">
        <v>163</v>
      </c>
      <c r="O1796" t="s">
        <v>163</v>
      </c>
      <c r="P1796" t="s">
        <v>163</v>
      </c>
      <c r="Q1796" s="80" t="s">
        <v>163</v>
      </c>
      <c r="R1796" s="79"/>
      <c r="T1796" t="s">
        <v>163</v>
      </c>
      <c r="U1796" t="s">
        <v>163</v>
      </c>
      <c r="V1796" t="s">
        <v>163</v>
      </c>
    </row>
    <row r="1797" spans="2:22" x14ac:dyDescent="0.35">
      <c r="B1797" t="s">
        <v>163</v>
      </c>
      <c r="C1797" s="79" t="s">
        <v>163</v>
      </c>
      <c r="E1797" t="s">
        <v>163</v>
      </c>
      <c r="F1797" t="s">
        <v>163</v>
      </c>
      <c r="G1797" t="s">
        <v>163</v>
      </c>
      <c r="H1797" t="s">
        <v>163</v>
      </c>
      <c r="I1797" t="s">
        <v>163</v>
      </c>
      <c r="J1797" t="s">
        <v>163</v>
      </c>
      <c r="K1797" t="s">
        <v>163</v>
      </c>
      <c r="L1797" t="s">
        <v>163</v>
      </c>
      <c r="M1797" t="s">
        <v>163</v>
      </c>
      <c r="N1797" t="s">
        <v>163</v>
      </c>
      <c r="O1797" t="s">
        <v>163</v>
      </c>
      <c r="P1797" t="s">
        <v>163</v>
      </c>
      <c r="Q1797" s="80" t="s">
        <v>163</v>
      </c>
      <c r="R1797" s="79"/>
      <c r="T1797" t="s">
        <v>163</v>
      </c>
      <c r="U1797" t="s">
        <v>163</v>
      </c>
      <c r="V1797" t="s">
        <v>163</v>
      </c>
    </row>
    <row r="1798" spans="2:22" x14ac:dyDescent="0.35">
      <c r="B1798" t="s">
        <v>163</v>
      </c>
      <c r="C1798" s="79" t="s">
        <v>163</v>
      </c>
      <c r="E1798" t="s">
        <v>163</v>
      </c>
      <c r="F1798" t="s">
        <v>163</v>
      </c>
      <c r="G1798" t="s">
        <v>163</v>
      </c>
      <c r="H1798" t="s">
        <v>163</v>
      </c>
      <c r="I1798" t="s">
        <v>163</v>
      </c>
      <c r="J1798" t="s">
        <v>163</v>
      </c>
      <c r="K1798" t="s">
        <v>163</v>
      </c>
      <c r="L1798" t="s">
        <v>163</v>
      </c>
      <c r="M1798" t="s">
        <v>163</v>
      </c>
      <c r="N1798" t="s">
        <v>163</v>
      </c>
      <c r="O1798" t="s">
        <v>163</v>
      </c>
      <c r="P1798" t="s">
        <v>163</v>
      </c>
      <c r="Q1798" s="80" t="s">
        <v>163</v>
      </c>
      <c r="R1798" s="79"/>
      <c r="T1798" t="s">
        <v>163</v>
      </c>
      <c r="U1798" t="s">
        <v>163</v>
      </c>
      <c r="V1798" t="s">
        <v>163</v>
      </c>
    </row>
    <row r="1799" spans="2:22" x14ac:dyDescent="0.35">
      <c r="B1799" t="s">
        <v>163</v>
      </c>
      <c r="C1799" s="79" t="s">
        <v>163</v>
      </c>
      <c r="E1799" t="s">
        <v>163</v>
      </c>
      <c r="F1799" t="s">
        <v>163</v>
      </c>
      <c r="G1799" t="s">
        <v>163</v>
      </c>
      <c r="H1799" t="s">
        <v>163</v>
      </c>
      <c r="I1799" t="s">
        <v>163</v>
      </c>
      <c r="J1799" t="s">
        <v>163</v>
      </c>
      <c r="K1799" t="s">
        <v>163</v>
      </c>
      <c r="L1799" t="s">
        <v>163</v>
      </c>
      <c r="M1799" t="s">
        <v>163</v>
      </c>
      <c r="N1799" t="s">
        <v>163</v>
      </c>
      <c r="O1799" t="s">
        <v>163</v>
      </c>
      <c r="P1799" t="s">
        <v>163</v>
      </c>
      <c r="Q1799" s="80" t="s">
        <v>163</v>
      </c>
      <c r="R1799" s="79"/>
      <c r="T1799" t="s">
        <v>163</v>
      </c>
      <c r="U1799" t="s">
        <v>163</v>
      </c>
      <c r="V1799" t="s">
        <v>163</v>
      </c>
    </row>
    <row r="1800" spans="2:22" x14ac:dyDescent="0.35">
      <c r="B1800" t="s">
        <v>163</v>
      </c>
      <c r="C1800" s="79" t="s">
        <v>163</v>
      </c>
      <c r="E1800" t="s">
        <v>163</v>
      </c>
      <c r="F1800" t="s">
        <v>163</v>
      </c>
      <c r="G1800" t="s">
        <v>163</v>
      </c>
      <c r="H1800" t="s">
        <v>163</v>
      </c>
      <c r="I1800" t="s">
        <v>163</v>
      </c>
      <c r="J1800" t="s">
        <v>163</v>
      </c>
      <c r="K1800" t="s">
        <v>163</v>
      </c>
      <c r="L1800" t="s">
        <v>163</v>
      </c>
      <c r="M1800" t="s">
        <v>163</v>
      </c>
      <c r="N1800" t="s">
        <v>163</v>
      </c>
      <c r="O1800" t="s">
        <v>163</v>
      </c>
      <c r="P1800" t="s">
        <v>163</v>
      </c>
      <c r="Q1800" s="80" t="s">
        <v>163</v>
      </c>
      <c r="R1800" s="79"/>
      <c r="T1800" t="s">
        <v>163</v>
      </c>
      <c r="U1800" t="s">
        <v>163</v>
      </c>
      <c r="V1800" t="s">
        <v>163</v>
      </c>
    </row>
    <row r="1801" spans="2:22" x14ac:dyDescent="0.35">
      <c r="B1801" t="s">
        <v>163</v>
      </c>
      <c r="C1801" s="79" t="s">
        <v>163</v>
      </c>
      <c r="E1801" t="s">
        <v>163</v>
      </c>
      <c r="F1801" t="s">
        <v>163</v>
      </c>
      <c r="G1801" t="s">
        <v>163</v>
      </c>
      <c r="H1801" t="s">
        <v>163</v>
      </c>
      <c r="I1801" t="s">
        <v>163</v>
      </c>
      <c r="J1801" t="s">
        <v>163</v>
      </c>
      <c r="K1801" t="s">
        <v>163</v>
      </c>
      <c r="L1801" t="s">
        <v>163</v>
      </c>
      <c r="M1801" t="s">
        <v>163</v>
      </c>
      <c r="N1801" t="s">
        <v>163</v>
      </c>
      <c r="O1801" t="s">
        <v>163</v>
      </c>
      <c r="P1801" t="s">
        <v>163</v>
      </c>
      <c r="Q1801" s="80" t="s">
        <v>163</v>
      </c>
      <c r="R1801" s="79"/>
      <c r="T1801" t="s">
        <v>163</v>
      </c>
      <c r="U1801" t="s">
        <v>163</v>
      </c>
      <c r="V1801" t="s">
        <v>163</v>
      </c>
    </row>
    <row r="1802" spans="2:22" x14ac:dyDescent="0.35">
      <c r="B1802" t="s">
        <v>163</v>
      </c>
      <c r="C1802" s="79" t="s">
        <v>163</v>
      </c>
      <c r="E1802" t="s">
        <v>163</v>
      </c>
      <c r="F1802" t="s">
        <v>163</v>
      </c>
      <c r="G1802" t="s">
        <v>163</v>
      </c>
      <c r="H1802" t="s">
        <v>163</v>
      </c>
      <c r="I1802" t="s">
        <v>163</v>
      </c>
      <c r="J1802" t="s">
        <v>163</v>
      </c>
      <c r="K1802" t="s">
        <v>163</v>
      </c>
      <c r="L1802" t="s">
        <v>163</v>
      </c>
      <c r="M1802" t="s">
        <v>163</v>
      </c>
      <c r="N1802" t="s">
        <v>163</v>
      </c>
      <c r="O1802" t="s">
        <v>163</v>
      </c>
      <c r="P1802" t="s">
        <v>163</v>
      </c>
      <c r="Q1802" s="80" t="s">
        <v>163</v>
      </c>
      <c r="R1802" s="79"/>
      <c r="T1802" t="s">
        <v>163</v>
      </c>
      <c r="U1802" t="s">
        <v>163</v>
      </c>
      <c r="V1802" t="s">
        <v>163</v>
      </c>
    </row>
    <row r="1803" spans="2:22" x14ac:dyDescent="0.35">
      <c r="B1803" t="s">
        <v>163</v>
      </c>
      <c r="C1803" s="79" t="s">
        <v>163</v>
      </c>
      <c r="E1803" t="s">
        <v>163</v>
      </c>
      <c r="F1803" t="s">
        <v>163</v>
      </c>
      <c r="G1803" t="s">
        <v>163</v>
      </c>
      <c r="H1803" t="s">
        <v>163</v>
      </c>
      <c r="I1803" t="s">
        <v>163</v>
      </c>
      <c r="J1803" t="s">
        <v>163</v>
      </c>
      <c r="K1803" t="s">
        <v>163</v>
      </c>
      <c r="L1803" t="s">
        <v>163</v>
      </c>
      <c r="M1803" t="s">
        <v>163</v>
      </c>
      <c r="N1803" t="s">
        <v>163</v>
      </c>
      <c r="O1803" t="s">
        <v>163</v>
      </c>
      <c r="P1803" t="s">
        <v>163</v>
      </c>
      <c r="Q1803" s="80" t="s">
        <v>163</v>
      </c>
      <c r="R1803" s="79"/>
      <c r="T1803" t="s">
        <v>163</v>
      </c>
      <c r="U1803" t="s">
        <v>163</v>
      </c>
      <c r="V1803" t="s">
        <v>163</v>
      </c>
    </row>
    <row r="1804" spans="2:22" x14ac:dyDescent="0.35">
      <c r="B1804" t="s">
        <v>163</v>
      </c>
      <c r="C1804" s="79" t="s">
        <v>163</v>
      </c>
      <c r="E1804" t="s">
        <v>163</v>
      </c>
      <c r="F1804" t="s">
        <v>163</v>
      </c>
      <c r="G1804" t="s">
        <v>163</v>
      </c>
      <c r="H1804" t="s">
        <v>163</v>
      </c>
      <c r="I1804" t="s">
        <v>163</v>
      </c>
      <c r="J1804" t="s">
        <v>163</v>
      </c>
      <c r="K1804" t="s">
        <v>163</v>
      </c>
      <c r="L1804" t="s">
        <v>163</v>
      </c>
      <c r="M1804" t="s">
        <v>163</v>
      </c>
      <c r="N1804" t="s">
        <v>163</v>
      </c>
      <c r="O1804" t="s">
        <v>163</v>
      </c>
      <c r="P1804" t="s">
        <v>163</v>
      </c>
      <c r="Q1804" s="80" t="s">
        <v>163</v>
      </c>
      <c r="R1804" s="79"/>
      <c r="T1804" t="s">
        <v>163</v>
      </c>
      <c r="U1804" t="s">
        <v>163</v>
      </c>
      <c r="V1804" t="s">
        <v>163</v>
      </c>
    </row>
    <row r="1805" spans="2:22" x14ac:dyDescent="0.35">
      <c r="B1805" t="s">
        <v>163</v>
      </c>
      <c r="C1805" s="79" t="s">
        <v>163</v>
      </c>
      <c r="E1805" t="s">
        <v>163</v>
      </c>
      <c r="F1805" t="s">
        <v>163</v>
      </c>
      <c r="G1805" t="s">
        <v>163</v>
      </c>
      <c r="H1805" t="s">
        <v>163</v>
      </c>
      <c r="I1805" t="s">
        <v>163</v>
      </c>
      <c r="J1805" t="s">
        <v>163</v>
      </c>
      <c r="K1805" t="s">
        <v>163</v>
      </c>
      <c r="L1805" t="s">
        <v>163</v>
      </c>
      <c r="M1805" t="s">
        <v>163</v>
      </c>
      <c r="N1805" t="s">
        <v>163</v>
      </c>
      <c r="O1805" t="s">
        <v>163</v>
      </c>
      <c r="P1805" t="s">
        <v>163</v>
      </c>
      <c r="Q1805" s="80" t="s">
        <v>163</v>
      </c>
      <c r="R1805" s="79"/>
      <c r="T1805" t="s">
        <v>163</v>
      </c>
      <c r="U1805" t="s">
        <v>163</v>
      </c>
      <c r="V1805" t="s">
        <v>163</v>
      </c>
    </row>
    <row r="1806" spans="2:22" x14ac:dyDescent="0.35">
      <c r="B1806" t="s">
        <v>163</v>
      </c>
      <c r="C1806" s="79" t="s">
        <v>163</v>
      </c>
      <c r="E1806" t="s">
        <v>163</v>
      </c>
      <c r="F1806" t="s">
        <v>163</v>
      </c>
      <c r="G1806" t="s">
        <v>163</v>
      </c>
      <c r="H1806" t="s">
        <v>163</v>
      </c>
      <c r="I1806" t="s">
        <v>163</v>
      </c>
      <c r="J1806" t="s">
        <v>163</v>
      </c>
      <c r="K1806" t="s">
        <v>163</v>
      </c>
      <c r="L1806" t="s">
        <v>163</v>
      </c>
      <c r="M1806" t="s">
        <v>163</v>
      </c>
      <c r="N1806" t="s">
        <v>163</v>
      </c>
      <c r="O1806" t="s">
        <v>163</v>
      </c>
      <c r="P1806" t="s">
        <v>163</v>
      </c>
      <c r="Q1806" s="80" t="s">
        <v>163</v>
      </c>
      <c r="R1806" s="79"/>
      <c r="T1806" t="s">
        <v>163</v>
      </c>
      <c r="U1806" t="s">
        <v>163</v>
      </c>
      <c r="V1806" t="s">
        <v>163</v>
      </c>
    </row>
    <row r="1807" spans="2:22" x14ac:dyDescent="0.35">
      <c r="B1807" t="s">
        <v>163</v>
      </c>
      <c r="C1807" s="79" t="s">
        <v>163</v>
      </c>
      <c r="E1807" t="s">
        <v>163</v>
      </c>
      <c r="F1807" t="s">
        <v>163</v>
      </c>
      <c r="G1807" t="s">
        <v>163</v>
      </c>
      <c r="H1807" t="s">
        <v>163</v>
      </c>
      <c r="I1807" t="s">
        <v>163</v>
      </c>
      <c r="J1807" t="s">
        <v>163</v>
      </c>
      <c r="K1807" t="s">
        <v>163</v>
      </c>
      <c r="L1807" t="s">
        <v>163</v>
      </c>
      <c r="M1807" t="s">
        <v>163</v>
      </c>
      <c r="N1807" t="s">
        <v>163</v>
      </c>
      <c r="O1807" t="s">
        <v>163</v>
      </c>
      <c r="P1807" t="s">
        <v>163</v>
      </c>
      <c r="Q1807" s="80" t="s">
        <v>163</v>
      </c>
      <c r="R1807" s="79"/>
      <c r="T1807" t="s">
        <v>163</v>
      </c>
      <c r="U1807" t="s">
        <v>163</v>
      </c>
      <c r="V1807" t="s">
        <v>163</v>
      </c>
    </row>
    <row r="1808" spans="2:22" x14ac:dyDescent="0.35">
      <c r="B1808" t="s">
        <v>163</v>
      </c>
      <c r="C1808" s="79" t="s">
        <v>163</v>
      </c>
      <c r="E1808" t="s">
        <v>163</v>
      </c>
      <c r="F1808" t="s">
        <v>163</v>
      </c>
      <c r="G1808" t="s">
        <v>163</v>
      </c>
      <c r="H1808" t="s">
        <v>163</v>
      </c>
      <c r="I1808" t="s">
        <v>163</v>
      </c>
      <c r="J1808" t="s">
        <v>163</v>
      </c>
      <c r="K1808" t="s">
        <v>163</v>
      </c>
      <c r="L1808" t="s">
        <v>163</v>
      </c>
      <c r="M1808" t="s">
        <v>163</v>
      </c>
      <c r="N1808" t="s">
        <v>163</v>
      </c>
      <c r="O1808" t="s">
        <v>163</v>
      </c>
      <c r="P1808" t="s">
        <v>163</v>
      </c>
      <c r="Q1808" s="80" t="s">
        <v>163</v>
      </c>
      <c r="R1808" s="79"/>
      <c r="T1808" t="s">
        <v>163</v>
      </c>
      <c r="U1808" t="s">
        <v>163</v>
      </c>
      <c r="V1808" t="s">
        <v>163</v>
      </c>
    </row>
    <row r="1809" spans="2:22" x14ac:dyDescent="0.35">
      <c r="B1809" t="s">
        <v>163</v>
      </c>
      <c r="C1809" s="79" t="s">
        <v>163</v>
      </c>
      <c r="E1809" t="s">
        <v>163</v>
      </c>
      <c r="F1809" t="s">
        <v>163</v>
      </c>
      <c r="G1809" t="s">
        <v>163</v>
      </c>
      <c r="H1809" t="s">
        <v>163</v>
      </c>
      <c r="I1809" t="s">
        <v>163</v>
      </c>
      <c r="J1809" t="s">
        <v>163</v>
      </c>
      <c r="K1809" t="s">
        <v>163</v>
      </c>
      <c r="L1809" t="s">
        <v>163</v>
      </c>
      <c r="M1809" t="s">
        <v>163</v>
      </c>
      <c r="N1809" t="s">
        <v>163</v>
      </c>
      <c r="O1809" t="s">
        <v>163</v>
      </c>
      <c r="P1809" t="s">
        <v>163</v>
      </c>
      <c r="Q1809" s="80" t="s">
        <v>163</v>
      </c>
      <c r="R1809" s="79"/>
      <c r="T1809" t="s">
        <v>163</v>
      </c>
      <c r="U1809" t="s">
        <v>163</v>
      </c>
      <c r="V1809" t="s">
        <v>163</v>
      </c>
    </row>
    <row r="1810" spans="2:22" x14ac:dyDescent="0.35">
      <c r="B1810" t="s">
        <v>163</v>
      </c>
      <c r="C1810" s="79" t="s">
        <v>163</v>
      </c>
      <c r="E1810" t="s">
        <v>163</v>
      </c>
      <c r="F1810" t="s">
        <v>163</v>
      </c>
      <c r="G1810" t="s">
        <v>163</v>
      </c>
      <c r="H1810" t="s">
        <v>163</v>
      </c>
      <c r="I1810" t="s">
        <v>163</v>
      </c>
      <c r="J1810" t="s">
        <v>163</v>
      </c>
      <c r="K1810" t="s">
        <v>163</v>
      </c>
      <c r="L1810" t="s">
        <v>163</v>
      </c>
      <c r="M1810" t="s">
        <v>163</v>
      </c>
      <c r="N1810" t="s">
        <v>163</v>
      </c>
      <c r="O1810" t="s">
        <v>163</v>
      </c>
      <c r="P1810" t="s">
        <v>163</v>
      </c>
      <c r="Q1810" s="80" t="s">
        <v>163</v>
      </c>
      <c r="R1810" s="79"/>
      <c r="T1810" t="s">
        <v>163</v>
      </c>
      <c r="U1810" t="s">
        <v>163</v>
      </c>
      <c r="V1810" t="s">
        <v>163</v>
      </c>
    </row>
    <row r="1811" spans="2:22" x14ac:dyDescent="0.35">
      <c r="B1811" t="s">
        <v>163</v>
      </c>
      <c r="C1811" s="79" t="s">
        <v>163</v>
      </c>
      <c r="E1811" t="s">
        <v>163</v>
      </c>
      <c r="F1811" t="s">
        <v>163</v>
      </c>
      <c r="G1811" t="s">
        <v>163</v>
      </c>
      <c r="H1811" t="s">
        <v>163</v>
      </c>
      <c r="I1811" t="s">
        <v>163</v>
      </c>
      <c r="J1811" t="s">
        <v>163</v>
      </c>
      <c r="K1811" t="s">
        <v>163</v>
      </c>
      <c r="L1811" t="s">
        <v>163</v>
      </c>
      <c r="M1811" t="s">
        <v>163</v>
      </c>
      <c r="N1811" t="s">
        <v>163</v>
      </c>
      <c r="O1811" t="s">
        <v>163</v>
      </c>
      <c r="P1811" t="s">
        <v>163</v>
      </c>
      <c r="Q1811" s="80" t="s">
        <v>163</v>
      </c>
      <c r="R1811" s="79"/>
      <c r="T1811" t="s">
        <v>163</v>
      </c>
      <c r="U1811" t="s">
        <v>163</v>
      </c>
      <c r="V1811" t="s">
        <v>163</v>
      </c>
    </row>
    <row r="1812" spans="2:22" x14ac:dyDescent="0.35">
      <c r="B1812" t="s">
        <v>163</v>
      </c>
      <c r="C1812" s="79" t="s">
        <v>163</v>
      </c>
      <c r="E1812" t="s">
        <v>163</v>
      </c>
      <c r="F1812" t="s">
        <v>163</v>
      </c>
      <c r="G1812" t="s">
        <v>163</v>
      </c>
      <c r="H1812" t="s">
        <v>163</v>
      </c>
      <c r="I1812" t="s">
        <v>163</v>
      </c>
      <c r="J1812" t="s">
        <v>163</v>
      </c>
      <c r="K1812" t="s">
        <v>163</v>
      </c>
      <c r="L1812" t="s">
        <v>163</v>
      </c>
      <c r="M1812" t="s">
        <v>163</v>
      </c>
      <c r="N1812" t="s">
        <v>163</v>
      </c>
      <c r="O1812" t="s">
        <v>163</v>
      </c>
      <c r="P1812" t="s">
        <v>163</v>
      </c>
      <c r="Q1812" s="80" t="s">
        <v>163</v>
      </c>
      <c r="R1812" s="79"/>
      <c r="T1812" t="s">
        <v>163</v>
      </c>
      <c r="U1812" t="s">
        <v>163</v>
      </c>
      <c r="V1812" t="s">
        <v>163</v>
      </c>
    </row>
    <row r="1813" spans="2:22" x14ac:dyDescent="0.35">
      <c r="B1813" t="s">
        <v>163</v>
      </c>
      <c r="C1813" s="79" t="s">
        <v>163</v>
      </c>
      <c r="E1813" t="s">
        <v>163</v>
      </c>
      <c r="F1813" t="s">
        <v>163</v>
      </c>
      <c r="G1813" t="s">
        <v>163</v>
      </c>
      <c r="H1813" t="s">
        <v>163</v>
      </c>
      <c r="I1813" t="s">
        <v>163</v>
      </c>
      <c r="J1813" t="s">
        <v>163</v>
      </c>
      <c r="K1813" t="s">
        <v>163</v>
      </c>
      <c r="L1813" t="s">
        <v>163</v>
      </c>
      <c r="M1813" t="s">
        <v>163</v>
      </c>
      <c r="N1813" t="s">
        <v>163</v>
      </c>
      <c r="O1813" t="s">
        <v>163</v>
      </c>
      <c r="P1813" t="s">
        <v>163</v>
      </c>
      <c r="Q1813" s="80" t="s">
        <v>163</v>
      </c>
      <c r="R1813" s="79"/>
      <c r="T1813" t="s">
        <v>163</v>
      </c>
      <c r="U1813" t="s">
        <v>163</v>
      </c>
      <c r="V1813" t="s">
        <v>163</v>
      </c>
    </row>
    <row r="1814" spans="2:22" x14ac:dyDescent="0.35">
      <c r="B1814" t="s">
        <v>163</v>
      </c>
      <c r="C1814" s="79" t="s">
        <v>163</v>
      </c>
      <c r="E1814" t="s">
        <v>163</v>
      </c>
      <c r="F1814" t="s">
        <v>163</v>
      </c>
      <c r="G1814" t="s">
        <v>163</v>
      </c>
      <c r="H1814" t="s">
        <v>163</v>
      </c>
      <c r="I1814" t="s">
        <v>163</v>
      </c>
      <c r="J1814" t="s">
        <v>163</v>
      </c>
      <c r="K1814" t="s">
        <v>163</v>
      </c>
      <c r="L1814" t="s">
        <v>163</v>
      </c>
      <c r="M1814" t="s">
        <v>163</v>
      </c>
      <c r="N1814" t="s">
        <v>163</v>
      </c>
      <c r="O1814" t="s">
        <v>163</v>
      </c>
      <c r="P1814" t="s">
        <v>163</v>
      </c>
      <c r="Q1814" s="80" t="s">
        <v>163</v>
      </c>
      <c r="R1814" s="79"/>
      <c r="T1814" t="s">
        <v>163</v>
      </c>
      <c r="U1814" t="s">
        <v>163</v>
      </c>
      <c r="V1814" t="s">
        <v>163</v>
      </c>
    </row>
    <row r="1815" spans="2:22" x14ac:dyDescent="0.35">
      <c r="B1815" t="s">
        <v>163</v>
      </c>
      <c r="C1815" s="79" t="s">
        <v>163</v>
      </c>
      <c r="E1815" t="s">
        <v>163</v>
      </c>
      <c r="F1815" t="s">
        <v>163</v>
      </c>
      <c r="G1815" t="s">
        <v>163</v>
      </c>
      <c r="H1815" t="s">
        <v>163</v>
      </c>
      <c r="I1815" t="s">
        <v>163</v>
      </c>
      <c r="J1815" t="s">
        <v>163</v>
      </c>
      <c r="K1815" t="s">
        <v>163</v>
      </c>
      <c r="L1815" t="s">
        <v>163</v>
      </c>
      <c r="M1815" t="s">
        <v>163</v>
      </c>
      <c r="N1815" t="s">
        <v>163</v>
      </c>
      <c r="O1815" t="s">
        <v>163</v>
      </c>
      <c r="P1815" t="s">
        <v>163</v>
      </c>
      <c r="Q1815" s="80" t="s">
        <v>163</v>
      </c>
      <c r="R1815" s="79"/>
      <c r="T1815" t="s">
        <v>163</v>
      </c>
      <c r="U1815" t="s">
        <v>163</v>
      </c>
      <c r="V1815" t="s">
        <v>163</v>
      </c>
    </row>
    <row r="1816" spans="2:22" x14ac:dyDescent="0.35">
      <c r="B1816" t="s">
        <v>163</v>
      </c>
      <c r="C1816" s="79" t="s">
        <v>163</v>
      </c>
      <c r="E1816" t="s">
        <v>163</v>
      </c>
      <c r="F1816" t="s">
        <v>163</v>
      </c>
      <c r="G1816" t="s">
        <v>163</v>
      </c>
      <c r="H1816" t="s">
        <v>163</v>
      </c>
      <c r="I1816" t="s">
        <v>163</v>
      </c>
      <c r="J1816" t="s">
        <v>163</v>
      </c>
      <c r="K1816" t="s">
        <v>163</v>
      </c>
      <c r="L1816" t="s">
        <v>163</v>
      </c>
      <c r="M1816" t="s">
        <v>163</v>
      </c>
      <c r="N1816" t="s">
        <v>163</v>
      </c>
      <c r="O1816" t="s">
        <v>163</v>
      </c>
      <c r="P1816" t="s">
        <v>163</v>
      </c>
      <c r="Q1816" s="80" t="s">
        <v>163</v>
      </c>
      <c r="R1816" s="79"/>
      <c r="T1816" t="s">
        <v>163</v>
      </c>
      <c r="U1816" t="s">
        <v>163</v>
      </c>
      <c r="V1816" t="s">
        <v>163</v>
      </c>
    </row>
    <row r="1817" spans="2:22" x14ac:dyDescent="0.35">
      <c r="B1817" t="s">
        <v>163</v>
      </c>
      <c r="C1817" s="79" t="s">
        <v>163</v>
      </c>
      <c r="E1817" t="s">
        <v>163</v>
      </c>
      <c r="F1817" t="s">
        <v>163</v>
      </c>
      <c r="G1817" t="s">
        <v>163</v>
      </c>
      <c r="H1817" t="s">
        <v>163</v>
      </c>
      <c r="I1817" t="s">
        <v>163</v>
      </c>
      <c r="J1817" t="s">
        <v>163</v>
      </c>
      <c r="K1817" t="s">
        <v>163</v>
      </c>
      <c r="L1817" t="s">
        <v>163</v>
      </c>
      <c r="M1817" t="s">
        <v>163</v>
      </c>
      <c r="N1817" t="s">
        <v>163</v>
      </c>
      <c r="O1817" t="s">
        <v>163</v>
      </c>
      <c r="P1817" t="s">
        <v>163</v>
      </c>
      <c r="Q1817" s="80" t="s">
        <v>163</v>
      </c>
      <c r="R1817" s="79"/>
      <c r="T1817" t="s">
        <v>163</v>
      </c>
      <c r="U1817" t="s">
        <v>163</v>
      </c>
      <c r="V1817" t="s">
        <v>163</v>
      </c>
    </row>
    <row r="1818" spans="2:22" x14ac:dyDescent="0.35">
      <c r="B1818" t="s">
        <v>163</v>
      </c>
      <c r="C1818" s="79" t="s">
        <v>163</v>
      </c>
      <c r="E1818" t="s">
        <v>163</v>
      </c>
      <c r="F1818" t="s">
        <v>163</v>
      </c>
      <c r="G1818" t="s">
        <v>163</v>
      </c>
      <c r="H1818" t="s">
        <v>163</v>
      </c>
      <c r="I1818" t="s">
        <v>163</v>
      </c>
      <c r="J1818" t="s">
        <v>163</v>
      </c>
      <c r="K1818" t="s">
        <v>163</v>
      </c>
      <c r="L1818" t="s">
        <v>163</v>
      </c>
      <c r="M1818" t="s">
        <v>163</v>
      </c>
      <c r="N1818" t="s">
        <v>163</v>
      </c>
      <c r="O1818" t="s">
        <v>163</v>
      </c>
      <c r="P1818" t="s">
        <v>163</v>
      </c>
      <c r="Q1818" s="80" t="s">
        <v>163</v>
      </c>
      <c r="R1818" s="79"/>
      <c r="T1818" t="s">
        <v>163</v>
      </c>
      <c r="U1818" t="s">
        <v>163</v>
      </c>
      <c r="V1818" t="s">
        <v>163</v>
      </c>
    </row>
    <row r="1819" spans="2:22" x14ac:dyDescent="0.35">
      <c r="B1819" t="s">
        <v>163</v>
      </c>
      <c r="C1819" s="79" t="s">
        <v>163</v>
      </c>
      <c r="E1819" t="s">
        <v>163</v>
      </c>
      <c r="F1819" t="s">
        <v>163</v>
      </c>
      <c r="G1819" t="s">
        <v>163</v>
      </c>
      <c r="H1819" t="s">
        <v>163</v>
      </c>
      <c r="I1819" t="s">
        <v>163</v>
      </c>
      <c r="J1819" t="s">
        <v>163</v>
      </c>
      <c r="K1819" t="s">
        <v>163</v>
      </c>
      <c r="L1819" t="s">
        <v>163</v>
      </c>
      <c r="M1819" t="s">
        <v>163</v>
      </c>
      <c r="N1819" t="s">
        <v>163</v>
      </c>
      <c r="O1819" t="s">
        <v>163</v>
      </c>
      <c r="P1819" t="s">
        <v>163</v>
      </c>
      <c r="Q1819" s="80" t="s">
        <v>163</v>
      </c>
      <c r="R1819" s="79"/>
      <c r="T1819" t="s">
        <v>163</v>
      </c>
      <c r="U1819" t="s">
        <v>163</v>
      </c>
      <c r="V1819" t="s">
        <v>163</v>
      </c>
    </row>
    <row r="1820" spans="2:22" x14ac:dyDescent="0.35">
      <c r="B1820" t="s">
        <v>163</v>
      </c>
      <c r="C1820" s="79" t="s">
        <v>163</v>
      </c>
      <c r="E1820" t="s">
        <v>163</v>
      </c>
      <c r="F1820" t="s">
        <v>163</v>
      </c>
      <c r="G1820" t="s">
        <v>163</v>
      </c>
      <c r="H1820" t="s">
        <v>163</v>
      </c>
      <c r="I1820" t="s">
        <v>163</v>
      </c>
      <c r="J1820" t="s">
        <v>163</v>
      </c>
      <c r="K1820" t="s">
        <v>163</v>
      </c>
      <c r="L1820" t="s">
        <v>163</v>
      </c>
      <c r="M1820" t="s">
        <v>163</v>
      </c>
      <c r="N1820" t="s">
        <v>163</v>
      </c>
      <c r="O1820" t="s">
        <v>163</v>
      </c>
      <c r="P1820" t="s">
        <v>163</v>
      </c>
      <c r="Q1820" s="80" t="s">
        <v>163</v>
      </c>
      <c r="R1820" s="79"/>
      <c r="T1820" t="s">
        <v>163</v>
      </c>
      <c r="U1820" t="s">
        <v>163</v>
      </c>
      <c r="V1820" t="s">
        <v>163</v>
      </c>
    </row>
    <row r="1821" spans="2:22" x14ac:dyDescent="0.35">
      <c r="B1821" t="s">
        <v>163</v>
      </c>
      <c r="C1821" s="79" t="s">
        <v>163</v>
      </c>
      <c r="E1821" t="s">
        <v>163</v>
      </c>
      <c r="F1821" t="s">
        <v>163</v>
      </c>
      <c r="G1821" t="s">
        <v>163</v>
      </c>
      <c r="H1821" t="s">
        <v>163</v>
      </c>
      <c r="I1821" t="s">
        <v>163</v>
      </c>
      <c r="J1821" t="s">
        <v>163</v>
      </c>
      <c r="K1821" t="s">
        <v>163</v>
      </c>
      <c r="L1821" t="s">
        <v>163</v>
      </c>
      <c r="M1821" t="s">
        <v>163</v>
      </c>
      <c r="N1821" t="s">
        <v>163</v>
      </c>
      <c r="O1821" t="s">
        <v>163</v>
      </c>
      <c r="P1821" t="s">
        <v>163</v>
      </c>
      <c r="Q1821" s="80" t="s">
        <v>163</v>
      </c>
      <c r="R1821" s="79"/>
      <c r="T1821" t="s">
        <v>163</v>
      </c>
      <c r="U1821" t="s">
        <v>163</v>
      </c>
      <c r="V1821" t="s">
        <v>163</v>
      </c>
    </row>
    <row r="1822" spans="2:22" x14ac:dyDescent="0.35">
      <c r="B1822" t="s">
        <v>163</v>
      </c>
      <c r="C1822" s="79" t="s">
        <v>163</v>
      </c>
      <c r="E1822" t="s">
        <v>163</v>
      </c>
      <c r="F1822" t="s">
        <v>163</v>
      </c>
      <c r="G1822" t="s">
        <v>163</v>
      </c>
      <c r="H1822" t="s">
        <v>163</v>
      </c>
      <c r="I1822" t="s">
        <v>163</v>
      </c>
      <c r="J1822" t="s">
        <v>163</v>
      </c>
      <c r="K1822" t="s">
        <v>163</v>
      </c>
      <c r="L1822" t="s">
        <v>163</v>
      </c>
      <c r="M1822" t="s">
        <v>163</v>
      </c>
      <c r="N1822" t="s">
        <v>163</v>
      </c>
      <c r="O1822" t="s">
        <v>163</v>
      </c>
      <c r="P1822" t="s">
        <v>163</v>
      </c>
      <c r="Q1822" s="80" t="s">
        <v>163</v>
      </c>
      <c r="R1822" s="79"/>
      <c r="T1822" t="s">
        <v>163</v>
      </c>
      <c r="U1822" t="s">
        <v>163</v>
      </c>
      <c r="V1822" t="s">
        <v>163</v>
      </c>
    </row>
    <row r="1823" spans="2:22" x14ac:dyDescent="0.35">
      <c r="B1823" t="s">
        <v>163</v>
      </c>
      <c r="C1823" s="79" t="s">
        <v>163</v>
      </c>
      <c r="E1823" t="s">
        <v>163</v>
      </c>
      <c r="F1823" t="s">
        <v>163</v>
      </c>
      <c r="G1823" t="s">
        <v>163</v>
      </c>
      <c r="H1823" t="s">
        <v>163</v>
      </c>
      <c r="I1823" t="s">
        <v>163</v>
      </c>
      <c r="J1823" t="s">
        <v>163</v>
      </c>
      <c r="K1823" t="s">
        <v>163</v>
      </c>
      <c r="L1823" t="s">
        <v>163</v>
      </c>
      <c r="M1823" t="s">
        <v>163</v>
      </c>
      <c r="N1823" t="s">
        <v>163</v>
      </c>
      <c r="O1823" t="s">
        <v>163</v>
      </c>
      <c r="P1823" t="s">
        <v>163</v>
      </c>
      <c r="Q1823" s="80" t="s">
        <v>163</v>
      </c>
      <c r="R1823" s="79"/>
      <c r="T1823" t="s">
        <v>163</v>
      </c>
      <c r="U1823" t="s">
        <v>163</v>
      </c>
      <c r="V1823" t="s">
        <v>163</v>
      </c>
    </row>
    <row r="1824" spans="2:22" x14ac:dyDescent="0.35">
      <c r="B1824" t="s">
        <v>163</v>
      </c>
      <c r="C1824" s="79" t="s">
        <v>163</v>
      </c>
      <c r="E1824" t="s">
        <v>163</v>
      </c>
      <c r="F1824" t="s">
        <v>163</v>
      </c>
      <c r="G1824" t="s">
        <v>163</v>
      </c>
      <c r="H1824" t="s">
        <v>163</v>
      </c>
      <c r="I1824" t="s">
        <v>163</v>
      </c>
      <c r="J1824" t="s">
        <v>163</v>
      </c>
      <c r="K1824" t="s">
        <v>163</v>
      </c>
      <c r="L1824" t="s">
        <v>163</v>
      </c>
      <c r="M1824" t="s">
        <v>163</v>
      </c>
      <c r="N1824" t="s">
        <v>163</v>
      </c>
      <c r="O1824" t="s">
        <v>163</v>
      </c>
      <c r="P1824" t="s">
        <v>163</v>
      </c>
      <c r="Q1824" s="80" t="s">
        <v>163</v>
      </c>
      <c r="R1824" s="79"/>
      <c r="T1824" t="s">
        <v>163</v>
      </c>
      <c r="U1824" t="s">
        <v>163</v>
      </c>
      <c r="V1824" t="s">
        <v>163</v>
      </c>
    </row>
    <row r="1825" spans="2:22" x14ac:dyDescent="0.35">
      <c r="B1825" t="s">
        <v>163</v>
      </c>
      <c r="C1825" s="79" t="s">
        <v>163</v>
      </c>
      <c r="E1825" t="s">
        <v>163</v>
      </c>
      <c r="F1825" t="s">
        <v>163</v>
      </c>
      <c r="G1825" t="s">
        <v>163</v>
      </c>
      <c r="H1825" t="s">
        <v>163</v>
      </c>
      <c r="I1825" t="s">
        <v>163</v>
      </c>
      <c r="J1825" t="s">
        <v>163</v>
      </c>
      <c r="K1825" t="s">
        <v>163</v>
      </c>
      <c r="L1825" t="s">
        <v>163</v>
      </c>
      <c r="M1825" t="s">
        <v>163</v>
      </c>
      <c r="N1825" t="s">
        <v>163</v>
      </c>
      <c r="O1825" t="s">
        <v>163</v>
      </c>
      <c r="P1825" t="s">
        <v>163</v>
      </c>
      <c r="Q1825" s="80" t="s">
        <v>163</v>
      </c>
      <c r="R1825" s="79"/>
      <c r="T1825" t="s">
        <v>163</v>
      </c>
      <c r="U1825" t="s">
        <v>163</v>
      </c>
      <c r="V1825" t="s">
        <v>163</v>
      </c>
    </row>
    <row r="1826" spans="2:22" x14ac:dyDescent="0.35">
      <c r="B1826" t="s">
        <v>163</v>
      </c>
      <c r="C1826" s="79" t="s">
        <v>163</v>
      </c>
      <c r="E1826" t="s">
        <v>163</v>
      </c>
      <c r="F1826" t="s">
        <v>163</v>
      </c>
      <c r="G1826" t="s">
        <v>163</v>
      </c>
      <c r="H1826" t="s">
        <v>163</v>
      </c>
      <c r="I1826" t="s">
        <v>163</v>
      </c>
      <c r="J1826" t="s">
        <v>163</v>
      </c>
      <c r="K1826" t="s">
        <v>163</v>
      </c>
      <c r="L1826" t="s">
        <v>163</v>
      </c>
      <c r="M1826" t="s">
        <v>163</v>
      </c>
      <c r="N1826" t="s">
        <v>163</v>
      </c>
      <c r="O1826" t="s">
        <v>163</v>
      </c>
      <c r="P1826" t="s">
        <v>163</v>
      </c>
      <c r="Q1826" s="80" t="s">
        <v>163</v>
      </c>
      <c r="R1826" s="79"/>
      <c r="T1826" t="s">
        <v>163</v>
      </c>
      <c r="U1826" t="s">
        <v>163</v>
      </c>
      <c r="V1826" t="s">
        <v>163</v>
      </c>
    </row>
    <row r="1827" spans="2:22" x14ac:dyDescent="0.35">
      <c r="B1827" t="s">
        <v>163</v>
      </c>
      <c r="C1827" s="79" t="s">
        <v>163</v>
      </c>
      <c r="E1827" t="s">
        <v>163</v>
      </c>
      <c r="F1827" t="s">
        <v>163</v>
      </c>
      <c r="G1827" t="s">
        <v>163</v>
      </c>
      <c r="H1827" t="s">
        <v>163</v>
      </c>
      <c r="I1827" t="s">
        <v>163</v>
      </c>
      <c r="J1827" t="s">
        <v>163</v>
      </c>
      <c r="K1827" t="s">
        <v>163</v>
      </c>
      <c r="L1827" t="s">
        <v>163</v>
      </c>
      <c r="M1827" t="s">
        <v>163</v>
      </c>
      <c r="N1827" t="s">
        <v>163</v>
      </c>
      <c r="O1827" t="s">
        <v>163</v>
      </c>
      <c r="P1827" t="s">
        <v>163</v>
      </c>
      <c r="Q1827" s="80" t="s">
        <v>163</v>
      </c>
      <c r="R1827" s="79"/>
      <c r="T1827" t="s">
        <v>163</v>
      </c>
      <c r="U1827" t="s">
        <v>163</v>
      </c>
      <c r="V1827" t="s">
        <v>163</v>
      </c>
    </row>
    <row r="1828" spans="2:22" x14ac:dyDescent="0.35">
      <c r="B1828" t="s">
        <v>163</v>
      </c>
      <c r="C1828" s="79" t="s">
        <v>163</v>
      </c>
      <c r="E1828" t="s">
        <v>163</v>
      </c>
      <c r="F1828" t="s">
        <v>163</v>
      </c>
      <c r="G1828" t="s">
        <v>163</v>
      </c>
      <c r="H1828" t="s">
        <v>163</v>
      </c>
      <c r="I1828" t="s">
        <v>163</v>
      </c>
      <c r="J1828" t="s">
        <v>163</v>
      </c>
      <c r="K1828" t="s">
        <v>163</v>
      </c>
      <c r="L1828" t="s">
        <v>163</v>
      </c>
      <c r="M1828" t="s">
        <v>163</v>
      </c>
      <c r="N1828" t="s">
        <v>163</v>
      </c>
      <c r="O1828" t="s">
        <v>163</v>
      </c>
      <c r="P1828" t="s">
        <v>163</v>
      </c>
      <c r="Q1828" s="80" t="s">
        <v>163</v>
      </c>
      <c r="R1828" s="79"/>
      <c r="T1828" t="s">
        <v>163</v>
      </c>
      <c r="U1828" t="s">
        <v>163</v>
      </c>
      <c r="V1828" t="s">
        <v>163</v>
      </c>
    </row>
    <row r="1829" spans="2:22" x14ac:dyDescent="0.35">
      <c r="B1829" t="s">
        <v>163</v>
      </c>
      <c r="C1829" s="79" t="s">
        <v>163</v>
      </c>
      <c r="E1829" t="s">
        <v>163</v>
      </c>
      <c r="F1829" t="s">
        <v>163</v>
      </c>
      <c r="G1829" t="s">
        <v>163</v>
      </c>
      <c r="H1829" t="s">
        <v>163</v>
      </c>
      <c r="I1829" t="s">
        <v>163</v>
      </c>
      <c r="J1829" t="s">
        <v>163</v>
      </c>
      <c r="K1829" t="s">
        <v>163</v>
      </c>
      <c r="L1829" t="s">
        <v>163</v>
      </c>
      <c r="M1829" t="s">
        <v>163</v>
      </c>
      <c r="N1829" t="s">
        <v>163</v>
      </c>
      <c r="O1829" t="s">
        <v>163</v>
      </c>
      <c r="P1829" t="s">
        <v>163</v>
      </c>
      <c r="Q1829" s="80" t="s">
        <v>163</v>
      </c>
      <c r="R1829" s="79"/>
      <c r="T1829" t="s">
        <v>163</v>
      </c>
      <c r="U1829" t="s">
        <v>163</v>
      </c>
      <c r="V1829" t="s">
        <v>163</v>
      </c>
    </row>
    <row r="1830" spans="2:22" x14ac:dyDescent="0.35">
      <c r="B1830" t="s">
        <v>163</v>
      </c>
      <c r="C1830" s="79" t="s">
        <v>163</v>
      </c>
      <c r="E1830" t="s">
        <v>163</v>
      </c>
      <c r="F1830" t="s">
        <v>163</v>
      </c>
      <c r="G1830" t="s">
        <v>163</v>
      </c>
      <c r="H1830" t="s">
        <v>163</v>
      </c>
      <c r="I1830" t="s">
        <v>163</v>
      </c>
      <c r="J1830" t="s">
        <v>163</v>
      </c>
      <c r="K1830" t="s">
        <v>163</v>
      </c>
      <c r="L1830" t="s">
        <v>163</v>
      </c>
      <c r="M1830" t="s">
        <v>163</v>
      </c>
      <c r="N1830" t="s">
        <v>163</v>
      </c>
      <c r="O1830" t="s">
        <v>163</v>
      </c>
      <c r="P1830" t="s">
        <v>163</v>
      </c>
      <c r="Q1830" s="80" t="s">
        <v>163</v>
      </c>
      <c r="R1830" s="79"/>
      <c r="T1830" t="s">
        <v>163</v>
      </c>
      <c r="U1830" t="s">
        <v>163</v>
      </c>
      <c r="V1830" t="s">
        <v>163</v>
      </c>
    </row>
    <row r="1831" spans="2:22" x14ac:dyDescent="0.35">
      <c r="B1831" t="s">
        <v>163</v>
      </c>
      <c r="C1831" s="79" t="s">
        <v>163</v>
      </c>
      <c r="E1831" t="s">
        <v>163</v>
      </c>
      <c r="F1831" t="s">
        <v>163</v>
      </c>
      <c r="G1831" t="s">
        <v>163</v>
      </c>
      <c r="H1831" t="s">
        <v>163</v>
      </c>
      <c r="I1831" t="s">
        <v>163</v>
      </c>
      <c r="J1831" t="s">
        <v>163</v>
      </c>
      <c r="K1831" t="s">
        <v>163</v>
      </c>
      <c r="L1831" t="s">
        <v>163</v>
      </c>
      <c r="M1831" t="s">
        <v>163</v>
      </c>
      <c r="N1831" t="s">
        <v>163</v>
      </c>
      <c r="O1831" t="s">
        <v>163</v>
      </c>
      <c r="P1831" t="s">
        <v>163</v>
      </c>
      <c r="Q1831" s="80" t="s">
        <v>163</v>
      </c>
      <c r="R1831" s="79"/>
      <c r="T1831" t="s">
        <v>163</v>
      </c>
      <c r="U1831" t="s">
        <v>163</v>
      </c>
      <c r="V1831" t="s">
        <v>163</v>
      </c>
    </row>
    <row r="1832" spans="2:22" x14ac:dyDescent="0.35">
      <c r="B1832" t="s">
        <v>163</v>
      </c>
      <c r="C1832" s="79" t="s">
        <v>163</v>
      </c>
      <c r="E1832" t="s">
        <v>163</v>
      </c>
      <c r="F1832" t="s">
        <v>163</v>
      </c>
      <c r="G1832" t="s">
        <v>163</v>
      </c>
      <c r="H1832" t="s">
        <v>163</v>
      </c>
      <c r="I1832" t="s">
        <v>163</v>
      </c>
      <c r="J1832" t="s">
        <v>163</v>
      </c>
      <c r="K1832" t="s">
        <v>163</v>
      </c>
      <c r="L1832" t="s">
        <v>163</v>
      </c>
      <c r="M1832" t="s">
        <v>163</v>
      </c>
      <c r="N1832" t="s">
        <v>163</v>
      </c>
      <c r="O1832" t="s">
        <v>163</v>
      </c>
      <c r="P1832" t="s">
        <v>163</v>
      </c>
      <c r="Q1832" s="80" t="s">
        <v>163</v>
      </c>
      <c r="R1832" s="79"/>
      <c r="T1832" t="s">
        <v>163</v>
      </c>
      <c r="U1832" t="s">
        <v>163</v>
      </c>
      <c r="V1832" t="s">
        <v>163</v>
      </c>
    </row>
    <row r="1833" spans="2:22" x14ac:dyDescent="0.35">
      <c r="B1833" t="s">
        <v>163</v>
      </c>
      <c r="C1833" s="79" t="s">
        <v>163</v>
      </c>
      <c r="E1833" t="s">
        <v>163</v>
      </c>
      <c r="F1833" t="s">
        <v>163</v>
      </c>
      <c r="G1833" t="s">
        <v>163</v>
      </c>
      <c r="H1833" t="s">
        <v>163</v>
      </c>
      <c r="I1833" t="s">
        <v>163</v>
      </c>
      <c r="J1833" t="s">
        <v>163</v>
      </c>
      <c r="K1833" t="s">
        <v>163</v>
      </c>
      <c r="L1833" t="s">
        <v>163</v>
      </c>
      <c r="M1833" t="s">
        <v>163</v>
      </c>
      <c r="N1833" t="s">
        <v>163</v>
      </c>
      <c r="O1833" t="s">
        <v>163</v>
      </c>
      <c r="P1833" t="s">
        <v>163</v>
      </c>
      <c r="Q1833" s="80" t="s">
        <v>163</v>
      </c>
      <c r="R1833" s="79"/>
      <c r="T1833" t="s">
        <v>163</v>
      </c>
      <c r="U1833" t="s">
        <v>163</v>
      </c>
      <c r="V1833" t="s">
        <v>163</v>
      </c>
    </row>
    <row r="1834" spans="2:22" x14ac:dyDescent="0.35">
      <c r="B1834" t="s">
        <v>163</v>
      </c>
      <c r="C1834" s="79" t="s">
        <v>163</v>
      </c>
      <c r="E1834" t="s">
        <v>163</v>
      </c>
      <c r="F1834" t="s">
        <v>163</v>
      </c>
      <c r="G1834" t="s">
        <v>163</v>
      </c>
      <c r="H1834" t="s">
        <v>163</v>
      </c>
      <c r="I1834" t="s">
        <v>163</v>
      </c>
      <c r="J1834" t="s">
        <v>163</v>
      </c>
      <c r="K1834" t="s">
        <v>163</v>
      </c>
      <c r="L1834" t="s">
        <v>163</v>
      </c>
      <c r="M1834" t="s">
        <v>163</v>
      </c>
      <c r="N1834" t="s">
        <v>163</v>
      </c>
      <c r="O1834" t="s">
        <v>163</v>
      </c>
      <c r="P1834" t="s">
        <v>163</v>
      </c>
      <c r="Q1834" s="80" t="s">
        <v>163</v>
      </c>
      <c r="R1834" s="79"/>
      <c r="T1834" t="s">
        <v>163</v>
      </c>
      <c r="U1834" t="s">
        <v>163</v>
      </c>
      <c r="V1834" t="s">
        <v>163</v>
      </c>
    </row>
    <row r="1835" spans="2:22" x14ac:dyDescent="0.35">
      <c r="B1835" t="s">
        <v>163</v>
      </c>
      <c r="C1835" s="79" t="s">
        <v>163</v>
      </c>
      <c r="E1835" t="s">
        <v>163</v>
      </c>
      <c r="F1835" t="s">
        <v>163</v>
      </c>
      <c r="G1835" t="s">
        <v>163</v>
      </c>
      <c r="H1835" t="s">
        <v>163</v>
      </c>
      <c r="I1835" t="s">
        <v>163</v>
      </c>
      <c r="J1835" t="s">
        <v>163</v>
      </c>
      <c r="K1835" t="s">
        <v>163</v>
      </c>
      <c r="L1835" t="s">
        <v>163</v>
      </c>
      <c r="M1835" t="s">
        <v>163</v>
      </c>
      <c r="N1835" t="s">
        <v>163</v>
      </c>
      <c r="O1835" t="s">
        <v>163</v>
      </c>
      <c r="P1835" t="s">
        <v>163</v>
      </c>
      <c r="Q1835" s="80" t="s">
        <v>163</v>
      </c>
      <c r="R1835" s="79"/>
      <c r="T1835" t="s">
        <v>163</v>
      </c>
      <c r="U1835" t="s">
        <v>163</v>
      </c>
      <c r="V1835" t="s">
        <v>163</v>
      </c>
    </row>
    <row r="1836" spans="2:22" x14ac:dyDescent="0.35">
      <c r="B1836" t="s">
        <v>163</v>
      </c>
      <c r="C1836" s="79" t="s">
        <v>163</v>
      </c>
      <c r="E1836" t="s">
        <v>163</v>
      </c>
      <c r="F1836" t="s">
        <v>163</v>
      </c>
      <c r="G1836" t="s">
        <v>163</v>
      </c>
      <c r="H1836" t="s">
        <v>163</v>
      </c>
      <c r="I1836" t="s">
        <v>163</v>
      </c>
      <c r="J1836" t="s">
        <v>163</v>
      </c>
      <c r="K1836" t="s">
        <v>163</v>
      </c>
      <c r="L1836" t="s">
        <v>163</v>
      </c>
      <c r="M1836" t="s">
        <v>163</v>
      </c>
      <c r="N1836" t="s">
        <v>163</v>
      </c>
      <c r="O1836" t="s">
        <v>163</v>
      </c>
      <c r="P1836" t="s">
        <v>163</v>
      </c>
      <c r="Q1836" s="80" t="s">
        <v>163</v>
      </c>
      <c r="R1836" s="79"/>
      <c r="T1836" t="s">
        <v>163</v>
      </c>
      <c r="U1836" t="s">
        <v>163</v>
      </c>
      <c r="V1836" t="s">
        <v>163</v>
      </c>
    </row>
    <row r="1837" spans="2:22" x14ac:dyDescent="0.35">
      <c r="B1837" t="s">
        <v>163</v>
      </c>
      <c r="C1837" s="79" t="s">
        <v>163</v>
      </c>
      <c r="E1837" t="s">
        <v>163</v>
      </c>
      <c r="F1837" t="s">
        <v>163</v>
      </c>
      <c r="G1837" t="s">
        <v>163</v>
      </c>
      <c r="H1837" t="s">
        <v>163</v>
      </c>
      <c r="I1837" t="s">
        <v>163</v>
      </c>
      <c r="J1837" t="s">
        <v>163</v>
      </c>
      <c r="K1837" t="s">
        <v>163</v>
      </c>
      <c r="L1837" t="s">
        <v>163</v>
      </c>
      <c r="M1837" t="s">
        <v>163</v>
      </c>
      <c r="N1837" t="s">
        <v>163</v>
      </c>
      <c r="O1837" t="s">
        <v>163</v>
      </c>
      <c r="P1837" t="s">
        <v>163</v>
      </c>
      <c r="Q1837" s="80" t="s">
        <v>163</v>
      </c>
      <c r="R1837" s="79"/>
      <c r="T1837" t="s">
        <v>163</v>
      </c>
      <c r="U1837" t="s">
        <v>163</v>
      </c>
      <c r="V1837" t="s">
        <v>163</v>
      </c>
    </row>
    <row r="1838" spans="2:22" x14ac:dyDescent="0.35">
      <c r="B1838" t="s">
        <v>163</v>
      </c>
      <c r="C1838" s="79" t="s">
        <v>163</v>
      </c>
      <c r="E1838" t="s">
        <v>163</v>
      </c>
      <c r="F1838" t="s">
        <v>163</v>
      </c>
      <c r="G1838" t="s">
        <v>163</v>
      </c>
      <c r="H1838" t="s">
        <v>163</v>
      </c>
      <c r="I1838" t="s">
        <v>163</v>
      </c>
      <c r="J1838" t="s">
        <v>163</v>
      </c>
      <c r="K1838" t="s">
        <v>163</v>
      </c>
      <c r="L1838" t="s">
        <v>163</v>
      </c>
      <c r="M1838" t="s">
        <v>163</v>
      </c>
      <c r="N1838" t="s">
        <v>163</v>
      </c>
      <c r="O1838" t="s">
        <v>163</v>
      </c>
      <c r="P1838" t="s">
        <v>163</v>
      </c>
      <c r="Q1838" s="80" t="s">
        <v>163</v>
      </c>
      <c r="R1838" s="79"/>
      <c r="T1838" t="s">
        <v>163</v>
      </c>
      <c r="U1838" t="s">
        <v>163</v>
      </c>
      <c r="V1838" t="s">
        <v>163</v>
      </c>
    </row>
    <row r="1839" spans="2:22" x14ac:dyDescent="0.35">
      <c r="B1839" t="s">
        <v>163</v>
      </c>
      <c r="C1839" s="79" t="s">
        <v>163</v>
      </c>
      <c r="E1839" t="s">
        <v>163</v>
      </c>
      <c r="F1839" t="s">
        <v>163</v>
      </c>
      <c r="G1839" t="s">
        <v>163</v>
      </c>
      <c r="H1839" t="s">
        <v>163</v>
      </c>
      <c r="I1839" t="s">
        <v>163</v>
      </c>
      <c r="J1839" t="s">
        <v>163</v>
      </c>
      <c r="K1839" t="s">
        <v>163</v>
      </c>
      <c r="L1839" t="s">
        <v>163</v>
      </c>
      <c r="M1839" t="s">
        <v>163</v>
      </c>
      <c r="N1839" t="s">
        <v>163</v>
      </c>
      <c r="O1839" t="s">
        <v>163</v>
      </c>
      <c r="P1839" t="s">
        <v>163</v>
      </c>
      <c r="Q1839" s="80" t="s">
        <v>163</v>
      </c>
      <c r="R1839" s="79"/>
      <c r="T1839" t="s">
        <v>163</v>
      </c>
      <c r="U1839" t="s">
        <v>163</v>
      </c>
      <c r="V1839" t="s">
        <v>163</v>
      </c>
    </row>
    <row r="1840" spans="2:22" x14ac:dyDescent="0.35">
      <c r="B1840" t="s">
        <v>163</v>
      </c>
      <c r="C1840" s="79" t="s">
        <v>163</v>
      </c>
      <c r="E1840" t="s">
        <v>163</v>
      </c>
      <c r="F1840" t="s">
        <v>163</v>
      </c>
      <c r="G1840" t="s">
        <v>163</v>
      </c>
      <c r="H1840" t="s">
        <v>163</v>
      </c>
      <c r="I1840" t="s">
        <v>163</v>
      </c>
      <c r="J1840" t="s">
        <v>163</v>
      </c>
      <c r="K1840" t="s">
        <v>163</v>
      </c>
      <c r="L1840" t="s">
        <v>163</v>
      </c>
      <c r="M1840" t="s">
        <v>163</v>
      </c>
      <c r="N1840" t="s">
        <v>163</v>
      </c>
      <c r="O1840" t="s">
        <v>163</v>
      </c>
      <c r="P1840" t="s">
        <v>163</v>
      </c>
      <c r="Q1840" s="80" t="s">
        <v>163</v>
      </c>
      <c r="R1840" s="79"/>
      <c r="T1840" t="s">
        <v>163</v>
      </c>
      <c r="U1840" t="s">
        <v>163</v>
      </c>
      <c r="V1840" t="s">
        <v>163</v>
      </c>
    </row>
    <row r="1841" spans="2:22" x14ac:dyDescent="0.35">
      <c r="B1841" t="s">
        <v>163</v>
      </c>
      <c r="C1841" s="79" t="s">
        <v>163</v>
      </c>
      <c r="E1841" t="s">
        <v>163</v>
      </c>
      <c r="F1841" t="s">
        <v>163</v>
      </c>
      <c r="G1841" t="s">
        <v>163</v>
      </c>
      <c r="H1841" t="s">
        <v>163</v>
      </c>
      <c r="I1841" t="s">
        <v>163</v>
      </c>
      <c r="J1841" t="s">
        <v>163</v>
      </c>
      <c r="K1841" t="s">
        <v>163</v>
      </c>
      <c r="L1841" t="s">
        <v>163</v>
      </c>
      <c r="M1841" t="s">
        <v>163</v>
      </c>
      <c r="N1841" t="s">
        <v>163</v>
      </c>
      <c r="O1841" t="s">
        <v>163</v>
      </c>
      <c r="P1841" t="s">
        <v>163</v>
      </c>
      <c r="Q1841" s="80" t="s">
        <v>163</v>
      </c>
      <c r="R1841" s="79"/>
      <c r="T1841" t="s">
        <v>163</v>
      </c>
      <c r="U1841" t="s">
        <v>163</v>
      </c>
      <c r="V1841" t="s">
        <v>163</v>
      </c>
    </row>
    <row r="1842" spans="2:22" x14ac:dyDescent="0.35">
      <c r="B1842" t="s">
        <v>163</v>
      </c>
      <c r="C1842" s="79" t="s">
        <v>163</v>
      </c>
      <c r="E1842" t="s">
        <v>163</v>
      </c>
      <c r="F1842" t="s">
        <v>163</v>
      </c>
      <c r="G1842" t="s">
        <v>163</v>
      </c>
      <c r="H1842" t="s">
        <v>163</v>
      </c>
      <c r="I1842" t="s">
        <v>163</v>
      </c>
      <c r="J1842" t="s">
        <v>163</v>
      </c>
      <c r="K1842" t="s">
        <v>163</v>
      </c>
      <c r="L1842" t="s">
        <v>163</v>
      </c>
      <c r="M1842" t="s">
        <v>163</v>
      </c>
      <c r="N1842" t="s">
        <v>163</v>
      </c>
      <c r="O1842" t="s">
        <v>163</v>
      </c>
      <c r="P1842" t="s">
        <v>163</v>
      </c>
      <c r="Q1842" s="80" t="s">
        <v>163</v>
      </c>
      <c r="R1842" s="79"/>
      <c r="T1842" t="s">
        <v>163</v>
      </c>
      <c r="U1842" t="s">
        <v>163</v>
      </c>
      <c r="V1842" t="s">
        <v>163</v>
      </c>
    </row>
    <row r="1843" spans="2:22" x14ac:dyDescent="0.35">
      <c r="B1843" t="s">
        <v>163</v>
      </c>
      <c r="C1843" s="79" t="s">
        <v>163</v>
      </c>
      <c r="E1843" t="s">
        <v>163</v>
      </c>
      <c r="F1843" t="s">
        <v>163</v>
      </c>
      <c r="G1843" t="s">
        <v>163</v>
      </c>
      <c r="H1843" t="s">
        <v>163</v>
      </c>
      <c r="I1843" t="s">
        <v>163</v>
      </c>
      <c r="J1843" t="s">
        <v>163</v>
      </c>
      <c r="K1843" t="s">
        <v>163</v>
      </c>
      <c r="L1843" t="s">
        <v>163</v>
      </c>
      <c r="M1843" t="s">
        <v>163</v>
      </c>
      <c r="N1843" t="s">
        <v>163</v>
      </c>
      <c r="O1843" t="s">
        <v>163</v>
      </c>
      <c r="P1843" t="s">
        <v>163</v>
      </c>
      <c r="Q1843" s="80" t="s">
        <v>163</v>
      </c>
      <c r="R1843" s="79"/>
      <c r="T1843" t="s">
        <v>163</v>
      </c>
      <c r="U1843" t="s">
        <v>163</v>
      </c>
      <c r="V1843" t="s">
        <v>163</v>
      </c>
    </row>
    <row r="1844" spans="2:22" x14ac:dyDescent="0.35">
      <c r="B1844" t="s">
        <v>163</v>
      </c>
      <c r="C1844" s="79" t="s">
        <v>163</v>
      </c>
      <c r="E1844" t="s">
        <v>163</v>
      </c>
      <c r="F1844" t="s">
        <v>163</v>
      </c>
      <c r="G1844" t="s">
        <v>163</v>
      </c>
      <c r="H1844" t="s">
        <v>163</v>
      </c>
      <c r="I1844" t="s">
        <v>163</v>
      </c>
      <c r="J1844" t="s">
        <v>163</v>
      </c>
      <c r="K1844" t="s">
        <v>163</v>
      </c>
      <c r="L1844" t="s">
        <v>163</v>
      </c>
      <c r="M1844" t="s">
        <v>163</v>
      </c>
      <c r="N1844" t="s">
        <v>163</v>
      </c>
      <c r="O1844" t="s">
        <v>163</v>
      </c>
      <c r="P1844" t="s">
        <v>163</v>
      </c>
      <c r="Q1844" s="80" t="s">
        <v>163</v>
      </c>
      <c r="R1844" s="79"/>
      <c r="T1844" t="s">
        <v>163</v>
      </c>
      <c r="U1844" t="s">
        <v>163</v>
      </c>
      <c r="V1844" t="s">
        <v>163</v>
      </c>
    </row>
    <row r="1845" spans="2:22" x14ac:dyDescent="0.35">
      <c r="B1845" t="s">
        <v>163</v>
      </c>
      <c r="C1845" s="79" t="s">
        <v>163</v>
      </c>
      <c r="E1845" t="s">
        <v>163</v>
      </c>
      <c r="F1845" t="s">
        <v>163</v>
      </c>
      <c r="G1845" t="s">
        <v>163</v>
      </c>
      <c r="H1845" t="s">
        <v>163</v>
      </c>
      <c r="I1845" t="s">
        <v>163</v>
      </c>
      <c r="J1845" t="s">
        <v>163</v>
      </c>
      <c r="K1845" t="s">
        <v>163</v>
      </c>
      <c r="L1845" t="s">
        <v>163</v>
      </c>
      <c r="M1845" t="s">
        <v>163</v>
      </c>
      <c r="N1845" t="s">
        <v>163</v>
      </c>
      <c r="O1845" t="s">
        <v>163</v>
      </c>
      <c r="P1845" t="s">
        <v>163</v>
      </c>
      <c r="Q1845" s="80" t="s">
        <v>163</v>
      </c>
      <c r="R1845" s="79"/>
      <c r="T1845" t="s">
        <v>163</v>
      </c>
      <c r="U1845" t="s">
        <v>163</v>
      </c>
      <c r="V1845" t="s">
        <v>163</v>
      </c>
    </row>
    <row r="1846" spans="2:22" x14ac:dyDescent="0.35">
      <c r="B1846" t="s">
        <v>163</v>
      </c>
      <c r="C1846" s="79" t="s">
        <v>163</v>
      </c>
      <c r="E1846" t="s">
        <v>163</v>
      </c>
      <c r="F1846" t="s">
        <v>163</v>
      </c>
      <c r="G1846" t="s">
        <v>163</v>
      </c>
      <c r="H1846" t="s">
        <v>163</v>
      </c>
      <c r="I1846" t="s">
        <v>163</v>
      </c>
      <c r="J1846" t="s">
        <v>163</v>
      </c>
      <c r="K1846" t="s">
        <v>163</v>
      </c>
      <c r="L1846" t="s">
        <v>163</v>
      </c>
      <c r="M1846" t="s">
        <v>163</v>
      </c>
      <c r="N1846" t="s">
        <v>163</v>
      </c>
      <c r="O1846" t="s">
        <v>163</v>
      </c>
      <c r="P1846" t="s">
        <v>163</v>
      </c>
      <c r="Q1846" s="80" t="s">
        <v>163</v>
      </c>
      <c r="R1846" s="79"/>
      <c r="T1846" t="s">
        <v>163</v>
      </c>
      <c r="U1846" t="s">
        <v>163</v>
      </c>
      <c r="V1846" t="s">
        <v>163</v>
      </c>
    </row>
    <row r="1847" spans="2:22" x14ac:dyDescent="0.35">
      <c r="B1847" t="s">
        <v>163</v>
      </c>
      <c r="C1847" s="79" t="s">
        <v>163</v>
      </c>
      <c r="E1847" t="s">
        <v>163</v>
      </c>
      <c r="F1847" t="s">
        <v>163</v>
      </c>
      <c r="G1847" t="s">
        <v>163</v>
      </c>
      <c r="H1847" t="s">
        <v>163</v>
      </c>
      <c r="I1847" t="s">
        <v>163</v>
      </c>
      <c r="J1847" t="s">
        <v>163</v>
      </c>
      <c r="K1847" t="s">
        <v>163</v>
      </c>
      <c r="L1847" t="s">
        <v>163</v>
      </c>
      <c r="M1847" t="s">
        <v>163</v>
      </c>
      <c r="N1847" t="s">
        <v>163</v>
      </c>
      <c r="O1847" t="s">
        <v>163</v>
      </c>
      <c r="P1847" t="s">
        <v>163</v>
      </c>
      <c r="Q1847" s="80" t="s">
        <v>163</v>
      </c>
      <c r="R1847" s="79"/>
      <c r="T1847" t="s">
        <v>163</v>
      </c>
      <c r="U1847" t="s">
        <v>163</v>
      </c>
      <c r="V1847" t="s">
        <v>163</v>
      </c>
    </row>
    <row r="1848" spans="2:22" x14ac:dyDescent="0.35">
      <c r="B1848" t="s">
        <v>163</v>
      </c>
      <c r="C1848" s="79" t="s">
        <v>163</v>
      </c>
      <c r="E1848" t="s">
        <v>163</v>
      </c>
      <c r="F1848" t="s">
        <v>163</v>
      </c>
      <c r="G1848" t="s">
        <v>163</v>
      </c>
      <c r="H1848" t="s">
        <v>163</v>
      </c>
      <c r="I1848" t="s">
        <v>163</v>
      </c>
      <c r="J1848" t="s">
        <v>163</v>
      </c>
      <c r="K1848" t="s">
        <v>163</v>
      </c>
      <c r="L1848" t="s">
        <v>163</v>
      </c>
      <c r="M1848" t="s">
        <v>163</v>
      </c>
      <c r="N1848" t="s">
        <v>163</v>
      </c>
      <c r="O1848" t="s">
        <v>163</v>
      </c>
      <c r="P1848" t="s">
        <v>163</v>
      </c>
      <c r="Q1848" s="80" t="s">
        <v>163</v>
      </c>
      <c r="R1848" s="79"/>
      <c r="T1848" t="s">
        <v>163</v>
      </c>
      <c r="U1848" t="s">
        <v>163</v>
      </c>
      <c r="V1848" t="s">
        <v>163</v>
      </c>
    </row>
    <row r="1849" spans="2:22" x14ac:dyDescent="0.35">
      <c r="B1849" t="s">
        <v>163</v>
      </c>
      <c r="C1849" s="79" t="s">
        <v>163</v>
      </c>
      <c r="E1849" t="s">
        <v>163</v>
      </c>
      <c r="F1849" t="s">
        <v>163</v>
      </c>
      <c r="G1849" t="s">
        <v>163</v>
      </c>
      <c r="H1849" t="s">
        <v>163</v>
      </c>
      <c r="I1849" t="s">
        <v>163</v>
      </c>
      <c r="J1849" t="s">
        <v>163</v>
      </c>
      <c r="K1849" t="s">
        <v>163</v>
      </c>
      <c r="L1849" t="s">
        <v>163</v>
      </c>
      <c r="M1849" t="s">
        <v>163</v>
      </c>
      <c r="N1849" t="s">
        <v>163</v>
      </c>
      <c r="O1849" t="s">
        <v>163</v>
      </c>
      <c r="P1849" t="s">
        <v>163</v>
      </c>
      <c r="Q1849" s="80" t="s">
        <v>163</v>
      </c>
      <c r="R1849" s="79"/>
      <c r="T1849" t="s">
        <v>163</v>
      </c>
      <c r="U1849" t="s">
        <v>163</v>
      </c>
      <c r="V1849" t="s">
        <v>163</v>
      </c>
    </row>
    <row r="1850" spans="2:22" x14ac:dyDescent="0.35">
      <c r="B1850" t="s">
        <v>163</v>
      </c>
      <c r="C1850" s="79" t="s">
        <v>163</v>
      </c>
      <c r="E1850" t="s">
        <v>163</v>
      </c>
      <c r="F1850" t="s">
        <v>163</v>
      </c>
      <c r="G1850" t="s">
        <v>163</v>
      </c>
      <c r="H1850" t="s">
        <v>163</v>
      </c>
      <c r="I1850" t="s">
        <v>163</v>
      </c>
      <c r="J1850" t="s">
        <v>163</v>
      </c>
      <c r="K1850" t="s">
        <v>163</v>
      </c>
      <c r="L1850" t="s">
        <v>163</v>
      </c>
      <c r="M1850" t="s">
        <v>163</v>
      </c>
      <c r="N1850" t="s">
        <v>163</v>
      </c>
      <c r="O1850" t="s">
        <v>163</v>
      </c>
      <c r="P1850" t="s">
        <v>163</v>
      </c>
      <c r="Q1850" s="80" t="s">
        <v>163</v>
      </c>
      <c r="R1850" s="79"/>
      <c r="T1850" t="s">
        <v>163</v>
      </c>
      <c r="U1850" t="s">
        <v>163</v>
      </c>
      <c r="V1850" t="s">
        <v>163</v>
      </c>
    </row>
    <row r="1851" spans="2:22" x14ac:dyDescent="0.35">
      <c r="B1851" t="s">
        <v>163</v>
      </c>
      <c r="C1851" s="79" t="s">
        <v>163</v>
      </c>
      <c r="E1851" t="s">
        <v>163</v>
      </c>
      <c r="F1851" t="s">
        <v>163</v>
      </c>
      <c r="G1851" t="s">
        <v>163</v>
      </c>
      <c r="H1851" t="s">
        <v>163</v>
      </c>
      <c r="I1851" t="s">
        <v>163</v>
      </c>
      <c r="J1851" t="s">
        <v>163</v>
      </c>
      <c r="K1851" t="s">
        <v>163</v>
      </c>
      <c r="L1851" t="s">
        <v>163</v>
      </c>
      <c r="M1851" t="s">
        <v>163</v>
      </c>
      <c r="N1851" t="s">
        <v>163</v>
      </c>
      <c r="O1851" t="s">
        <v>163</v>
      </c>
      <c r="P1851" t="s">
        <v>163</v>
      </c>
      <c r="Q1851" s="80" t="s">
        <v>163</v>
      </c>
      <c r="R1851" s="79"/>
      <c r="T1851" t="s">
        <v>163</v>
      </c>
      <c r="U1851" t="s">
        <v>163</v>
      </c>
      <c r="V1851" t="s">
        <v>163</v>
      </c>
    </row>
    <row r="1852" spans="2:22" x14ac:dyDescent="0.35">
      <c r="B1852" t="s">
        <v>163</v>
      </c>
      <c r="C1852" s="79" t="s">
        <v>163</v>
      </c>
      <c r="E1852" t="s">
        <v>163</v>
      </c>
      <c r="F1852" t="s">
        <v>163</v>
      </c>
      <c r="G1852" t="s">
        <v>163</v>
      </c>
      <c r="H1852" t="s">
        <v>163</v>
      </c>
      <c r="I1852" t="s">
        <v>163</v>
      </c>
      <c r="J1852" t="s">
        <v>163</v>
      </c>
      <c r="K1852" t="s">
        <v>163</v>
      </c>
      <c r="L1852" t="s">
        <v>163</v>
      </c>
      <c r="M1852" t="s">
        <v>163</v>
      </c>
      <c r="N1852" t="s">
        <v>163</v>
      </c>
      <c r="O1852" t="s">
        <v>163</v>
      </c>
      <c r="P1852" t="s">
        <v>163</v>
      </c>
      <c r="Q1852" s="80" t="s">
        <v>163</v>
      </c>
      <c r="R1852" s="79"/>
      <c r="T1852" t="s">
        <v>163</v>
      </c>
      <c r="U1852" t="s">
        <v>163</v>
      </c>
      <c r="V1852" t="s">
        <v>163</v>
      </c>
    </row>
    <row r="1853" spans="2:22" x14ac:dyDescent="0.35">
      <c r="B1853" t="s">
        <v>163</v>
      </c>
      <c r="C1853" s="79" t="s">
        <v>163</v>
      </c>
      <c r="E1853" t="s">
        <v>163</v>
      </c>
      <c r="F1853" t="s">
        <v>163</v>
      </c>
      <c r="G1853" t="s">
        <v>163</v>
      </c>
      <c r="H1853" t="s">
        <v>163</v>
      </c>
      <c r="I1853" t="s">
        <v>163</v>
      </c>
      <c r="J1853" t="s">
        <v>163</v>
      </c>
      <c r="K1853" t="s">
        <v>163</v>
      </c>
      <c r="L1853" t="s">
        <v>163</v>
      </c>
      <c r="M1853" t="s">
        <v>163</v>
      </c>
      <c r="N1853" t="s">
        <v>163</v>
      </c>
      <c r="O1853" t="s">
        <v>163</v>
      </c>
      <c r="P1853" t="s">
        <v>163</v>
      </c>
      <c r="Q1853" s="80" t="s">
        <v>163</v>
      </c>
      <c r="R1853" s="79"/>
      <c r="T1853" t="s">
        <v>163</v>
      </c>
      <c r="U1853" t="s">
        <v>163</v>
      </c>
      <c r="V1853" t="s">
        <v>163</v>
      </c>
    </row>
    <row r="1854" spans="2:22" x14ac:dyDescent="0.35">
      <c r="B1854" t="s">
        <v>163</v>
      </c>
      <c r="C1854" s="79" t="s">
        <v>163</v>
      </c>
      <c r="E1854" t="s">
        <v>163</v>
      </c>
      <c r="F1854" t="s">
        <v>163</v>
      </c>
      <c r="G1854" t="s">
        <v>163</v>
      </c>
      <c r="H1854" t="s">
        <v>163</v>
      </c>
      <c r="I1854" t="s">
        <v>163</v>
      </c>
      <c r="J1854" t="s">
        <v>163</v>
      </c>
      <c r="K1854" t="s">
        <v>163</v>
      </c>
      <c r="L1854" t="s">
        <v>163</v>
      </c>
      <c r="M1854" t="s">
        <v>163</v>
      </c>
      <c r="N1854" t="s">
        <v>163</v>
      </c>
      <c r="O1854" t="s">
        <v>163</v>
      </c>
      <c r="P1854" t="s">
        <v>163</v>
      </c>
      <c r="Q1854" s="80" t="s">
        <v>163</v>
      </c>
      <c r="R1854" s="79"/>
      <c r="T1854" t="s">
        <v>163</v>
      </c>
      <c r="U1854" t="s">
        <v>163</v>
      </c>
      <c r="V1854" t="s">
        <v>163</v>
      </c>
    </row>
    <row r="1855" spans="2:22" x14ac:dyDescent="0.35">
      <c r="B1855" t="s">
        <v>163</v>
      </c>
      <c r="C1855" s="79" t="s">
        <v>163</v>
      </c>
      <c r="E1855" t="s">
        <v>163</v>
      </c>
      <c r="F1855" t="s">
        <v>163</v>
      </c>
      <c r="G1855" t="s">
        <v>163</v>
      </c>
      <c r="H1855" t="s">
        <v>163</v>
      </c>
      <c r="I1855" t="s">
        <v>163</v>
      </c>
      <c r="J1855" t="s">
        <v>163</v>
      </c>
      <c r="K1855" t="s">
        <v>163</v>
      </c>
      <c r="L1855" t="s">
        <v>163</v>
      </c>
      <c r="M1855" t="s">
        <v>163</v>
      </c>
      <c r="N1855" t="s">
        <v>163</v>
      </c>
      <c r="O1855" t="s">
        <v>163</v>
      </c>
      <c r="P1855" t="s">
        <v>163</v>
      </c>
      <c r="Q1855" s="80" t="s">
        <v>163</v>
      </c>
      <c r="R1855" s="79"/>
      <c r="T1855" t="s">
        <v>163</v>
      </c>
      <c r="U1855" t="s">
        <v>163</v>
      </c>
      <c r="V1855" t="s">
        <v>163</v>
      </c>
    </row>
    <row r="1856" spans="2:22" x14ac:dyDescent="0.35">
      <c r="B1856" t="s">
        <v>163</v>
      </c>
      <c r="C1856" s="79" t="s">
        <v>163</v>
      </c>
      <c r="E1856" t="s">
        <v>163</v>
      </c>
      <c r="F1856" t="s">
        <v>163</v>
      </c>
      <c r="G1856" t="s">
        <v>163</v>
      </c>
      <c r="H1856" t="s">
        <v>163</v>
      </c>
      <c r="I1856" t="s">
        <v>163</v>
      </c>
      <c r="J1856" t="s">
        <v>163</v>
      </c>
      <c r="K1856" t="s">
        <v>163</v>
      </c>
      <c r="L1856" t="s">
        <v>163</v>
      </c>
      <c r="M1856" t="s">
        <v>163</v>
      </c>
      <c r="N1856" t="s">
        <v>163</v>
      </c>
      <c r="O1856" t="s">
        <v>163</v>
      </c>
      <c r="P1856" t="s">
        <v>163</v>
      </c>
      <c r="Q1856" s="80" t="s">
        <v>163</v>
      </c>
      <c r="R1856" s="79"/>
      <c r="T1856" t="s">
        <v>163</v>
      </c>
      <c r="U1856" t="s">
        <v>163</v>
      </c>
      <c r="V1856" t="s">
        <v>163</v>
      </c>
    </row>
    <row r="1857" spans="2:22" x14ac:dyDescent="0.35">
      <c r="B1857" t="s">
        <v>163</v>
      </c>
      <c r="C1857" s="79" t="s">
        <v>163</v>
      </c>
      <c r="E1857" t="s">
        <v>163</v>
      </c>
      <c r="F1857" t="s">
        <v>163</v>
      </c>
      <c r="G1857" t="s">
        <v>163</v>
      </c>
      <c r="H1857" t="s">
        <v>163</v>
      </c>
      <c r="I1857" t="s">
        <v>163</v>
      </c>
      <c r="J1857" t="s">
        <v>163</v>
      </c>
      <c r="K1857" t="s">
        <v>163</v>
      </c>
      <c r="L1857" t="s">
        <v>163</v>
      </c>
      <c r="M1857" t="s">
        <v>163</v>
      </c>
      <c r="N1857" t="s">
        <v>163</v>
      </c>
      <c r="O1857" t="s">
        <v>163</v>
      </c>
      <c r="P1857" t="s">
        <v>163</v>
      </c>
      <c r="Q1857" s="80" t="s">
        <v>163</v>
      </c>
      <c r="R1857" s="79"/>
      <c r="T1857" t="s">
        <v>163</v>
      </c>
      <c r="U1857" t="s">
        <v>163</v>
      </c>
      <c r="V1857" t="s">
        <v>163</v>
      </c>
    </row>
    <row r="1858" spans="2:22" x14ac:dyDescent="0.35">
      <c r="B1858" t="s">
        <v>163</v>
      </c>
      <c r="C1858" s="79" t="s">
        <v>163</v>
      </c>
      <c r="E1858" t="s">
        <v>163</v>
      </c>
      <c r="F1858" t="s">
        <v>163</v>
      </c>
      <c r="G1858" t="s">
        <v>163</v>
      </c>
      <c r="H1858" t="s">
        <v>163</v>
      </c>
      <c r="I1858" t="s">
        <v>163</v>
      </c>
      <c r="J1858" t="s">
        <v>163</v>
      </c>
      <c r="K1858" t="s">
        <v>163</v>
      </c>
      <c r="L1858" t="s">
        <v>163</v>
      </c>
      <c r="M1858" t="s">
        <v>163</v>
      </c>
      <c r="N1858" t="s">
        <v>163</v>
      </c>
      <c r="O1858" t="s">
        <v>163</v>
      </c>
      <c r="P1858" t="s">
        <v>163</v>
      </c>
      <c r="Q1858" s="80" t="s">
        <v>163</v>
      </c>
      <c r="R1858" s="79"/>
      <c r="T1858" t="s">
        <v>163</v>
      </c>
      <c r="U1858" t="s">
        <v>163</v>
      </c>
      <c r="V1858" t="s">
        <v>163</v>
      </c>
    </row>
    <row r="1859" spans="2:22" x14ac:dyDescent="0.35">
      <c r="B1859" t="s">
        <v>163</v>
      </c>
      <c r="C1859" s="79" t="s">
        <v>163</v>
      </c>
      <c r="E1859" t="s">
        <v>163</v>
      </c>
      <c r="F1859" t="s">
        <v>163</v>
      </c>
      <c r="G1859" t="s">
        <v>163</v>
      </c>
      <c r="H1859" t="s">
        <v>163</v>
      </c>
      <c r="I1859" t="s">
        <v>163</v>
      </c>
      <c r="J1859" t="s">
        <v>163</v>
      </c>
      <c r="K1859" t="s">
        <v>163</v>
      </c>
      <c r="L1859" t="s">
        <v>163</v>
      </c>
      <c r="M1859" t="s">
        <v>163</v>
      </c>
      <c r="N1859" t="s">
        <v>163</v>
      </c>
      <c r="O1859" t="s">
        <v>163</v>
      </c>
      <c r="P1859" t="s">
        <v>163</v>
      </c>
      <c r="Q1859" s="80" t="s">
        <v>163</v>
      </c>
      <c r="R1859" s="79"/>
      <c r="T1859" t="s">
        <v>163</v>
      </c>
      <c r="U1859" t="s">
        <v>163</v>
      </c>
      <c r="V1859" t="s">
        <v>163</v>
      </c>
    </row>
    <row r="1860" spans="2:22" x14ac:dyDescent="0.35">
      <c r="B1860" t="s">
        <v>163</v>
      </c>
      <c r="C1860" s="79" t="s">
        <v>163</v>
      </c>
      <c r="E1860" t="s">
        <v>163</v>
      </c>
      <c r="F1860" t="s">
        <v>163</v>
      </c>
      <c r="G1860" t="s">
        <v>163</v>
      </c>
      <c r="H1860" t="s">
        <v>163</v>
      </c>
      <c r="I1860" t="s">
        <v>163</v>
      </c>
      <c r="J1860" t="s">
        <v>163</v>
      </c>
      <c r="K1860" t="s">
        <v>163</v>
      </c>
      <c r="L1860" t="s">
        <v>163</v>
      </c>
      <c r="M1860" t="s">
        <v>163</v>
      </c>
      <c r="N1860" t="s">
        <v>163</v>
      </c>
      <c r="O1860" t="s">
        <v>163</v>
      </c>
      <c r="P1860" t="s">
        <v>163</v>
      </c>
      <c r="Q1860" s="80" t="s">
        <v>163</v>
      </c>
      <c r="R1860" s="79"/>
      <c r="T1860" t="s">
        <v>163</v>
      </c>
      <c r="U1860" t="s">
        <v>163</v>
      </c>
      <c r="V1860" t="s">
        <v>163</v>
      </c>
    </row>
    <row r="1861" spans="2:22" x14ac:dyDescent="0.35">
      <c r="B1861" t="s">
        <v>163</v>
      </c>
      <c r="C1861" s="79" t="s">
        <v>163</v>
      </c>
      <c r="E1861" t="s">
        <v>163</v>
      </c>
      <c r="F1861" t="s">
        <v>163</v>
      </c>
      <c r="G1861" t="s">
        <v>163</v>
      </c>
      <c r="H1861" t="s">
        <v>163</v>
      </c>
      <c r="I1861" t="s">
        <v>163</v>
      </c>
      <c r="J1861" t="s">
        <v>163</v>
      </c>
      <c r="K1861" t="s">
        <v>163</v>
      </c>
      <c r="L1861" t="s">
        <v>163</v>
      </c>
      <c r="M1861" t="s">
        <v>163</v>
      </c>
      <c r="N1861" t="s">
        <v>163</v>
      </c>
      <c r="O1861" t="s">
        <v>163</v>
      </c>
      <c r="P1861" t="s">
        <v>163</v>
      </c>
      <c r="Q1861" s="80" t="s">
        <v>163</v>
      </c>
      <c r="R1861" s="79"/>
      <c r="T1861" t="s">
        <v>163</v>
      </c>
      <c r="U1861" t="s">
        <v>163</v>
      </c>
      <c r="V1861" t="s">
        <v>163</v>
      </c>
    </row>
    <row r="1862" spans="2:22" x14ac:dyDescent="0.35">
      <c r="B1862" t="s">
        <v>163</v>
      </c>
      <c r="C1862" s="79" t="s">
        <v>163</v>
      </c>
      <c r="E1862" t="s">
        <v>163</v>
      </c>
      <c r="F1862" t="s">
        <v>163</v>
      </c>
      <c r="G1862" t="s">
        <v>163</v>
      </c>
      <c r="H1862" t="s">
        <v>163</v>
      </c>
      <c r="I1862" t="s">
        <v>163</v>
      </c>
      <c r="J1862" t="s">
        <v>163</v>
      </c>
      <c r="K1862" t="s">
        <v>163</v>
      </c>
      <c r="L1862" t="s">
        <v>163</v>
      </c>
      <c r="M1862" t="s">
        <v>163</v>
      </c>
      <c r="N1862" t="s">
        <v>163</v>
      </c>
      <c r="O1862" t="s">
        <v>163</v>
      </c>
      <c r="P1862" t="s">
        <v>163</v>
      </c>
      <c r="Q1862" s="80" t="s">
        <v>163</v>
      </c>
      <c r="R1862" s="79"/>
      <c r="T1862" t="s">
        <v>163</v>
      </c>
      <c r="U1862" t="s">
        <v>163</v>
      </c>
      <c r="V1862" t="s">
        <v>163</v>
      </c>
    </row>
    <row r="1863" spans="2:22" x14ac:dyDescent="0.35">
      <c r="B1863" t="s">
        <v>163</v>
      </c>
      <c r="C1863" s="79" t="s">
        <v>163</v>
      </c>
      <c r="E1863" t="s">
        <v>163</v>
      </c>
      <c r="F1863" t="s">
        <v>163</v>
      </c>
      <c r="G1863" t="s">
        <v>163</v>
      </c>
      <c r="H1863" t="s">
        <v>163</v>
      </c>
      <c r="I1863" t="s">
        <v>163</v>
      </c>
      <c r="J1863" t="s">
        <v>163</v>
      </c>
      <c r="K1863" t="s">
        <v>163</v>
      </c>
      <c r="L1863" t="s">
        <v>163</v>
      </c>
      <c r="M1863" t="s">
        <v>163</v>
      </c>
      <c r="N1863" t="s">
        <v>163</v>
      </c>
      <c r="O1863" t="s">
        <v>163</v>
      </c>
      <c r="P1863" t="s">
        <v>163</v>
      </c>
      <c r="Q1863" s="80" t="s">
        <v>163</v>
      </c>
      <c r="R1863" s="79"/>
      <c r="T1863" t="s">
        <v>163</v>
      </c>
      <c r="U1863" t="s">
        <v>163</v>
      </c>
      <c r="V1863" t="s">
        <v>163</v>
      </c>
    </row>
    <row r="1864" spans="2:22" x14ac:dyDescent="0.35">
      <c r="B1864" t="s">
        <v>163</v>
      </c>
      <c r="C1864" s="79" t="s">
        <v>163</v>
      </c>
      <c r="E1864" t="s">
        <v>163</v>
      </c>
      <c r="F1864" t="s">
        <v>163</v>
      </c>
      <c r="G1864" t="s">
        <v>163</v>
      </c>
      <c r="H1864" t="s">
        <v>163</v>
      </c>
      <c r="I1864" t="s">
        <v>163</v>
      </c>
      <c r="J1864" t="s">
        <v>163</v>
      </c>
      <c r="K1864" t="s">
        <v>163</v>
      </c>
      <c r="L1864" t="s">
        <v>163</v>
      </c>
      <c r="M1864" t="s">
        <v>163</v>
      </c>
      <c r="N1864" t="s">
        <v>163</v>
      </c>
      <c r="O1864" t="s">
        <v>163</v>
      </c>
      <c r="P1864" t="s">
        <v>163</v>
      </c>
      <c r="Q1864" s="80" t="s">
        <v>163</v>
      </c>
      <c r="R1864" s="79"/>
      <c r="T1864" t="s">
        <v>163</v>
      </c>
      <c r="U1864" t="s">
        <v>163</v>
      </c>
      <c r="V1864" t="s">
        <v>163</v>
      </c>
    </row>
    <row r="1865" spans="2:22" x14ac:dyDescent="0.35">
      <c r="B1865" t="s">
        <v>163</v>
      </c>
      <c r="C1865" s="79" t="s">
        <v>163</v>
      </c>
      <c r="E1865" t="s">
        <v>163</v>
      </c>
      <c r="F1865" t="s">
        <v>163</v>
      </c>
      <c r="G1865" t="s">
        <v>163</v>
      </c>
      <c r="H1865" t="s">
        <v>163</v>
      </c>
      <c r="I1865" t="s">
        <v>163</v>
      </c>
      <c r="J1865" t="s">
        <v>163</v>
      </c>
      <c r="K1865" t="s">
        <v>163</v>
      </c>
      <c r="L1865" t="s">
        <v>163</v>
      </c>
      <c r="M1865" t="s">
        <v>163</v>
      </c>
      <c r="N1865" t="s">
        <v>163</v>
      </c>
      <c r="O1865" t="s">
        <v>163</v>
      </c>
      <c r="P1865" t="s">
        <v>163</v>
      </c>
      <c r="Q1865" s="80" t="s">
        <v>163</v>
      </c>
      <c r="R1865" s="79"/>
      <c r="T1865" t="s">
        <v>163</v>
      </c>
      <c r="U1865" t="s">
        <v>163</v>
      </c>
      <c r="V1865" t="s">
        <v>163</v>
      </c>
    </row>
    <row r="1866" spans="2:22" x14ac:dyDescent="0.35">
      <c r="B1866" t="s">
        <v>163</v>
      </c>
      <c r="C1866" s="79" t="s">
        <v>163</v>
      </c>
      <c r="E1866" t="s">
        <v>163</v>
      </c>
      <c r="F1866" t="s">
        <v>163</v>
      </c>
      <c r="G1866" t="s">
        <v>163</v>
      </c>
      <c r="H1866" t="s">
        <v>163</v>
      </c>
      <c r="I1866" t="s">
        <v>163</v>
      </c>
      <c r="J1866" t="s">
        <v>163</v>
      </c>
      <c r="K1866" t="s">
        <v>163</v>
      </c>
      <c r="L1866" t="s">
        <v>163</v>
      </c>
      <c r="M1866" t="s">
        <v>163</v>
      </c>
      <c r="N1866" t="s">
        <v>163</v>
      </c>
      <c r="O1866" t="s">
        <v>163</v>
      </c>
      <c r="P1866" t="s">
        <v>163</v>
      </c>
      <c r="Q1866" s="80" t="s">
        <v>163</v>
      </c>
      <c r="R1866" s="79"/>
      <c r="T1866" t="s">
        <v>163</v>
      </c>
      <c r="U1866" t="s">
        <v>163</v>
      </c>
      <c r="V1866" t="s">
        <v>163</v>
      </c>
    </row>
    <row r="1867" spans="2:22" x14ac:dyDescent="0.35">
      <c r="B1867" t="s">
        <v>163</v>
      </c>
      <c r="C1867" s="79" t="s">
        <v>163</v>
      </c>
      <c r="E1867" t="s">
        <v>163</v>
      </c>
      <c r="F1867" t="s">
        <v>163</v>
      </c>
      <c r="G1867" t="s">
        <v>163</v>
      </c>
      <c r="H1867" t="s">
        <v>163</v>
      </c>
      <c r="I1867" t="s">
        <v>163</v>
      </c>
      <c r="J1867" t="s">
        <v>163</v>
      </c>
      <c r="K1867" t="s">
        <v>163</v>
      </c>
      <c r="L1867" t="s">
        <v>163</v>
      </c>
      <c r="M1867" t="s">
        <v>163</v>
      </c>
      <c r="N1867" t="s">
        <v>163</v>
      </c>
      <c r="O1867" t="s">
        <v>163</v>
      </c>
      <c r="P1867" t="s">
        <v>163</v>
      </c>
      <c r="Q1867" s="80" t="s">
        <v>163</v>
      </c>
      <c r="R1867" s="79"/>
      <c r="T1867" t="s">
        <v>163</v>
      </c>
      <c r="U1867" t="s">
        <v>163</v>
      </c>
      <c r="V1867" t="s">
        <v>163</v>
      </c>
    </row>
    <row r="1868" spans="2:22" x14ac:dyDescent="0.35">
      <c r="B1868" t="s">
        <v>163</v>
      </c>
      <c r="C1868" s="79" t="s">
        <v>163</v>
      </c>
      <c r="E1868" t="s">
        <v>163</v>
      </c>
      <c r="F1868" t="s">
        <v>163</v>
      </c>
      <c r="G1868" t="s">
        <v>163</v>
      </c>
      <c r="H1868" t="s">
        <v>163</v>
      </c>
      <c r="I1868" t="s">
        <v>163</v>
      </c>
      <c r="J1868" t="s">
        <v>163</v>
      </c>
      <c r="K1868" t="s">
        <v>163</v>
      </c>
      <c r="L1868" t="s">
        <v>163</v>
      </c>
      <c r="M1868" t="s">
        <v>163</v>
      </c>
      <c r="N1868" t="s">
        <v>163</v>
      </c>
      <c r="O1868" t="s">
        <v>163</v>
      </c>
      <c r="P1868" t="s">
        <v>163</v>
      </c>
      <c r="Q1868" s="80" t="s">
        <v>163</v>
      </c>
      <c r="R1868" s="79"/>
      <c r="T1868" t="s">
        <v>163</v>
      </c>
      <c r="U1868" t="s">
        <v>163</v>
      </c>
      <c r="V1868" t="s">
        <v>163</v>
      </c>
    </row>
    <row r="1869" spans="2:22" x14ac:dyDescent="0.35">
      <c r="B1869" t="s">
        <v>163</v>
      </c>
      <c r="C1869" s="79" t="s">
        <v>163</v>
      </c>
      <c r="E1869" t="s">
        <v>163</v>
      </c>
      <c r="F1869" t="s">
        <v>163</v>
      </c>
      <c r="G1869" t="s">
        <v>163</v>
      </c>
      <c r="H1869" t="s">
        <v>163</v>
      </c>
      <c r="I1869" t="s">
        <v>163</v>
      </c>
      <c r="J1869" t="s">
        <v>163</v>
      </c>
      <c r="K1869" t="s">
        <v>163</v>
      </c>
      <c r="L1869" t="s">
        <v>163</v>
      </c>
      <c r="M1869" t="s">
        <v>163</v>
      </c>
      <c r="N1869" t="s">
        <v>163</v>
      </c>
      <c r="O1869" t="s">
        <v>163</v>
      </c>
      <c r="P1869" t="s">
        <v>163</v>
      </c>
      <c r="Q1869" s="80" t="s">
        <v>163</v>
      </c>
      <c r="R1869" s="79"/>
      <c r="T1869" t="s">
        <v>163</v>
      </c>
      <c r="U1869" t="s">
        <v>163</v>
      </c>
      <c r="V1869" t="s">
        <v>163</v>
      </c>
    </row>
    <row r="1870" spans="2:22" x14ac:dyDescent="0.35">
      <c r="B1870" t="s">
        <v>163</v>
      </c>
      <c r="C1870" s="79" t="s">
        <v>163</v>
      </c>
      <c r="E1870" t="s">
        <v>163</v>
      </c>
      <c r="F1870" t="s">
        <v>163</v>
      </c>
      <c r="G1870" t="s">
        <v>163</v>
      </c>
      <c r="H1870" t="s">
        <v>163</v>
      </c>
      <c r="I1870" t="s">
        <v>163</v>
      </c>
      <c r="J1870" t="s">
        <v>163</v>
      </c>
      <c r="K1870" t="s">
        <v>163</v>
      </c>
      <c r="L1870" t="s">
        <v>163</v>
      </c>
      <c r="M1870" t="s">
        <v>163</v>
      </c>
      <c r="N1870" t="s">
        <v>163</v>
      </c>
      <c r="O1870" t="s">
        <v>163</v>
      </c>
      <c r="P1870" t="s">
        <v>163</v>
      </c>
      <c r="Q1870" s="80" t="s">
        <v>163</v>
      </c>
      <c r="R1870" s="79"/>
      <c r="T1870" t="s">
        <v>163</v>
      </c>
      <c r="U1870" t="s">
        <v>163</v>
      </c>
      <c r="V1870" t="s">
        <v>163</v>
      </c>
    </row>
    <row r="1871" spans="2:22" x14ac:dyDescent="0.35">
      <c r="B1871" t="s">
        <v>163</v>
      </c>
      <c r="C1871" s="79" t="s">
        <v>163</v>
      </c>
      <c r="E1871" t="s">
        <v>163</v>
      </c>
      <c r="F1871" t="s">
        <v>163</v>
      </c>
      <c r="G1871" t="s">
        <v>163</v>
      </c>
      <c r="H1871" t="s">
        <v>163</v>
      </c>
      <c r="I1871" t="s">
        <v>163</v>
      </c>
      <c r="J1871" t="s">
        <v>163</v>
      </c>
      <c r="K1871" t="s">
        <v>163</v>
      </c>
      <c r="L1871" t="s">
        <v>163</v>
      </c>
      <c r="M1871" t="s">
        <v>163</v>
      </c>
      <c r="N1871" t="s">
        <v>163</v>
      </c>
      <c r="O1871" t="s">
        <v>163</v>
      </c>
      <c r="P1871" t="s">
        <v>163</v>
      </c>
      <c r="Q1871" s="80" t="s">
        <v>163</v>
      </c>
      <c r="R1871" s="79"/>
      <c r="T1871" t="s">
        <v>163</v>
      </c>
      <c r="U1871" t="s">
        <v>163</v>
      </c>
      <c r="V1871" t="s">
        <v>163</v>
      </c>
    </row>
    <row r="1872" spans="2:22" x14ac:dyDescent="0.35">
      <c r="B1872" t="s">
        <v>163</v>
      </c>
      <c r="C1872" s="79" t="s">
        <v>163</v>
      </c>
      <c r="E1872" t="s">
        <v>163</v>
      </c>
      <c r="F1872" t="s">
        <v>163</v>
      </c>
      <c r="G1872" t="s">
        <v>163</v>
      </c>
      <c r="H1872" t="s">
        <v>163</v>
      </c>
      <c r="I1872" t="s">
        <v>163</v>
      </c>
      <c r="J1872" t="s">
        <v>163</v>
      </c>
      <c r="K1872" t="s">
        <v>163</v>
      </c>
      <c r="L1872" t="s">
        <v>163</v>
      </c>
      <c r="M1872" t="s">
        <v>163</v>
      </c>
      <c r="N1872" t="s">
        <v>163</v>
      </c>
      <c r="O1872" t="s">
        <v>163</v>
      </c>
      <c r="P1872" t="s">
        <v>163</v>
      </c>
      <c r="Q1872" s="80" t="s">
        <v>163</v>
      </c>
      <c r="R1872" s="79"/>
      <c r="T1872" t="s">
        <v>163</v>
      </c>
      <c r="U1872" t="s">
        <v>163</v>
      </c>
      <c r="V1872" t="s">
        <v>163</v>
      </c>
    </row>
    <row r="1873" spans="2:22" x14ac:dyDescent="0.35">
      <c r="B1873" t="s">
        <v>163</v>
      </c>
      <c r="C1873" s="79" t="s">
        <v>163</v>
      </c>
      <c r="E1873" t="s">
        <v>163</v>
      </c>
      <c r="F1873" t="s">
        <v>163</v>
      </c>
      <c r="G1873" t="s">
        <v>163</v>
      </c>
      <c r="H1873" t="s">
        <v>163</v>
      </c>
      <c r="I1873" t="s">
        <v>163</v>
      </c>
      <c r="J1873" t="s">
        <v>163</v>
      </c>
      <c r="K1873" t="s">
        <v>163</v>
      </c>
      <c r="L1873" t="s">
        <v>163</v>
      </c>
      <c r="M1873" t="s">
        <v>163</v>
      </c>
      <c r="N1873" t="s">
        <v>163</v>
      </c>
      <c r="O1873" t="s">
        <v>163</v>
      </c>
      <c r="P1873" t="s">
        <v>163</v>
      </c>
      <c r="Q1873" s="80" t="s">
        <v>163</v>
      </c>
      <c r="R1873" s="79"/>
      <c r="T1873" t="s">
        <v>163</v>
      </c>
      <c r="U1873" t="s">
        <v>163</v>
      </c>
      <c r="V1873" t="s">
        <v>163</v>
      </c>
    </row>
    <row r="1874" spans="2:22" x14ac:dyDescent="0.35">
      <c r="B1874" t="s">
        <v>163</v>
      </c>
      <c r="C1874" s="79" t="s">
        <v>163</v>
      </c>
      <c r="E1874" t="s">
        <v>163</v>
      </c>
      <c r="F1874" t="s">
        <v>163</v>
      </c>
      <c r="G1874" t="s">
        <v>163</v>
      </c>
      <c r="H1874" t="s">
        <v>163</v>
      </c>
      <c r="I1874" t="s">
        <v>163</v>
      </c>
      <c r="J1874" t="s">
        <v>163</v>
      </c>
      <c r="K1874" t="s">
        <v>163</v>
      </c>
      <c r="L1874" t="s">
        <v>163</v>
      </c>
      <c r="M1874" t="s">
        <v>163</v>
      </c>
      <c r="N1874" t="s">
        <v>163</v>
      </c>
      <c r="O1874" t="s">
        <v>163</v>
      </c>
      <c r="P1874" t="s">
        <v>163</v>
      </c>
      <c r="Q1874" s="80" t="s">
        <v>163</v>
      </c>
      <c r="R1874" s="79"/>
      <c r="T1874" t="s">
        <v>163</v>
      </c>
      <c r="U1874" t="s">
        <v>163</v>
      </c>
      <c r="V1874" t="s">
        <v>163</v>
      </c>
    </row>
    <row r="1875" spans="2:22" x14ac:dyDescent="0.35">
      <c r="B1875" t="s">
        <v>163</v>
      </c>
      <c r="C1875" s="79" t="s">
        <v>163</v>
      </c>
      <c r="E1875" t="s">
        <v>163</v>
      </c>
      <c r="F1875" t="s">
        <v>163</v>
      </c>
      <c r="G1875" t="s">
        <v>163</v>
      </c>
      <c r="H1875" t="s">
        <v>163</v>
      </c>
      <c r="I1875" t="s">
        <v>163</v>
      </c>
      <c r="J1875" t="s">
        <v>163</v>
      </c>
      <c r="K1875" t="s">
        <v>163</v>
      </c>
      <c r="L1875" t="s">
        <v>163</v>
      </c>
      <c r="M1875" t="s">
        <v>163</v>
      </c>
      <c r="N1875" t="s">
        <v>163</v>
      </c>
      <c r="O1875" t="s">
        <v>163</v>
      </c>
      <c r="P1875" t="s">
        <v>163</v>
      </c>
      <c r="Q1875" s="80" t="s">
        <v>163</v>
      </c>
      <c r="R1875" s="79"/>
      <c r="T1875" t="s">
        <v>163</v>
      </c>
      <c r="U1875" t="s">
        <v>163</v>
      </c>
      <c r="V1875" t="s">
        <v>163</v>
      </c>
    </row>
    <row r="1876" spans="2:22" x14ac:dyDescent="0.35">
      <c r="B1876" t="s">
        <v>163</v>
      </c>
      <c r="C1876" s="79" t="s">
        <v>163</v>
      </c>
      <c r="E1876" t="s">
        <v>163</v>
      </c>
      <c r="F1876" t="s">
        <v>163</v>
      </c>
      <c r="G1876" t="s">
        <v>163</v>
      </c>
      <c r="H1876" t="s">
        <v>163</v>
      </c>
      <c r="I1876" t="s">
        <v>163</v>
      </c>
      <c r="J1876" t="s">
        <v>163</v>
      </c>
      <c r="K1876" t="s">
        <v>163</v>
      </c>
      <c r="L1876" t="s">
        <v>163</v>
      </c>
      <c r="M1876" t="s">
        <v>163</v>
      </c>
      <c r="N1876" t="s">
        <v>163</v>
      </c>
      <c r="O1876" t="s">
        <v>163</v>
      </c>
      <c r="P1876" t="s">
        <v>163</v>
      </c>
      <c r="Q1876" s="80" t="s">
        <v>163</v>
      </c>
      <c r="R1876" s="79"/>
      <c r="T1876" t="s">
        <v>163</v>
      </c>
      <c r="U1876" t="s">
        <v>163</v>
      </c>
      <c r="V1876" t="s">
        <v>163</v>
      </c>
    </row>
    <row r="1877" spans="2:22" x14ac:dyDescent="0.35">
      <c r="B1877" t="s">
        <v>163</v>
      </c>
      <c r="C1877" s="79" t="s">
        <v>163</v>
      </c>
      <c r="E1877" t="s">
        <v>163</v>
      </c>
      <c r="F1877" t="s">
        <v>163</v>
      </c>
      <c r="G1877" t="s">
        <v>163</v>
      </c>
      <c r="H1877" t="s">
        <v>163</v>
      </c>
      <c r="I1877" t="s">
        <v>163</v>
      </c>
      <c r="J1877" t="s">
        <v>163</v>
      </c>
      <c r="K1877" t="s">
        <v>163</v>
      </c>
      <c r="L1877" t="s">
        <v>163</v>
      </c>
      <c r="M1877" t="s">
        <v>163</v>
      </c>
      <c r="N1877" t="s">
        <v>163</v>
      </c>
      <c r="O1877" t="s">
        <v>163</v>
      </c>
      <c r="P1877" t="s">
        <v>163</v>
      </c>
      <c r="Q1877" s="80" t="s">
        <v>163</v>
      </c>
      <c r="R1877" s="79"/>
      <c r="T1877" t="s">
        <v>163</v>
      </c>
      <c r="U1877" t="s">
        <v>163</v>
      </c>
      <c r="V1877" t="s">
        <v>163</v>
      </c>
    </row>
    <row r="1878" spans="2:22" x14ac:dyDescent="0.35">
      <c r="B1878" t="s">
        <v>163</v>
      </c>
      <c r="C1878" s="79" t="s">
        <v>163</v>
      </c>
      <c r="E1878" t="s">
        <v>163</v>
      </c>
      <c r="F1878" t="s">
        <v>163</v>
      </c>
      <c r="G1878" t="s">
        <v>163</v>
      </c>
      <c r="H1878" t="s">
        <v>163</v>
      </c>
      <c r="I1878" t="s">
        <v>163</v>
      </c>
      <c r="J1878" t="s">
        <v>163</v>
      </c>
      <c r="K1878" t="s">
        <v>163</v>
      </c>
      <c r="L1878" t="s">
        <v>163</v>
      </c>
      <c r="M1878" t="s">
        <v>163</v>
      </c>
      <c r="N1878" t="s">
        <v>163</v>
      </c>
      <c r="O1878" t="s">
        <v>163</v>
      </c>
      <c r="P1878" t="s">
        <v>163</v>
      </c>
      <c r="Q1878" s="80" t="s">
        <v>163</v>
      </c>
      <c r="R1878" s="79"/>
      <c r="T1878" t="s">
        <v>163</v>
      </c>
      <c r="U1878" t="s">
        <v>163</v>
      </c>
      <c r="V1878" t="s">
        <v>163</v>
      </c>
    </row>
    <row r="1879" spans="2:22" x14ac:dyDescent="0.35">
      <c r="B1879" t="s">
        <v>163</v>
      </c>
      <c r="C1879" s="79" t="s">
        <v>163</v>
      </c>
      <c r="E1879" t="s">
        <v>163</v>
      </c>
      <c r="F1879" t="s">
        <v>163</v>
      </c>
      <c r="G1879" t="s">
        <v>163</v>
      </c>
      <c r="H1879" t="s">
        <v>163</v>
      </c>
      <c r="I1879" t="s">
        <v>163</v>
      </c>
      <c r="J1879" t="s">
        <v>163</v>
      </c>
      <c r="K1879" t="s">
        <v>163</v>
      </c>
      <c r="L1879" t="s">
        <v>163</v>
      </c>
      <c r="M1879" t="s">
        <v>163</v>
      </c>
      <c r="N1879" t="s">
        <v>163</v>
      </c>
      <c r="O1879" t="s">
        <v>163</v>
      </c>
      <c r="P1879" t="s">
        <v>163</v>
      </c>
      <c r="Q1879" s="80" t="s">
        <v>163</v>
      </c>
      <c r="R1879" s="79"/>
      <c r="T1879" t="s">
        <v>163</v>
      </c>
      <c r="U1879" t="s">
        <v>163</v>
      </c>
      <c r="V1879" t="s">
        <v>163</v>
      </c>
    </row>
    <row r="1880" spans="2:22" x14ac:dyDescent="0.35">
      <c r="B1880" t="s">
        <v>163</v>
      </c>
      <c r="C1880" s="79" t="s">
        <v>163</v>
      </c>
      <c r="E1880" t="s">
        <v>163</v>
      </c>
      <c r="F1880" t="s">
        <v>163</v>
      </c>
      <c r="G1880" t="s">
        <v>163</v>
      </c>
      <c r="H1880" t="s">
        <v>163</v>
      </c>
      <c r="I1880" t="s">
        <v>163</v>
      </c>
      <c r="J1880" t="s">
        <v>163</v>
      </c>
      <c r="K1880" t="s">
        <v>163</v>
      </c>
      <c r="L1880" t="s">
        <v>163</v>
      </c>
      <c r="M1880" t="s">
        <v>163</v>
      </c>
      <c r="N1880" t="s">
        <v>163</v>
      </c>
      <c r="O1880" t="s">
        <v>163</v>
      </c>
      <c r="P1880" t="s">
        <v>163</v>
      </c>
      <c r="Q1880" s="80" t="s">
        <v>163</v>
      </c>
      <c r="R1880" s="79"/>
      <c r="T1880" t="s">
        <v>163</v>
      </c>
      <c r="U1880" t="s">
        <v>163</v>
      </c>
      <c r="V1880" t="s">
        <v>163</v>
      </c>
    </row>
    <row r="1881" spans="2:22" x14ac:dyDescent="0.35">
      <c r="B1881" t="s">
        <v>163</v>
      </c>
      <c r="C1881" s="79" t="s">
        <v>163</v>
      </c>
      <c r="E1881" t="s">
        <v>163</v>
      </c>
      <c r="F1881" t="s">
        <v>163</v>
      </c>
      <c r="G1881" t="s">
        <v>163</v>
      </c>
      <c r="H1881" t="s">
        <v>163</v>
      </c>
      <c r="I1881" t="s">
        <v>163</v>
      </c>
      <c r="J1881" t="s">
        <v>163</v>
      </c>
      <c r="K1881" t="s">
        <v>163</v>
      </c>
      <c r="L1881" t="s">
        <v>163</v>
      </c>
      <c r="M1881" t="s">
        <v>163</v>
      </c>
      <c r="N1881" t="s">
        <v>163</v>
      </c>
      <c r="O1881" t="s">
        <v>163</v>
      </c>
      <c r="P1881" t="s">
        <v>163</v>
      </c>
      <c r="Q1881" s="80" t="s">
        <v>163</v>
      </c>
      <c r="R1881" s="79"/>
      <c r="T1881" t="s">
        <v>163</v>
      </c>
      <c r="U1881" t="s">
        <v>163</v>
      </c>
      <c r="V1881" t="s">
        <v>163</v>
      </c>
    </row>
    <row r="1882" spans="2:22" x14ac:dyDescent="0.35">
      <c r="B1882" t="s">
        <v>163</v>
      </c>
      <c r="C1882" s="79" t="s">
        <v>163</v>
      </c>
      <c r="E1882" t="s">
        <v>163</v>
      </c>
      <c r="F1882" t="s">
        <v>163</v>
      </c>
      <c r="G1882" t="s">
        <v>163</v>
      </c>
      <c r="H1882" t="s">
        <v>163</v>
      </c>
      <c r="I1882" t="s">
        <v>163</v>
      </c>
      <c r="J1882" t="s">
        <v>163</v>
      </c>
      <c r="K1882" t="s">
        <v>163</v>
      </c>
      <c r="L1882" t="s">
        <v>163</v>
      </c>
      <c r="M1882" t="s">
        <v>163</v>
      </c>
      <c r="N1882" t="s">
        <v>163</v>
      </c>
      <c r="O1882" t="s">
        <v>163</v>
      </c>
      <c r="P1882" t="s">
        <v>163</v>
      </c>
      <c r="Q1882" s="80" t="s">
        <v>163</v>
      </c>
      <c r="R1882" s="79"/>
      <c r="T1882" t="s">
        <v>163</v>
      </c>
      <c r="U1882" t="s">
        <v>163</v>
      </c>
      <c r="V1882" t="s">
        <v>163</v>
      </c>
    </row>
    <row r="1883" spans="2:22" x14ac:dyDescent="0.35">
      <c r="B1883" t="s">
        <v>163</v>
      </c>
      <c r="C1883" s="79" t="s">
        <v>163</v>
      </c>
      <c r="E1883" t="s">
        <v>163</v>
      </c>
      <c r="F1883" t="s">
        <v>163</v>
      </c>
      <c r="G1883" t="s">
        <v>163</v>
      </c>
      <c r="H1883" t="s">
        <v>163</v>
      </c>
      <c r="I1883" t="s">
        <v>163</v>
      </c>
      <c r="J1883" t="s">
        <v>163</v>
      </c>
      <c r="K1883" t="s">
        <v>163</v>
      </c>
      <c r="L1883" t="s">
        <v>163</v>
      </c>
      <c r="M1883" t="s">
        <v>163</v>
      </c>
      <c r="N1883" t="s">
        <v>163</v>
      </c>
      <c r="O1883" t="s">
        <v>163</v>
      </c>
      <c r="P1883" t="s">
        <v>163</v>
      </c>
      <c r="Q1883" s="80" t="s">
        <v>163</v>
      </c>
      <c r="R1883" s="79"/>
      <c r="T1883" t="s">
        <v>163</v>
      </c>
      <c r="U1883" t="s">
        <v>163</v>
      </c>
      <c r="V1883" t="s">
        <v>163</v>
      </c>
    </row>
    <row r="1884" spans="2:22" x14ac:dyDescent="0.35">
      <c r="B1884" t="s">
        <v>163</v>
      </c>
      <c r="C1884" s="79" t="s">
        <v>163</v>
      </c>
      <c r="E1884" t="s">
        <v>163</v>
      </c>
      <c r="F1884" t="s">
        <v>163</v>
      </c>
      <c r="G1884" t="s">
        <v>163</v>
      </c>
      <c r="H1884" t="s">
        <v>163</v>
      </c>
      <c r="I1884" t="s">
        <v>163</v>
      </c>
      <c r="J1884" t="s">
        <v>163</v>
      </c>
      <c r="K1884" t="s">
        <v>163</v>
      </c>
      <c r="L1884" t="s">
        <v>163</v>
      </c>
      <c r="M1884" t="s">
        <v>163</v>
      </c>
      <c r="N1884" t="s">
        <v>163</v>
      </c>
      <c r="O1884" t="s">
        <v>163</v>
      </c>
      <c r="P1884" t="s">
        <v>163</v>
      </c>
      <c r="Q1884" s="80" t="s">
        <v>163</v>
      </c>
      <c r="R1884" s="79"/>
      <c r="T1884" t="s">
        <v>163</v>
      </c>
      <c r="U1884" t="s">
        <v>163</v>
      </c>
      <c r="V1884" t="s">
        <v>163</v>
      </c>
    </row>
    <row r="1885" spans="2:22" x14ac:dyDescent="0.35">
      <c r="B1885" t="s">
        <v>163</v>
      </c>
      <c r="C1885" s="79" t="s">
        <v>163</v>
      </c>
      <c r="E1885" t="s">
        <v>163</v>
      </c>
      <c r="F1885" t="s">
        <v>163</v>
      </c>
      <c r="G1885" t="s">
        <v>163</v>
      </c>
      <c r="H1885" t="s">
        <v>163</v>
      </c>
      <c r="I1885" t="s">
        <v>163</v>
      </c>
      <c r="J1885" t="s">
        <v>163</v>
      </c>
      <c r="K1885" t="s">
        <v>163</v>
      </c>
      <c r="L1885" t="s">
        <v>163</v>
      </c>
      <c r="M1885" t="s">
        <v>163</v>
      </c>
      <c r="N1885" t="s">
        <v>163</v>
      </c>
      <c r="O1885" t="s">
        <v>163</v>
      </c>
      <c r="P1885" t="s">
        <v>163</v>
      </c>
      <c r="Q1885" s="80" t="s">
        <v>163</v>
      </c>
      <c r="R1885" s="79"/>
      <c r="T1885" t="s">
        <v>163</v>
      </c>
      <c r="U1885" t="s">
        <v>163</v>
      </c>
      <c r="V1885" t="s">
        <v>163</v>
      </c>
    </row>
    <row r="1886" spans="2:22" x14ac:dyDescent="0.35">
      <c r="B1886" t="s">
        <v>163</v>
      </c>
      <c r="C1886" s="79" t="s">
        <v>163</v>
      </c>
      <c r="E1886" t="s">
        <v>163</v>
      </c>
      <c r="F1886" t="s">
        <v>163</v>
      </c>
      <c r="G1886" t="s">
        <v>163</v>
      </c>
      <c r="H1886" t="s">
        <v>163</v>
      </c>
      <c r="I1886" t="s">
        <v>163</v>
      </c>
      <c r="J1886" t="s">
        <v>163</v>
      </c>
      <c r="K1886" t="s">
        <v>163</v>
      </c>
      <c r="L1886" t="s">
        <v>163</v>
      </c>
      <c r="M1886" t="s">
        <v>163</v>
      </c>
      <c r="N1886" t="s">
        <v>163</v>
      </c>
      <c r="O1886" t="s">
        <v>163</v>
      </c>
      <c r="P1886" t="s">
        <v>163</v>
      </c>
      <c r="Q1886" s="80" t="s">
        <v>163</v>
      </c>
      <c r="R1886" s="79"/>
      <c r="T1886" t="s">
        <v>163</v>
      </c>
      <c r="U1886" t="s">
        <v>163</v>
      </c>
      <c r="V1886" t="s">
        <v>163</v>
      </c>
    </row>
    <row r="1887" spans="2:22" x14ac:dyDescent="0.35">
      <c r="B1887" t="s">
        <v>163</v>
      </c>
      <c r="C1887" s="79" t="s">
        <v>163</v>
      </c>
      <c r="E1887" t="s">
        <v>163</v>
      </c>
      <c r="F1887" t="s">
        <v>163</v>
      </c>
      <c r="G1887" t="s">
        <v>163</v>
      </c>
      <c r="H1887" t="s">
        <v>163</v>
      </c>
      <c r="I1887" t="s">
        <v>163</v>
      </c>
      <c r="J1887" t="s">
        <v>163</v>
      </c>
      <c r="K1887" t="s">
        <v>163</v>
      </c>
      <c r="L1887" t="s">
        <v>163</v>
      </c>
      <c r="M1887" t="s">
        <v>163</v>
      </c>
      <c r="N1887" t="s">
        <v>163</v>
      </c>
      <c r="O1887" t="s">
        <v>163</v>
      </c>
      <c r="P1887" t="s">
        <v>163</v>
      </c>
      <c r="Q1887" s="80" t="s">
        <v>163</v>
      </c>
      <c r="R1887" s="79"/>
      <c r="T1887" t="s">
        <v>163</v>
      </c>
      <c r="U1887" t="s">
        <v>163</v>
      </c>
      <c r="V1887" t="s">
        <v>163</v>
      </c>
    </row>
    <row r="1888" spans="2:22" x14ac:dyDescent="0.35">
      <c r="B1888" t="s">
        <v>163</v>
      </c>
      <c r="C1888" s="79" t="s">
        <v>163</v>
      </c>
      <c r="E1888" t="s">
        <v>163</v>
      </c>
      <c r="F1888" t="s">
        <v>163</v>
      </c>
      <c r="G1888" t="s">
        <v>163</v>
      </c>
      <c r="H1888" t="s">
        <v>163</v>
      </c>
      <c r="I1888" t="s">
        <v>163</v>
      </c>
      <c r="J1888" t="s">
        <v>163</v>
      </c>
      <c r="K1888" t="s">
        <v>163</v>
      </c>
      <c r="L1888" t="s">
        <v>163</v>
      </c>
      <c r="M1888" t="s">
        <v>163</v>
      </c>
      <c r="N1888" t="s">
        <v>163</v>
      </c>
      <c r="O1888" t="s">
        <v>163</v>
      </c>
      <c r="P1888" t="s">
        <v>163</v>
      </c>
      <c r="Q1888" s="80" t="s">
        <v>163</v>
      </c>
      <c r="R1888" s="79"/>
      <c r="T1888" t="s">
        <v>163</v>
      </c>
      <c r="U1888" t="s">
        <v>163</v>
      </c>
      <c r="V1888" t="s">
        <v>163</v>
      </c>
    </row>
    <row r="1889" spans="2:22" x14ac:dyDescent="0.35">
      <c r="B1889" t="s">
        <v>163</v>
      </c>
      <c r="C1889" s="79" t="s">
        <v>163</v>
      </c>
      <c r="E1889" t="s">
        <v>163</v>
      </c>
      <c r="F1889" t="s">
        <v>163</v>
      </c>
      <c r="G1889" t="s">
        <v>163</v>
      </c>
      <c r="H1889" t="s">
        <v>163</v>
      </c>
      <c r="I1889" t="s">
        <v>163</v>
      </c>
      <c r="J1889" t="s">
        <v>163</v>
      </c>
      <c r="K1889" t="s">
        <v>163</v>
      </c>
      <c r="L1889" t="s">
        <v>163</v>
      </c>
      <c r="M1889" t="s">
        <v>163</v>
      </c>
      <c r="N1889" t="s">
        <v>163</v>
      </c>
      <c r="O1889" t="s">
        <v>163</v>
      </c>
      <c r="P1889" t="s">
        <v>163</v>
      </c>
      <c r="Q1889" s="80" t="s">
        <v>163</v>
      </c>
      <c r="R1889" s="79"/>
      <c r="T1889" t="s">
        <v>163</v>
      </c>
      <c r="U1889" t="s">
        <v>163</v>
      </c>
      <c r="V1889" t="s">
        <v>163</v>
      </c>
    </row>
    <row r="1890" spans="2:22" x14ac:dyDescent="0.35">
      <c r="B1890" t="s">
        <v>163</v>
      </c>
      <c r="C1890" s="79" t="s">
        <v>163</v>
      </c>
      <c r="E1890" t="s">
        <v>163</v>
      </c>
      <c r="F1890" t="s">
        <v>163</v>
      </c>
      <c r="G1890" t="s">
        <v>163</v>
      </c>
      <c r="H1890" t="s">
        <v>163</v>
      </c>
      <c r="I1890" t="s">
        <v>163</v>
      </c>
      <c r="J1890" t="s">
        <v>163</v>
      </c>
      <c r="K1890" t="s">
        <v>163</v>
      </c>
      <c r="L1890" t="s">
        <v>163</v>
      </c>
      <c r="M1890" t="s">
        <v>163</v>
      </c>
      <c r="N1890" t="s">
        <v>163</v>
      </c>
      <c r="O1890" t="s">
        <v>163</v>
      </c>
      <c r="P1890" t="s">
        <v>163</v>
      </c>
      <c r="Q1890" s="80" t="s">
        <v>163</v>
      </c>
      <c r="R1890" s="79"/>
      <c r="T1890" t="s">
        <v>163</v>
      </c>
      <c r="U1890" t="s">
        <v>163</v>
      </c>
      <c r="V1890" t="s">
        <v>163</v>
      </c>
    </row>
    <row r="1891" spans="2:22" x14ac:dyDescent="0.35">
      <c r="B1891" t="s">
        <v>163</v>
      </c>
      <c r="C1891" s="79" t="s">
        <v>163</v>
      </c>
      <c r="E1891" t="s">
        <v>163</v>
      </c>
      <c r="F1891" t="s">
        <v>163</v>
      </c>
      <c r="G1891" t="s">
        <v>163</v>
      </c>
      <c r="H1891" t="s">
        <v>163</v>
      </c>
      <c r="I1891" t="s">
        <v>163</v>
      </c>
      <c r="J1891" t="s">
        <v>163</v>
      </c>
      <c r="K1891" t="s">
        <v>163</v>
      </c>
      <c r="L1891" t="s">
        <v>163</v>
      </c>
      <c r="M1891" t="s">
        <v>163</v>
      </c>
      <c r="N1891" t="s">
        <v>163</v>
      </c>
      <c r="O1891" t="s">
        <v>163</v>
      </c>
      <c r="P1891" t="s">
        <v>163</v>
      </c>
      <c r="Q1891" s="80" t="s">
        <v>163</v>
      </c>
      <c r="R1891" s="79"/>
      <c r="T1891" t="s">
        <v>163</v>
      </c>
      <c r="U1891" t="s">
        <v>163</v>
      </c>
      <c r="V1891" t="s">
        <v>163</v>
      </c>
    </row>
    <row r="1892" spans="2:22" x14ac:dyDescent="0.35">
      <c r="B1892" t="s">
        <v>163</v>
      </c>
      <c r="C1892" s="79" t="s">
        <v>163</v>
      </c>
      <c r="E1892" t="s">
        <v>163</v>
      </c>
      <c r="F1892" t="s">
        <v>163</v>
      </c>
      <c r="G1892" t="s">
        <v>163</v>
      </c>
      <c r="H1892" t="s">
        <v>163</v>
      </c>
      <c r="I1892" t="s">
        <v>163</v>
      </c>
      <c r="J1892" t="s">
        <v>163</v>
      </c>
      <c r="K1892" t="s">
        <v>163</v>
      </c>
      <c r="L1892" t="s">
        <v>163</v>
      </c>
      <c r="M1892" t="s">
        <v>163</v>
      </c>
      <c r="N1892" t="s">
        <v>163</v>
      </c>
      <c r="O1892" t="s">
        <v>163</v>
      </c>
      <c r="P1892" t="s">
        <v>163</v>
      </c>
      <c r="Q1892" s="80" t="s">
        <v>163</v>
      </c>
      <c r="R1892" s="79"/>
      <c r="T1892" t="s">
        <v>163</v>
      </c>
      <c r="U1892" t="s">
        <v>163</v>
      </c>
      <c r="V1892" t="s">
        <v>163</v>
      </c>
    </row>
    <row r="1893" spans="2:22" x14ac:dyDescent="0.35">
      <c r="B1893" t="s">
        <v>163</v>
      </c>
      <c r="C1893" s="79" t="s">
        <v>163</v>
      </c>
      <c r="E1893" t="s">
        <v>163</v>
      </c>
      <c r="F1893" t="s">
        <v>163</v>
      </c>
      <c r="G1893" t="s">
        <v>163</v>
      </c>
      <c r="H1893" t="s">
        <v>163</v>
      </c>
      <c r="I1893" t="s">
        <v>163</v>
      </c>
      <c r="J1893" t="s">
        <v>163</v>
      </c>
      <c r="K1893" t="s">
        <v>163</v>
      </c>
      <c r="L1893" t="s">
        <v>163</v>
      </c>
      <c r="M1893" t="s">
        <v>163</v>
      </c>
      <c r="N1893" t="s">
        <v>163</v>
      </c>
      <c r="O1893" t="s">
        <v>163</v>
      </c>
      <c r="P1893" t="s">
        <v>163</v>
      </c>
      <c r="Q1893" s="80" t="s">
        <v>163</v>
      </c>
      <c r="R1893" s="79"/>
      <c r="T1893" t="s">
        <v>163</v>
      </c>
      <c r="U1893" t="s">
        <v>163</v>
      </c>
      <c r="V1893" t="s">
        <v>163</v>
      </c>
    </row>
    <row r="1894" spans="2:22" x14ac:dyDescent="0.35">
      <c r="B1894" t="s">
        <v>163</v>
      </c>
      <c r="C1894" s="79" t="s">
        <v>163</v>
      </c>
      <c r="E1894" t="s">
        <v>163</v>
      </c>
      <c r="F1894" t="s">
        <v>163</v>
      </c>
      <c r="G1894" t="s">
        <v>163</v>
      </c>
      <c r="H1894" t="s">
        <v>163</v>
      </c>
      <c r="I1894" t="s">
        <v>163</v>
      </c>
      <c r="J1894" t="s">
        <v>163</v>
      </c>
      <c r="K1894" t="s">
        <v>163</v>
      </c>
      <c r="L1894" t="s">
        <v>163</v>
      </c>
      <c r="M1894" t="s">
        <v>163</v>
      </c>
      <c r="N1894" t="s">
        <v>163</v>
      </c>
      <c r="O1894" t="s">
        <v>163</v>
      </c>
      <c r="P1894" t="s">
        <v>163</v>
      </c>
      <c r="Q1894" s="80" t="s">
        <v>163</v>
      </c>
      <c r="R1894" s="79"/>
      <c r="T1894" t="s">
        <v>163</v>
      </c>
      <c r="U1894" t="s">
        <v>163</v>
      </c>
      <c r="V1894" t="s">
        <v>163</v>
      </c>
    </row>
    <row r="1895" spans="2:22" x14ac:dyDescent="0.35">
      <c r="B1895" t="s">
        <v>163</v>
      </c>
      <c r="C1895" s="79" t="s">
        <v>163</v>
      </c>
      <c r="E1895" t="s">
        <v>163</v>
      </c>
      <c r="F1895" t="s">
        <v>163</v>
      </c>
      <c r="G1895" t="s">
        <v>163</v>
      </c>
      <c r="H1895" t="s">
        <v>163</v>
      </c>
      <c r="I1895" t="s">
        <v>163</v>
      </c>
      <c r="J1895" t="s">
        <v>163</v>
      </c>
      <c r="K1895" t="s">
        <v>163</v>
      </c>
      <c r="L1895" t="s">
        <v>163</v>
      </c>
      <c r="M1895" t="s">
        <v>163</v>
      </c>
      <c r="N1895" t="s">
        <v>163</v>
      </c>
      <c r="O1895" t="s">
        <v>163</v>
      </c>
      <c r="P1895" t="s">
        <v>163</v>
      </c>
      <c r="Q1895" s="80" t="s">
        <v>163</v>
      </c>
      <c r="R1895" s="79"/>
      <c r="T1895" t="s">
        <v>163</v>
      </c>
      <c r="U1895" t="s">
        <v>163</v>
      </c>
      <c r="V1895" t="s">
        <v>163</v>
      </c>
    </row>
    <row r="1896" spans="2:22" x14ac:dyDescent="0.35">
      <c r="B1896" t="s">
        <v>163</v>
      </c>
      <c r="C1896" s="79" t="s">
        <v>163</v>
      </c>
      <c r="E1896" t="s">
        <v>163</v>
      </c>
      <c r="F1896" t="s">
        <v>163</v>
      </c>
      <c r="G1896" t="s">
        <v>163</v>
      </c>
      <c r="H1896" t="s">
        <v>163</v>
      </c>
      <c r="I1896" t="s">
        <v>163</v>
      </c>
      <c r="J1896" t="s">
        <v>163</v>
      </c>
      <c r="K1896" t="s">
        <v>163</v>
      </c>
      <c r="L1896" t="s">
        <v>163</v>
      </c>
      <c r="M1896" t="s">
        <v>163</v>
      </c>
      <c r="N1896" t="s">
        <v>163</v>
      </c>
      <c r="O1896" t="s">
        <v>163</v>
      </c>
      <c r="P1896" t="s">
        <v>163</v>
      </c>
      <c r="Q1896" s="80" t="s">
        <v>163</v>
      </c>
      <c r="R1896" s="79"/>
      <c r="T1896" t="s">
        <v>163</v>
      </c>
      <c r="U1896" t="s">
        <v>163</v>
      </c>
      <c r="V1896" t="s">
        <v>163</v>
      </c>
    </row>
    <row r="1897" spans="2:22" x14ac:dyDescent="0.35">
      <c r="B1897" t="s">
        <v>163</v>
      </c>
      <c r="C1897" s="79" t="s">
        <v>163</v>
      </c>
      <c r="E1897" t="s">
        <v>163</v>
      </c>
      <c r="F1897" t="s">
        <v>163</v>
      </c>
      <c r="G1897" t="s">
        <v>163</v>
      </c>
      <c r="H1897" t="s">
        <v>163</v>
      </c>
      <c r="I1897" t="s">
        <v>163</v>
      </c>
      <c r="J1897" t="s">
        <v>163</v>
      </c>
      <c r="K1897" t="s">
        <v>163</v>
      </c>
      <c r="L1897" t="s">
        <v>163</v>
      </c>
      <c r="M1897" t="s">
        <v>163</v>
      </c>
      <c r="N1897" t="s">
        <v>163</v>
      </c>
      <c r="O1897" t="s">
        <v>163</v>
      </c>
      <c r="P1897" t="s">
        <v>163</v>
      </c>
      <c r="Q1897" s="80" t="s">
        <v>163</v>
      </c>
      <c r="R1897" s="79"/>
      <c r="T1897" t="s">
        <v>163</v>
      </c>
      <c r="U1897" t="s">
        <v>163</v>
      </c>
      <c r="V1897" t="s">
        <v>163</v>
      </c>
    </row>
    <row r="1898" spans="2:22" x14ac:dyDescent="0.35">
      <c r="B1898" t="s">
        <v>163</v>
      </c>
      <c r="C1898" s="79" t="s">
        <v>163</v>
      </c>
      <c r="E1898" t="s">
        <v>163</v>
      </c>
      <c r="F1898" t="s">
        <v>163</v>
      </c>
      <c r="G1898" t="s">
        <v>163</v>
      </c>
      <c r="H1898" t="s">
        <v>163</v>
      </c>
      <c r="I1898" t="s">
        <v>163</v>
      </c>
      <c r="J1898" t="s">
        <v>163</v>
      </c>
      <c r="K1898" t="s">
        <v>163</v>
      </c>
      <c r="L1898" t="s">
        <v>163</v>
      </c>
      <c r="M1898" t="s">
        <v>163</v>
      </c>
      <c r="N1898" t="s">
        <v>163</v>
      </c>
      <c r="O1898" t="s">
        <v>163</v>
      </c>
      <c r="P1898" t="s">
        <v>163</v>
      </c>
      <c r="Q1898" s="80" t="s">
        <v>163</v>
      </c>
      <c r="R1898" s="79"/>
      <c r="T1898" t="s">
        <v>163</v>
      </c>
      <c r="U1898" t="s">
        <v>163</v>
      </c>
      <c r="V1898" t="s">
        <v>163</v>
      </c>
    </row>
    <row r="1899" spans="2:22" x14ac:dyDescent="0.35">
      <c r="B1899" t="s">
        <v>163</v>
      </c>
      <c r="C1899" s="79" t="s">
        <v>163</v>
      </c>
      <c r="E1899" t="s">
        <v>163</v>
      </c>
      <c r="F1899" t="s">
        <v>163</v>
      </c>
      <c r="G1899" t="s">
        <v>163</v>
      </c>
      <c r="H1899" t="s">
        <v>163</v>
      </c>
      <c r="I1899" t="s">
        <v>163</v>
      </c>
      <c r="J1899" t="s">
        <v>163</v>
      </c>
      <c r="K1899" t="s">
        <v>163</v>
      </c>
      <c r="L1899" t="s">
        <v>163</v>
      </c>
      <c r="M1899" t="s">
        <v>163</v>
      </c>
      <c r="N1899" t="s">
        <v>163</v>
      </c>
      <c r="O1899" t="s">
        <v>163</v>
      </c>
      <c r="P1899" t="s">
        <v>163</v>
      </c>
      <c r="Q1899" s="80" t="s">
        <v>163</v>
      </c>
      <c r="R1899" s="79"/>
      <c r="T1899" t="s">
        <v>163</v>
      </c>
      <c r="U1899" t="s">
        <v>163</v>
      </c>
      <c r="V1899" t="s">
        <v>163</v>
      </c>
    </row>
    <row r="1900" spans="2:22" x14ac:dyDescent="0.35">
      <c r="B1900" t="s">
        <v>163</v>
      </c>
      <c r="C1900" s="79" t="s">
        <v>163</v>
      </c>
      <c r="E1900" t="s">
        <v>163</v>
      </c>
      <c r="F1900" t="s">
        <v>163</v>
      </c>
      <c r="G1900" t="s">
        <v>163</v>
      </c>
      <c r="H1900" t="s">
        <v>163</v>
      </c>
      <c r="I1900" t="s">
        <v>163</v>
      </c>
      <c r="J1900" t="s">
        <v>163</v>
      </c>
      <c r="K1900" t="s">
        <v>163</v>
      </c>
      <c r="L1900" t="s">
        <v>163</v>
      </c>
      <c r="M1900" t="s">
        <v>163</v>
      </c>
      <c r="N1900" t="s">
        <v>163</v>
      </c>
      <c r="O1900" t="s">
        <v>163</v>
      </c>
      <c r="P1900" t="s">
        <v>163</v>
      </c>
      <c r="Q1900" s="80" t="s">
        <v>163</v>
      </c>
      <c r="R1900" s="79"/>
      <c r="T1900" t="s">
        <v>163</v>
      </c>
      <c r="U1900" t="s">
        <v>163</v>
      </c>
      <c r="V1900" t="s">
        <v>163</v>
      </c>
    </row>
    <row r="1901" spans="2:22" x14ac:dyDescent="0.35">
      <c r="B1901" t="s">
        <v>163</v>
      </c>
      <c r="C1901" s="79" t="s">
        <v>163</v>
      </c>
      <c r="E1901" t="s">
        <v>163</v>
      </c>
      <c r="F1901" t="s">
        <v>163</v>
      </c>
      <c r="G1901" t="s">
        <v>163</v>
      </c>
      <c r="H1901" t="s">
        <v>163</v>
      </c>
      <c r="I1901" t="s">
        <v>163</v>
      </c>
      <c r="J1901" t="s">
        <v>163</v>
      </c>
      <c r="K1901" t="s">
        <v>163</v>
      </c>
      <c r="L1901" t="s">
        <v>163</v>
      </c>
      <c r="M1901" t="s">
        <v>163</v>
      </c>
      <c r="N1901" t="s">
        <v>163</v>
      </c>
      <c r="O1901" t="s">
        <v>163</v>
      </c>
      <c r="P1901" t="s">
        <v>163</v>
      </c>
      <c r="Q1901" s="80" t="s">
        <v>163</v>
      </c>
      <c r="R1901" s="79"/>
      <c r="T1901" t="s">
        <v>163</v>
      </c>
      <c r="U1901" t="s">
        <v>163</v>
      </c>
      <c r="V1901" t="s">
        <v>163</v>
      </c>
    </row>
    <row r="1902" spans="2:22" x14ac:dyDescent="0.35">
      <c r="B1902" t="s">
        <v>163</v>
      </c>
      <c r="C1902" s="79" t="s">
        <v>163</v>
      </c>
      <c r="E1902" t="s">
        <v>163</v>
      </c>
      <c r="F1902" t="s">
        <v>163</v>
      </c>
      <c r="G1902" t="s">
        <v>163</v>
      </c>
      <c r="H1902" t="s">
        <v>163</v>
      </c>
      <c r="I1902" t="s">
        <v>163</v>
      </c>
      <c r="J1902" t="s">
        <v>163</v>
      </c>
      <c r="K1902" t="s">
        <v>163</v>
      </c>
      <c r="L1902" t="s">
        <v>163</v>
      </c>
      <c r="M1902" t="s">
        <v>163</v>
      </c>
      <c r="N1902" t="s">
        <v>163</v>
      </c>
      <c r="O1902" t="s">
        <v>163</v>
      </c>
      <c r="P1902" t="s">
        <v>163</v>
      </c>
      <c r="Q1902" s="80" t="s">
        <v>163</v>
      </c>
      <c r="R1902" s="79"/>
      <c r="T1902" t="s">
        <v>163</v>
      </c>
      <c r="U1902" t="s">
        <v>163</v>
      </c>
      <c r="V1902" t="s">
        <v>163</v>
      </c>
    </row>
    <row r="1903" spans="2:22" x14ac:dyDescent="0.35">
      <c r="B1903" t="s">
        <v>163</v>
      </c>
      <c r="C1903" s="79" t="s">
        <v>163</v>
      </c>
      <c r="E1903" t="s">
        <v>163</v>
      </c>
      <c r="F1903" t="s">
        <v>163</v>
      </c>
      <c r="G1903" t="s">
        <v>163</v>
      </c>
      <c r="H1903" t="s">
        <v>163</v>
      </c>
      <c r="I1903" t="s">
        <v>163</v>
      </c>
      <c r="J1903" t="s">
        <v>163</v>
      </c>
      <c r="K1903" t="s">
        <v>163</v>
      </c>
      <c r="L1903" t="s">
        <v>163</v>
      </c>
      <c r="M1903" t="s">
        <v>163</v>
      </c>
      <c r="N1903" t="s">
        <v>163</v>
      </c>
      <c r="O1903" t="s">
        <v>163</v>
      </c>
      <c r="P1903" t="s">
        <v>163</v>
      </c>
      <c r="Q1903" s="80" t="s">
        <v>163</v>
      </c>
      <c r="R1903" s="79"/>
      <c r="T1903" t="s">
        <v>163</v>
      </c>
      <c r="U1903" t="s">
        <v>163</v>
      </c>
      <c r="V1903" t="s">
        <v>163</v>
      </c>
    </row>
    <row r="1904" spans="2:22" x14ac:dyDescent="0.35">
      <c r="B1904" t="s">
        <v>163</v>
      </c>
      <c r="C1904" s="79" t="s">
        <v>163</v>
      </c>
      <c r="E1904" t="s">
        <v>163</v>
      </c>
      <c r="F1904" t="s">
        <v>163</v>
      </c>
      <c r="G1904" t="s">
        <v>163</v>
      </c>
      <c r="H1904" t="s">
        <v>163</v>
      </c>
      <c r="I1904" t="s">
        <v>163</v>
      </c>
      <c r="J1904" t="s">
        <v>163</v>
      </c>
      <c r="K1904" t="s">
        <v>163</v>
      </c>
      <c r="L1904" t="s">
        <v>163</v>
      </c>
      <c r="M1904" t="s">
        <v>163</v>
      </c>
      <c r="N1904" t="s">
        <v>163</v>
      </c>
      <c r="O1904" t="s">
        <v>163</v>
      </c>
      <c r="P1904" t="s">
        <v>163</v>
      </c>
      <c r="Q1904" s="80" t="s">
        <v>163</v>
      </c>
      <c r="R1904" s="79"/>
      <c r="T1904" t="s">
        <v>163</v>
      </c>
      <c r="U1904" t="s">
        <v>163</v>
      </c>
      <c r="V1904" t="s">
        <v>163</v>
      </c>
    </row>
    <row r="1905" spans="2:22" x14ac:dyDescent="0.35">
      <c r="B1905" t="s">
        <v>163</v>
      </c>
      <c r="C1905" s="79" t="s">
        <v>163</v>
      </c>
      <c r="E1905" t="s">
        <v>163</v>
      </c>
      <c r="F1905" t="s">
        <v>163</v>
      </c>
      <c r="G1905" t="s">
        <v>163</v>
      </c>
      <c r="H1905" t="s">
        <v>163</v>
      </c>
      <c r="I1905" t="s">
        <v>163</v>
      </c>
      <c r="J1905" t="s">
        <v>163</v>
      </c>
      <c r="K1905" t="s">
        <v>163</v>
      </c>
      <c r="L1905" t="s">
        <v>163</v>
      </c>
      <c r="M1905" t="s">
        <v>163</v>
      </c>
      <c r="N1905" t="s">
        <v>163</v>
      </c>
      <c r="O1905" t="s">
        <v>163</v>
      </c>
      <c r="P1905" t="s">
        <v>163</v>
      </c>
      <c r="Q1905" s="80" t="s">
        <v>163</v>
      </c>
      <c r="R1905" s="79"/>
      <c r="T1905" t="s">
        <v>163</v>
      </c>
      <c r="U1905" t="s">
        <v>163</v>
      </c>
      <c r="V1905" t="s">
        <v>163</v>
      </c>
    </row>
    <row r="1906" spans="2:22" x14ac:dyDescent="0.35">
      <c r="B1906" t="s">
        <v>163</v>
      </c>
      <c r="C1906" s="79" t="s">
        <v>163</v>
      </c>
      <c r="E1906" t="s">
        <v>163</v>
      </c>
      <c r="F1906" t="s">
        <v>163</v>
      </c>
      <c r="G1906" t="s">
        <v>163</v>
      </c>
      <c r="H1906" t="s">
        <v>163</v>
      </c>
      <c r="I1906" t="s">
        <v>163</v>
      </c>
      <c r="J1906" t="s">
        <v>163</v>
      </c>
      <c r="K1906" t="s">
        <v>163</v>
      </c>
      <c r="L1906" t="s">
        <v>163</v>
      </c>
      <c r="M1906" t="s">
        <v>163</v>
      </c>
      <c r="N1906" t="s">
        <v>163</v>
      </c>
      <c r="O1906" t="s">
        <v>163</v>
      </c>
      <c r="P1906" t="s">
        <v>163</v>
      </c>
      <c r="Q1906" s="80" t="s">
        <v>163</v>
      </c>
      <c r="R1906" s="79"/>
      <c r="T1906" t="s">
        <v>163</v>
      </c>
      <c r="U1906" t="s">
        <v>163</v>
      </c>
      <c r="V1906" t="s">
        <v>163</v>
      </c>
    </row>
    <row r="1907" spans="2:22" x14ac:dyDescent="0.35">
      <c r="B1907" t="s">
        <v>163</v>
      </c>
      <c r="C1907" s="79" t="s">
        <v>163</v>
      </c>
      <c r="E1907" t="s">
        <v>163</v>
      </c>
      <c r="F1907" t="s">
        <v>163</v>
      </c>
      <c r="G1907" t="s">
        <v>163</v>
      </c>
      <c r="H1907" t="s">
        <v>163</v>
      </c>
      <c r="I1907" t="s">
        <v>163</v>
      </c>
      <c r="J1907" t="s">
        <v>163</v>
      </c>
      <c r="K1907" t="s">
        <v>163</v>
      </c>
      <c r="L1907" t="s">
        <v>163</v>
      </c>
      <c r="M1907" t="s">
        <v>163</v>
      </c>
      <c r="N1907" t="s">
        <v>163</v>
      </c>
      <c r="O1907" t="s">
        <v>163</v>
      </c>
      <c r="P1907" t="s">
        <v>163</v>
      </c>
      <c r="Q1907" s="80" t="s">
        <v>163</v>
      </c>
      <c r="R1907" s="79"/>
      <c r="T1907" t="s">
        <v>163</v>
      </c>
      <c r="U1907" t="s">
        <v>163</v>
      </c>
      <c r="V1907" t="s">
        <v>163</v>
      </c>
    </row>
    <row r="1908" spans="2:22" x14ac:dyDescent="0.35">
      <c r="B1908" t="s">
        <v>163</v>
      </c>
      <c r="C1908" s="79" t="s">
        <v>163</v>
      </c>
      <c r="E1908" t="s">
        <v>163</v>
      </c>
      <c r="F1908" t="s">
        <v>163</v>
      </c>
      <c r="G1908" t="s">
        <v>163</v>
      </c>
      <c r="H1908" t="s">
        <v>163</v>
      </c>
      <c r="I1908" t="s">
        <v>163</v>
      </c>
      <c r="J1908" t="s">
        <v>163</v>
      </c>
      <c r="K1908" t="s">
        <v>163</v>
      </c>
      <c r="L1908" t="s">
        <v>163</v>
      </c>
      <c r="M1908" t="s">
        <v>163</v>
      </c>
      <c r="N1908" t="s">
        <v>163</v>
      </c>
      <c r="O1908" t="s">
        <v>163</v>
      </c>
      <c r="P1908" t="s">
        <v>163</v>
      </c>
      <c r="Q1908" s="80" t="s">
        <v>163</v>
      </c>
      <c r="R1908" s="79"/>
      <c r="T1908" t="s">
        <v>163</v>
      </c>
      <c r="U1908" t="s">
        <v>163</v>
      </c>
      <c r="V1908" t="s">
        <v>163</v>
      </c>
    </row>
    <row r="1909" spans="2:22" x14ac:dyDescent="0.35">
      <c r="B1909" t="s">
        <v>163</v>
      </c>
      <c r="C1909" s="79" t="s">
        <v>163</v>
      </c>
      <c r="E1909" t="s">
        <v>163</v>
      </c>
      <c r="F1909" t="s">
        <v>163</v>
      </c>
      <c r="G1909" t="s">
        <v>163</v>
      </c>
      <c r="H1909" t="s">
        <v>163</v>
      </c>
      <c r="I1909" t="s">
        <v>163</v>
      </c>
      <c r="J1909" t="s">
        <v>163</v>
      </c>
      <c r="K1909" t="s">
        <v>163</v>
      </c>
      <c r="L1909" t="s">
        <v>163</v>
      </c>
      <c r="M1909" t="s">
        <v>163</v>
      </c>
      <c r="N1909" t="s">
        <v>163</v>
      </c>
      <c r="O1909" t="s">
        <v>163</v>
      </c>
      <c r="P1909" t="s">
        <v>163</v>
      </c>
      <c r="Q1909" s="80" t="s">
        <v>163</v>
      </c>
      <c r="R1909" s="79"/>
      <c r="T1909" t="s">
        <v>163</v>
      </c>
      <c r="U1909" t="s">
        <v>163</v>
      </c>
      <c r="V1909" t="s">
        <v>163</v>
      </c>
    </row>
    <row r="1910" spans="2:22" x14ac:dyDescent="0.35">
      <c r="B1910" t="s">
        <v>163</v>
      </c>
      <c r="C1910" s="79" t="s">
        <v>163</v>
      </c>
      <c r="E1910" t="s">
        <v>163</v>
      </c>
      <c r="F1910" t="s">
        <v>163</v>
      </c>
      <c r="G1910" t="s">
        <v>163</v>
      </c>
      <c r="H1910" t="s">
        <v>163</v>
      </c>
      <c r="I1910" t="s">
        <v>163</v>
      </c>
      <c r="J1910" t="s">
        <v>163</v>
      </c>
      <c r="K1910" t="s">
        <v>163</v>
      </c>
      <c r="L1910" t="s">
        <v>163</v>
      </c>
      <c r="M1910" t="s">
        <v>163</v>
      </c>
      <c r="N1910" t="s">
        <v>163</v>
      </c>
      <c r="O1910" t="s">
        <v>163</v>
      </c>
      <c r="P1910" t="s">
        <v>163</v>
      </c>
      <c r="Q1910" s="80" t="s">
        <v>163</v>
      </c>
      <c r="R1910" s="79"/>
      <c r="T1910" t="s">
        <v>163</v>
      </c>
      <c r="U1910" t="s">
        <v>163</v>
      </c>
      <c r="V1910" t="s">
        <v>163</v>
      </c>
    </row>
    <row r="1911" spans="2:22" x14ac:dyDescent="0.35">
      <c r="B1911" t="s">
        <v>163</v>
      </c>
      <c r="C1911" s="79" t="s">
        <v>163</v>
      </c>
      <c r="E1911" t="s">
        <v>163</v>
      </c>
      <c r="F1911" t="s">
        <v>163</v>
      </c>
      <c r="G1911" t="s">
        <v>163</v>
      </c>
      <c r="H1911" t="s">
        <v>163</v>
      </c>
      <c r="I1911" t="s">
        <v>163</v>
      </c>
      <c r="J1911" t="s">
        <v>163</v>
      </c>
      <c r="K1911" t="s">
        <v>163</v>
      </c>
      <c r="L1911" t="s">
        <v>163</v>
      </c>
      <c r="M1911" t="s">
        <v>163</v>
      </c>
      <c r="N1911" t="s">
        <v>163</v>
      </c>
      <c r="O1911" t="s">
        <v>163</v>
      </c>
      <c r="P1911" t="s">
        <v>163</v>
      </c>
      <c r="Q1911" s="80" t="s">
        <v>163</v>
      </c>
      <c r="R1911" s="79"/>
      <c r="T1911" t="s">
        <v>163</v>
      </c>
      <c r="U1911" t="s">
        <v>163</v>
      </c>
      <c r="V1911" t="s">
        <v>163</v>
      </c>
    </row>
    <row r="1912" spans="2:22" x14ac:dyDescent="0.35">
      <c r="B1912" t="s">
        <v>163</v>
      </c>
      <c r="C1912" s="79" t="s">
        <v>163</v>
      </c>
      <c r="E1912" t="s">
        <v>163</v>
      </c>
      <c r="F1912" t="s">
        <v>163</v>
      </c>
      <c r="G1912" t="s">
        <v>163</v>
      </c>
      <c r="H1912" t="s">
        <v>163</v>
      </c>
      <c r="I1912" t="s">
        <v>163</v>
      </c>
      <c r="J1912" t="s">
        <v>163</v>
      </c>
      <c r="K1912" t="s">
        <v>163</v>
      </c>
      <c r="L1912" t="s">
        <v>163</v>
      </c>
      <c r="M1912" t="s">
        <v>163</v>
      </c>
      <c r="N1912" t="s">
        <v>163</v>
      </c>
      <c r="O1912" t="s">
        <v>163</v>
      </c>
      <c r="P1912" t="s">
        <v>163</v>
      </c>
      <c r="Q1912" s="80" t="s">
        <v>163</v>
      </c>
      <c r="R1912" s="79"/>
      <c r="T1912" t="s">
        <v>163</v>
      </c>
      <c r="U1912" t="s">
        <v>163</v>
      </c>
      <c r="V1912" t="s">
        <v>163</v>
      </c>
    </row>
    <row r="1913" spans="2:22" x14ac:dyDescent="0.35">
      <c r="B1913" t="s">
        <v>163</v>
      </c>
      <c r="C1913" s="79" t="s">
        <v>163</v>
      </c>
      <c r="E1913" t="s">
        <v>163</v>
      </c>
      <c r="F1913" t="s">
        <v>163</v>
      </c>
      <c r="G1913" t="s">
        <v>163</v>
      </c>
      <c r="H1913" t="s">
        <v>163</v>
      </c>
      <c r="I1913" t="s">
        <v>163</v>
      </c>
      <c r="J1913" t="s">
        <v>163</v>
      </c>
      <c r="K1913" t="s">
        <v>163</v>
      </c>
      <c r="L1913" t="s">
        <v>163</v>
      </c>
      <c r="M1913" t="s">
        <v>163</v>
      </c>
      <c r="N1913" t="s">
        <v>163</v>
      </c>
      <c r="O1913" t="s">
        <v>163</v>
      </c>
      <c r="P1913" t="s">
        <v>163</v>
      </c>
      <c r="Q1913" s="80" t="s">
        <v>163</v>
      </c>
      <c r="R1913" s="79"/>
      <c r="T1913" t="s">
        <v>163</v>
      </c>
      <c r="U1913" t="s">
        <v>163</v>
      </c>
      <c r="V1913" t="s">
        <v>163</v>
      </c>
    </row>
    <row r="1914" spans="2:22" x14ac:dyDescent="0.35">
      <c r="B1914" t="s">
        <v>163</v>
      </c>
      <c r="C1914" s="79" t="s">
        <v>163</v>
      </c>
      <c r="E1914" t="s">
        <v>163</v>
      </c>
      <c r="F1914" t="s">
        <v>163</v>
      </c>
      <c r="G1914" t="s">
        <v>163</v>
      </c>
      <c r="H1914" t="s">
        <v>163</v>
      </c>
      <c r="I1914" t="s">
        <v>163</v>
      </c>
      <c r="J1914" t="s">
        <v>163</v>
      </c>
      <c r="K1914" t="s">
        <v>163</v>
      </c>
      <c r="L1914" t="s">
        <v>163</v>
      </c>
      <c r="M1914" t="s">
        <v>163</v>
      </c>
      <c r="N1914" t="s">
        <v>163</v>
      </c>
      <c r="O1914" t="s">
        <v>163</v>
      </c>
      <c r="P1914" t="s">
        <v>163</v>
      </c>
      <c r="Q1914" s="80" t="s">
        <v>163</v>
      </c>
      <c r="R1914" s="79"/>
      <c r="T1914" t="s">
        <v>163</v>
      </c>
      <c r="U1914" t="s">
        <v>163</v>
      </c>
      <c r="V1914" t="s">
        <v>163</v>
      </c>
    </row>
    <row r="1915" spans="2:22" x14ac:dyDescent="0.35">
      <c r="B1915" t="s">
        <v>163</v>
      </c>
      <c r="C1915" s="79" t="s">
        <v>163</v>
      </c>
      <c r="E1915" t="s">
        <v>163</v>
      </c>
      <c r="F1915" t="s">
        <v>163</v>
      </c>
      <c r="G1915" t="s">
        <v>163</v>
      </c>
      <c r="H1915" t="s">
        <v>163</v>
      </c>
      <c r="I1915" t="s">
        <v>163</v>
      </c>
      <c r="J1915" t="s">
        <v>163</v>
      </c>
      <c r="K1915" t="s">
        <v>163</v>
      </c>
      <c r="L1915" t="s">
        <v>163</v>
      </c>
      <c r="M1915" t="s">
        <v>163</v>
      </c>
      <c r="N1915" t="s">
        <v>163</v>
      </c>
      <c r="O1915" t="s">
        <v>163</v>
      </c>
      <c r="P1915" t="s">
        <v>163</v>
      </c>
      <c r="Q1915" s="80" t="s">
        <v>163</v>
      </c>
      <c r="R1915" s="79"/>
      <c r="T1915" t="s">
        <v>163</v>
      </c>
      <c r="U1915" t="s">
        <v>163</v>
      </c>
      <c r="V1915" t="s">
        <v>163</v>
      </c>
    </row>
    <row r="1916" spans="2:22" x14ac:dyDescent="0.35">
      <c r="B1916" t="s">
        <v>163</v>
      </c>
      <c r="C1916" s="79" t="s">
        <v>163</v>
      </c>
      <c r="E1916" t="s">
        <v>163</v>
      </c>
      <c r="F1916" t="s">
        <v>163</v>
      </c>
      <c r="G1916" t="s">
        <v>163</v>
      </c>
      <c r="H1916" t="s">
        <v>163</v>
      </c>
      <c r="I1916" t="s">
        <v>163</v>
      </c>
      <c r="J1916" t="s">
        <v>163</v>
      </c>
      <c r="K1916" t="s">
        <v>163</v>
      </c>
      <c r="L1916" t="s">
        <v>163</v>
      </c>
      <c r="M1916" t="s">
        <v>163</v>
      </c>
      <c r="N1916" t="s">
        <v>163</v>
      </c>
      <c r="O1916" t="s">
        <v>163</v>
      </c>
      <c r="P1916" t="s">
        <v>163</v>
      </c>
      <c r="Q1916" s="80" t="s">
        <v>163</v>
      </c>
      <c r="R1916" s="79"/>
      <c r="T1916" t="s">
        <v>163</v>
      </c>
      <c r="U1916" t="s">
        <v>163</v>
      </c>
      <c r="V1916" t="s">
        <v>163</v>
      </c>
    </row>
    <row r="1917" spans="2:22" x14ac:dyDescent="0.35">
      <c r="B1917" t="s">
        <v>163</v>
      </c>
      <c r="C1917" s="79" t="s">
        <v>163</v>
      </c>
      <c r="E1917" t="s">
        <v>163</v>
      </c>
      <c r="F1917" t="s">
        <v>163</v>
      </c>
      <c r="G1917" t="s">
        <v>163</v>
      </c>
      <c r="H1917" t="s">
        <v>163</v>
      </c>
      <c r="I1917" t="s">
        <v>163</v>
      </c>
      <c r="J1917" t="s">
        <v>163</v>
      </c>
      <c r="K1917" t="s">
        <v>163</v>
      </c>
      <c r="L1917" t="s">
        <v>163</v>
      </c>
      <c r="M1917" t="s">
        <v>163</v>
      </c>
      <c r="N1917" t="s">
        <v>163</v>
      </c>
      <c r="O1917" t="s">
        <v>163</v>
      </c>
      <c r="P1917" t="s">
        <v>163</v>
      </c>
      <c r="Q1917" s="80" t="s">
        <v>163</v>
      </c>
      <c r="R1917" s="79"/>
      <c r="T1917" t="s">
        <v>163</v>
      </c>
      <c r="U1917" t="s">
        <v>163</v>
      </c>
      <c r="V1917" t="s">
        <v>163</v>
      </c>
    </row>
    <row r="1918" spans="2:22" x14ac:dyDescent="0.35">
      <c r="B1918" t="s">
        <v>163</v>
      </c>
      <c r="C1918" s="79" t="s">
        <v>163</v>
      </c>
      <c r="E1918" t="s">
        <v>163</v>
      </c>
      <c r="F1918" t="s">
        <v>163</v>
      </c>
      <c r="G1918" t="s">
        <v>163</v>
      </c>
      <c r="H1918" t="s">
        <v>163</v>
      </c>
      <c r="I1918" t="s">
        <v>163</v>
      </c>
      <c r="J1918" t="s">
        <v>163</v>
      </c>
      <c r="K1918" t="s">
        <v>163</v>
      </c>
      <c r="L1918" t="s">
        <v>163</v>
      </c>
      <c r="M1918" t="s">
        <v>163</v>
      </c>
      <c r="N1918" t="s">
        <v>163</v>
      </c>
      <c r="O1918" t="s">
        <v>163</v>
      </c>
      <c r="P1918" t="s">
        <v>163</v>
      </c>
      <c r="Q1918" s="80" t="s">
        <v>163</v>
      </c>
      <c r="R1918" s="79"/>
      <c r="T1918" t="s">
        <v>163</v>
      </c>
      <c r="U1918" t="s">
        <v>163</v>
      </c>
      <c r="V1918" t="s">
        <v>163</v>
      </c>
    </row>
    <row r="1919" spans="2:22" x14ac:dyDescent="0.35">
      <c r="B1919" t="s">
        <v>163</v>
      </c>
      <c r="C1919" s="79" t="s">
        <v>163</v>
      </c>
      <c r="E1919" t="s">
        <v>163</v>
      </c>
      <c r="F1919" t="s">
        <v>163</v>
      </c>
      <c r="G1919" t="s">
        <v>163</v>
      </c>
      <c r="H1919" t="s">
        <v>163</v>
      </c>
      <c r="I1919" t="s">
        <v>163</v>
      </c>
      <c r="J1919" t="s">
        <v>163</v>
      </c>
      <c r="K1919" t="s">
        <v>163</v>
      </c>
      <c r="L1919" t="s">
        <v>163</v>
      </c>
      <c r="M1919" t="s">
        <v>163</v>
      </c>
      <c r="N1919" t="s">
        <v>163</v>
      </c>
      <c r="O1919" t="s">
        <v>163</v>
      </c>
      <c r="P1919" t="s">
        <v>163</v>
      </c>
      <c r="Q1919" s="80" t="s">
        <v>163</v>
      </c>
      <c r="R1919" s="79"/>
      <c r="T1919" t="s">
        <v>163</v>
      </c>
      <c r="U1919" t="s">
        <v>163</v>
      </c>
      <c r="V1919" t="s">
        <v>163</v>
      </c>
    </row>
    <row r="1920" spans="2:22" x14ac:dyDescent="0.35">
      <c r="B1920" t="s">
        <v>163</v>
      </c>
      <c r="C1920" s="79" t="s">
        <v>163</v>
      </c>
      <c r="E1920" t="s">
        <v>163</v>
      </c>
      <c r="F1920" t="s">
        <v>163</v>
      </c>
      <c r="G1920" t="s">
        <v>163</v>
      </c>
      <c r="H1920" t="s">
        <v>163</v>
      </c>
      <c r="I1920" t="s">
        <v>163</v>
      </c>
      <c r="J1920" t="s">
        <v>163</v>
      </c>
      <c r="K1920" t="s">
        <v>163</v>
      </c>
      <c r="L1920" t="s">
        <v>163</v>
      </c>
      <c r="M1920" t="s">
        <v>163</v>
      </c>
      <c r="N1920" t="s">
        <v>163</v>
      </c>
      <c r="O1920" t="s">
        <v>163</v>
      </c>
      <c r="P1920" t="s">
        <v>163</v>
      </c>
      <c r="Q1920" s="80" t="s">
        <v>163</v>
      </c>
      <c r="R1920" s="79"/>
      <c r="T1920" t="s">
        <v>163</v>
      </c>
      <c r="U1920" t="s">
        <v>163</v>
      </c>
      <c r="V1920" t="s">
        <v>163</v>
      </c>
    </row>
    <row r="1921" spans="2:22" x14ac:dyDescent="0.35">
      <c r="B1921" t="s">
        <v>163</v>
      </c>
      <c r="C1921" s="79" t="s">
        <v>163</v>
      </c>
      <c r="E1921" t="s">
        <v>163</v>
      </c>
      <c r="F1921" t="s">
        <v>163</v>
      </c>
      <c r="G1921" t="s">
        <v>163</v>
      </c>
      <c r="H1921" t="s">
        <v>163</v>
      </c>
      <c r="I1921" t="s">
        <v>163</v>
      </c>
      <c r="J1921" t="s">
        <v>163</v>
      </c>
      <c r="K1921" t="s">
        <v>163</v>
      </c>
      <c r="L1921" t="s">
        <v>163</v>
      </c>
      <c r="M1921" t="s">
        <v>163</v>
      </c>
      <c r="N1921" t="s">
        <v>163</v>
      </c>
      <c r="O1921" t="s">
        <v>163</v>
      </c>
      <c r="P1921" t="s">
        <v>163</v>
      </c>
      <c r="Q1921" s="80" t="s">
        <v>163</v>
      </c>
      <c r="R1921" s="79"/>
      <c r="T1921" t="s">
        <v>163</v>
      </c>
      <c r="U1921" t="s">
        <v>163</v>
      </c>
      <c r="V1921" t="s">
        <v>163</v>
      </c>
    </row>
    <row r="1922" spans="2:22" x14ac:dyDescent="0.35">
      <c r="B1922" t="s">
        <v>163</v>
      </c>
      <c r="C1922" s="79" t="s">
        <v>163</v>
      </c>
      <c r="E1922" t="s">
        <v>163</v>
      </c>
      <c r="F1922" t="s">
        <v>163</v>
      </c>
      <c r="G1922" t="s">
        <v>163</v>
      </c>
      <c r="H1922" t="s">
        <v>163</v>
      </c>
      <c r="I1922" t="s">
        <v>163</v>
      </c>
      <c r="J1922" t="s">
        <v>163</v>
      </c>
      <c r="K1922" t="s">
        <v>163</v>
      </c>
      <c r="L1922" t="s">
        <v>163</v>
      </c>
      <c r="M1922" t="s">
        <v>163</v>
      </c>
      <c r="N1922" t="s">
        <v>163</v>
      </c>
      <c r="O1922" t="s">
        <v>163</v>
      </c>
      <c r="P1922" t="s">
        <v>163</v>
      </c>
      <c r="Q1922" s="80" t="s">
        <v>163</v>
      </c>
      <c r="R1922" s="79"/>
      <c r="T1922" t="s">
        <v>163</v>
      </c>
      <c r="U1922" t="s">
        <v>163</v>
      </c>
      <c r="V1922" t="s">
        <v>163</v>
      </c>
    </row>
    <row r="1923" spans="2:22" x14ac:dyDescent="0.35">
      <c r="B1923" t="s">
        <v>163</v>
      </c>
      <c r="C1923" s="79" t="s">
        <v>163</v>
      </c>
      <c r="E1923" t="s">
        <v>163</v>
      </c>
      <c r="F1923" t="s">
        <v>163</v>
      </c>
      <c r="G1923" t="s">
        <v>163</v>
      </c>
      <c r="H1923" t="s">
        <v>163</v>
      </c>
      <c r="I1923" t="s">
        <v>163</v>
      </c>
      <c r="J1923" t="s">
        <v>163</v>
      </c>
      <c r="K1923" t="s">
        <v>163</v>
      </c>
      <c r="L1923" t="s">
        <v>163</v>
      </c>
      <c r="M1923" t="s">
        <v>163</v>
      </c>
      <c r="N1923" t="s">
        <v>163</v>
      </c>
      <c r="O1923" t="s">
        <v>163</v>
      </c>
      <c r="P1923" t="s">
        <v>163</v>
      </c>
      <c r="Q1923" s="80" t="s">
        <v>163</v>
      </c>
      <c r="R1923" s="79"/>
      <c r="T1923" t="s">
        <v>163</v>
      </c>
      <c r="U1923" t="s">
        <v>163</v>
      </c>
      <c r="V1923" t="s">
        <v>163</v>
      </c>
    </row>
    <row r="1924" spans="2:22" x14ac:dyDescent="0.35">
      <c r="B1924" t="s">
        <v>163</v>
      </c>
      <c r="C1924" s="79" t="s">
        <v>163</v>
      </c>
      <c r="E1924" t="s">
        <v>163</v>
      </c>
      <c r="F1924" t="s">
        <v>163</v>
      </c>
      <c r="G1924" t="s">
        <v>163</v>
      </c>
      <c r="H1924" t="s">
        <v>163</v>
      </c>
      <c r="I1924" t="s">
        <v>163</v>
      </c>
      <c r="J1924" t="s">
        <v>163</v>
      </c>
      <c r="K1924" t="s">
        <v>163</v>
      </c>
      <c r="L1924" t="s">
        <v>163</v>
      </c>
      <c r="M1924" t="s">
        <v>163</v>
      </c>
      <c r="N1924" t="s">
        <v>163</v>
      </c>
      <c r="O1924" t="s">
        <v>163</v>
      </c>
      <c r="P1924" t="s">
        <v>163</v>
      </c>
      <c r="Q1924" s="80" t="s">
        <v>163</v>
      </c>
      <c r="R1924" s="79"/>
      <c r="T1924" t="s">
        <v>163</v>
      </c>
      <c r="U1924" t="s">
        <v>163</v>
      </c>
      <c r="V1924" t="s">
        <v>163</v>
      </c>
    </row>
    <row r="1925" spans="2:22" x14ac:dyDescent="0.35">
      <c r="B1925" t="s">
        <v>163</v>
      </c>
      <c r="C1925" s="79" t="s">
        <v>163</v>
      </c>
      <c r="E1925" t="s">
        <v>163</v>
      </c>
      <c r="F1925" t="s">
        <v>163</v>
      </c>
      <c r="G1925" t="s">
        <v>163</v>
      </c>
      <c r="H1925" t="s">
        <v>163</v>
      </c>
      <c r="I1925" t="s">
        <v>163</v>
      </c>
      <c r="J1925" t="s">
        <v>163</v>
      </c>
      <c r="K1925" t="s">
        <v>163</v>
      </c>
      <c r="L1925" t="s">
        <v>163</v>
      </c>
      <c r="M1925" t="s">
        <v>163</v>
      </c>
      <c r="N1925" t="s">
        <v>163</v>
      </c>
      <c r="O1925" t="s">
        <v>163</v>
      </c>
      <c r="P1925" t="s">
        <v>163</v>
      </c>
      <c r="Q1925" s="80" t="s">
        <v>163</v>
      </c>
      <c r="R1925" s="79"/>
      <c r="T1925" t="s">
        <v>163</v>
      </c>
      <c r="U1925" t="s">
        <v>163</v>
      </c>
      <c r="V1925" t="s">
        <v>163</v>
      </c>
    </row>
    <row r="1926" spans="2:22" x14ac:dyDescent="0.35">
      <c r="B1926" t="s">
        <v>163</v>
      </c>
      <c r="C1926" s="79" t="s">
        <v>163</v>
      </c>
      <c r="E1926" t="s">
        <v>163</v>
      </c>
      <c r="F1926" t="s">
        <v>163</v>
      </c>
      <c r="G1926" t="s">
        <v>163</v>
      </c>
      <c r="H1926" t="s">
        <v>163</v>
      </c>
      <c r="I1926" t="s">
        <v>163</v>
      </c>
      <c r="J1926" t="s">
        <v>163</v>
      </c>
      <c r="K1926" t="s">
        <v>163</v>
      </c>
      <c r="L1926" t="s">
        <v>163</v>
      </c>
      <c r="M1926" t="s">
        <v>163</v>
      </c>
      <c r="N1926" t="s">
        <v>163</v>
      </c>
      <c r="O1926" t="s">
        <v>163</v>
      </c>
      <c r="P1926" t="s">
        <v>163</v>
      </c>
      <c r="Q1926" s="80" t="s">
        <v>163</v>
      </c>
      <c r="R1926" s="79"/>
      <c r="T1926" t="s">
        <v>163</v>
      </c>
      <c r="U1926" t="s">
        <v>163</v>
      </c>
      <c r="V1926" t="s">
        <v>163</v>
      </c>
    </row>
    <row r="1927" spans="2:22" x14ac:dyDescent="0.35">
      <c r="B1927" t="s">
        <v>163</v>
      </c>
      <c r="C1927" s="79" t="s">
        <v>163</v>
      </c>
      <c r="E1927" t="s">
        <v>163</v>
      </c>
      <c r="F1927" t="s">
        <v>163</v>
      </c>
      <c r="G1927" t="s">
        <v>163</v>
      </c>
      <c r="H1927" t="s">
        <v>163</v>
      </c>
      <c r="I1927" t="s">
        <v>163</v>
      </c>
      <c r="J1927" t="s">
        <v>163</v>
      </c>
      <c r="K1927" t="s">
        <v>163</v>
      </c>
      <c r="L1927" t="s">
        <v>163</v>
      </c>
      <c r="M1927" t="s">
        <v>163</v>
      </c>
      <c r="N1927" t="s">
        <v>163</v>
      </c>
      <c r="O1927" t="s">
        <v>163</v>
      </c>
      <c r="P1927" t="s">
        <v>163</v>
      </c>
      <c r="Q1927" s="80" t="s">
        <v>163</v>
      </c>
      <c r="R1927" s="79"/>
      <c r="T1927" t="s">
        <v>163</v>
      </c>
      <c r="U1927" t="s">
        <v>163</v>
      </c>
      <c r="V1927" t="s">
        <v>163</v>
      </c>
    </row>
    <row r="1928" spans="2:22" x14ac:dyDescent="0.35">
      <c r="B1928" t="s">
        <v>163</v>
      </c>
      <c r="C1928" s="79" t="s">
        <v>163</v>
      </c>
      <c r="E1928" t="s">
        <v>163</v>
      </c>
      <c r="F1928" t="s">
        <v>163</v>
      </c>
      <c r="G1928" t="s">
        <v>163</v>
      </c>
      <c r="H1928" t="s">
        <v>163</v>
      </c>
      <c r="I1928" t="s">
        <v>163</v>
      </c>
      <c r="J1928" t="s">
        <v>163</v>
      </c>
      <c r="K1928" t="s">
        <v>163</v>
      </c>
      <c r="L1928" t="s">
        <v>163</v>
      </c>
      <c r="M1928" t="s">
        <v>163</v>
      </c>
      <c r="N1928" t="s">
        <v>163</v>
      </c>
      <c r="O1928" t="s">
        <v>163</v>
      </c>
      <c r="P1928" t="s">
        <v>163</v>
      </c>
      <c r="Q1928" s="80" t="s">
        <v>163</v>
      </c>
      <c r="R1928" s="79"/>
      <c r="T1928" t="s">
        <v>163</v>
      </c>
      <c r="U1928" t="s">
        <v>163</v>
      </c>
      <c r="V1928" t="s">
        <v>163</v>
      </c>
    </row>
    <row r="1929" spans="2:22" x14ac:dyDescent="0.35">
      <c r="B1929" t="s">
        <v>163</v>
      </c>
      <c r="C1929" s="79" t="s">
        <v>163</v>
      </c>
      <c r="E1929" t="s">
        <v>163</v>
      </c>
      <c r="F1929" t="s">
        <v>163</v>
      </c>
      <c r="G1929" t="s">
        <v>163</v>
      </c>
      <c r="H1929" t="s">
        <v>163</v>
      </c>
      <c r="I1929" t="s">
        <v>163</v>
      </c>
      <c r="J1929" t="s">
        <v>163</v>
      </c>
      <c r="K1929" t="s">
        <v>163</v>
      </c>
      <c r="L1929" t="s">
        <v>163</v>
      </c>
      <c r="M1929" t="s">
        <v>163</v>
      </c>
      <c r="N1929" t="s">
        <v>163</v>
      </c>
      <c r="O1929" t="s">
        <v>163</v>
      </c>
      <c r="P1929" t="s">
        <v>163</v>
      </c>
      <c r="Q1929" s="80" t="s">
        <v>163</v>
      </c>
      <c r="R1929" s="79"/>
      <c r="T1929" t="s">
        <v>163</v>
      </c>
      <c r="U1929" t="s">
        <v>163</v>
      </c>
      <c r="V1929" t="s">
        <v>163</v>
      </c>
    </row>
    <row r="1930" spans="2:22" x14ac:dyDescent="0.35">
      <c r="B1930" t="s">
        <v>163</v>
      </c>
      <c r="C1930" s="79" t="s">
        <v>163</v>
      </c>
      <c r="E1930" t="s">
        <v>163</v>
      </c>
      <c r="F1930" t="s">
        <v>163</v>
      </c>
      <c r="G1930" t="s">
        <v>163</v>
      </c>
      <c r="H1930" t="s">
        <v>163</v>
      </c>
      <c r="I1930" t="s">
        <v>163</v>
      </c>
      <c r="J1930" t="s">
        <v>163</v>
      </c>
      <c r="K1930" t="s">
        <v>163</v>
      </c>
      <c r="L1930" t="s">
        <v>163</v>
      </c>
      <c r="M1930" t="s">
        <v>163</v>
      </c>
      <c r="N1930" t="s">
        <v>163</v>
      </c>
      <c r="O1930" t="s">
        <v>163</v>
      </c>
      <c r="P1930" t="s">
        <v>163</v>
      </c>
      <c r="Q1930" s="80" t="s">
        <v>163</v>
      </c>
      <c r="R1930" s="79"/>
      <c r="T1930" t="s">
        <v>163</v>
      </c>
      <c r="U1930" t="s">
        <v>163</v>
      </c>
      <c r="V1930" t="s">
        <v>163</v>
      </c>
    </row>
    <row r="1931" spans="2:22" x14ac:dyDescent="0.35">
      <c r="B1931" t="s">
        <v>163</v>
      </c>
      <c r="C1931" s="79" t="s">
        <v>163</v>
      </c>
      <c r="E1931" t="s">
        <v>163</v>
      </c>
      <c r="F1931" t="s">
        <v>163</v>
      </c>
      <c r="G1931" t="s">
        <v>163</v>
      </c>
      <c r="H1931" t="s">
        <v>163</v>
      </c>
      <c r="I1931" t="s">
        <v>163</v>
      </c>
      <c r="J1931" t="s">
        <v>163</v>
      </c>
      <c r="K1931" t="s">
        <v>163</v>
      </c>
      <c r="L1931" t="s">
        <v>163</v>
      </c>
      <c r="M1931" t="s">
        <v>163</v>
      </c>
      <c r="N1931" t="s">
        <v>163</v>
      </c>
      <c r="O1931" t="s">
        <v>163</v>
      </c>
      <c r="P1931" t="s">
        <v>163</v>
      </c>
      <c r="Q1931" s="80" t="s">
        <v>163</v>
      </c>
      <c r="R1931" s="79"/>
      <c r="T1931" t="s">
        <v>163</v>
      </c>
      <c r="U1931" t="s">
        <v>163</v>
      </c>
      <c r="V1931" t="s">
        <v>163</v>
      </c>
    </row>
    <row r="1932" spans="2:22" x14ac:dyDescent="0.35">
      <c r="B1932" t="s">
        <v>163</v>
      </c>
      <c r="C1932" s="79" t="s">
        <v>163</v>
      </c>
      <c r="E1932" t="s">
        <v>163</v>
      </c>
      <c r="F1932" t="s">
        <v>163</v>
      </c>
      <c r="G1932" t="s">
        <v>163</v>
      </c>
      <c r="H1932" t="s">
        <v>163</v>
      </c>
      <c r="I1932" t="s">
        <v>163</v>
      </c>
      <c r="J1932" t="s">
        <v>163</v>
      </c>
      <c r="K1932" t="s">
        <v>163</v>
      </c>
      <c r="L1932" t="s">
        <v>163</v>
      </c>
      <c r="M1932" t="s">
        <v>163</v>
      </c>
      <c r="N1932" t="s">
        <v>163</v>
      </c>
      <c r="O1932" t="s">
        <v>163</v>
      </c>
      <c r="P1932" t="s">
        <v>163</v>
      </c>
      <c r="Q1932" s="80" t="s">
        <v>163</v>
      </c>
      <c r="R1932" s="79"/>
      <c r="T1932" t="s">
        <v>163</v>
      </c>
      <c r="U1932" t="s">
        <v>163</v>
      </c>
      <c r="V1932" t="s">
        <v>163</v>
      </c>
    </row>
    <row r="1933" spans="2:22" x14ac:dyDescent="0.35">
      <c r="B1933" t="s">
        <v>163</v>
      </c>
      <c r="C1933" s="79" t="s">
        <v>163</v>
      </c>
      <c r="E1933" t="s">
        <v>163</v>
      </c>
      <c r="F1933" t="s">
        <v>163</v>
      </c>
      <c r="G1933" t="s">
        <v>163</v>
      </c>
      <c r="H1933" t="s">
        <v>163</v>
      </c>
      <c r="I1933" t="s">
        <v>163</v>
      </c>
      <c r="J1933" t="s">
        <v>163</v>
      </c>
      <c r="K1933" t="s">
        <v>163</v>
      </c>
      <c r="L1933" t="s">
        <v>163</v>
      </c>
      <c r="M1933" t="s">
        <v>163</v>
      </c>
      <c r="N1933" t="s">
        <v>163</v>
      </c>
      <c r="O1933" t="s">
        <v>163</v>
      </c>
      <c r="P1933" t="s">
        <v>163</v>
      </c>
      <c r="Q1933" s="80" t="s">
        <v>163</v>
      </c>
      <c r="R1933" s="79"/>
      <c r="T1933" t="s">
        <v>163</v>
      </c>
      <c r="U1933" t="s">
        <v>163</v>
      </c>
      <c r="V1933" t="s">
        <v>163</v>
      </c>
    </row>
    <row r="1934" spans="2:22" x14ac:dyDescent="0.35">
      <c r="B1934" t="s">
        <v>163</v>
      </c>
      <c r="C1934" s="79" t="s">
        <v>163</v>
      </c>
      <c r="E1934" t="s">
        <v>163</v>
      </c>
      <c r="F1934" t="s">
        <v>163</v>
      </c>
      <c r="G1934" t="s">
        <v>163</v>
      </c>
      <c r="H1934" t="s">
        <v>163</v>
      </c>
      <c r="I1934" t="s">
        <v>163</v>
      </c>
      <c r="J1934" t="s">
        <v>163</v>
      </c>
      <c r="K1934" t="s">
        <v>163</v>
      </c>
      <c r="L1934" t="s">
        <v>163</v>
      </c>
      <c r="M1934" t="s">
        <v>163</v>
      </c>
      <c r="N1934" t="s">
        <v>163</v>
      </c>
      <c r="O1934" t="s">
        <v>163</v>
      </c>
      <c r="P1934" t="s">
        <v>163</v>
      </c>
      <c r="Q1934" s="80" t="s">
        <v>163</v>
      </c>
      <c r="R1934" s="79"/>
      <c r="T1934" t="s">
        <v>163</v>
      </c>
      <c r="U1934" t="s">
        <v>163</v>
      </c>
      <c r="V1934" t="s">
        <v>163</v>
      </c>
    </row>
    <row r="1935" spans="2:22" x14ac:dyDescent="0.35">
      <c r="B1935" t="s">
        <v>163</v>
      </c>
      <c r="C1935" s="79" t="s">
        <v>163</v>
      </c>
      <c r="E1935" t="s">
        <v>163</v>
      </c>
      <c r="F1935" t="s">
        <v>163</v>
      </c>
      <c r="G1935" t="s">
        <v>163</v>
      </c>
      <c r="H1935" t="s">
        <v>163</v>
      </c>
      <c r="I1935" t="s">
        <v>163</v>
      </c>
      <c r="J1935" t="s">
        <v>163</v>
      </c>
      <c r="K1935" t="s">
        <v>163</v>
      </c>
      <c r="L1935" t="s">
        <v>163</v>
      </c>
      <c r="M1935" t="s">
        <v>163</v>
      </c>
      <c r="N1935" t="s">
        <v>163</v>
      </c>
      <c r="O1935" t="s">
        <v>163</v>
      </c>
      <c r="P1935" t="s">
        <v>163</v>
      </c>
      <c r="Q1935" s="80" t="s">
        <v>163</v>
      </c>
      <c r="R1935" s="79"/>
      <c r="T1935" t="s">
        <v>163</v>
      </c>
      <c r="U1935" t="s">
        <v>163</v>
      </c>
      <c r="V1935" t="s">
        <v>163</v>
      </c>
    </row>
    <row r="1936" spans="2:22" x14ac:dyDescent="0.35">
      <c r="B1936" t="s">
        <v>163</v>
      </c>
      <c r="C1936" s="79" t="s">
        <v>163</v>
      </c>
      <c r="E1936" t="s">
        <v>163</v>
      </c>
      <c r="F1936" t="s">
        <v>163</v>
      </c>
      <c r="G1936" t="s">
        <v>163</v>
      </c>
      <c r="H1936" t="s">
        <v>163</v>
      </c>
      <c r="I1936" t="s">
        <v>163</v>
      </c>
      <c r="J1936" t="s">
        <v>163</v>
      </c>
      <c r="K1936" t="s">
        <v>163</v>
      </c>
      <c r="L1936" t="s">
        <v>163</v>
      </c>
      <c r="M1936" t="s">
        <v>163</v>
      </c>
      <c r="N1936" t="s">
        <v>163</v>
      </c>
      <c r="O1936" t="s">
        <v>163</v>
      </c>
      <c r="P1936" t="s">
        <v>163</v>
      </c>
      <c r="Q1936" s="80" t="s">
        <v>163</v>
      </c>
      <c r="R1936" s="79"/>
      <c r="T1936" t="s">
        <v>163</v>
      </c>
      <c r="U1936" t="s">
        <v>163</v>
      </c>
      <c r="V1936" t="s">
        <v>163</v>
      </c>
    </row>
    <row r="1937" spans="2:22" x14ac:dyDescent="0.35">
      <c r="B1937" t="s">
        <v>163</v>
      </c>
      <c r="C1937" s="79" t="s">
        <v>163</v>
      </c>
      <c r="E1937" t="s">
        <v>163</v>
      </c>
      <c r="F1937" t="s">
        <v>163</v>
      </c>
      <c r="G1937" t="s">
        <v>163</v>
      </c>
      <c r="H1937" t="s">
        <v>163</v>
      </c>
      <c r="I1937" t="s">
        <v>163</v>
      </c>
      <c r="J1937" t="s">
        <v>163</v>
      </c>
      <c r="K1937" t="s">
        <v>163</v>
      </c>
      <c r="L1937" t="s">
        <v>163</v>
      </c>
      <c r="M1937" t="s">
        <v>163</v>
      </c>
      <c r="N1937" t="s">
        <v>163</v>
      </c>
      <c r="O1937" t="s">
        <v>163</v>
      </c>
      <c r="P1937" t="s">
        <v>163</v>
      </c>
      <c r="Q1937" s="80" t="s">
        <v>163</v>
      </c>
      <c r="R1937" s="79"/>
      <c r="T1937" t="s">
        <v>163</v>
      </c>
      <c r="U1937" t="s">
        <v>163</v>
      </c>
      <c r="V1937" t="s">
        <v>163</v>
      </c>
    </row>
    <row r="1938" spans="2:22" x14ac:dyDescent="0.35">
      <c r="B1938" t="s">
        <v>163</v>
      </c>
      <c r="C1938" s="79" t="s">
        <v>163</v>
      </c>
      <c r="E1938" t="s">
        <v>163</v>
      </c>
      <c r="F1938" t="s">
        <v>163</v>
      </c>
      <c r="G1938" t="s">
        <v>163</v>
      </c>
      <c r="H1938" t="s">
        <v>163</v>
      </c>
      <c r="I1938" t="s">
        <v>163</v>
      </c>
      <c r="J1938" t="s">
        <v>163</v>
      </c>
      <c r="K1938" t="s">
        <v>163</v>
      </c>
      <c r="L1938" t="s">
        <v>163</v>
      </c>
      <c r="M1938" t="s">
        <v>163</v>
      </c>
      <c r="N1938" t="s">
        <v>163</v>
      </c>
      <c r="O1938" t="s">
        <v>163</v>
      </c>
      <c r="P1938" t="s">
        <v>163</v>
      </c>
      <c r="Q1938" s="80" t="s">
        <v>163</v>
      </c>
      <c r="R1938" s="79"/>
      <c r="T1938" t="s">
        <v>163</v>
      </c>
      <c r="U1938" t="s">
        <v>163</v>
      </c>
      <c r="V1938" t="s">
        <v>163</v>
      </c>
    </row>
    <row r="1939" spans="2:22" x14ac:dyDescent="0.35">
      <c r="B1939" t="s">
        <v>163</v>
      </c>
      <c r="C1939" s="79" t="s">
        <v>163</v>
      </c>
      <c r="E1939" t="s">
        <v>163</v>
      </c>
      <c r="F1939" t="s">
        <v>163</v>
      </c>
      <c r="G1939" t="s">
        <v>163</v>
      </c>
      <c r="H1939" t="s">
        <v>163</v>
      </c>
      <c r="I1939" t="s">
        <v>163</v>
      </c>
      <c r="J1939" t="s">
        <v>163</v>
      </c>
      <c r="K1939" t="s">
        <v>163</v>
      </c>
      <c r="L1939" t="s">
        <v>163</v>
      </c>
      <c r="M1939" t="s">
        <v>163</v>
      </c>
      <c r="N1939" t="s">
        <v>163</v>
      </c>
      <c r="O1939" t="s">
        <v>163</v>
      </c>
      <c r="P1939" t="s">
        <v>163</v>
      </c>
      <c r="Q1939" s="80" t="s">
        <v>163</v>
      </c>
      <c r="R1939" s="79"/>
      <c r="T1939" t="s">
        <v>163</v>
      </c>
      <c r="U1939" t="s">
        <v>163</v>
      </c>
      <c r="V1939" t="s">
        <v>163</v>
      </c>
    </row>
    <row r="1940" spans="2:22" x14ac:dyDescent="0.35">
      <c r="B1940" t="s">
        <v>163</v>
      </c>
      <c r="C1940" s="79" t="s">
        <v>163</v>
      </c>
      <c r="E1940" t="s">
        <v>163</v>
      </c>
      <c r="F1940" t="s">
        <v>163</v>
      </c>
      <c r="G1940" t="s">
        <v>163</v>
      </c>
      <c r="H1940" t="s">
        <v>163</v>
      </c>
      <c r="I1940" t="s">
        <v>163</v>
      </c>
      <c r="J1940" t="s">
        <v>163</v>
      </c>
      <c r="K1940" t="s">
        <v>163</v>
      </c>
      <c r="L1940" t="s">
        <v>163</v>
      </c>
      <c r="M1940" t="s">
        <v>163</v>
      </c>
      <c r="N1940" t="s">
        <v>163</v>
      </c>
      <c r="O1940" t="s">
        <v>163</v>
      </c>
      <c r="P1940" t="s">
        <v>163</v>
      </c>
      <c r="Q1940" s="80" t="s">
        <v>163</v>
      </c>
      <c r="R1940" s="79"/>
      <c r="T1940" t="s">
        <v>163</v>
      </c>
      <c r="U1940" t="s">
        <v>163</v>
      </c>
      <c r="V1940" t="s">
        <v>163</v>
      </c>
    </row>
    <row r="1941" spans="2:22" x14ac:dyDescent="0.35">
      <c r="B1941" t="s">
        <v>163</v>
      </c>
      <c r="C1941" s="79" t="s">
        <v>163</v>
      </c>
      <c r="E1941" t="s">
        <v>163</v>
      </c>
      <c r="F1941" t="s">
        <v>163</v>
      </c>
      <c r="G1941" t="s">
        <v>163</v>
      </c>
      <c r="H1941" t="s">
        <v>163</v>
      </c>
      <c r="I1941" t="s">
        <v>163</v>
      </c>
      <c r="J1941" t="s">
        <v>163</v>
      </c>
      <c r="K1941" t="s">
        <v>163</v>
      </c>
      <c r="L1941" t="s">
        <v>163</v>
      </c>
      <c r="M1941" t="s">
        <v>163</v>
      </c>
      <c r="N1941" t="s">
        <v>163</v>
      </c>
      <c r="O1941" t="s">
        <v>163</v>
      </c>
      <c r="P1941" t="s">
        <v>163</v>
      </c>
      <c r="Q1941" s="80" t="s">
        <v>163</v>
      </c>
      <c r="R1941" s="79"/>
      <c r="T1941" t="s">
        <v>163</v>
      </c>
      <c r="U1941" t="s">
        <v>163</v>
      </c>
      <c r="V1941" t="s">
        <v>163</v>
      </c>
    </row>
    <row r="1942" spans="2:22" x14ac:dyDescent="0.35">
      <c r="B1942" t="s">
        <v>163</v>
      </c>
      <c r="C1942" s="79" t="s">
        <v>163</v>
      </c>
      <c r="E1942" t="s">
        <v>163</v>
      </c>
      <c r="F1942" t="s">
        <v>163</v>
      </c>
      <c r="G1942" t="s">
        <v>163</v>
      </c>
      <c r="H1942" t="s">
        <v>163</v>
      </c>
      <c r="I1942" t="s">
        <v>163</v>
      </c>
      <c r="J1942" t="s">
        <v>163</v>
      </c>
      <c r="K1942" t="s">
        <v>163</v>
      </c>
      <c r="L1942" t="s">
        <v>163</v>
      </c>
      <c r="M1942" t="s">
        <v>163</v>
      </c>
      <c r="N1942" t="s">
        <v>163</v>
      </c>
      <c r="O1942" t="s">
        <v>163</v>
      </c>
      <c r="P1942" t="s">
        <v>163</v>
      </c>
      <c r="Q1942" s="80" t="s">
        <v>163</v>
      </c>
      <c r="R1942" s="79"/>
      <c r="T1942" t="s">
        <v>163</v>
      </c>
      <c r="U1942" t="s">
        <v>163</v>
      </c>
      <c r="V1942" t="s">
        <v>163</v>
      </c>
    </row>
    <row r="1943" spans="2:22" x14ac:dyDescent="0.35">
      <c r="B1943" t="s">
        <v>163</v>
      </c>
      <c r="C1943" s="79" t="s">
        <v>163</v>
      </c>
      <c r="E1943" t="s">
        <v>163</v>
      </c>
      <c r="F1943" t="s">
        <v>163</v>
      </c>
      <c r="G1943" t="s">
        <v>163</v>
      </c>
      <c r="H1943" t="s">
        <v>163</v>
      </c>
      <c r="I1943" t="s">
        <v>163</v>
      </c>
      <c r="J1943" t="s">
        <v>163</v>
      </c>
      <c r="K1943" t="s">
        <v>163</v>
      </c>
      <c r="L1943" t="s">
        <v>163</v>
      </c>
      <c r="M1943" t="s">
        <v>163</v>
      </c>
      <c r="N1943" t="s">
        <v>163</v>
      </c>
      <c r="O1943" t="s">
        <v>163</v>
      </c>
      <c r="P1943" t="s">
        <v>163</v>
      </c>
      <c r="Q1943" s="80" t="s">
        <v>163</v>
      </c>
      <c r="R1943" s="79"/>
      <c r="T1943" t="s">
        <v>163</v>
      </c>
      <c r="U1943" t="s">
        <v>163</v>
      </c>
      <c r="V1943" t="s">
        <v>163</v>
      </c>
    </row>
    <row r="1944" spans="2:22" x14ac:dyDescent="0.35">
      <c r="B1944" t="s">
        <v>163</v>
      </c>
      <c r="C1944" s="79" t="s">
        <v>163</v>
      </c>
      <c r="E1944" t="s">
        <v>163</v>
      </c>
      <c r="F1944" t="s">
        <v>163</v>
      </c>
      <c r="G1944" t="s">
        <v>163</v>
      </c>
      <c r="H1944" t="s">
        <v>163</v>
      </c>
      <c r="I1944" t="s">
        <v>163</v>
      </c>
      <c r="J1944" t="s">
        <v>163</v>
      </c>
      <c r="K1944" t="s">
        <v>163</v>
      </c>
      <c r="L1944" t="s">
        <v>163</v>
      </c>
      <c r="M1944" t="s">
        <v>163</v>
      </c>
      <c r="N1944" t="s">
        <v>163</v>
      </c>
      <c r="O1944" t="s">
        <v>163</v>
      </c>
      <c r="P1944" t="s">
        <v>163</v>
      </c>
      <c r="Q1944" s="80" t="s">
        <v>163</v>
      </c>
      <c r="R1944" s="79"/>
      <c r="T1944" t="s">
        <v>163</v>
      </c>
      <c r="U1944" t="s">
        <v>163</v>
      </c>
      <c r="V1944" t="s">
        <v>163</v>
      </c>
    </row>
    <row r="1945" spans="2:22" x14ac:dyDescent="0.35">
      <c r="B1945" t="s">
        <v>163</v>
      </c>
      <c r="C1945" s="79" t="s">
        <v>163</v>
      </c>
      <c r="E1945" t="s">
        <v>163</v>
      </c>
      <c r="F1945" t="s">
        <v>163</v>
      </c>
      <c r="G1945" t="s">
        <v>163</v>
      </c>
      <c r="H1945" t="s">
        <v>163</v>
      </c>
      <c r="I1945" t="s">
        <v>163</v>
      </c>
      <c r="J1945" t="s">
        <v>163</v>
      </c>
      <c r="K1945" t="s">
        <v>163</v>
      </c>
      <c r="L1945" t="s">
        <v>163</v>
      </c>
      <c r="M1945" t="s">
        <v>163</v>
      </c>
      <c r="N1945" t="s">
        <v>163</v>
      </c>
      <c r="O1945" t="s">
        <v>163</v>
      </c>
      <c r="P1945" t="s">
        <v>163</v>
      </c>
      <c r="Q1945" s="80" t="s">
        <v>163</v>
      </c>
      <c r="R1945" s="79"/>
      <c r="T1945" t="s">
        <v>163</v>
      </c>
      <c r="U1945" t="s">
        <v>163</v>
      </c>
      <c r="V1945" t="s">
        <v>163</v>
      </c>
    </row>
    <row r="1946" spans="2:22" x14ac:dyDescent="0.35">
      <c r="B1946" t="s">
        <v>163</v>
      </c>
      <c r="C1946" s="79" t="s">
        <v>163</v>
      </c>
      <c r="E1946" t="s">
        <v>163</v>
      </c>
      <c r="F1946" t="s">
        <v>163</v>
      </c>
      <c r="G1946" t="s">
        <v>163</v>
      </c>
      <c r="H1946" t="s">
        <v>163</v>
      </c>
      <c r="I1946" t="s">
        <v>163</v>
      </c>
      <c r="J1946" t="s">
        <v>163</v>
      </c>
      <c r="K1946" t="s">
        <v>163</v>
      </c>
      <c r="L1946" t="s">
        <v>163</v>
      </c>
      <c r="M1946" t="s">
        <v>163</v>
      </c>
      <c r="N1946" t="s">
        <v>163</v>
      </c>
      <c r="O1946" t="s">
        <v>163</v>
      </c>
      <c r="P1946" t="s">
        <v>163</v>
      </c>
      <c r="Q1946" s="80" t="s">
        <v>163</v>
      </c>
      <c r="R1946" s="79"/>
      <c r="T1946" t="s">
        <v>163</v>
      </c>
      <c r="U1946" t="s">
        <v>163</v>
      </c>
      <c r="V1946" t="s">
        <v>163</v>
      </c>
    </row>
    <row r="1947" spans="2:22" x14ac:dyDescent="0.35">
      <c r="B1947" t="s">
        <v>163</v>
      </c>
      <c r="C1947" s="79" t="s">
        <v>163</v>
      </c>
      <c r="E1947" t="s">
        <v>163</v>
      </c>
      <c r="F1947" t="s">
        <v>163</v>
      </c>
      <c r="G1947" t="s">
        <v>163</v>
      </c>
      <c r="H1947" t="s">
        <v>163</v>
      </c>
      <c r="I1947" t="s">
        <v>163</v>
      </c>
      <c r="J1947" t="s">
        <v>163</v>
      </c>
      <c r="K1947" t="s">
        <v>163</v>
      </c>
      <c r="L1947" t="s">
        <v>163</v>
      </c>
      <c r="M1947" t="s">
        <v>163</v>
      </c>
      <c r="N1947" t="s">
        <v>163</v>
      </c>
      <c r="O1947" t="s">
        <v>163</v>
      </c>
      <c r="P1947" t="s">
        <v>163</v>
      </c>
      <c r="Q1947" s="80" t="s">
        <v>163</v>
      </c>
      <c r="R1947" s="79"/>
      <c r="T1947" t="s">
        <v>163</v>
      </c>
      <c r="U1947" t="s">
        <v>163</v>
      </c>
      <c r="V1947" t="s">
        <v>163</v>
      </c>
    </row>
    <row r="1948" spans="2:22" x14ac:dyDescent="0.35">
      <c r="B1948" t="s">
        <v>163</v>
      </c>
      <c r="C1948" s="79" t="s">
        <v>163</v>
      </c>
      <c r="E1948" t="s">
        <v>163</v>
      </c>
      <c r="F1948" t="s">
        <v>163</v>
      </c>
      <c r="G1948" t="s">
        <v>163</v>
      </c>
      <c r="H1948" t="s">
        <v>163</v>
      </c>
      <c r="I1948" t="s">
        <v>163</v>
      </c>
      <c r="J1948" t="s">
        <v>163</v>
      </c>
      <c r="K1948" t="s">
        <v>163</v>
      </c>
      <c r="L1948" t="s">
        <v>163</v>
      </c>
      <c r="M1948" t="s">
        <v>163</v>
      </c>
      <c r="N1948" t="s">
        <v>163</v>
      </c>
      <c r="O1948" t="s">
        <v>163</v>
      </c>
      <c r="P1948" t="s">
        <v>163</v>
      </c>
      <c r="Q1948" s="80" t="s">
        <v>163</v>
      </c>
      <c r="R1948" s="79"/>
      <c r="T1948" t="s">
        <v>163</v>
      </c>
      <c r="U1948" t="s">
        <v>163</v>
      </c>
      <c r="V1948" t="s">
        <v>163</v>
      </c>
    </row>
    <row r="1949" spans="2:22" x14ac:dyDescent="0.35">
      <c r="B1949" t="s">
        <v>163</v>
      </c>
      <c r="C1949" s="79" t="s">
        <v>163</v>
      </c>
      <c r="E1949" t="s">
        <v>163</v>
      </c>
      <c r="F1949" t="s">
        <v>163</v>
      </c>
      <c r="G1949" t="s">
        <v>163</v>
      </c>
      <c r="H1949" t="s">
        <v>163</v>
      </c>
      <c r="I1949" t="s">
        <v>163</v>
      </c>
      <c r="J1949" t="s">
        <v>163</v>
      </c>
      <c r="K1949" t="s">
        <v>163</v>
      </c>
      <c r="L1949" t="s">
        <v>163</v>
      </c>
      <c r="M1949" t="s">
        <v>163</v>
      </c>
      <c r="N1949" t="s">
        <v>163</v>
      </c>
      <c r="O1949" t="s">
        <v>163</v>
      </c>
      <c r="P1949" t="s">
        <v>163</v>
      </c>
      <c r="Q1949" s="80" t="s">
        <v>163</v>
      </c>
      <c r="R1949" s="79"/>
      <c r="T1949" t="s">
        <v>163</v>
      </c>
      <c r="U1949" t="s">
        <v>163</v>
      </c>
      <c r="V1949" t="s">
        <v>163</v>
      </c>
    </row>
    <row r="1950" spans="2:22" x14ac:dyDescent="0.35">
      <c r="B1950" t="s">
        <v>163</v>
      </c>
      <c r="C1950" s="79" t="s">
        <v>163</v>
      </c>
      <c r="E1950" t="s">
        <v>163</v>
      </c>
      <c r="F1950" t="s">
        <v>163</v>
      </c>
      <c r="G1950" t="s">
        <v>163</v>
      </c>
      <c r="H1950" t="s">
        <v>163</v>
      </c>
      <c r="I1950" t="s">
        <v>163</v>
      </c>
      <c r="J1950" t="s">
        <v>163</v>
      </c>
      <c r="K1950" t="s">
        <v>163</v>
      </c>
      <c r="L1950" t="s">
        <v>163</v>
      </c>
      <c r="M1950" t="s">
        <v>163</v>
      </c>
      <c r="N1950" t="s">
        <v>163</v>
      </c>
      <c r="O1950" t="s">
        <v>163</v>
      </c>
      <c r="P1950" t="s">
        <v>163</v>
      </c>
      <c r="Q1950" s="80" t="s">
        <v>163</v>
      </c>
      <c r="R1950" s="79"/>
      <c r="T1950" t="s">
        <v>163</v>
      </c>
      <c r="U1950" t="s">
        <v>163</v>
      </c>
      <c r="V1950" t="s">
        <v>163</v>
      </c>
    </row>
    <row r="1951" spans="2:22" x14ac:dyDescent="0.35">
      <c r="B1951" t="s">
        <v>163</v>
      </c>
      <c r="C1951" s="79" t="s">
        <v>163</v>
      </c>
      <c r="E1951" t="s">
        <v>163</v>
      </c>
      <c r="F1951" t="s">
        <v>163</v>
      </c>
      <c r="G1951" t="s">
        <v>163</v>
      </c>
      <c r="H1951" t="s">
        <v>163</v>
      </c>
      <c r="I1951" t="s">
        <v>163</v>
      </c>
      <c r="J1951" t="s">
        <v>163</v>
      </c>
      <c r="K1951" t="s">
        <v>163</v>
      </c>
      <c r="L1951" t="s">
        <v>163</v>
      </c>
      <c r="M1951" t="s">
        <v>163</v>
      </c>
      <c r="N1951" t="s">
        <v>163</v>
      </c>
      <c r="O1951" t="s">
        <v>163</v>
      </c>
      <c r="P1951" t="s">
        <v>163</v>
      </c>
      <c r="Q1951" s="80" t="s">
        <v>163</v>
      </c>
      <c r="R1951" s="79"/>
      <c r="T1951" t="s">
        <v>163</v>
      </c>
      <c r="U1951" t="s">
        <v>163</v>
      </c>
      <c r="V1951" t="s">
        <v>163</v>
      </c>
    </row>
    <row r="1952" spans="2:22" x14ac:dyDescent="0.35">
      <c r="B1952" t="s">
        <v>163</v>
      </c>
      <c r="C1952" s="79" t="s">
        <v>163</v>
      </c>
      <c r="E1952" t="s">
        <v>163</v>
      </c>
      <c r="F1952" t="s">
        <v>163</v>
      </c>
      <c r="G1952" t="s">
        <v>163</v>
      </c>
      <c r="H1952" t="s">
        <v>163</v>
      </c>
      <c r="I1952" t="s">
        <v>163</v>
      </c>
      <c r="J1952" t="s">
        <v>163</v>
      </c>
      <c r="K1952" t="s">
        <v>163</v>
      </c>
      <c r="L1952" t="s">
        <v>163</v>
      </c>
      <c r="M1952" t="s">
        <v>163</v>
      </c>
      <c r="N1952" t="s">
        <v>163</v>
      </c>
      <c r="O1952" t="s">
        <v>163</v>
      </c>
      <c r="P1952" t="s">
        <v>163</v>
      </c>
      <c r="Q1952" s="80" t="s">
        <v>163</v>
      </c>
      <c r="R1952" s="79"/>
      <c r="T1952" t="s">
        <v>163</v>
      </c>
      <c r="U1952" t="s">
        <v>163</v>
      </c>
      <c r="V1952" t="s">
        <v>163</v>
      </c>
    </row>
    <row r="1953" spans="2:22" x14ac:dyDescent="0.35">
      <c r="B1953" t="s">
        <v>163</v>
      </c>
      <c r="C1953" s="79" t="s">
        <v>163</v>
      </c>
      <c r="E1953" t="s">
        <v>163</v>
      </c>
      <c r="F1953" t="s">
        <v>163</v>
      </c>
      <c r="G1953" t="s">
        <v>163</v>
      </c>
      <c r="H1953" t="s">
        <v>163</v>
      </c>
      <c r="I1953" t="s">
        <v>163</v>
      </c>
      <c r="J1953" t="s">
        <v>163</v>
      </c>
      <c r="K1953" t="s">
        <v>163</v>
      </c>
      <c r="L1953" t="s">
        <v>163</v>
      </c>
      <c r="M1953" t="s">
        <v>163</v>
      </c>
      <c r="N1953" t="s">
        <v>163</v>
      </c>
      <c r="O1953" t="s">
        <v>163</v>
      </c>
      <c r="P1953" t="s">
        <v>163</v>
      </c>
      <c r="Q1953" s="80" t="s">
        <v>163</v>
      </c>
      <c r="R1953" s="79"/>
      <c r="T1953" t="s">
        <v>163</v>
      </c>
      <c r="U1953" t="s">
        <v>163</v>
      </c>
      <c r="V1953" t="s">
        <v>163</v>
      </c>
    </row>
    <row r="1954" spans="2:22" x14ac:dyDescent="0.35">
      <c r="B1954" t="s">
        <v>163</v>
      </c>
      <c r="C1954" s="79" t="s">
        <v>163</v>
      </c>
      <c r="E1954" t="s">
        <v>163</v>
      </c>
      <c r="F1954" t="s">
        <v>163</v>
      </c>
      <c r="G1954" t="s">
        <v>163</v>
      </c>
      <c r="H1954" t="s">
        <v>163</v>
      </c>
      <c r="I1954" t="s">
        <v>163</v>
      </c>
      <c r="J1954" t="s">
        <v>163</v>
      </c>
      <c r="K1954" t="s">
        <v>163</v>
      </c>
      <c r="L1954" t="s">
        <v>163</v>
      </c>
      <c r="M1954" t="s">
        <v>163</v>
      </c>
      <c r="N1954" t="s">
        <v>163</v>
      </c>
      <c r="O1954" t="s">
        <v>163</v>
      </c>
      <c r="P1954" t="s">
        <v>163</v>
      </c>
      <c r="Q1954" s="80" t="s">
        <v>163</v>
      </c>
      <c r="R1954" s="79"/>
      <c r="T1954" t="s">
        <v>163</v>
      </c>
      <c r="U1954" t="s">
        <v>163</v>
      </c>
      <c r="V1954" t="s">
        <v>163</v>
      </c>
    </row>
    <row r="1955" spans="2:22" x14ac:dyDescent="0.35">
      <c r="B1955" t="s">
        <v>163</v>
      </c>
      <c r="C1955" s="79" t="s">
        <v>163</v>
      </c>
      <c r="E1955" t="s">
        <v>163</v>
      </c>
      <c r="F1955" t="s">
        <v>163</v>
      </c>
      <c r="G1955" t="s">
        <v>163</v>
      </c>
      <c r="H1955" t="s">
        <v>163</v>
      </c>
      <c r="I1955" t="s">
        <v>163</v>
      </c>
      <c r="J1955" t="s">
        <v>163</v>
      </c>
      <c r="K1955" t="s">
        <v>163</v>
      </c>
      <c r="L1955" t="s">
        <v>163</v>
      </c>
      <c r="M1955" t="s">
        <v>163</v>
      </c>
      <c r="N1955" t="s">
        <v>163</v>
      </c>
      <c r="O1955" t="s">
        <v>163</v>
      </c>
      <c r="P1955" t="s">
        <v>163</v>
      </c>
      <c r="Q1955" s="80" t="s">
        <v>163</v>
      </c>
      <c r="R1955" s="79"/>
      <c r="T1955" t="s">
        <v>163</v>
      </c>
      <c r="U1955" t="s">
        <v>163</v>
      </c>
      <c r="V1955" t="s">
        <v>163</v>
      </c>
    </row>
    <row r="1956" spans="2:22" x14ac:dyDescent="0.35">
      <c r="B1956" t="s">
        <v>163</v>
      </c>
      <c r="C1956" s="79" t="s">
        <v>163</v>
      </c>
      <c r="E1956" t="s">
        <v>163</v>
      </c>
      <c r="F1956" t="s">
        <v>163</v>
      </c>
      <c r="G1956" t="s">
        <v>163</v>
      </c>
      <c r="H1956" t="s">
        <v>163</v>
      </c>
      <c r="I1956" t="s">
        <v>163</v>
      </c>
      <c r="J1956" t="s">
        <v>163</v>
      </c>
      <c r="K1956" t="s">
        <v>163</v>
      </c>
      <c r="L1956" t="s">
        <v>163</v>
      </c>
      <c r="M1956" t="s">
        <v>163</v>
      </c>
      <c r="N1956" t="s">
        <v>163</v>
      </c>
      <c r="O1956" t="s">
        <v>163</v>
      </c>
      <c r="P1956" t="s">
        <v>163</v>
      </c>
      <c r="Q1956" s="80" t="s">
        <v>163</v>
      </c>
      <c r="R1956" s="79"/>
      <c r="T1956" t="s">
        <v>163</v>
      </c>
      <c r="U1956" t="s">
        <v>163</v>
      </c>
      <c r="V1956" t="s">
        <v>163</v>
      </c>
    </row>
    <row r="1957" spans="2:22" x14ac:dyDescent="0.35">
      <c r="B1957" t="s">
        <v>163</v>
      </c>
      <c r="C1957" s="79" t="s">
        <v>163</v>
      </c>
      <c r="E1957" t="s">
        <v>163</v>
      </c>
      <c r="F1957" t="s">
        <v>163</v>
      </c>
      <c r="G1957" t="s">
        <v>163</v>
      </c>
      <c r="H1957" t="s">
        <v>163</v>
      </c>
      <c r="I1957" t="s">
        <v>163</v>
      </c>
      <c r="J1957" t="s">
        <v>163</v>
      </c>
      <c r="K1957" t="s">
        <v>163</v>
      </c>
      <c r="L1957" t="s">
        <v>163</v>
      </c>
      <c r="M1957" t="s">
        <v>163</v>
      </c>
      <c r="N1957" t="s">
        <v>163</v>
      </c>
      <c r="O1957" t="s">
        <v>163</v>
      </c>
      <c r="P1957" t="s">
        <v>163</v>
      </c>
      <c r="Q1957" s="80" t="s">
        <v>163</v>
      </c>
      <c r="R1957" s="79"/>
      <c r="T1957" t="s">
        <v>163</v>
      </c>
      <c r="U1957" t="s">
        <v>163</v>
      </c>
      <c r="V1957" t="s">
        <v>163</v>
      </c>
    </row>
    <row r="1958" spans="2:22" x14ac:dyDescent="0.35">
      <c r="B1958" t="s">
        <v>163</v>
      </c>
      <c r="C1958" s="79" t="s">
        <v>163</v>
      </c>
      <c r="E1958" t="s">
        <v>163</v>
      </c>
      <c r="F1958" t="s">
        <v>163</v>
      </c>
      <c r="G1958" t="s">
        <v>163</v>
      </c>
      <c r="H1958" t="s">
        <v>163</v>
      </c>
      <c r="I1958" t="s">
        <v>163</v>
      </c>
      <c r="J1958" t="s">
        <v>163</v>
      </c>
      <c r="K1958" t="s">
        <v>163</v>
      </c>
      <c r="L1958" t="s">
        <v>163</v>
      </c>
      <c r="M1958" t="s">
        <v>163</v>
      </c>
      <c r="N1958" t="s">
        <v>163</v>
      </c>
      <c r="O1958" t="s">
        <v>163</v>
      </c>
      <c r="P1958" t="s">
        <v>163</v>
      </c>
      <c r="Q1958" s="80" t="s">
        <v>163</v>
      </c>
      <c r="R1958" s="79"/>
      <c r="T1958" t="s">
        <v>163</v>
      </c>
      <c r="U1958" t="s">
        <v>163</v>
      </c>
      <c r="V1958" t="s">
        <v>163</v>
      </c>
    </row>
    <row r="1959" spans="2:22" x14ac:dyDescent="0.35">
      <c r="B1959" t="s">
        <v>163</v>
      </c>
      <c r="C1959" s="79" t="s">
        <v>163</v>
      </c>
      <c r="E1959" t="s">
        <v>163</v>
      </c>
      <c r="F1959" t="s">
        <v>163</v>
      </c>
      <c r="G1959" t="s">
        <v>163</v>
      </c>
      <c r="H1959" t="s">
        <v>163</v>
      </c>
      <c r="I1959" t="s">
        <v>163</v>
      </c>
      <c r="J1959" t="s">
        <v>163</v>
      </c>
      <c r="K1959" t="s">
        <v>163</v>
      </c>
      <c r="L1959" t="s">
        <v>163</v>
      </c>
      <c r="M1959" t="s">
        <v>163</v>
      </c>
      <c r="N1959" t="s">
        <v>163</v>
      </c>
      <c r="O1959" t="s">
        <v>163</v>
      </c>
      <c r="P1959" t="s">
        <v>163</v>
      </c>
      <c r="Q1959" s="80" t="s">
        <v>163</v>
      </c>
      <c r="R1959" s="79"/>
      <c r="T1959" t="s">
        <v>163</v>
      </c>
      <c r="U1959" t="s">
        <v>163</v>
      </c>
      <c r="V1959" t="s">
        <v>163</v>
      </c>
    </row>
    <row r="1960" spans="2:22" x14ac:dyDescent="0.35">
      <c r="B1960" t="s">
        <v>163</v>
      </c>
      <c r="C1960" s="79" t="s">
        <v>163</v>
      </c>
      <c r="E1960" t="s">
        <v>163</v>
      </c>
      <c r="F1960" t="s">
        <v>163</v>
      </c>
      <c r="G1960" t="s">
        <v>163</v>
      </c>
      <c r="H1960" t="s">
        <v>163</v>
      </c>
      <c r="I1960" t="s">
        <v>163</v>
      </c>
      <c r="J1960" t="s">
        <v>163</v>
      </c>
      <c r="K1960" t="s">
        <v>163</v>
      </c>
      <c r="L1960" t="s">
        <v>163</v>
      </c>
      <c r="M1960" t="s">
        <v>163</v>
      </c>
      <c r="N1960" t="s">
        <v>163</v>
      </c>
      <c r="O1960" t="s">
        <v>163</v>
      </c>
      <c r="P1960" t="s">
        <v>163</v>
      </c>
      <c r="Q1960" s="80" t="s">
        <v>163</v>
      </c>
      <c r="R1960" s="79"/>
      <c r="T1960" t="s">
        <v>163</v>
      </c>
      <c r="U1960" t="s">
        <v>163</v>
      </c>
      <c r="V1960" t="s">
        <v>163</v>
      </c>
    </row>
    <row r="1961" spans="2:22" x14ac:dyDescent="0.35">
      <c r="B1961" t="s">
        <v>163</v>
      </c>
      <c r="C1961" s="79" t="s">
        <v>163</v>
      </c>
      <c r="E1961" t="s">
        <v>163</v>
      </c>
      <c r="F1961" t="s">
        <v>163</v>
      </c>
      <c r="G1961" t="s">
        <v>163</v>
      </c>
      <c r="H1961" t="s">
        <v>163</v>
      </c>
      <c r="I1961" t="s">
        <v>163</v>
      </c>
      <c r="J1961" t="s">
        <v>163</v>
      </c>
      <c r="K1961" t="s">
        <v>163</v>
      </c>
      <c r="L1961" t="s">
        <v>163</v>
      </c>
      <c r="M1961" t="s">
        <v>163</v>
      </c>
      <c r="N1961" t="s">
        <v>163</v>
      </c>
      <c r="O1961" t="s">
        <v>163</v>
      </c>
      <c r="P1961" t="s">
        <v>163</v>
      </c>
      <c r="Q1961" s="80" t="s">
        <v>163</v>
      </c>
      <c r="R1961" s="79"/>
      <c r="T1961" t="s">
        <v>163</v>
      </c>
      <c r="U1961" t="s">
        <v>163</v>
      </c>
      <c r="V1961" t="s">
        <v>163</v>
      </c>
    </row>
    <row r="1962" spans="2:22" x14ac:dyDescent="0.35">
      <c r="B1962" t="s">
        <v>163</v>
      </c>
      <c r="C1962" s="79" t="s">
        <v>163</v>
      </c>
      <c r="E1962" t="s">
        <v>163</v>
      </c>
      <c r="F1962" t="s">
        <v>163</v>
      </c>
      <c r="G1962" t="s">
        <v>163</v>
      </c>
      <c r="H1962" t="s">
        <v>163</v>
      </c>
      <c r="I1962" t="s">
        <v>163</v>
      </c>
      <c r="J1962" t="s">
        <v>163</v>
      </c>
      <c r="K1962" t="s">
        <v>163</v>
      </c>
      <c r="L1962" t="s">
        <v>163</v>
      </c>
      <c r="M1962" t="s">
        <v>163</v>
      </c>
      <c r="N1962" t="s">
        <v>163</v>
      </c>
      <c r="O1962" t="s">
        <v>163</v>
      </c>
      <c r="P1962" t="s">
        <v>163</v>
      </c>
      <c r="Q1962" s="80" t="s">
        <v>163</v>
      </c>
      <c r="R1962" s="79"/>
      <c r="T1962" t="s">
        <v>163</v>
      </c>
      <c r="U1962" t="s">
        <v>163</v>
      </c>
      <c r="V1962" t="s">
        <v>163</v>
      </c>
    </row>
    <row r="1963" spans="2:22" x14ac:dyDescent="0.35">
      <c r="B1963" t="s">
        <v>163</v>
      </c>
      <c r="C1963" s="79" t="s">
        <v>163</v>
      </c>
      <c r="E1963" t="s">
        <v>163</v>
      </c>
      <c r="F1963" t="s">
        <v>163</v>
      </c>
      <c r="G1963" t="s">
        <v>163</v>
      </c>
      <c r="H1963" t="s">
        <v>163</v>
      </c>
      <c r="I1963" t="s">
        <v>163</v>
      </c>
      <c r="J1963" t="s">
        <v>163</v>
      </c>
      <c r="K1963" t="s">
        <v>163</v>
      </c>
      <c r="L1963" t="s">
        <v>163</v>
      </c>
      <c r="M1963" t="s">
        <v>163</v>
      </c>
      <c r="N1963" t="s">
        <v>163</v>
      </c>
      <c r="O1963" t="s">
        <v>163</v>
      </c>
      <c r="P1963" t="s">
        <v>163</v>
      </c>
      <c r="Q1963" s="80" t="s">
        <v>163</v>
      </c>
      <c r="R1963" s="79"/>
      <c r="T1963" t="s">
        <v>163</v>
      </c>
      <c r="U1963" t="s">
        <v>163</v>
      </c>
      <c r="V1963" t="s">
        <v>163</v>
      </c>
    </row>
    <row r="1964" spans="2:22" x14ac:dyDescent="0.35">
      <c r="B1964" t="s">
        <v>163</v>
      </c>
      <c r="C1964" s="79" t="s">
        <v>163</v>
      </c>
      <c r="E1964" t="s">
        <v>163</v>
      </c>
      <c r="F1964" t="s">
        <v>163</v>
      </c>
      <c r="G1964" t="s">
        <v>163</v>
      </c>
      <c r="H1964" t="s">
        <v>163</v>
      </c>
      <c r="I1964" t="s">
        <v>163</v>
      </c>
      <c r="J1964" t="s">
        <v>163</v>
      </c>
      <c r="K1964" t="s">
        <v>163</v>
      </c>
      <c r="L1964" t="s">
        <v>163</v>
      </c>
      <c r="M1964" t="s">
        <v>163</v>
      </c>
      <c r="N1964" t="s">
        <v>163</v>
      </c>
      <c r="O1964" t="s">
        <v>163</v>
      </c>
      <c r="P1964" t="s">
        <v>163</v>
      </c>
      <c r="Q1964" s="80" t="s">
        <v>163</v>
      </c>
      <c r="R1964" s="79"/>
      <c r="T1964" t="s">
        <v>163</v>
      </c>
      <c r="U1964" t="s">
        <v>163</v>
      </c>
      <c r="V1964" t="s">
        <v>163</v>
      </c>
    </row>
    <row r="1965" spans="2:22" x14ac:dyDescent="0.35">
      <c r="B1965" t="s">
        <v>163</v>
      </c>
      <c r="C1965" s="79" t="s">
        <v>163</v>
      </c>
      <c r="E1965" t="s">
        <v>163</v>
      </c>
      <c r="F1965" t="s">
        <v>163</v>
      </c>
      <c r="G1965" t="s">
        <v>163</v>
      </c>
      <c r="H1965" t="s">
        <v>163</v>
      </c>
      <c r="I1965" t="s">
        <v>163</v>
      </c>
      <c r="J1965" t="s">
        <v>163</v>
      </c>
      <c r="K1965" t="s">
        <v>163</v>
      </c>
      <c r="L1965" t="s">
        <v>163</v>
      </c>
      <c r="M1965" t="s">
        <v>163</v>
      </c>
      <c r="N1965" t="s">
        <v>163</v>
      </c>
      <c r="O1965" t="s">
        <v>163</v>
      </c>
      <c r="P1965" t="s">
        <v>163</v>
      </c>
      <c r="Q1965" s="80" t="s">
        <v>163</v>
      </c>
      <c r="R1965" s="79"/>
      <c r="T1965" t="s">
        <v>163</v>
      </c>
      <c r="U1965" t="s">
        <v>163</v>
      </c>
      <c r="V1965" t="s">
        <v>163</v>
      </c>
    </row>
    <row r="1966" spans="2:22" x14ac:dyDescent="0.35">
      <c r="B1966" t="s">
        <v>163</v>
      </c>
      <c r="C1966" s="79" t="s">
        <v>163</v>
      </c>
      <c r="E1966" t="s">
        <v>163</v>
      </c>
      <c r="F1966" t="s">
        <v>163</v>
      </c>
      <c r="G1966" t="s">
        <v>163</v>
      </c>
      <c r="H1966" t="s">
        <v>163</v>
      </c>
      <c r="I1966" t="s">
        <v>163</v>
      </c>
      <c r="J1966" t="s">
        <v>163</v>
      </c>
      <c r="K1966" t="s">
        <v>163</v>
      </c>
      <c r="L1966" t="s">
        <v>163</v>
      </c>
      <c r="M1966" t="s">
        <v>163</v>
      </c>
      <c r="N1966" t="s">
        <v>163</v>
      </c>
      <c r="O1966" t="s">
        <v>163</v>
      </c>
      <c r="P1966" t="s">
        <v>163</v>
      </c>
      <c r="Q1966" s="80" t="s">
        <v>163</v>
      </c>
      <c r="R1966" s="79"/>
      <c r="T1966" t="s">
        <v>163</v>
      </c>
      <c r="U1966" t="s">
        <v>163</v>
      </c>
      <c r="V1966" t="s">
        <v>163</v>
      </c>
    </row>
    <row r="1967" spans="2:22" x14ac:dyDescent="0.35">
      <c r="B1967" t="s">
        <v>163</v>
      </c>
      <c r="C1967" s="79" t="s">
        <v>163</v>
      </c>
      <c r="E1967" t="s">
        <v>163</v>
      </c>
      <c r="F1967" t="s">
        <v>163</v>
      </c>
      <c r="G1967" t="s">
        <v>163</v>
      </c>
      <c r="H1967" t="s">
        <v>163</v>
      </c>
      <c r="I1967" t="s">
        <v>163</v>
      </c>
      <c r="J1967" t="s">
        <v>163</v>
      </c>
      <c r="K1967" t="s">
        <v>163</v>
      </c>
      <c r="L1967" t="s">
        <v>163</v>
      </c>
      <c r="M1967" t="s">
        <v>163</v>
      </c>
      <c r="N1967" t="s">
        <v>163</v>
      </c>
      <c r="O1967" t="s">
        <v>163</v>
      </c>
      <c r="P1967" t="s">
        <v>163</v>
      </c>
      <c r="Q1967" s="80" t="s">
        <v>163</v>
      </c>
      <c r="R1967" s="79"/>
      <c r="T1967" t="s">
        <v>163</v>
      </c>
      <c r="U1967" t="s">
        <v>163</v>
      </c>
      <c r="V1967" t="s">
        <v>163</v>
      </c>
    </row>
    <row r="1968" spans="2:22" x14ac:dyDescent="0.35">
      <c r="B1968" t="s">
        <v>163</v>
      </c>
      <c r="C1968" s="79" t="s">
        <v>163</v>
      </c>
      <c r="E1968" t="s">
        <v>163</v>
      </c>
      <c r="F1968" t="s">
        <v>163</v>
      </c>
      <c r="G1968" t="s">
        <v>163</v>
      </c>
      <c r="H1968" t="s">
        <v>163</v>
      </c>
      <c r="I1968" t="s">
        <v>163</v>
      </c>
      <c r="J1968" t="s">
        <v>163</v>
      </c>
      <c r="K1968" t="s">
        <v>163</v>
      </c>
      <c r="L1968" t="s">
        <v>163</v>
      </c>
      <c r="M1968" t="s">
        <v>163</v>
      </c>
      <c r="N1968" t="s">
        <v>163</v>
      </c>
      <c r="O1968" t="s">
        <v>163</v>
      </c>
      <c r="P1968" t="s">
        <v>163</v>
      </c>
      <c r="Q1968" s="80" t="s">
        <v>163</v>
      </c>
      <c r="R1968" s="79"/>
      <c r="T1968" t="s">
        <v>163</v>
      </c>
      <c r="U1968" t="s">
        <v>163</v>
      </c>
      <c r="V1968" t="s">
        <v>163</v>
      </c>
    </row>
    <row r="1969" spans="2:22" x14ac:dyDescent="0.35">
      <c r="B1969" t="s">
        <v>163</v>
      </c>
      <c r="C1969" s="79" t="s">
        <v>163</v>
      </c>
      <c r="E1969" t="s">
        <v>163</v>
      </c>
      <c r="F1969" t="s">
        <v>163</v>
      </c>
      <c r="G1969" t="s">
        <v>163</v>
      </c>
      <c r="H1969" t="s">
        <v>163</v>
      </c>
      <c r="I1969" t="s">
        <v>163</v>
      </c>
      <c r="J1969" t="s">
        <v>163</v>
      </c>
      <c r="K1969" t="s">
        <v>163</v>
      </c>
      <c r="L1969" t="s">
        <v>163</v>
      </c>
      <c r="M1969" t="s">
        <v>163</v>
      </c>
      <c r="N1969" t="s">
        <v>163</v>
      </c>
      <c r="O1969" t="s">
        <v>163</v>
      </c>
      <c r="P1969" t="s">
        <v>163</v>
      </c>
      <c r="Q1969" s="80" t="s">
        <v>163</v>
      </c>
      <c r="R1969" s="79"/>
      <c r="T1969" t="s">
        <v>163</v>
      </c>
      <c r="U1969" t="s">
        <v>163</v>
      </c>
      <c r="V1969" t="s">
        <v>163</v>
      </c>
    </row>
    <row r="1970" spans="2:22" x14ac:dyDescent="0.35">
      <c r="B1970" t="s">
        <v>163</v>
      </c>
      <c r="C1970" s="79" t="s">
        <v>163</v>
      </c>
      <c r="E1970" t="s">
        <v>163</v>
      </c>
      <c r="F1970" t="s">
        <v>163</v>
      </c>
      <c r="G1970" t="s">
        <v>163</v>
      </c>
      <c r="H1970" t="s">
        <v>163</v>
      </c>
      <c r="I1970" t="s">
        <v>163</v>
      </c>
      <c r="J1970" t="s">
        <v>163</v>
      </c>
      <c r="K1970" t="s">
        <v>163</v>
      </c>
      <c r="L1970" t="s">
        <v>163</v>
      </c>
      <c r="M1970" t="s">
        <v>163</v>
      </c>
      <c r="N1970" t="s">
        <v>163</v>
      </c>
      <c r="O1970" t="s">
        <v>163</v>
      </c>
      <c r="P1970" t="s">
        <v>163</v>
      </c>
      <c r="Q1970" s="80" t="s">
        <v>163</v>
      </c>
      <c r="R1970" s="79"/>
      <c r="T1970" t="s">
        <v>163</v>
      </c>
      <c r="U1970" t="s">
        <v>163</v>
      </c>
      <c r="V1970" t="s">
        <v>163</v>
      </c>
    </row>
    <row r="1971" spans="2:22" x14ac:dyDescent="0.35">
      <c r="B1971" t="s">
        <v>163</v>
      </c>
      <c r="C1971" s="79" t="s">
        <v>163</v>
      </c>
      <c r="E1971" t="s">
        <v>163</v>
      </c>
      <c r="F1971" t="s">
        <v>163</v>
      </c>
      <c r="G1971" t="s">
        <v>163</v>
      </c>
      <c r="H1971" t="s">
        <v>163</v>
      </c>
      <c r="I1971" t="s">
        <v>163</v>
      </c>
      <c r="J1971" t="s">
        <v>163</v>
      </c>
      <c r="K1971" t="s">
        <v>163</v>
      </c>
      <c r="L1971" t="s">
        <v>163</v>
      </c>
      <c r="M1971" t="s">
        <v>163</v>
      </c>
      <c r="N1971" t="s">
        <v>163</v>
      </c>
      <c r="O1971" t="s">
        <v>163</v>
      </c>
      <c r="P1971" t="s">
        <v>163</v>
      </c>
      <c r="Q1971" s="80" t="s">
        <v>163</v>
      </c>
      <c r="R1971" s="79"/>
      <c r="T1971" t="s">
        <v>163</v>
      </c>
      <c r="U1971" t="s">
        <v>163</v>
      </c>
      <c r="V1971" t="s">
        <v>163</v>
      </c>
    </row>
    <row r="1972" spans="2:22" x14ac:dyDescent="0.35">
      <c r="B1972" t="s">
        <v>163</v>
      </c>
      <c r="C1972" s="79" t="s">
        <v>163</v>
      </c>
      <c r="E1972" t="s">
        <v>163</v>
      </c>
      <c r="F1972" t="s">
        <v>163</v>
      </c>
      <c r="G1972" t="s">
        <v>163</v>
      </c>
      <c r="H1972" t="s">
        <v>163</v>
      </c>
      <c r="I1972" t="s">
        <v>163</v>
      </c>
      <c r="J1972" t="s">
        <v>163</v>
      </c>
      <c r="K1972" t="s">
        <v>163</v>
      </c>
      <c r="L1972" t="s">
        <v>163</v>
      </c>
      <c r="M1972" t="s">
        <v>163</v>
      </c>
      <c r="N1972" t="s">
        <v>163</v>
      </c>
      <c r="O1972" t="s">
        <v>163</v>
      </c>
      <c r="P1972" t="s">
        <v>163</v>
      </c>
      <c r="Q1972" s="80" t="s">
        <v>163</v>
      </c>
      <c r="R1972" s="79"/>
      <c r="T1972" t="s">
        <v>163</v>
      </c>
      <c r="U1972" t="s">
        <v>163</v>
      </c>
      <c r="V1972" t="s">
        <v>163</v>
      </c>
    </row>
    <row r="1973" spans="2:22" x14ac:dyDescent="0.35">
      <c r="B1973" t="s">
        <v>163</v>
      </c>
      <c r="C1973" s="79" t="s">
        <v>163</v>
      </c>
      <c r="E1973" t="s">
        <v>163</v>
      </c>
      <c r="F1973" t="s">
        <v>163</v>
      </c>
      <c r="G1973" t="s">
        <v>163</v>
      </c>
      <c r="H1973" t="s">
        <v>163</v>
      </c>
      <c r="I1973" t="s">
        <v>163</v>
      </c>
      <c r="J1973" t="s">
        <v>163</v>
      </c>
      <c r="K1973" t="s">
        <v>163</v>
      </c>
      <c r="L1973" t="s">
        <v>163</v>
      </c>
      <c r="M1973" t="s">
        <v>163</v>
      </c>
      <c r="N1973" t="s">
        <v>163</v>
      </c>
      <c r="O1973" t="s">
        <v>163</v>
      </c>
      <c r="P1973" t="s">
        <v>163</v>
      </c>
      <c r="Q1973" s="80" t="s">
        <v>163</v>
      </c>
      <c r="R1973" s="79"/>
      <c r="T1973" t="s">
        <v>163</v>
      </c>
      <c r="U1973" t="s">
        <v>163</v>
      </c>
      <c r="V1973" t="s">
        <v>163</v>
      </c>
    </row>
    <row r="1974" spans="2:22" x14ac:dyDescent="0.35">
      <c r="B1974" t="s">
        <v>163</v>
      </c>
      <c r="C1974" s="79" t="s">
        <v>163</v>
      </c>
      <c r="E1974" t="s">
        <v>163</v>
      </c>
      <c r="F1974" t="s">
        <v>163</v>
      </c>
      <c r="G1974" t="s">
        <v>163</v>
      </c>
      <c r="H1974" t="s">
        <v>163</v>
      </c>
      <c r="I1974" t="s">
        <v>163</v>
      </c>
      <c r="J1974" t="s">
        <v>163</v>
      </c>
      <c r="K1974" t="s">
        <v>163</v>
      </c>
      <c r="L1974" t="s">
        <v>163</v>
      </c>
      <c r="M1974" t="s">
        <v>163</v>
      </c>
      <c r="N1974" t="s">
        <v>163</v>
      </c>
      <c r="O1974" t="s">
        <v>163</v>
      </c>
      <c r="P1974" t="s">
        <v>163</v>
      </c>
      <c r="Q1974" s="80" t="s">
        <v>163</v>
      </c>
      <c r="R1974" s="79"/>
      <c r="T1974" t="s">
        <v>163</v>
      </c>
      <c r="U1974" t="s">
        <v>163</v>
      </c>
      <c r="V1974" t="s">
        <v>163</v>
      </c>
    </row>
    <row r="1975" spans="2:22" x14ac:dyDescent="0.35">
      <c r="B1975" t="s">
        <v>163</v>
      </c>
      <c r="C1975" s="79" t="s">
        <v>163</v>
      </c>
      <c r="E1975" t="s">
        <v>163</v>
      </c>
      <c r="F1975" t="s">
        <v>163</v>
      </c>
      <c r="G1975" t="s">
        <v>163</v>
      </c>
      <c r="H1975" t="s">
        <v>163</v>
      </c>
      <c r="I1975" t="s">
        <v>163</v>
      </c>
      <c r="J1975" t="s">
        <v>163</v>
      </c>
      <c r="K1975" t="s">
        <v>163</v>
      </c>
      <c r="L1975" t="s">
        <v>163</v>
      </c>
      <c r="M1975" t="s">
        <v>163</v>
      </c>
      <c r="N1975" t="s">
        <v>163</v>
      </c>
      <c r="O1975" t="s">
        <v>163</v>
      </c>
      <c r="P1975" t="s">
        <v>163</v>
      </c>
      <c r="Q1975" s="80" t="s">
        <v>163</v>
      </c>
      <c r="R1975" s="79"/>
      <c r="T1975" t="s">
        <v>163</v>
      </c>
      <c r="U1975" t="s">
        <v>163</v>
      </c>
      <c r="V1975" t="s">
        <v>163</v>
      </c>
    </row>
    <row r="1976" spans="2:22" x14ac:dyDescent="0.35">
      <c r="B1976" t="s">
        <v>163</v>
      </c>
      <c r="C1976" s="79" t="s">
        <v>163</v>
      </c>
      <c r="E1976" t="s">
        <v>163</v>
      </c>
      <c r="F1976" t="s">
        <v>163</v>
      </c>
      <c r="G1976" t="s">
        <v>163</v>
      </c>
      <c r="H1976" t="s">
        <v>163</v>
      </c>
      <c r="I1976" t="s">
        <v>163</v>
      </c>
      <c r="J1976" t="s">
        <v>163</v>
      </c>
      <c r="K1976" t="s">
        <v>163</v>
      </c>
      <c r="L1976" t="s">
        <v>163</v>
      </c>
      <c r="M1976" t="s">
        <v>163</v>
      </c>
      <c r="N1976" t="s">
        <v>163</v>
      </c>
      <c r="O1976" t="s">
        <v>163</v>
      </c>
      <c r="P1976" t="s">
        <v>163</v>
      </c>
      <c r="Q1976" s="80" t="s">
        <v>163</v>
      </c>
      <c r="R1976" s="79"/>
      <c r="T1976" t="s">
        <v>163</v>
      </c>
      <c r="U1976" t="s">
        <v>163</v>
      </c>
      <c r="V1976" t="s">
        <v>163</v>
      </c>
    </row>
    <row r="1977" spans="2:22" x14ac:dyDescent="0.35">
      <c r="B1977" t="s">
        <v>163</v>
      </c>
      <c r="C1977" s="79" t="s">
        <v>163</v>
      </c>
      <c r="E1977" t="s">
        <v>163</v>
      </c>
      <c r="F1977" t="s">
        <v>163</v>
      </c>
      <c r="G1977" t="s">
        <v>163</v>
      </c>
      <c r="H1977" t="s">
        <v>163</v>
      </c>
      <c r="I1977" t="s">
        <v>163</v>
      </c>
      <c r="J1977" t="s">
        <v>163</v>
      </c>
      <c r="K1977" t="s">
        <v>163</v>
      </c>
      <c r="L1977" t="s">
        <v>163</v>
      </c>
      <c r="M1977" t="s">
        <v>163</v>
      </c>
      <c r="N1977" t="s">
        <v>163</v>
      </c>
      <c r="O1977" t="s">
        <v>163</v>
      </c>
      <c r="P1977" t="s">
        <v>163</v>
      </c>
      <c r="Q1977" s="80" t="s">
        <v>163</v>
      </c>
      <c r="R1977" s="79"/>
      <c r="T1977" t="s">
        <v>163</v>
      </c>
      <c r="U1977" t="s">
        <v>163</v>
      </c>
      <c r="V1977" t="s">
        <v>163</v>
      </c>
    </row>
    <row r="1978" spans="2:22" x14ac:dyDescent="0.35">
      <c r="B1978" t="s">
        <v>163</v>
      </c>
      <c r="C1978" s="79" t="s">
        <v>163</v>
      </c>
      <c r="E1978" t="s">
        <v>163</v>
      </c>
      <c r="F1978" t="s">
        <v>163</v>
      </c>
      <c r="G1978" t="s">
        <v>163</v>
      </c>
      <c r="H1978" t="s">
        <v>163</v>
      </c>
      <c r="I1978" t="s">
        <v>163</v>
      </c>
      <c r="J1978" t="s">
        <v>163</v>
      </c>
      <c r="K1978" t="s">
        <v>163</v>
      </c>
      <c r="L1978" t="s">
        <v>163</v>
      </c>
      <c r="M1978" t="s">
        <v>163</v>
      </c>
      <c r="N1978" t="s">
        <v>163</v>
      </c>
      <c r="O1978" t="s">
        <v>163</v>
      </c>
      <c r="P1978" t="s">
        <v>163</v>
      </c>
      <c r="Q1978" s="80" t="s">
        <v>163</v>
      </c>
      <c r="R1978" s="79"/>
      <c r="T1978" t="s">
        <v>163</v>
      </c>
      <c r="U1978" t="s">
        <v>163</v>
      </c>
      <c r="V1978" t="s">
        <v>163</v>
      </c>
    </row>
    <row r="1979" spans="2:22" x14ac:dyDescent="0.35">
      <c r="B1979" t="s">
        <v>163</v>
      </c>
      <c r="C1979" s="79" t="s">
        <v>163</v>
      </c>
      <c r="E1979" t="s">
        <v>163</v>
      </c>
      <c r="F1979" t="s">
        <v>163</v>
      </c>
      <c r="G1979" t="s">
        <v>163</v>
      </c>
      <c r="H1979" t="s">
        <v>163</v>
      </c>
      <c r="I1979" t="s">
        <v>163</v>
      </c>
      <c r="J1979" t="s">
        <v>163</v>
      </c>
      <c r="K1979" t="s">
        <v>163</v>
      </c>
      <c r="L1979" t="s">
        <v>163</v>
      </c>
      <c r="M1979" t="s">
        <v>163</v>
      </c>
      <c r="N1979" t="s">
        <v>163</v>
      </c>
      <c r="O1979" t="s">
        <v>163</v>
      </c>
      <c r="P1979" t="s">
        <v>163</v>
      </c>
      <c r="Q1979" s="80" t="s">
        <v>163</v>
      </c>
      <c r="R1979" s="79"/>
      <c r="T1979" t="s">
        <v>163</v>
      </c>
      <c r="U1979" t="s">
        <v>163</v>
      </c>
      <c r="V1979" t="s">
        <v>163</v>
      </c>
    </row>
    <row r="1980" spans="2:22" x14ac:dyDescent="0.35">
      <c r="B1980" t="s">
        <v>163</v>
      </c>
      <c r="C1980" s="79" t="s">
        <v>163</v>
      </c>
      <c r="E1980" t="s">
        <v>163</v>
      </c>
      <c r="F1980" t="s">
        <v>163</v>
      </c>
      <c r="G1980" t="s">
        <v>163</v>
      </c>
      <c r="H1980" t="s">
        <v>163</v>
      </c>
      <c r="I1980" t="s">
        <v>163</v>
      </c>
      <c r="J1980" t="s">
        <v>163</v>
      </c>
      <c r="K1980" t="s">
        <v>163</v>
      </c>
      <c r="L1980" t="s">
        <v>163</v>
      </c>
      <c r="M1980" t="s">
        <v>163</v>
      </c>
      <c r="N1980" t="s">
        <v>163</v>
      </c>
      <c r="O1980" t="s">
        <v>163</v>
      </c>
      <c r="P1980" t="s">
        <v>163</v>
      </c>
      <c r="Q1980" s="80" t="s">
        <v>163</v>
      </c>
      <c r="R1980" s="79"/>
      <c r="T1980" t="s">
        <v>163</v>
      </c>
      <c r="U1980" t="s">
        <v>163</v>
      </c>
      <c r="V1980" t="s">
        <v>163</v>
      </c>
    </row>
    <row r="1981" spans="2:22" x14ac:dyDescent="0.35">
      <c r="B1981" t="s">
        <v>163</v>
      </c>
      <c r="C1981" s="79" t="s">
        <v>163</v>
      </c>
      <c r="E1981" t="s">
        <v>163</v>
      </c>
      <c r="F1981" t="s">
        <v>163</v>
      </c>
      <c r="G1981" t="s">
        <v>163</v>
      </c>
      <c r="H1981" t="s">
        <v>163</v>
      </c>
      <c r="I1981" t="s">
        <v>163</v>
      </c>
      <c r="J1981" t="s">
        <v>163</v>
      </c>
      <c r="K1981" t="s">
        <v>163</v>
      </c>
      <c r="L1981" t="s">
        <v>163</v>
      </c>
      <c r="M1981" t="s">
        <v>163</v>
      </c>
      <c r="N1981" t="s">
        <v>163</v>
      </c>
      <c r="O1981" t="s">
        <v>163</v>
      </c>
      <c r="P1981" t="s">
        <v>163</v>
      </c>
      <c r="Q1981" s="80" t="s">
        <v>163</v>
      </c>
      <c r="R1981" s="79"/>
      <c r="T1981" t="s">
        <v>163</v>
      </c>
      <c r="U1981" t="s">
        <v>163</v>
      </c>
      <c r="V1981" t="s">
        <v>163</v>
      </c>
    </row>
    <row r="1982" spans="2:22" x14ac:dyDescent="0.35">
      <c r="B1982" t="s">
        <v>163</v>
      </c>
      <c r="C1982" s="79" t="s">
        <v>163</v>
      </c>
      <c r="E1982" t="s">
        <v>163</v>
      </c>
      <c r="F1982" t="s">
        <v>163</v>
      </c>
      <c r="G1982" t="s">
        <v>163</v>
      </c>
      <c r="H1982" t="s">
        <v>163</v>
      </c>
      <c r="I1982" t="s">
        <v>163</v>
      </c>
      <c r="J1982" t="s">
        <v>163</v>
      </c>
      <c r="K1982" t="s">
        <v>163</v>
      </c>
      <c r="L1982" t="s">
        <v>163</v>
      </c>
      <c r="M1982" t="s">
        <v>163</v>
      </c>
      <c r="N1982" t="s">
        <v>163</v>
      </c>
      <c r="O1982" t="s">
        <v>163</v>
      </c>
      <c r="P1982" t="s">
        <v>163</v>
      </c>
      <c r="Q1982" s="80" t="s">
        <v>163</v>
      </c>
      <c r="R1982" s="79"/>
      <c r="T1982" t="s">
        <v>163</v>
      </c>
      <c r="U1982" t="s">
        <v>163</v>
      </c>
      <c r="V1982" t="s">
        <v>163</v>
      </c>
    </row>
    <row r="1983" spans="2:22" x14ac:dyDescent="0.35">
      <c r="B1983" t="s">
        <v>163</v>
      </c>
      <c r="C1983" s="79" t="s">
        <v>163</v>
      </c>
      <c r="E1983" t="s">
        <v>163</v>
      </c>
      <c r="F1983" t="s">
        <v>163</v>
      </c>
      <c r="G1983" t="s">
        <v>163</v>
      </c>
      <c r="H1983" t="s">
        <v>163</v>
      </c>
      <c r="I1983" t="s">
        <v>163</v>
      </c>
      <c r="J1983" t="s">
        <v>163</v>
      </c>
      <c r="K1983" t="s">
        <v>163</v>
      </c>
      <c r="L1983" t="s">
        <v>163</v>
      </c>
      <c r="M1983" t="s">
        <v>163</v>
      </c>
      <c r="N1983" t="s">
        <v>163</v>
      </c>
      <c r="O1983" t="s">
        <v>163</v>
      </c>
      <c r="P1983" t="s">
        <v>163</v>
      </c>
      <c r="Q1983" s="80" t="s">
        <v>163</v>
      </c>
      <c r="R1983" s="79"/>
      <c r="T1983" t="s">
        <v>163</v>
      </c>
      <c r="U1983" t="s">
        <v>163</v>
      </c>
      <c r="V1983" t="s">
        <v>163</v>
      </c>
    </row>
    <row r="1984" spans="2:22" x14ac:dyDescent="0.35">
      <c r="B1984" t="s">
        <v>163</v>
      </c>
      <c r="C1984" s="79" t="s">
        <v>163</v>
      </c>
      <c r="E1984" t="s">
        <v>163</v>
      </c>
      <c r="F1984" t="s">
        <v>163</v>
      </c>
      <c r="G1984" t="s">
        <v>163</v>
      </c>
      <c r="H1984" t="s">
        <v>163</v>
      </c>
      <c r="I1984" t="s">
        <v>163</v>
      </c>
      <c r="J1984" t="s">
        <v>163</v>
      </c>
      <c r="K1984" t="s">
        <v>163</v>
      </c>
      <c r="L1984" t="s">
        <v>163</v>
      </c>
      <c r="M1984" t="s">
        <v>163</v>
      </c>
      <c r="N1984" t="s">
        <v>163</v>
      </c>
      <c r="O1984" t="s">
        <v>163</v>
      </c>
      <c r="P1984" t="s">
        <v>163</v>
      </c>
      <c r="Q1984" s="80" t="s">
        <v>163</v>
      </c>
      <c r="R1984" s="79"/>
      <c r="T1984" t="s">
        <v>163</v>
      </c>
      <c r="U1984" t="s">
        <v>163</v>
      </c>
      <c r="V1984" t="s">
        <v>163</v>
      </c>
    </row>
    <row r="1985" spans="2:22" x14ac:dyDescent="0.35">
      <c r="B1985" t="s">
        <v>163</v>
      </c>
      <c r="C1985" s="79" t="s">
        <v>163</v>
      </c>
      <c r="E1985" t="s">
        <v>163</v>
      </c>
      <c r="F1985" t="s">
        <v>163</v>
      </c>
      <c r="G1985" t="s">
        <v>163</v>
      </c>
      <c r="H1985" t="s">
        <v>163</v>
      </c>
      <c r="I1985" t="s">
        <v>163</v>
      </c>
      <c r="J1985" t="s">
        <v>163</v>
      </c>
      <c r="K1985" t="s">
        <v>163</v>
      </c>
      <c r="L1985" t="s">
        <v>163</v>
      </c>
      <c r="M1985" t="s">
        <v>163</v>
      </c>
      <c r="N1985" t="s">
        <v>163</v>
      </c>
      <c r="O1985" t="s">
        <v>163</v>
      </c>
      <c r="P1985" t="s">
        <v>163</v>
      </c>
      <c r="Q1985" s="80" t="s">
        <v>163</v>
      </c>
      <c r="R1985" s="79"/>
      <c r="T1985" t="s">
        <v>163</v>
      </c>
      <c r="U1985" t="s">
        <v>163</v>
      </c>
      <c r="V1985" t="s">
        <v>163</v>
      </c>
    </row>
    <row r="1986" spans="2:22" x14ac:dyDescent="0.35">
      <c r="B1986" t="s">
        <v>163</v>
      </c>
      <c r="C1986" s="79" t="s">
        <v>163</v>
      </c>
      <c r="E1986" t="s">
        <v>163</v>
      </c>
      <c r="F1986" t="s">
        <v>163</v>
      </c>
      <c r="G1986" t="s">
        <v>163</v>
      </c>
      <c r="H1986" t="s">
        <v>163</v>
      </c>
      <c r="I1986" t="s">
        <v>163</v>
      </c>
      <c r="J1986" t="s">
        <v>163</v>
      </c>
      <c r="K1986" t="s">
        <v>163</v>
      </c>
      <c r="L1986" t="s">
        <v>163</v>
      </c>
      <c r="M1986" t="s">
        <v>163</v>
      </c>
      <c r="N1986" t="s">
        <v>163</v>
      </c>
      <c r="O1986" t="s">
        <v>163</v>
      </c>
      <c r="P1986" t="s">
        <v>163</v>
      </c>
      <c r="Q1986" s="80" t="s">
        <v>163</v>
      </c>
      <c r="R1986" s="79"/>
      <c r="T1986" t="s">
        <v>163</v>
      </c>
      <c r="U1986" t="s">
        <v>163</v>
      </c>
      <c r="V1986" t="s">
        <v>163</v>
      </c>
    </row>
    <row r="1987" spans="2:22" x14ac:dyDescent="0.35">
      <c r="B1987" t="s">
        <v>163</v>
      </c>
      <c r="C1987" s="79" t="s">
        <v>163</v>
      </c>
      <c r="E1987" t="s">
        <v>163</v>
      </c>
      <c r="F1987" t="s">
        <v>163</v>
      </c>
      <c r="G1987" t="s">
        <v>163</v>
      </c>
      <c r="H1987" t="s">
        <v>163</v>
      </c>
      <c r="I1987" t="s">
        <v>163</v>
      </c>
      <c r="J1987" t="s">
        <v>163</v>
      </c>
      <c r="K1987" t="s">
        <v>163</v>
      </c>
      <c r="L1987" t="s">
        <v>163</v>
      </c>
      <c r="M1987" t="s">
        <v>163</v>
      </c>
      <c r="N1987" t="s">
        <v>163</v>
      </c>
      <c r="O1987" t="s">
        <v>163</v>
      </c>
      <c r="P1987" t="s">
        <v>163</v>
      </c>
      <c r="Q1987" s="80" t="s">
        <v>163</v>
      </c>
      <c r="R1987" s="79"/>
      <c r="T1987" t="s">
        <v>163</v>
      </c>
      <c r="U1987" t="s">
        <v>163</v>
      </c>
      <c r="V1987" t="s">
        <v>163</v>
      </c>
    </row>
    <row r="1988" spans="2:22" x14ac:dyDescent="0.35">
      <c r="B1988" t="s">
        <v>163</v>
      </c>
      <c r="C1988" s="79" t="s">
        <v>163</v>
      </c>
      <c r="E1988" t="s">
        <v>163</v>
      </c>
      <c r="F1988" t="s">
        <v>163</v>
      </c>
      <c r="G1988" t="s">
        <v>163</v>
      </c>
      <c r="H1988" t="s">
        <v>163</v>
      </c>
      <c r="I1988" t="s">
        <v>163</v>
      </c>
      <c r="J1988" t="s">
        <v>163</v>
      </c>
      <c r="K1988" t="s">
        <v>163</v>
      </c>
      <c r="L1988" t="s">
        <v>163</v>
      </c>
      <c r="M1988" t="s">
        <v>163</v>
      </c>
      <c r="N1988" t="s">
        <v>163</v>
      </c>
      <c r="O1988" t="s">
        <v>163</v>
      </c>
      <c r="P1988" t="s">
        <v>163</v>
      </c>
      <c r="Q1988" s="80" t="s">
        <v>163</v>
      </c>
      <c r="R1988" s="79"/>
      <c r="T1988" t="s">
        <v>163</v>
      </c>
      <c r="U1988" t="s">
        <v>163</v>
      </c>
      <c r="V1988" t="s">
        <v>163</v>
      </c>
    </row>
    <row r="1989" spans="2:22" x14ac:dyDescent="0.35">
      <c r="B1989" t="s">
        <v>163</v>
      </c>
      <c r="C1989" s="79" t="s">
        <v>163</v>
      </c>
      <c r="E1989" t="s">
        <v>163</v>
      </c>
      <c r="F1989" t="s">
        <v>163</v>
      </c>
      <c r="G1989" t="s">
        <v>163</v>
      </c>
      <c r="H1989" t="s">
        <v>163</v>
      </c>
      <c r="I1989" t="s">
        <v>163</v>
      </c>
      <c r="J1989" t="s">
        <v>163</v>
      </c>
      <c r="K1989" t="s">
        <v>163</v>
      </c>
      <c r="L1989" t="s">
        <v>163</v>
      </c>
      <c r="M1989" t="s">
        <v>163</v>
      </c>
      <c r="N1989" t="s">
        <v>163</v>
      </c>
      <c r="O1989" t="s">
        <v>163</v>
      </c>
      <c r="P1989" t="s">
        <v>163</v>
      </c>
      <c r="Q1989" s="80" t="s">
        <v>163</v>
      </c>
      <c r="R1989" s="79"/>
      <c r="T1989" t="s">
        <v>163</v>
      </c>
      <c r="U1989" t="s">
        <v>163</v>
      </c>
      <c r="V1989" t="s">
        <v>163</v>
      </c>
    </row>
    <row r="1990" spans="2:22" x14ac:dyDescent="0.35">
      <c r="B1990" t="s">
        <v>163</v>
      </c>
      <c r="C1990" s="79" t="s">
        <v>163</v>
      </c>
      <c r="E1990" t="s">
        <v>163</v>
      </c>
      <c r="F1990" t="s">
        <v>163</v>
      </c>
      <c r="G1990" t="s">
        <v>163</v>
      </c>
      <c r="H1990" t="s">
        <v>163</v>
      </c>
      <c r="I1990" t="s">
        <v>163</v>
      </c>
      <c r="J1990" t="s">
        <v>163</v>
      </c>
      <c r="K1990" t="s">
        <v>163</v>
      </c>
      <c r="L1990" t="s">
        <v>163</v>
      </c>
      <c r="M1990" t="s">
        <v>163</v>
      </c>
      <c r="N1990" t="s">
        <v>163</v>
      </c>
      <c r="O1990" t="s">
        <v>163</v>
      </c>
      <c r="P1990" t="s">
        <v>163</v>
      </c>
      <c r="Q1990" s="80" t="s">
        <v>163</v>
      </c>
      <c r="R1990" s="79"/>
      <c r="T1990" t="s">
        <v>163</v>
      </c>
      <c r="U1990" t="s">
        <v>163</v>
      </c>
      <c r="V1990" t="s">
        <v>163</v>
      </c>
    </row>
    <row r="1991" spans="2:22" x14ac:dyDescent="0.35">
      <c r="B1991" t="s">
        <v>163</v>
      </c>
      <c r="C1991" s="79" t="s">
        <v>163</v>
      </c>
      <c r="E1991" t="s">
        <v>163</v>
      </c>
      <c r="F1991" t="s">
        <v>163</v>
      </c>
      <c r="G1991" t="s">
        <v>163</v>
      </c>
      <c r="H1991" t="s">
        <v>163</v>
      </c>
      <c r="I1991" t="s">
        <v>163</v>
      </c>
      <c r="J1991" t="s">
        <v>163</v>
      </c>
      <c r="K1991" t="s">
        <v>163</v>
      </c>
      <c r="L1991" t="s">
        <v>163</v>
      </c>
      <c r="M1991" t="s">
        <v>163</v>
      </c>
      <c r="N1991" t="s">
        <v>163</v>
      </c>
      <c r="O1991" t="s">
        <v>163</v>
      </c>
      <c r="P1991" t="s">
        <v>163</v>
      </c>
      <c r="Q1991" s="80" t="s">
        <v>163</v>
      </c>
      <c r="R1991" s="79"/>
      <c r="T1991" t="s">
        <v>163</v>
      </c>
      <c r="U1991" t="s">
        <v>163</v>
      </c>
      <c r="V1991" t="s">
        <v>163</v>
      </c>
    </row>
    <row r="1992" spans="2:22" x14ac:dyDescent="0.35">
      <c r="B1992" t="s">
        <v>163</v>
      </c>
      <c r="C1992" s="79" t="s">
        <v>163</v>
      </c>
      <c r="E1992" t="s">
        <v>163</v>
      </c>
      <c r="F1992" t="s">
        <v>163</v>
      </c>
      <c r="G1992" t="s">
        <v>163</v>
      </c>
      <c r="H1992" t="s">
        <v>163</v>
      </c>
      <c r="I1992" t="s">
        <v>163</v>
      </c>
      <c r="J1992" t="s">
        <v>163</v>
      </c>
      <c r="K1992" t="s">
        <v>163</v>
      </c>
      <c r="L1992" t="s">
        <v>163</v>
      </c>
      <c r="M1992" t="s">
        <v>163</v>
      </c>
      <c r="N1992" t="s">
        <v>163</v>
      </c>
      <c r="O1992" t="s">
        <v>163</v>
      </c>
      <c r="P1992" t="s">
        <v>163</v>
      </c>
      <c r="Q1992" s="80" t="s">
        <v>163</v>
      </c>
      <c r="R1992" s="79"/>
      <c r="T1992" t="s">
        <v>163</v>
      </c>
      <c r="U1992" t="s">
        <v>163</v>
      </c>
      <c r="V1992" t="s">
        <v>163</v>
      </c>
    </row>
    <row r="1993" spans="2:22" x14ac:dyDescent="0.35">
      <c r="B1993" t="s">
        <v>163</v>
      </c>
      <c r="C1993" s="79" t="s">
        <v>163</v>
      </c>
      <c r="E1993" t="s">
        <v>163</v>
      </c>
      <c r="F1993" t="s">
        <v>163</v>
      </c>
      <c r="G1993" t="s">
        <v>163</v>
      </c>
      <c r="H1993" t="s">
        <v>163</v>
      </c>
      <c r="I1993" t="s">
        <v>163</v>
      </c>
      <c r="J1993" t="s">
        <v>163</v>
      </c>
      <c r="K1993" t="s">
        <v>163</v>
      </c>
      <c r="L1993" t="s">
        <v>163</v>
      </c>
      <c r="M1993" t="s">
        <v>163</v>
      </c>
      <c r="N1993" t="s">
        <v>163</v>
      </c>
      <c r="O1993" t="s">
        <v>163</v>
      </c>
      <c r="P1993" t="s">
        <v>163</v>
      </c>
      <c r="Q1993" s="80" t="s">
        <v>163</v>
      </c>
      <c r="R1993" s="79"/>
      <c r="T1993" t="s">
        <v>163</v>
      </c>
      <c r="U1993" t="s">
        <v>163</v>
      </c>
      <c r="V1993" t="s">
        <v>163</v>
      </c>
    </row>
    <row r="1994" spans="2:22" x14ac:dyDescent="0.35">
      <c r="B1994" t="s">
        <v>163</v>
      </c>
      <c r="C1994" s="79" t="s">
        <v>163</v>
      </c>
      <c r="E1994" t="s">
        <v>163</v>
      </c>
      <c r="F1994" t="s">
        <v>163</v>
      </c>
      <c r="G1994" t="s">
        <v>163</v>
      </c>
      <c r="H1994" t="s">
        <v>163</v>
      </c>
      <c r="I1994" t="s">
        <v>163</v>
      </c>
      <c r="J1994" t="s">
        <v>163</v>
      </c>
      <c r="K1994" t="s">
        <v>163</v>
      </c>
      <c r="L1994" t="s">
        <v>163</v>
      </c>
      <c r="M1994" t="s">
        <v>163</v>
      </c>
      <c r="N1994" t="s">
        <v>163</v>
      </c>
      <c r="O1994" t="s">
        <v>163</v>
      </c>
      <c r="P1994" t="s">
        <v>163</v>
      </c>
      <c r="Q1994" s="80" t="s">
        <v>163</v>
      </c>
      <c r="R1994" s="79"/>
      <c r="T1994" t="s">
        <v>163</v>
      </c>
      <c r="U1994" t="s">
        <v>163</v>
      </c>
      <c r="V1994" t="s">
        <v>163</v>
      </c>
    </row>
    <row r="1995" spans="2:22" x14ac:dyDescent="0.35">
      <c r="B1995" t="s">
        <v>163</v>
      </c>
      <c r="C1995" s="79" t="s">
        <v>163</v>
      </c>
      <c r="E1995" t="s">
        <v>163</v>
      </c>
      <c r="F1995" t="s">
        <v>163</v>
      </c>
      <c r="G1995" t="s">
        <v>163</v>
      </c>
      <c r="H1995" t="s">
        <v>163</v>
      </c>
      <c r="I1995" t="s">
        <v>163</v>
      </c>
      <c r="J1995" t="s">
        <v>163</v>
      </c>
      <c r="K1995" t="s">
        <v>163</v>
      </c>
      <c r="L1995" t="s">
        <v>163</v>
      </c>
      <c r="M1995" t="s">
        <v>163</v>
      </c>
      <c r="N1995" t="s">
        <v>163</v>
      </c>
      <c r="O1995" t="s">
        <v>163</v>
      </c>
      <c r="P1995" t="s">
        <v>163</v>
      </c>
      <c r="Q1995" s="80" t="s">
        <v>163</v>
      </c>
      <c r="R1995" s="79"/>
      <c r="T1995" t="s">
        <v>163</v>
      </c>
      <c r="U1995" t="s">
        <v>163</v>
      </c>
      <c r="V1995" t="s">
        <v>163</v>
      </c>
    </row>
    <row r="1996" spans="2:22" x14ac:dyDescent="0.35">
      <c r="B1996" t="s">
        <v>163</v>
      </c>
      <c r="C1996" s="79" t="s">
        <v>163</v>
      </c>
      <c r="E1996" t="s">
        <v>163</v>
      </c>
      <c r="F1996" t="s">
        <v>163</v>
      </c>
      <c r="G1996" t="s">
        <v>163</v>
      </c>
      <c r="H1996" t="s">
        <v>163</v>
      </c>
      <c r="I1996" t="s">
        <v>163</v>
      </c>
      <c r="J1996" t="s">
        <v>163</v>
      </c>
      <c r="K1996" t="s">
        <v>163</v>
      </c>
      <c r="L1996" t="s">
        <v>163</v>
      </c>
      <c r="M1996" t="s">
        <v>163</v>
      </c>
      <c r="N1996" t="s">
        <v>163</v>
      </c>
      <c r="O1996" t="s">
        <v>163</v>
      </c>
      <c r="P1996" t="s">
        <v>163</v>
      </c>
      <c r="Q1996" s="80" t="s">
        <v>163</v>
      </c>
      <c r="R1996" s="79"/>
      <c r="T1996" t="s">
        <v>163</v>
      </c>
      <c r="U1996" t="s">
        <v>163</v>
      </c>
      <c r="V1996" t="s">
        <v>163</v>
      </c>
    </row>
    <row r="1997" spans="2:22" x14ac:dyDescent="0.35">
      <c r="B1997" t="s">
        <v>163</v>
      </c>
      <c r="C1997" s="79" t="s">
        <v>163</v>
      </c>
      <c r="E1997" t="s">
        <v>163</v>
      </c>
      <c r="F1997" t="s">
        <v>163</v>
      </c>
      <c r="G1997" t="s">
        <v>163</v>
      </c>
      <c r="H1997" t="s">
        <v>163</v>
      </c>
      <c r="I1997" t="s">
        <v>163</v>
      </c>
      <c r="J1997" t="s">
        <v>163</v>
      </c>
      <c r="K1997" t="s">
        <v>163</v>
      </c>
      <c r="L1997" t="s">
        <v>163</v>
      </c>
      <c r="M1997" t="s">
        <v>163</v>
      </c>
      <c r="N1997" t="s">
        <v>163</v>
      </c>
      <c r="O1997" t="s">
        <v>163</v>
      </c>
      <c r="P1997" t="s">
        <v>163</v>
      </c>
      <c r="Q1997" s="80" t="s">
        <v>163</v>
      </c>
      <c r="R1997" s="79"/>
      <c r="T1997" t="s">
        <v>163</v>
      </c>
      <c r="U1997" t="s">
        <v>163</v>
      </c>
      <c r="V1997" t="s">
        <v>163</v>
      </c>
    </row>
    <row r="1998" spans="2:22" x14ac:dyDescent="0.35">
      <c r="B1998" t="s">
        <v>163</v>
      </c>
      <c r="C1998" s="79" t="s">
        <v>163</v>
      </c>
      <c r="E1998" t="s">
        <v>163</v>
      </c>
      <c r="F1998" t="s">
        <v>163</v>
      </c>
      <c r="G1998" t="s">
        <v>163</v>
      </c>
      <c r="H1998" t="s">
        <v>163</v>
      </c>
      <c r="I1998" t="s">
        <v>163</v>
      </c>
      <c r="J1998" t="s">
        <v>163</v>
      </c>
      <c r="K1998" t="s">
        <v>163</v>
      </c>
      <c r="L1998" t="s">
        <v>163</v>
      </c>
      <c r="M1998" t="s">
        <v>163</v>
      </c>
      <c r="N1998" t="s">
        <v>163</v>
      </c>
      <c r="O1998" t="s">
        <v>163</v>
      </c>
      <c r="P1998" t="s">
        <v>163</v>
      </c>
      <c r="Q1998" s="80" t="s">
        <v>163</v>
      </c>
      <c r="R1998" s="79"/>
      <c r="T1998" t="s">
        <v>163</v>
      </c>
      <c r="U1998" t="s">
        <v>163</v>
      </c>
      <c r="V1998" t="s">
        <v>163</v>
      </c>
    </row>
    <row r="1999" spans="2:22" x14ac:dyDescent="0.35">
      <c r="B1999" t="s">
        <v>163</v>
      </c>
      <c r="C1999" s="79" t="s">
        <v>163</v>
      </c>
      <c r="E1999" t="s">
        <v>163</v>
      </c>
      <c r="F1999" t="s">
        <v>163</v>
      </c>
      <c r="G1999" t="s">
        <v>163</v>
      </c>
      <c r="H1999" t="s">
        <v>163</v>
      </c>
      <c r="I1999" t="s">
        <v>163</v>
      </c>
      <c r="J1999" t="s">
        <v>163</v>
      </c>
      <c r="K1999" t="s">
        <v>163</v>
      </c>
      <c r="L1999" t="s">
        <v>163</v>
      </c>
      <c r="M1999" t="s">
        <v>163</v>
      </c>
      <c r="N1999" t="s">
        <v>163</v>
      </c>
      <c r="O1999" t="s">
        <v>163</v>
      </c>
      <c r="P1999" t="s">
        <v>163</v>
      </c>
      <c r="Q1999" s="80" t="s">
        <v>163</v>
      </c>
      <c r="R1999" s="79"/>
      <c r="T1999" t="s">
        <v>163</v>
      </c>
      <c r="U1999" t="s">
        <v>163</v>
      </c>
      <c r="V1999" t="s">
        <v>163</v>
      </c>
    </row>
    <row r="2000" spans="2:22" x14ac:dyDescent="0.35">
      <c r="B2000" t="s">
        <v>163</v>
      </c>
      <c r="C2000" s="79" t="s">
        <v>163</v>
      </c>
      <c r="E2000" t="s">
        <v>163</v>
      </c>
      <c r="F2000" t="s">
        <v>163</v>
      </c>
      <c r="G2000" t="s">
        <v>163</v>
      </c>
      <c r="H2000" t="s">
        <v>163</v>
      </c>
      <c r="I2000" t="s">
        <v>163</v>
      </c>
      <c r="J2000" t="s">
        <v>163</v>
      </c>
      <c r="K2000" t="s">
        <v>163</v>
      </c>
      <c r="L2000" t="s">
        <v>163</v>
      </c>
      <c r="M2000" t="s">
        <v>163</v>
      </c>
      <c r="N2000" t="s">
        <v>163</v>
      </c>
      <c r="O2000" t="s">
        <v>163</v>
      </c>
      <c r="P2000" t="s">
        <v>163</v>
      </c>
      <c r="Q2000" s="80" t="s">
        <v>163</v>
      </c>
      <c r="R2000" s="79"/>
      <c r="T2000" t="s">
        <v>163</v>
      </c>
      <c r="U2000" t="s">
        <v>163</v>
      </c>
      <c r="V2000" t="s">
        <v>163</v>
      </c>
    </row>
    <row r="2001" spans="2:22" x14ac:dyDescent="0.35">
      <c r="B2001" t="s">
        <v>163</v>
      </c>
      <c r="C2001" s="79" t="s">
        <v>163</v>
      </c>
      <c r="E2001" t="s">
        <v>163</v>
      </c>
      <c r="F2001" t="s">
        <v>163</v>
      </c>
      <c r="G2001" t="s">
        <v>163</v>
      </c>
      <c r="H2001" t="s">
        <v>163</v>
      </c>
      <c r="I2001" t="s">
        <v>163</v>
      </c>
      <c r="J2001" t="s">
        <v>163</v>
      </c>
      <c r="K2001" t="s">
        <v>163</v>
      </c>
      <c r="L2001" t="s">
        <v>163</v>
      </c>
      <c r="M2001" t="s">
        <v>163</v>
      </c>
      <c r="N2001" t="s">
        <v>163</v>
      </c>
      <c r="O2001" t="s">
        <v>163</v>
      </c>
      <c r="P2001" t="s">
        <v>163</v>
      </c>
      <c r="Q2001" s="80" t="s">
        <v>163</v>
      </c>
      <c r="R2001" s="79"/>
      <c r="T2001" t="s">
        <v>163</v>
      </c>
      <c r="U2001" t="s">
        <v>163</v>
      </c>
      <c r="V2001" t="s">
        <v>163</v>
      </c>
    </row>
    <row r="2002" spans="2:22" x14ac:dyDescent="0.35">
      <c r="B2002" t="s">
        <v>163</v>
      </c>
      <c r="C2002" s="79" t="s">
        <v>163</v>
      </c>
      <c r="E2002" t="s">
        <v>163</v>
      </c>
      <c r="F2002" t="s">
        <v>163</v>
      </c>
      <c r="G2002" t="s">
        <v>163</v>
      </c>
      <c r="H2002" t="s">
        <v>163</v>
      </c>
      <c r="I2002" t="s">
        <v>163</v>
      </c>
      <c r="J2002" t="s">
        <v>163</v>
      </c>
      <c r="K2002" t="s">
        <v>163</v>
      </c>
      <c r="L2002" t="s">
        <v>163</v>
      </c>
      <c r="M2002" t="s">
        <v>163</v>
      </c>
      <c r="N2002" t="s">
        <v>163</v>
      </c>
      <c r="O2002" t="s">
        <v>163</v>
      </c>
      <c r="P2002" t="s">
        <v>163</v>
      </c>
      <c r="Q2002" s="80" t="s">
        <v>163</v>
      </c>
      <c r="R2002" s="79"/>
      <c r="T2002" t="s">
        <v>163</v>
      </c>
      <c r="U2002" t="s">
        <v>163</v>
      </c>
      <c r="V2002" t="s">
        <v>163</v>
      </c>
    </row>
    <row r="2003" spans="2:22" x14ac:dyDescent="0.35">
      <c r="B2003" t="s">
        <v>163</v>
      </c>
      <c r="C2003" s="79" t="s">
        <v>163</v>
      </c>
      <c r="E2003" t="s">
        <v>163</v>
      </c>
      <c r="F2003" t="s">
        <v>163</v>
      </c>
      <c r="G2003" t="s">
        <v>163</v>
      </c>
      <c r="H2003" t="s">
        <v>163</v>
      </c>
      <c r="I2003" t="s">
        <v>163</v>
      </c>
      <c r="J2003" t="s">
        <v>163</v>
      </c>
      <c r="K2003" t="s">
        <v>163</v>
      </c>
      <c r="L2003" t="s">
        <v>163</v>
      </c>
      <c r="M2003" t="s">
        <v>163</v>
      </c>
      <c r="N2003" t="s">
        <v>163</v>
      </c>
      <c r="O2003" t="s">
        <v>163</v>
      </c>
      <c r="P2003" t="s">
        <v>163</v>
      </c>
      <c r="Q2003" s="80" t="s">
        <v>163</v>
      </c>
      <c r="R2003" s="79"/>
      <c r="T2003" t="s">
        <v>163</v>
      </c>
      <c r="U2003" t="s">
        <v>163</v>
      </c>
      <c r="V2003" t="s">
        <v>163</v>
      </c>
    </row>
    <row r="2004" spans="2:22" x14ac:dyDescent="0.35">
      <c r="B2004" t="s">
        <v>163</v>
      </c>
      <c r="C2004" s="79" t="s">
        <v>163</v>
      </c>
      <c r="E2004" t="s">
        <v>163</v>
      </c>
      <c r="F2004" t="s">
        <v>163</v>
      </c>
      <c r="G2004" t="s">
        <v>163</v>
      </c>
      <c r="H2004" t="s">
        <v>163</v>
      </c>
      <c r="I2004" t="s">
        <v>163</v>
      </c>
      <c r="J2004" t="s">
        <v>163</v>
      </c>
      <c r="K2004" t="s">
        <v>163</v>
      </c>
      <c r="L2004" t="s">
        <v>163</v>
      </c>
      <c r="M2004" t="s">
        <v>163</v>
      </c>
      <c r="N2004" t="s">
        <v>163</v>
      </c>
      <c r="O2004" t="s">
        <v>163</v>
      </c>
      <c r="P2004" t="s">
        <v>163</v>
      </c>
      <c r="Q2004" s="80" t="s">
        <v>163</v>
      </c>
      <c r="R2004" s="79"/>
      <c r="T2004" t="s">
        <v>163</v>
      </c>
      <c r="U2004" t="s">
        <v>163</v>
      </c>
      <c r="V2004" t="s">
        <v>163</v>
      </c>
    </row>
    <row r="2005" spans="2:22" x14ac:dyDescent="0.35">
      <c r="B2005" t="s">
        <v>163</v>
      </c>
      <c r="C2005" s="79" t="s">
        <v>163</v>
      </c>
      <c r="E2005" t="s">
        <v>163</v>
      </c>
      <c r="F2005" t="s">
        <v>163</v>
      </c>
      <c r="G2005" t="s">
        <v>163</v>
      </c>
      <c r="H2005" t="s">
        <v>163</v>
      </c>
      <c r="I2005" t="s">
        <v>163</v>
      </c>
      <c r="J2005" t="s">
        <v>163</v>
      </c>
      <c r="K2005" t="s">
        <v>163</v>
      </c>
      <c r="L2005" t="s">
        <v>163</v>
      </c>
      <c r="M2005" t="s">
        <v>163</v>
      </c>
      <c r="N2005" t="s">
        <v>163</v>
      </c>
      <c r="O2005" t="s">
        <v>163</v>
      </c>
      <c r="P2005" t="s">
        <v>163</v>
      </c>
      <c r="Q2005" s="80" t="s">
        <v>163</v>
      </c>
      <c r="R2005" s="79"/>
      <c r="T2005" t="s">
        <v>163</v>
      </c>
      <c r="U2005" t="s">
        <v>163</v>
      </c>
      <c r="V2005" t="s">
        <v>163</v>
      </c>
    </row>
    <row r="2006" spans="2:22" x14ac:dyDescent="0.35">
      <c r="B2006" t="s">
        <v>163</v>
      </c>
      <c r="C2006" s="79" t="s">
        <v>163</v>
      </c>
      <c r="E2006" t="s">
        <v>163</v>
      </c>
      <c r="F2006" t="s">
        <v>163</v>
      </c>
      <c r="G2006" t="s">
        <v>163</v>
      </c>
      <c r="H2006" t="s">
        <v>163</v>
      </c>
      <c r="I2006" t="s">
        <v>163</v>
      </c>
      <c r="J2006" t="s">
        <v>163</v>
      </c>
      <c r="K2006" t="s">
        <v>163</v>
      </c>
      <c r="L2006" t="s">
        <v>163</v>
      </c>
      <c r="M2006" t="s">
        <v>163</v>
      </c>
      <c r="N2006" t="s">
        <v>163</v>
      </c>
      <c r="O2006" t="s">
        <v>163</v>
      </c>
      <c r="P2006" t="s">
        <v>163</v>
      </c>
      <c r="Q2006" s="80" t="s">
        <v>163</v>
      </c>
      <c r="R2006" s="79"/>
      <c r="T2006" t="s">
        <v>163</v>
      </c>
      <c r="U2006" t="s">
        <v>163</v>
      </c>
      <c r="V2006" t="s">
        <v>163</v>
      </c>
    </row>
    <row r="2007" spans="2:22" x14ac:dyDescent="0.35">
      <c r="B2007" t="s">
        <v>163</v>
      </c>
      <c r="C2007" s="79" t="s">
        <v>163</v>
      </c>
      <c r="E2007" t="s">
        <v>163</v>
      </c>
      <c r="F2007" t="s">
        <v>163</v>
      </c>
      <c r="G2007" t="s">
        <v>163</v>
      </c>
      <c r="H2007" t="s">
        <v>163</v>
      </c>
      <c r="I2007" t="s">
        <v>163</v>
      </c>
      <c r="J2007" t="s">
        <v>163</v>
      </c>
      <c r="K2007" t="s">
        <v>163</v>
      </c>
      <c r="L2007" t="s">
        <v>163</v>
      </c>
      <c r="M2007" t="s">
        <v>163</v>
      </c>
      <c r="N2007" t="s">
        <v>163</v>
      </c>
      <c r="O2007" t="s">
        <v>163</v>
      </c>
      <c r="P2007" t="s">
        <v>163</v>
      </c>
      <c r="Q2007" s="80" t="s">
        <v>163</v>
      </c>
      <c r="R2007" s="79"/>
      <c r="T2007" t="s">
        <v>163</v>
      </c>
      <c r="U2007" t="s">
        <v>163</v>
      </c>
      <c r="V2007" t="s">
        <v>163</v>
      </c>
    </row>
    <row r="2008" spans="2:22" x14ac:dyDescent="0.35">
      <c r="B2008" t="s">
        <v>163</v>
      </c>
      <c r="C2008" s="79" t="s">
        <v>163</v>
      </c>
      <c r="E2008" t="s">
        <v>163</v>
      </c>
      <c r="F2008" t="s">
        <v>163</v>
      </c>
      <c r="G2008" t="s">
        <v>163</v>
      </c>
      <c r="H2008" t="s">
        <v>163</v>
      </c>
      <c r="I2008" t="s">
        <v>163</v>
      </c>
      <c r="J2008" t="s">
        <v>163</v>
      </c>
      <c r="K2008" t="s">
        <v>163</v>
      </c>
      <c r="L2008" t="s">
        <v>163</v>
      </c>
      <c r="M2008" t="s">
        <v>163</v>
      </c>
      <c r="N2008" t="s">
        <v>163</v>
      </c>
      <c r="O2008" t="s">
        <v>163</v>
      </c>
      <c r="P2008" t="s">
        <v>163</v>
      </c>
      <c r="Q2008" s="80" t="s">
        <v>163</v>
      </c>
      <c r="R2008" s="79"/>
      <c r="T2008" t="s">
        <v>163</v>
      </c>
      <c r="U2008" t="s">
        <v>163</v>
      </c>
      <c r="V2008" t="s">
        <v>163</v>
      </c>
    </row>
    <row r="2009" spans="2:22" x14ac:dyDescent="0.35">
      <c r="B2009" t="s">
        <v>163</v>
      </c>
      <c r="C2009" s="79" t="s">
        <v>163</v>
      </c>
      <c r="E2009" t="s">
        <v>163</v>
      </c>
      <c r="F2009" t="s">
        <v>163</v>
      </c>
      <c r="G2009" t="s">
        <v>163</v>
      </c>
      <c r="H2009" t="s">
        <v>163</v>
      </c>
      <c r="I2009" t="s">
        <v>163</v>
      </c>
      <c r="J2009" t="s">
        <v>163</v>
      </c>
      <c r="K2009" t="s">
        <v>163</v>
      </c>
      <c r="L2009" t="s">
        <v>163</v>
      </c>
      <c r="M2009" t="s">
        <v>163</v>
      </c>
      <c r="N2009" t="s">
        <v>163</v>
      </c>
      <c r="O2009" t="s">
        <v>163</v>
      </c>
      <c r="P2009" t="s">
        <v>163</v>
      </c>
      <c r="Q2009" s="80" t="s">
        <v>163</v>
      </c>
      <c r="R2009" s="79"/>
      <c r="T2009" t="s">
        <v>163</v>
      </c>
      <c r="U2009" t="s">
        <v>163</v>
      </c>
      <c r="V2009" t="s">
        <v>163</v>
      </c>
    </row>
    <row r="2010" spans="2:22" x14ac:dyDescent="0.35">
      <c r="B2010" t="s">
        <v>163</v>
      </c>
      <c r="C2010" s="79" t="s">
        <v>163</v>
      </c>
      <c r="E2010" t="s">
        <v>163</v>
      </c>
      <c r="F2010" t="s">
        <v>163</v>
      </c>
      <c r="G2010" t="s">
        <v>163</v>
      </c>
      <c r="H2010" t="s">
        <v>163</v>
      </c>
      <c r="I2010" t="s">
        <v>163</v>
      </c>
      <c r="J2010" t="s">
        <v>163</v>
      </c>
      <c r="K2010" t="s">
        <v>163</v>
      </c>
      <c r="L2010" t="s">
        <v>163</v>
      </c>
      <c r="M2010" t="s">
        <v>163</v>
      </c>
      <c r="N2010" t="s">
        <v>163</v>
      </c>
      <c r="O2010" t="s">
        <v>163</v>
      </c>
      <c r="P2010" t="s">
        <v>163</v>
      </c>
      <c r="Q2010" s="80" t="s">
        <v>163</v>
      </c>
      <c r="R2010" s="79"/>
      <c r="T2010" t="s">
        <v>163</v>
      </c>
      <c r="U2010" t="s">
        <v>163</v>
      </c>
      <c r="V2010" t="s">
        <v>163</v>
      </c>
    </row>
    <row r="2011" spans="2:22" x14ac:dyDescent="0.35">
      <c r="B2011" t="s">
        <v>163</v>
      </c>
      <c r="C2011" s="79" t="s">
        <v>163</v>
      </c>
      <c r="E2011" t="s">
        <v>163</v>
      </c>
      <c r="F2011" t="s">
        <v>163</v>
      </c>
      <c r="G2011" t="s">
        <v>163</v>
      </c>
      <c r="H2011" t="s">
        <v>163</v>
      </c>
      <c r="I2011" t="s">
        <v>163</v>
      </c>
      <c r="J2011" t="s">
        <v>163</v>
      </c>
      <c r="K2011" t="s">
        <v>163</v>
      </c>
      <c r="L2011" t="s">
        <v>163</v>
      </c>
      <c r="M2011" t="s">
        <v>163</v>
      </c>
      <c r="N2011" t="s">
        <v>163</v>
      </c>
      <c r="O2011" t="s">
        <v>163</v>
      </c>
      <c r="P2011" t="s">
        <v>163</v>
      </c>
      <c r="Q2011" s="80" t="s">
        <v>163</v>
      </c>
      <c r="R2011" s="79"/>
      <c r="T2011" t="s">
        <v>163</v>
      </c>
      <c r="U2011" t="s">
        <v>163</v>
      </c>
      <c r="V2011" t="s">
        <v>163</v>
      </c>
    </row>
    <row r="2012" spans="2:22" x14ac:dyDescent="0.35">
      <c r="B2012" t="s">
        <v>163</v>
      </c>
      <c r="C2012" s="79" t="s">
        <v>163</v>
      </c>
      <c r="E2012" t="s">
        <v>163</v>
      </c>
      <c r="F2012" t="s">
        <v>163</v>
      </c>
      <c r="G2012" t="s">
        <v>163</v>
      </c>
      <c r="H2012" t="s">
        <v>163</v>
      </c>
      <c r="I2012" t="s">
        <v>163</v>
      </c>
      <c r="J2012" t="s">
        <v>163</v>
      </c>
      <c r="K2012" t="s">
        <v>163</v>
      </c>
      <c r="L2012" t="s">
        <v>163</v>
      </c>
      <c r="M2012" t="s">
        <v>163</v>
      </c>
      <c r="N2012" t="s">
        <v>163</v>
      </c>
      <c r="O2012" t="s">
        <v>163</v>
      </c>
      <c r="P2012" t="s">
        <v>163</v>
      </c>
      <c r="Q2012" s="80" t="s">
        <v>163</v>
      </c>
      <c r="R2012" s="79"/>
      <c r="T2012" t="s">
        <v>163</v>
      </c>
      <c r="U2012" t="s">
        <v>163</v>
      </c>
      <c r="V2012" t="s">
        <v>163</v>
      </c>
    </row>
    <row r="2013" spans="2:22" x14ac:dyDescent="0.35">
      <c r="B2013" t="s">
        <v>163</v>
      </c>
      <c r="C2013" s="79" t="s">
        <v>163</v>
      </c>
      <c r="E2013" t="s">
        <v>163</v>
      </c>
      <c r="F2013" t="s">
        <v>163</v>
      </c>
      <c r="G2013" t="s">
        <v>163</v>
      </c>
      <c r="H2013" t="s">
        <v>163</v>
      </c>
      <c r="I2013" t="s">
        <v>163</v>
      </c>
      <c r="J2013" t="s">
        <v>163</v>
      </c>
      <c r="K2013" t="s">
        <v>163</v>
      </c>
      <c r="L2013" t="s">
        <v>163</v>
      </c>
      <c r="M2013" t="s">
        <v>163</v>
      </c>
      <c r="N2013" t="s">
        <v>163</v>
      </c>
      <c r="O2013" t="s">
        <v>163</v>
      </c>
      <c r="P2013" t="s">
        <v>163</v>
      </c>
      <c r="Q2013" s="80" t="s">
        <v>163</v>
      </c>
      <c r="R2013" s="79"/>
      <c r="T2013" t="s">
        <v>163</v>
      </c>
      <c r="U2013" t="s">
        <v>163</v>
      </c>
      <c r="V2013" t="s">
        <v>163</v>
      </c>
    </row>
    <row r="2014" spans="2:22" x14ac:dyDescent="0.35">
      <c r="B2014" t="s">
        <v>163</v>
      </c>
      <c r="C2014" s="79" t="s">
        <v>163</v>
      </c>
      <c r="E2014" t="s">
        <v>163</v>
      </c>
      <c r="F2014" t="s">
        <v>163</v>
      </c>
      <c r="G2014" t="s">
        <v>163</v>
      </c>
      <c r="H2014" t="s">
        <v>163</v>
      </c>
      <c r="I2014" t="s">
        <v>163</v>
      </c>
      <c r="J2014" t="s">
        <v>163</v>
      </c>
      <c r="K2014" t="s">
        <v>163</v>
      </c>
      <c r="L2014" t="s">
        <v>163</v>
      </c>
      <c r="M2014" t="s">
        <v>163</v>
      </c>
      <c r="N2014" t="s">
        <v>163</v>
      </c>
      <c r="O2014" t="s">
        <v>163</v>
      </c>
      <c r="P2014" t="s">
        <v>163</v>
      </c>
      <c r="Q2014" s="80" t="s">
        <v>163</v>
      </c>
      <c r="R2014" s="79"/>
      <c r="T2014" t="s">
        <v>163</v>
      </c>
      <c r="U2014" t="s">
        <v>163</v>
      </c>
      <c r="V2014" t="s">
        <v>163</v>
      </c>
    </row>
    <row r="2015" spans="2:22" x14ac:dyDescent="0.35">
      <c r="B2015" t="s">
        <v>163</v>
      </c>
      <c r="C2015" s="79" t="s">
        <v>163</v>
      </c>
      <c r="E2015" t="s">
        <v>163</v>
      </c>
      <c r="F2015" t="s">
        <v>163</v>
      </c>
      <c r="G2015" t="s">
        <v>163</v>
      </c>
      <c r="H2015" t="s">
        <v>163</v>
      </c>
      <c r="I2015" t="s">
        <v>163</v>
      </c>
      <c r="J2015" t="s">
        <v>163</v>
      </c>
      <c r="K2015" t="s">
        <v>163</v>
      </c>
      <c r="L2015" t="s">
        <v>163</v>
      </c>
      <c r="M2015" t="s">
        <v>163</v>
      </c>
      <c r="N2015" t="s">
        <v>163</v>
      </c>
      <c r="O2015" t="s">
        <v>163</v>
      </c>
      <c r="P2015" t="s">
        <v>163</v>
      </c>
      <c r="Q2015" s="80" t="s">
        <v>163</v>
      </c>
      <c r="R2015" s="79"/>
      <c r="T2015" t="s">
        <v>163</v>
      </c>
      <c r="U2015" t="s">
        <v>163</v>
      </c>
      <c r="V2015" t="s">
        <v>163</v>
      </c>
    </row>
    <row r="2016" spans="2:22" x14ac:dyDescent="0.35">
      <c r="B2016" t="s">
        <v>163</v>
      </c>
      <c r="C2016" s="79" t="s">
        <v>163</v>
      </c>
      <c r="E2016" t="s">
        <v>163</v>
      </c>
      <c r="F2016" t="s">
        <v>163</v>
      </c>
      <c r="G2016" t="s">
        <v>163</v>
      </c>
      <c r="H2016" t="s">
        <v>163</v>
      </c>
      <c r="I2016" t="s">
        <v>163</v>
      </c>
      <c r="J2016" t="s">
        <v>163</v>
      </c>
      <c r="K2016" t="s">
        <v>163</v>
      </c>
      <c r="L2016" t="s">
        <v>163</v>
      </c>
      <c r="M2016" t="s">
        <v>163</v>
      </c>
      <c r="N2016" t="s">
        <v>163</v>
      </c>
      <c r="O2016" t="s">
        <v>163</v>
      </c>
      <c r="P2016" t="s">
        <v>163</v>
      </c>
      <c r="Q2016" s="80" t="s">
        <v>163</v>
      </c>
      <c r="R2016" s="79"/>
      <c r="T2016" t="s">
        <v>163</v>
      </c>
      <c r="U2016" t="s">
        <v>163</v>
      </c>
      <c r="V2016" t="s">
        <v>163</v>
      </c>
    </row>
    <row r="2017" spans="2:22" x14ac:dyDescent="0.35">
      <c r="B2017" t="s">
        <v>163</v>
      </c>
      <c r="C2017" s="79" t="s">
        <v>163</v>
      </c>
      <c r="E2017" t="s">
        <v>163</v>
      </c>
      <c r="F2017" t="s">
        <v>163</v>
      </c>
      <c r="G2017" t="s">
        <v>163</v>
      </c>
      <c r="H2017" t="s">
        <v>163</v>
      </c>
      <c r="I2017" t="s">
        <v>163</v>
      </c>
      <c r="J2017" t="s">
        <v>163</v>
      </c>
      <c r="K2017" t="s">
        <v>163</v>
      </c>
      <c r="L2017" t="s">
        <v>163</v>
      </c>
      <c r="M2017" t="s">
        <v>163</v>
      </c>
      <c r="N2017" t="s">
        <v>163</v>
      </c>
      <c r="O2017" t="s">
        <v>163</v>
      </c>
      <c r="P2017" t="s">
        <v>163</v>
      </c>
      <c r="Q2017" s="80" t="s">
        <v>163</v>
      </c>
      <c r="R2017" s="79"/>
      <c r="T2017" t="s">
        <v>163</v>
      </c>
      <c r="U2017" t="s">
        <v>163</v>
      </c>
      <c r="V2017" t="s">
        <v>163</v>
      </c>
    </row>
    <row r="2018" spans="2:22" x14ac:dyDescent="0.35">
      <c r="B2018" t="s">
        <v>163</v>
      </c>
      <c r="C2018" s="79" t="s">
        <v>163</v>
      </c>
      <c r="E2018" t="s">
        <v>163</v>
      </c>
      <c r="F2018" t="s">
        <v>163</v>
      </c>
      <c r="G2018" t="s">
        <v>163</v>
      </c>
      <c r="H2018" t="s">
        <v>163</v>
      </c>
      <c r="I2018" t="s">
        <v>163</v>
      </c>
      <c r="J2018" t="s">
        <v>163</v>
      </c>
      <c r="K2018" t="s">
        <v>163</v>
      </c>
      <c r="L2018" t="s">
        <v>163</v>
      </c>
      <c r="M2018" t="s">
        <v>163</v>
      </c>
      <c r="N2018" t="s">
        <v>163</v>
      </c>
      <c r="O2018" t="s">
        <v>163</v>
      </c>
      <c r="P2018" t="s">
        <v>163</v>
      </c>
      <c r="Q2018" s="80" t="s">
        <v>163</v>
      </c>
      <c r="R2018" s="79"/>
      <c r="T2018" t="s">
        <v>163</v>
      </c>
      <c r="U2018" t="s">
        <v>163</v>
      </c>
      <c r="V2018" t="s">
        <v>163</v>
      </c>
    </row>
    <row r="2019" spans="2:22" x14ac:dyDescent="0.35">
      <c r="B2019" t="s">
        <v>163</v>
      </c>
      <c r="C2019" s="79" t="s">
        <v>163</v>
      </c>
      <c r="E2019" t="s">
        <v>163</v>
      </c>
      <c r="F2019" t="s">
        <v>163</v>
      </c>
      <c r="G2019" t="s">
        <v>163</v>
      </c>
      <c r="H2019" t="s">
        <v>163</v>
      </c>
      <c r="I2019" t="s">
        <v>163</v>
      </c>
      <c r="J2019" t="s">
        <v>163</v>
      </c>
      <c r="K2019" t="s">
        <v>163</v>
      </c>
      <c r="L2019" t="s">
        <v>163</v>
      </c>
      <c r="M2019" t="s">
        <v>163</v>
      </c>
      <c r="N2019" t="s">
        <v>163</v>
      </c>
      <c r="O2019" t="s">
        <v>163</v>
      </c>
      <c r="P2019" t="s">
        <v>163</v>
      </c>
      <c r="Q2019" s="80" t="s">
        <v>163</v>
      </c>
      <c r="R2019" s="79"/>
      <c r="T2019" t="s">
        <v>163</v>
      </c>
      <c r="U2019" t="s">
        <v>163</v>
      </c>
      <c r="V2019" t="s">
        <v>163</v>
      </c>
    </row>
    <row r="2020" spans="2:22" x14ac:dyDescent="0.35">
      <c r="B2020" t="s">
        <v>163</v>
      </c>
      <c r="C2020" s="79" t="s">
        <v>163</v>
      </c>
      <c r="E2020" t="s">
        <v>163</v>
      </c>
      <c r="F2020" t="s">
        <v>163</v>
      </c>
      <c r="G2020" t="s">
        <v>163</v>
      </c>
      <c r="H2020" t="s">
        <v>163</v>
      </c>
      <c r="I2020" t="s">
        <v>163</v>
      </c>
      <c r="J2020" t="s">
        <v>163</v>
      </c>
      <c r="K2020" t="s">
        <v>163</v>
      </c>
      <c r="L2020" t="s">
        <v>163</v>
      </c>
      <c r="M2020" t="s">
        <v>163</v>
      </c>
      <c r="N2020" t="s">
        <v>163</v>
      </c>
      <c r="O2020" t="s">
        <v>163</v>
      </c>
      <c r="P2020" t="s">
        <v>163</v>
      </c>
      <c r="Q2020" s="80" t="s">
        <v>163</v>
      </c>
      <c r="R2020" s="79"/>
      <c r="T2020" t="s">
        <v>163</v>
      </c>
      <c r="U2020" t="s">
        <v>163</v>
      </c>
      <c r="V2020" t="s">
        <v>163</v>
      </c>
    </row>
    <row r="2021" spans="2:22" x14ac:dyDescent="0.35">
      <c r="B2021" t="s">
        <v>163</v>
      </c>
      <c r="C2021" s="79" t="s">
        <v>163</v>
      </c>
      <c r="E2021" t="s">
        <v>163</v>
      </c>
      <c r="F2021" t="s">
        <v>163</v>
      </c>
      <c r="G2021" t="s">
        <v>163</v>
      </c>
      <c r="H2021" t="s">
        <v>163</v>
      </c>
      <c r="I2021" t="s">
        <v>163</v>
      </c>
      <c r="J2021" t="s">
        <v>163</v>
      </c>
      <c r="K2021" t="s">
        <v>163</v>
      </c>
      <c r="L2021" t="s">
        <v>163</v>
      </c>
      <c r="M2021" t="s">
        <v>163</v>
      </c>
      <c r="N2021" t="s">
        <v>163</v>
      </c>
      <c r="O2021" t="s">
        <v>163</v>
      </c>
      <c r="P2021" t="s">
        <v>163</v>
      </c>
      <c r="Q2021" s="80" t="s">
        <v>163</v>
      </c>
      <c r="R2021" s="79"/>
      <c r="T2021" t="s">
        <v>163</v>
      </c>
      <c r="U2021" t="s">
        <v>163</v>
      </c>
      <c r="V2021" t="s">
        <v>163</v>
      </c>
    </row>
    <row r="2022" spans="2:22" x14ac:dyDescent="0.35">
      <c r="B2022" t="s">
        <v>163</v>
      </c>
      <c r="C2022" s="79" t="s">
        <v>163</v>
      </c>
      <c r="E2022" t="s">
        <v>163</v>
      </c>
      <c r="F2022" t="s">
        <v>163</v>
      </c>
      <c r="G2022" t="s">
        <v>163</v>
      </c>
      <c r="H2022" t="s">
        <v>163</v>
      </c>
      <c r="I2022" t="s">
        <v>163</v>
      </c>
      <c r="J2022" t="s">
        <v>163</v>
      </c>
      <c r="K2022" t="s">
        <v>163</v>
      </c>
      <c r="L2022" t="s">
        <v>163</v>
      </c>
      <c r="M2022" t="s">
        <v>163</v>
      </c>
      <c r="N2022" t="s">
        <v>163</v>
      </c>
      <c r="O2022" t="s">
        <v>163</v>
      </c>
      <c r="P2022" t="s">
        <v>163</v>
      </c>
      <c r="Q2022" s="80" t="s">
        <v>163</v>
      </c>
      <c r="R2022" s="79"/>
      <c r="T2022" t="s">
        <v>163</v>
      </c>
      <c r="U2022" t="s">
        <v>163</v>
      </c>
      <c r="V2022" t="s">
        <v>163</v>
      </c>
    </row>
    <row r="2023" spans="2:22" x14ac:dyDescent="0.35">
      <c r="B2023" t="s">
        <v>163</v>
      </c>
      <c r="C2023" s="79" t="s">
        <v>163</v>
      </c>
      <c r="E2023" t="s">
        <v>163</v>
      </c>
      <c r="F2023" t="s">
        <v>163</v>
      </c>
      <c r="G2023" t="s">
        <v>163</v>
      </c>
      <c r="H2023" t="s">
        <v>163</v>
      </c>
      <c r="I2023" t="s">
        <v>163</v>
      </c>
      <c r="J2023" t="s">
        <v>163</v>
      </c>
      <c r="K2023" t="s">
        <v>163</v>
      </c>
      <c r="L2023" t="s">
        <v>163</v>
      </c>
      <c r="M2023" t="s">
        <v>163</v>
      </c>
      <c r="N2023" t="s">
        <v>163</v>
      </c>
      <c r="O2023" t="s">
        <v>163</v>
      </c>
      <c r="P2023" t="s">
        <v>163</v>
      </c>
      <c r="Q2023" s="80" t="s">
        <v>163</v>
      </c>
      <c r="R2023" s="79"/>
      <c r="T2023" t="s">
        <v>163</v>
      </c>
      <c r="U2023" t="s">
        <v>163</v>
      </c>
      <c r="V2023" t="s">
        <v>163</v>
      </c>
    </row>
    <row r="2024" spans="2:22" x14ac:dyDescent="0.35">
      <c r="B2024" t="s">
        <v>163</v>
      </c>
      <c r="C2024" s="79" t="s">
        <v>163</v>
      </c>
      <c r="E2024" t="s">
        <v>163</v>
      </c>
      <c r="F2024" t="s">
        <v>163</v>
      </c>
      <c r="G2024" t="s">
        <v>163</v>
      </c>
      <c r="H2024" t="s">
        <v>163</v>
      </c>
      <c r="I2024" t="s">
        <v>163</v>
      </c>
      <c r="J2024" t="s">
        <v>163</v>
      </c>
      <c r="K2024" t="s">
        <v>163</v>
      </c>
      <c r="L2024" t="s">
        <v>163</v>
      </c>
      <c r="M2024" t="s">
        <v>163</v>
      </c>
      <c r="N2024" t="s">
        <v>163</v>
      </c>
      <c r="O2024" t="s">
        <v>163</v>
      </c>
      <c r="P2024" t="s">
        <v>163</v>
      </c>
      <c r="Q2024" s="80" t="s">
        <v>163</v>
      </c>
      <c r="R2024" s="79"/>
      <c r="T2024" t="s">
        <v>163</v>
      </c>
      <c r="U2024" t="s">
        <v>163</v>
      </c>
      <c r="V2024" t="s">
        <v>163</v>
      </c>
    </row>
    <row r="2025" spans="2:22" x14ac:dyDescent="0.35">
      <c r="B2025" t="s">
        <v>163</v>
      </c>
      <c r="C2025" s="79" t="s">
        <v>163</v>
      </c>
      <c r="E2025" t="s">
        <v>163</v>
      </c>
      <c r="F2025" t="s">
        <v>163</v>
      </c>
      <c r="G2025" t="s">
        <v>163</v>
      </c>
      <c r="H2025" t="s">
        <v>163</v>
      </c>
      <c r="I2025" t="s">
        <v>163</v>
      </c>
      <c r="J2025" t="s">
        <v>163</v>
      </c>
      <c r="K2025" t="s">
        <v>163</v>
      </c>
      <c r="L2025" t="s">
        <v>163</v>
      </c>
      <c r="M2025" t="s">
        <v>163</v>
      </c>
      <c r="N2025" t="s">
        <v>163</v>
      </c>
      <c r="O2025" t="s">
        <v>163</v>
      </c>
      <c r="P2025" t="s">
        <v>163</v>
      </c>
      <c r="Q2025" s="80" t="s">
        <v>163</v>
      </c>
      <c r="R2025" s="79"/>
      <c r="T2025" t="s">
        <v>163</v>
      </c>
      <c r="U2025" t="s">
        <v>163</v>
      </c>
      <c r="V2025" t="s">
        <v>163</v>
      </c>
    </row>
    <row r="2026" spans="2:22" x14ac:dyDescent="0.35">
      <c r="B2026" t="s">
        <v>163</v>
      </c>
      <c r="C2026" s="79" t="s">
        <v>163</v>
      </c>
      <c r="E2026" t="s">
        <v>163</v>
      </c>
      <c r="F2026" t="s">
        <v>163</v>
      </c>
      <c r="G2026" t="s">
        <v>163</v>
      </c>
      <c r="H2026" t="s">
        <v>163</v>
      </c>
      <c r="I2026" t="s">
        <v>163</v>
      </c>
      <c r="J2026" t="s">
        <v>163</v>
      </c>
      <c r="K2026" t="s">
        <v>163</v>
      </c>
      <c r="L2026" t="s">
        <v>163</v>
      </c>
      <c r="M2026" t="s">
        <v>163</v>
      </c>
      <c r="N2026" t="s">
        <v>163</v>
      </c>
      <c r="O2026" t="s">
        <v>163</v>
      </c>
      <c r="P2026" t="s">
        <v>163</v>
      </c>
      <c r="Q2026" s="80" t="s">
        <v>163</v>
      </c>
      <c r="R2026" s="79"/>
      <c r="T2026" t="s">
        <v>163</v>
      </c>
      <c r="U2026" t="s">
        <v>163</v>
      </c>
      <c r="V2026" t="s">
        <v>163</v>
      </c>
    </row>
    <row r="2027" spans="2:22" x14ac:dyDescent="0.35">
      <c r="B2027" t="s">
        <v>163</v>
      </c>
      <c r="C2027" s="79" t="s">
        <v>163</v>
      </c>
      <c r="E2027" t="s">
        <v>163</v>
      </c>
      <c r="F2027" t="s">
        <v>163</v>
      </c>
      <c r="G2027" t="s">
        <v>163</v>
      </c>
      <c r="H2027" t="s">
        <v>163</v>
      </c>
      <c r="I2027" t="s">
        <v>163</v>
      </c>
      <c r="J2027" t="s">
        <v>163</v>
      </c>
      <c r="K2027" t="s">
        <v>163</v>
      </c>
      <c r="L2027" t="s">
        <v>163</v>
      </c>
      <c r="M2027" t="s">
        <v>163</v>
      </c>
      <c r="N2027" t="s">
        <v>163</v>
      </c>
      <c r="O2027" t="s">
        <v>163</v>
      </c>
      <c r="P2027" t="s">
        <v>163</v>
      </c>
      <c r="Q2027" s="80" t="s">
        <v>163</v>
      </c>
      <c r="R2027" s="79"/>
      <c r="T2027" t="s">
        <v>163</v>
      </c>
      <c r="U2027" t="s">
        <v>163</v>
      </c>
      <c r="V2027" t="s">
        <v>163</v>
      </c>
    </row>
    <row r="2028" spans="2:22" x14ac:dyDescent="0.35">
      <c r="B2028" t="s">
        <v>163</v>
      </c>
      <c r="C2028" s="79" t="s">
        <v>163</v>
      </c>
      <c r="E2028" t="s">
        <v>163</v>
      </c>
      <c r="F2028" t="s">
        <v>163</v>
      </c>
      <c r="G2028" t="s">
        <v>163</v>
      </c>
      <c r="H2028" t="s">
        <v>163</v>
      </c>
      <c r="I2028" t="s">
        <v>163</v>
      </c>
      <c r="J2028" t="s">
        <v>163</v>
      </c>
      <c r="K2028" t="s">
        <v>163</v>
      </c>
      <c r="L2028" t="s">
        <v>163</v>
      </c>
      <c r="M2028" t="s">
        <v>163</v>
      </c>
      <c r="N2028" t="s">
        <v>163</v>
      </c>
      <c r="O2028" t="s">
        <v>163</v>
      </c>
      <c r="P2028" t="s">
        <v>163</v>
      </c>
      <c r="Q2028" s="80" t="s">
        <v>163</v>
      </c>
      <c r="R2028" s="79"/>
      <c r="T2028" t="s">
        <v>163</v>
      </c>
      <c r="U2028" t="s">
        <v>163</v>
      </c>
      <c r="V2028" t="s">
        <v>163</v>
      </c>
    </row>
    <row r="2029" spans="2:22" x14ac:dyDescent="0.35">
      <c r="B2029" t="s">
        <v>163</v>
      </c>
      <c r="C2029" s="79" t="s">
        <v>163</v>
      </c>
      <c r="E2029" t="s">
        <v>163</v>
      </c>
      <c r="F2029" t="s">
        <v>163</v>
      </c>
      <c r="G2029" t="s">
        <v>163</v>
      </c>
      <c r="H2029" t="s">
        <v>163</v>
      </c>
      <c r="I2029" t="s">
        <v>163</v>
      </c>
      <c r="J2029" t="s">
        <v>163</v>
      </c>
      <c r="K2029" t="s">
        <v>163</v>
      </c>
      <c r="L2029" t="s">
        <v>163</v>
      </c>
      <c r="M2029" t="s">
        <v>163</v>
      </c>
      <c r="N2029" t="s">
        <v>163</v>
      </c>
      <c r="O2029" t="s">
        <v>163</v>
      </c>
      <c r="P2029" t="s">
        <v>163</v>
      </c>
      <c r="Q2029" s="80" t="s">
        <v>163</v>
      </c>
      <c r="R2029" s="79"/>
      <c r="T2029" t="s">
        <v>163</v>
      </c>
      <c r="U2029" t="s">
        <v>163</v>
      </c>
      <c r="V2029" t="s">
        <v>163</v>
      </c>
    </row>
    <row r="2030" spans="2:22" x14ac:dyDescent="0.35">
      <c r="B2030" t="s">
        <v>163</v>
      </c>
      <c r="C2030" s="79" t="s">
        <v>163</v>
      </c>
      <c r="E2030" t="s">
        <v>163</v>
      </c>
      <c r="F2030" t="s">
        <v>163</v>
      </c>
      <c r="G2030" t="s">
        <v>163</v>
      </c>
      <c r="H2030" t="s">
        <v>163</v>
      </c>
      <c r="I2030" t="s">
        <v>163</v>
      </c>
      <c r="J2030" t="s">
        <v>163</v>
      </c>
      <c r="K2030" t="s">
        <v>163</v>
      </c>
      <c r="L2030" t="s">
        <v>163</v>
      </c>
      <c r="M2030" t="s">
        <v>163</v>
      </c>
      <c r="N2030" t="s">
        <v>163</v>
      </c>
      <c r="O2030" t="s">
        <v>163</v>
      </c>
      <c r="P2030" t="s">
        <v>163</v>
      </c>
      <c r="Q2030" s="80" t="s">
        <v>163</v>
      </c>
      <c r="R2030" s="79"/>
      <c r="T2030" t="s">
        <v>163</v>
      </c>
      <c r="U2030" t="s">
        <v>163</v>
      </c>
      <c r="V2030" t="s">
        <v>163</v>
      </c>
    </row>
    <row r="2031" spans="2:22" x14ac:dyDescent="0.35">
      <c r="B2031" t="s">
        <v>163</v>
      </c>
      <c r="C2031" s="79" t="s">
        <v>163</v>
      </c>
      <c r="E2031" t="s">
        <v>163</v>
      </c>
      <c r="F2031" t="s">
        <v>163</v>
      </c>
      <c r="G2031" t="s">
        <v>163</v>
      </c>
      <c r="H2031" t="s">
        <v>163</v>
      </c>
      <c r="I2031" t="s">
        <v>163</v>
      </c>
      <c r="J2031" t="s">
        <v>163</v>
      </c>
      <c r="K2031" t="s">
        <v>163</v>
      </c>
      <c r="L2031" t="s">
        <v>163</v>
      </c>
      <c r="M2031" t="s">
        <v>163</v>
      </c>
      <c r="N2031" t="s">
        <v>163</v>
      </c>
      <c r="O2031" t="s">
        <v>163</v>
      </c>
      <c r="P2031" t="s">
        <v>163</v>
      </c>
      <c r="Q2031" s="80" t="s">
        <v>163</v>
      </c>
      <c r="R2031" s="79"/>
      <c r="T2031" t="s">
        <v>163</v>
      </c>
      <c r="U2031" t="s">
        <v>163</v>
      </c>
      <c r="V2031" t="s">
        <v>163</v>
      </c>
    </row>
    <row r="2032" spans="2:22" x14ac:dyDescent="0.35">
      <c r="B2032" t="s">
        <v>163</v>
      </c>
      <c r="C2032" s="79" t="s">
        <v>163</v>
      </c>
      <c r="E2032" t="s">
        <v>163</v>
      </c>
      <c r="F2032" t="s">
        <v>163</v>
      </c>
      <c r="G2032" t="s">
        <v>163</v>
      </c>
      <c r="H2032" t="s">
        <v>163</v>
      </c>
      <c r="I2032" t="s">
        <v>163</v>
      </c>
      <c r="J2032" t="s">
        <v>163</v>
      </c>
      <c r="K2032" t="s">
        <v>163</v>
      </c>
      <c r="L2032" t="s">
        <v>163</v>
      </c>
      <c r="M2032" t="s">
        <v>163</v>
      </c>
      <c r="N2032" t="s">
        <v>163</v>
      </c>
      <c r="O2032" t="s">
        <v>163</v>
      </c>
      <c r="P2032" t="s">
        <v>163</v>
      </c>
      <c r="Q2032" s="80" t="s">
        <v>163</v>
      </c>
      <c r="R2032" s="79"/>
      <c r="T2032" t="s">
        <v>163</v>
      </c>
      <c r="U2032" t="s">
        <v>163</v>
      </c>
      <c r="V2032" t="s">
        <v>163</v>
      </c>
    </row>
    <row r="2033" spans="2:22" x14ac:dyDescent="0.35">
      <c r="B2033" t="s">
        <v>163</v>
      </c>
      <c r="C2033" s="79" t="s">
        <v>163</v>
      </c>
      <c r="E2033" t="s">
        <v>163</v>
      </c>
      <c r="F2033" t="s">
        <v>163</v>
      </c>
      <c r="G2033" t="s">
        <v>163</v>
      </c>
      <c r="H2033" t="s">
        <v>163</v>
      </c>
      <c r="I2033" t="s">
        <v>163</v>
      </c>
      <c r="J2033" t="s">
        <v>163</v>
      </c>
      <c r="K2033" t="s">
        <v>163</v>
      </c>
      <c r="L2033" t="s">
        <v>163</v>
      </c>
      <c r="M2033" t="s">
        <v>163</v>
      </c>
      <c r="N2033" t="s">
        <v>163</v>
      </c>
      <c r="O2033" t="s">
        <v>163</v>
      </c>
      <c r="P2033" t="s">
        <v>163</v>
      </c>
      <c r="Q2033" s="80" t="s">
        <v>163</v>
      </c>
      <c r="R2033" s="79"/>
      <c r="T2033" t="s">
        <v>163</v>
      </c>
      <c r="U2033" t="s">
        <v>163</v>
      </c>
      <c r="V2033" t="s">
        <v>163</v>
      </c>
    </row>
    <row r="2034" spans="2:22" x14ac:dyDescent="0.35">
      <c r="B2034" t="s">
        <v>163</v>
      </c>
      <c r="C2034" s="79" t="s">
        <v>163</v>
      </c>
      <c r="E2034" t="s">
        <v>163</v>
      </c>
      <c r="F2034" t="s">
        <v>163</v>
      </c>
      <c r="G2034" t="s">
        <v>163</v>
      </c>
      <c r="H2034" t="s">
        <v>163</v>
      </c>
      <c r="I2034" t="s">
        <v>163</v>
      </c>
      <c r="J2034" t="s">
        <v>163</v>
      </c>
      <c r="K2034" t="s">
        <v>163</v>
      </c>
      <c r="L2034" t="s">
        <v>163</v>
      </c>
      <c r="M2034" t="s">
        <v>163</v>
      </c>
      <c r="N2034" t="s">
        <v>163</v>
      </c>
      <c r="O2034" t="s">
        <v>163</v>
      </c>
      <c r="P2034" t="s">
        <v>163</v>
      </c>
      <c r="Q2034" s="80" t="s">
        <v>163</v>
      </c>
      <c r="R2034" s="79"/>
      <c r="T2034" t="s">
        <v>163</v>
      </c>
      <c r="U2034" t="s">
        <v>163</v>
      </c>
      <c r="V2034" t="s">
        <v>163</v>
      </c>
    </row>
    <row r="2035" spans="2:22" x14ac:dyDescent="0.35">
      <c r="B2035" t="s">
        <v>163</v>
      </c>
      <c r="C2035" s="79" t="s">
        <v>163</v>
      </c>
      <c r="E2035" t="s">
        <v>163</v>
      </c>
      <c r="F2035" t="s">
        <v>163</v>
      </c>
      <c r="G2035" t="s">
        <v>163</v>
      </c>
      <c r="H2035" t="s">
        <v>163</v>
      </c>
      <c r="I2035" t="s">
        <v>163</v>
      </c>
      <c r="J2035" t="s">
        <v>163</v>
      </c>
      <c r="K2035" t="s">
        <v>163</v>
      </c>
      <c r="L2035" t="s">
        <v>163</v>
      </c>
      <c r="M2035" t="s">
        <v>163</v>
      </c>
      <c r="N2035" t="s">
        <v>163</v>
      </c>
      <c r="O2035" t="s">
        <v>163</v>
      </c>
      <c r="P2035" t="s">
        <v>163</v>
      </c>
      <c r="Q2035" s="80" t="s">
        <v>163</v>
      </c>
      <c r="R2035" s="79"/>
      <c r="T2035" t="s">
        <v>163</v>
      </c>
      <c r="U2035" t="s">
        <v>163</v>
      </c>
      <c r="V2035" t="s">
        <v>163</v>
      </c>
    </row>
    <row r="2036" spans="2:22" x14ac:dyDescent="0.35">
      <c r="B2036" t="s">
        <v>163</v>
      </c>
      <c r="C2036" s="79" t="s">
        <v>163</v>
      </c>
      <c r="E2036" t="s">
        <v>163</v>
      </c>
      <c r="F2036" t="s">
        <v>163</v>
      </c>
      <c r="G2036" t="s">
        <v>163</v>
      </c>
      <c r="H2036" t="s">
        <v>163</v>
      </c>
      <c r="I2036" t="s">
        <v>163</v>
      </c>
      <c r="J2036" t="s">
        <v>163</v>
      </c>
      <c r="K2036" t="s">
        <v>163</v>
      </c>
      <c r="L2036" t="s">
        <v>163</v>
      </c>
      <c r="M2036" t="s">
        <v>163</v>
      </c>
      <c r="N2036" t="s">
        <v>163</v>
      </c>
      <c r="O2036" t="s">
        <v>163</v>
      </c>
      <c r="P2036" t="s">
        <v>163</v>
      </c>
      <c r="Q2036" s="80" t="s">
        <v>163</v>
      </c>
      <c r="R2036" s="79"/>
      <c r="T2036" t="s">
        <v>163</v>
      </c>
      <c r="U2036" t="s">
        <v>163</v>
      </c>
      <c r="V2036" t="s">
        <v>163</v>
      </c>
    </row>
    <row r="2037" spans="2:22" x14ac:dyDescent="0.35">
      <c r="B2037" t="s">
        <v>163</v>
      </c>
      <c r="C2037" s="79" t="s">
        <v>163</v>
      </c>
      <c r="E2037" t="s">
        <v>163</v>
      </c>
      <c r="F2037" t="s">
        <v>163</v>
      </c>
      <c r="G2037" t="s">
        <v>163</v>
      </c>
      <c r="H2037" t="s">
        <v>163</v>
      </c>
      <c r="I2037" t="s">
        <v>163</v>
      </c>
      <c r="J2037" t="s">
        <v>163</v>
      </c>
      <c r="K2037" t="s">
        <v>163</v>
      </c>
      <c r="L2037" t="s">
        <v>163</v>
      </c>
      <c r="M2037" t="s">
        <v>163</v>
      </c>
      <c r="N2037" t="s">
        <v>163</v>
      </c>
      <c r="O2037" t="s">
        <v>163</v>
      </c>
      <c r="P2037" t="s">
        <v>163</v>
      </c>
      <c r="Q2037" s="80" t="s">
        <v>163</v>
      </c>
      <c r="R2037" s="79"/>
      <c r="T2037" t="s">
        <v>163</v>
      </c>
      <c r="U2037" t="s">
        <v>163</v>
      </c>
      <c r="V2037" t="s">
        <v>163</v>
      </c>
    </row>
    <row r="2038" spans="2:22" x14ac:dyDescent="0.35">
      <c r="B2038" t="s">
        <v>163</v>
      </c>
      <c r="C2038" s="79" t="s">
        <v>163</v>
      </c>
      <c r="E2038" t="s">
        <v>163</v>
      </c>
      <c r="F2038" t="s">
        <v>163</v>
      </c>
      <c r="G2038" t="s">
        <v>163</v>
      </c>
      <c r="H2038" t="s">
        <v>163</v>
      </c>
      <c r="I2038" t="s">
        <v>163</v>
      </c>
      <c r="J2038" t="s">
        <v>163</v>
      </c>
      <c r="K2038" t="s">
        <v>163</v>
      </c>
      <c r="L2038" t="s">
        <v>163</v>
      </c>
      <c r="M2038" t="s">
        <v>163</v>
      </c>
      <c r="N2038" t="s">
        <v>163</v>
      </c>
      <c r="O2038" t="s">
        <v>163</v>
      </c>
      <c r="P2038" t="s">
        <v>163</v>
      </c>
      <c r="Q2038" s="80" t="s">
        <v>163</v>
      </c>
      <c r="R2038" s="79"/>
      <c r="T2038" t="s">
        <v>163</v>
      </c>
      <c r="U2038" t="s">
        <v>163</v>
      </c>
      <c r="V2038" t="s">
        <v>163</v>
      </c>
    </row>
    <row r="2039" spans="2:22" x14ac:dyDescent="0.35">
      <c r="B2039" t="s">
        <v>163</v>
      </c>
      <c r="C2039" s="79" t="s">
        <v>163</v>
      </c>
      <c r="E2039" t="s">
        <v>163</v>
      </c>
      <c r="F2039" t="s">
        <v>163</v>
      </c>
      <c r="G2039" t="s">
        <v>163</v>
      </c>
      <c r="H2039" t="s">
        <v>163</v>
      </c>
      <c r="I2039" t="s">
        <v>163</v>
      </c>
      <c r="J2039" t="s">
        <v>163</v>
      </c>
      <c r="K2039" t="s">
        <v>163</v>
      </c>
      <c r="L2039" t="s">
        <v>163</v>
      </c>
      <c r="M2039" t="s">
        <v>163</v>
      </c>
      <c r="N2039" t="s">
        <v>163</v>
      </c>
      <c r="O2039" t="s">
        <v>163</v>
      </c>
      <c r="P2039" t="s">
        <v>163</v>
      </c>
      <c r="Q2039" s="80" t="s">
        <v>163</v>
      </c>
      <c r="R2039" s="79"/>
      <c r="T2039" t="s">
        <v>163</v>
      </c>
      <c r="U2039" t="s">
        <v>163</v>
      </c>
      <c r="V2039" t="s">
        <v>163</v>
      </c>
    </row>
    <row r="2040" spans="2:22" x14ac:dyDescent="0.35">
      <c r="B2040" t="s">
        <v>163</v>
      </c>
      <c r="C2040" s="79" t="s">
        <v>163</v>
      </c>
      <c r="E2040" t="s">
        <v>163</v>
      </c>
      <c r="F2040" t="s">
        <v>163</v>
      </c>
      <c r="G2040" t="s">
        <v>163</v>
      </c>
      <c r="H2040" t="s">
        <v>163</v>
      </c>
      <c r="I2040" t="s">
        <v>163</v>
      </c>
      <c r="J2040" t="s">
        <v>163</v>
      </c>
      <c r="K2040" t="s">
        <v>163</v>
      </c>
      <c r="L2040" t="s">
        <v>163</v>
      </c>
      <c r="M2040" t="s">
        <v>163</v>
      </c>
      <c r="N2040" t="s">
        <v>163</v>
      </c>
      <c r="O2040" t="s">
        <v>163</v>
      </c>
      <c r="P2040" t="s">
        <v>163</v>
      </c>
      <c r="Q2040" s="80" t="s">
        <v>163</v>
      </c>
      <c r="R2040" s="79"/>
      <c r="T2040" t="s">
        <v>163</v>
      </c>
      <c r="U2040" t="s">
        <v>163</v>
      </c>
      <c r="V2040" t="s">
        <v>163</v>
      </c>
    </row>
    <row r="2041" spans="2:22" x14ac:dyDescent="0.35">
      <c r="B2041" t="s">
        <v>163</v>
      </c>
      <c r="C2041" s="79" t="s">
        <v>163</v>
      </c>
      <c r="E2041" t="s">
        <v>163</v>
      </c>
      <c r="F2041" t="s">
        <v>163</v>
      </c>
      <c r="G2041" t="s">
        <v>163</v>
      </c>
      <c r="H2041" t="s">
        <v>163</v>
      </c>
      <c r="I2041" t="s">
        <v>163</v>
      </c>
      <c r="J2041" t="s">
        <v>163</v>
      </c>
      <c r="K2041" t="s">
        <v>163</v>
      </c>
      <c r="L2041" t="s">
        <v>163</v>
      </c>
      <c r="M2041" t="s">
        <v>163</v>
      </c>
      <c r="N2041" t="s">
        <v>163</v>
      </c>
      <c r="O2041" t="s">
        <v>163</v>
      </c>
      <c r="P2041" t="s">
        <v>163</v>
      </c>
      <c r="Q2041" s="80" t="s">
        <v>163</v>
      </c>
      <c r="R2041" s="79"/>
      <c r="T2041" t="s">
        <v>163</v>
      </c>
      <c r="U2041" t="s">
        <v>163</v>
      </c>
      <c r="V2041" t="s">
        <v>163</v>
      </c>
    </row>
    <row r="2042" spans="2:22" x14ac:dyDescent="0.35">
      <c r="B2042" t="s">
        <v>163</v>
      </c>
      <c r="C2042" s="79" t="s">
        <v>163</v>
      </c>
      <c r="E2042" t="s">
        <v>163</v>
      </c>
      <c r="F2042" t="s">
        <v>163</v>
      </c>
      <c r="G2042" t="s">
        <v>163</v>
      </c>
      <c r="H2042" t="s">
        <v>163</v>
      </c>
      <c r="I2042" t="s">
        <v>163</v>
      </c>
      <c r="J2042" t="s">
        <v>163</v>
      </c>
      <c r="K2042" t="s">
        <v>163</v>
      </c>
      <c r="L2042" t="s">
        <v>163</v>
      </c>
      <c r="M2042" t="s">
        <v>163</v>
      </c>
      <c r="N2042" t="s">
        <v>163</v>
      </c>
      <c r="O2042" t="s">
        <v>163</v>
      </c>
      <c r="P2042" t="s">
        <v>163</v>
      </c>
      <c r="Q2042" s="80" t="s">
        <v>163</v>
      </c>
      <c r="R2042" s="79"/>
      <c r="T2042" t="s">
        <v>163</v>
      </c>
      <c r="U2042" t="s">
        <v>163</v>
      </c>
      <c r="V2042" t="s">
        <v>163</v>
      </c>
    </row>
    <row r="2043" spans="2:22" x14ac:dyDescent="0.35">
      <c r="B2043" t="s">
        <v>163</v>
      </c>
      <c r="C2043" s="79" t="s">
        <v>163</v>
      </c>
      <c r="E2043" t="s">
        <v>163</v>
      </c>
      <c r="F2043" t="s">
        <v>163</v>
      </c>
      <c r="G2043" t="s">
        <v>163</v>
      </c>
      <c r="H2043" t="s">
        <v>163</v>
      </c>
      <c r="I2043" t="s">
        <v>163</v>
      </c>
      <c r="J2043" t="s">
        <v>163</v>
      </c>
      <c r="K2043" t="s">
        <v>163</v>
      </c>
      <c r="L2043" t="s">
        <v>163</v>
      </c>
      <c r="M2043" t="s">
        <v>163</v>
      </c>
      <c r="N2043" t="s">
        <v>163</v>
      </c>
      <c r="O2043" t="s">
        <v>163</v>
      </c>
      <c r="P2043" t="s">
        <v>163</v>
      </c>
      <c r="Q2043" s="80" t="s">
        <v>163</v>
      </c>
      <c r="R2043" s="79"/>
      <c r="T2043" t="s">
        <v>163</v>
      </c>
      <c r="U2043" t="s">
        <v>163</v>
      </c>
      <c r="V2043" t="s">
        <v>163</v>
      </c>
    </row>
    <row r="2044" spans="2:22" x14ac:dyDescent="0.35">
      <c r="B2044" t="s">
        <v>163</v>
      </c>
      <c r="C2044" s="79" t="s">
        <v>163</v>
      </c>
      <c r="E2044" t="s">
        <v>163</v>
      </c>
      <c r="F2044" t="s">
        <v>163</v>
      </c>
      <c r="G2044" t="s">
        <v>163</v>
      </c>
      <c r="H2044" t="s">
        <v>163</v>
      </c>
      <c r="I2044" t="s">
        <v>163</v>
      </c>
      <c r="J2044" t="s">
        <v>163</v>
      </c>
      <c r="K2044" t="s">
        <v>163</v>
      </c>
      <c r="L2044" t="s">
        <v>163</v>
      </c>
      <c r="M2044" t="s">
        <v>163</v>
      </c>
      <c r="N2044" t="s">
        <v>163</v>
      </c>
      <c r="O2044" t="s">
        <v>163</v>
      </c>
      <c r="P2044" t="s">
        <v>163</v>
      </c>
      <c r="Q2044" s="80" t="s">
        <v>163</v>
      </c>
      <c r="R2044" s="79"/>
      <c r="T2044" t="s">
        <v>163</v>
      </c>
      <c r="U2044" t="s">
        <v>163</v>
      </c>
      <c r="V2044" t="s">
        <v>163</v>
      </c>
    </row>
    <row r="2045" spans="2:22" x14ac:dyDescent="0.35">
      <c r="B2045" t="s">
        <v>163</v>
      </c>
      <c r="C2045" s="79" t="s">
        <v>163</v>
      </c>
      <c r="E2045" t="s">
        <v>163</v>
      </c>
      <c r="F2045" t="s">
        <v>163</v>
      </c>
      <c r="G2045" t="s">
        <v>163</v>
      </c>
      <c r="H2045" t="s">
        <v>163</v>
      </c>
      <c r="I2045" t="s">
        <v>163</v>
      </c>
      <c r="J2045" t="s">
        <v>163</v>
      </c>
      <c r="K2045" t="s">
        <v>163</v>
      </c>
      <c r="L2045" t="s">
        <v>163</v>
      </c>
      <c r="M2045" t="s">
        <v>163</v>
      </c>
      <c r="N2045" t="s">
        <v>163</v>
      </c>
      <c r="O2045" t="s">
        <v>163</v>
      </c>
      <c r="P2045" t="s">
        <v>163</v>
      </c>
      <c r="Q2045" s="80" t="s">
        <v>163</v>
      </c>
      <c r="R2045" s="79"/>
      <c r="T2045" t="s">
        <v>163</v>
      </c>
      <c r="U2045" t="s">
        <v>163</v>
      </c>
      <c r="V2045" t="s">
        <v>163</v>
      </c>
    </row>
    <row r="2046" spans="2:22" x14ac:dyDescent="0.35">
      <c r="B2046" t="s">
        <v>163</v>
      </c>
      <c r="C2046" s="79" t="s">
        <v>163</v>
      </c>
      <c r="E2046" t="s">
        <v>163</v>
      </c>
      <c r="F2046" t="s">
        <v>163</v>
      </c>
      <c r="G2046" t="s">
        <v>163</v>
      </c>
      <c r="H2046" t="s">
        <v>163</v>
      </c>
      <c r="I2046" t="s">
        <v>163</v>
      </c>
      <c r="J2046" t="s">
        <v>163</v>
      </c>
      <c r="K2046" t="s">
        <v>163</v>
      </c>
      <c r="L2046" t="s">
        <v>163</v>
      </c>
      <c r="M2046" t="s">
        <v>163</v>
      </c>
      <c r="N2046" t="s">
        <v>163</v>
      </c>
      <c r="O2046" t="s">
        <v>163</v>
      </c>
      <c r="P2046" t="s">
        <v>163</v>
      </c>
      <c r="Q2046" s="80" t="s">
        <v>163</v>
      </c>
      <c r="R2046" s="79"/>
      <c r="T2046" t="s">
        <v>163</v>
      </c>
      <c r="U2046" t="s">
        <v>163</v>
      </c>
      <c r="V2046" t="s">
        <v>163</v>
      </c>
    </row>
    <row r="2047" spans="2:22" x14ac:dyDescent="0.35">
      <c r="B2047" t="s">
        <v>163</v>
      </c>
      <c r="C2047" s="79" t="s">
        <v>163</v>
      </c>
      <c r="E2047" t="s">
        <v>163</v>
      </c>
      <c r="F2047" t="s">
        <v>163</v>
      </c>
      <c r="G2047" t="s">
        <v>163</v>
      </c>
      <c r="H2047" t="s">
        <v>163</v>
      </c>
      <c r="I2047" t="s">
        <v>163</v>
      </c>
      <c r="J2047" t="s">
        <v>163</v>
      </c>
      <c r="K2047" t="s">
        <v>163</v>
      </c>
      <c r="L2047" t="s">
        <v>163</v>
      </c>
      <c r="M2047" t="s">
        <v>163</v>
      </c>
      <c r="N2047" t="s">
        <v>163</v>
      </c>
      <c r="O2047" t="s">
        <v>163</v>
      </c>
      <c r="P2047" t="s">
        <v>163</v>
      </c>
      <c r="Q2047" s="80" t="s">
        <v>163</v>
      </c>
      <c r="R2047" s="79"/>
      <c r="T2047" t="s">
        <v>163</v>
      </c>
      <c r="U2047" t="s">
        <v>163</v>
      </c>
      <c r="V2047" t="s">
        <v>163</v>
      </c>
    </row>
    <row r="2048" spans="2:22" x14ac:dyDescent="0.35">
      <c r="B2048" t="s">
        <v>163</v>
      </c>
      <c r="C2048" s="79" t="s">
        <v>163</v>
      </c>
      <c r="E2048" t="s">
        <v>163</v>
      </c>
      <c r="F2048" t="s">
        <v>163</v>
      </c>
      <c r="G2048" t="s">
        <v>163</v>
      </c>
      <c r="H2048" t="s">
        <v>163</v>
      </c>
      <c r="I2048" t="s">
        <v>163</v>
      </c>
      <c r="J2048" t="s">
        <v>163</v>
      </c>
      <c r="K2048" t="s">
        <v>163</v>
      </c>
      <c r="L2048" t="s">
        <v>163</v>
      </c>
      <c r="M2048" t="s">
        <v>163</v>
      </c>
      <c r="N2048" t="s">
        <v>163</v>
      </c>
      <c r="O2048" t="s">
        <v>163</v>
      </c>
      <c r="P2048" t="s">
        <v>163</v>
      </c>
      <c r="Q2048" s="80" t="s">
        <v>163</v>
      </c>
      <c r="R2048" s="79"/>
      <c r="T2048" t="s">
        <v>163</v>
      </c>
      <c r="U2048" t="s">
        <v>163</v>
      </c>
      <c r="V2048" t="s">
        <v>163</v>
      </c>
    </row>
    <row r="2049" spans="2:22" x14ac:dyDescent="0.35">
      <c r="B2049" t="s">
        <v>163</v>
      </c>
      <c r="C2049" s="79" t="s">
        <v>163</v>
      </c>
      <c r="E2049" t="s">
        <v>163</v>
      </c>
      <c r="F2049" t="s">
        <v>163</v>
      </c>
      <c r="G2049" t="s">
        <v>163</v>
      </c>
      <c r="H2049" t="s">
        <v>163</v>
      </c>
      <c r="I2049" t="s">
        <v>163</v>
      </c>
      <c r="J2049" t="s">
        <v>163</v>
      </c>
      <c r="K2049" t="s">
        <v>163</v>
      </c>
      <c r="L2049" t="s">
        <v>163</v>
      </c>
      <c r="M2049" t="s">
        <v>163</v>
      </c>
      <c r="N2049" t="s">
        <v>163</v>
      </c>
      <c r="O2049" t="s">
        <v>163</v>
      </c>
      <c r="P2049" t="s">
        <v>163</v>
      </c>
      <c r="Q2049" s="80" t="s">
        <v>163</v>
      </c>
      <c r="R2049" s="79"/>
      <c r="T2049" t="s">
        <v>163</v>
      </c>
      <c r="U2049" t="s">
        <v>163</v>
      </c>
      <c r="V2049" t="s">
        <v>163</v>
      </c>
    </row>
    <row r="2050" spans="2:22" x14ac:dyDescent="0.35">
      <c r="B2050" t="s">
        <v>163</v>
      </c>
      <c r="C2050" s="79" t="s">
        <v>163</v>
      </c>
      <c r="E2050" t="s">
        <v>163</v>
      </c>
      <c r="F2050" t="s">
        <v>163</v>
      </c>
      <c r="G2050" t="s">
        <v>163</v>
      </c>
      <c r="H2050" t="s">
        <v>163</v>
      </c>
      <c r="I2050" t="s">
        <v>163</v>
      </c>
      <c r="J2050" t="s">
        <v>163</v>
      </c>
      <c r="K2050" t="s">
        <v>163</v>
      </c>
      <c r="L2050" t="s">
        <v>163</v>
      </c>
      <c r="M2050" t="s">
        <v>163</v>
      </c>
      <c r="N2050" t="s">
        <v>163</v>
      </c>
      <c r="O2050" t="s">
        <v>163</v>
      </c>
      <c r="P2050" t="s">
        <v>163</v>
      </c>
      <c r="Q2050" s="80" t="s">
        <v>163</v>
      </c>
      <c r="R2050" s="79"/>
      <c r="T2050" t="s">
        <v>163</v>
      </c>
      <c r="U2050" t="s">
        <v>163</v>
      </c>
      <c r="V2050" t="s">
        <v>163</v>
      </c>
    </row>
    <row r="2051" spans="2:22" x14ac:dyDescent="0.35">
      <c r="B2051" t="s">
        <v>163</v>
      </c>
      <c r="C2051" s="79" t="s">
        <v>163</v>
      </c>
      <c r="E2051" t="s">
        <v>163</v>
      </c>
      <c r="F2051" t="s">
        <v>163</v>
      </c>
      <c r="G2051" t="s">
        <v>163</v>
      </c>
      <c r="H2051" t="s">
        <v>163</v>
      </c>
      <c r="I2051" t="s">
        <v>163</v>
      </c>
      <c r="J2051" t="s">
        <v>163</v>
      </c>
      <c r="K2051" t="s">
        <v>163</v>
      </c>
      <c r="L2051" t="s">
        <v>163</v>
      </c>
      <c r="M2051" t="s">
        <v>163</v>
      </c>
      <c r="N2051" t="s">
        <v>163</v>
      </c>
      <c r="O2051" t="s">
        <v>163</v>
      </c>
      <c r="P2051" t="s">
        <v>163</v>
      </c>
      <c r="Q2051" s="80" t="s">
        <v>163</v>
      </c>
      <c r="R2051" s="79"/>
      <c r="T2051" t="s">
        <v>163</v>
      </c>
      <c r="U2051" t="s">
        <v>163</v>
      </c>
      <c r="V2051" t="s">
        <v>163</v>
      </c>
    </row>
    <row r="2052" spans="2:22" x14ac:dyDescent="0.35">
      <c r="B2052" t="s">
        <v>163</v>
      </c>
      <c r="C2052" s="79" t="s">
        <v>163</v>
      </c>
      <c r="E2052" t="s">
        <v>163</v>
      </c>
      <c r="F2052" t="s">
        <v>163</v>
      </c>
      <c r="G2052" t="s">
        <v>163</v>
      </c>
      <c r="H2052" t="s">
        <v>163</v>
      </c>
      <c r="I2052" t="s">
        <v>163</v>
      </c>
      <c r="J2052" t="s">
        <v>163</v>
      </c>
      <c r="K2052" t="s">
        <v>163</v>
      </c>
      <c r="L2052" t="s">
        <v>163</v>
      </c>
      <c r="M2052" t="s">
        <v>163</v>
      </c>
      <c r="N2052" t="s">
        <v>163</v>
      </c>
      <c r="O2052" t="s">
        <v>163</v>
      </c>
      <c r="P2052" t="s">
        <v>163</v>
      </c>
      <c r="Q2052" s="80" t="s">
        <v>163</v>
      </c>
      <c r="R2052" s="79"/>
      <c r="T2052" t="s">
        <v>163</v>
      </c>
      <c r="U2052" t="s">
        <v>163</v>
      </c>
      <c r="V2052" t="s">
        <v>163</v>
      </c>
    </row>
    <row r="2053" spans="2:22" x14ac:dyDescent="0.35">
      <c r="B2053" t="s">
        <v>163</v>
      </c>
      <c r="C2053" s="79" t="s">
        <v>163</v>
      </c>
      <c r="E2053" t="s">
        <v>163</v>
      </c>
      <c r="F2053" t="s">
        <v>163</v>
      </c>
      <c r="G2053" t="s">
        <v>163</v>
      </c>
      <c r="H2053" t="s">
        <v>163</v>
      </c>
      <c r="I2053" t="s">
        <v>163</v>
      </c>
      <c r="J2053" t="s">
        <v>163</v>
      </c>
      <c r="K2053" t="s">
        <v>163</v>
      </c>
      <c r="L2053" t="s">
        <v>163</v>
      </c>
      <c r="M2053" t="s">
        <v>163</v>
      </c>
      <c r="N2053" t="s">
        <v>163</v>
      </c>
      <c r="O2053" t="s">
        <v>163</v>
      </c>
      <c r="P2053" t="s">
        <v>163</v>
      </c>
      <c r="Q2053" s="80" t="s">
        <v>163</v>
      </c>
      <c r="R2053" s="79"/>
      <c r="T2053" t="s">
        <v>163</v>
      </c>
      <c r="U2053" t="s">
        <v>163</v>
      </c>
      <c r="V2053" t="s">
        <v>163</v>
      </c>
    </row>
    <row r="2054" spans="2:22" x14ac:dyDescent="0.35">
      <c r="B2054" t="s">
        <v>163</v>
      </c>
      <c r="C2054" s="79" t="s">
        <v>163</v>
      </c>
      <c r="E2054" t="s">
        <v>163</v>
      </c>
      <c r="F2054" t="s">
        <v>163</v>
      </c>
      <c r="G2054" t="s">
        <v>163</v>
      </c>
      <c r="H2054" t="s">
        <v>163</v>
      </c>
      <c r="I2054" t="s">
        <v>163</v>
      </c>
      <c r="J2054" t="s">
        <v>163</v>
      </c>
      <c r="K2054" t="s">
        <v>163</v>
      </c>
      <c r="L2054" t="s">
        <v>163</v>
      </c>
      <c r="M2054" t="s">
        <v>163</v>
      </c>
      <c r="N2054" t="s">
        <v>163</v>
      </c>
      <c r="O2054" t="s">
        <v>163</v>
      </c>
      <c r="P2054" t="s">
        <v>163</v>
      </c>
      <c r="Q2054" s="80" t="s">
        <v>163</v>
      </c>
      <c r="R2054" s="79"/>
      <c r="T2054" t="s">
        <v>163</v>
      </c>
      <c r="U2054" t="s">
        <v>163</v>
      </c>
      <c r="V2054" t="s">
        <v>163</v>
      </c>
    </row>
    <row r="2055" spans="2:22" x14ac:dyDescent="0.35">
      <c r="B2055" t="s">
        <v>163</v>
      </c>
      <c r="C2055" s="79" t="s">
        <v>163</v>
      </c>
      <c r="E2055" t="s">
        <v>163</v>
      </c>
      <c r="F2055" t="s">
        <v>163</v>
      </c>
      <c r="G2055" t="s">
        <v>163</v>
      </c>
      <c r="H2055" t="s">
        <v>163</v>
      </c>
      <c r="I2055" t="s">
        <v>163</v>
      </c>
      <c r="J2055" t="s">
        <v>163</v>
      </c>
      <c r="K2055" t="s">
        <v>163</v>
      </c>
      <c r="L2055" t="s">
        <v>163</v>
      </c>
      <c r="M2055" t="s">
        <v>163</v>
      </c>
      <c r="N2055" t="s">
        <v>163</v>
      </c>
      <c r="O2055" t="s">
        <v>163</v>
      </c>
      <c r="P2055" t="s">
        <v>163</v>
      </c>
      <c r="Q2055" s="80" t="s">
        <v>163</v>
      </c>
      <c r="R2055" s="79"/>
      <c r="T2055" t="s">
        <v>163</v>
      </c>
      <c r="U2055" t="s">
        <v>163</v>
      </c>
      <c r="V2055" t="s">
        <v>163</v>
      </c>
    </row>
    <row r="2056" spans="2:22" x14ac:dyDescent="0.35">
      <c r="B2056" t="s">
        <v>163</v>
      </c>
      <c r="C2056" s="79" t="s">
        <v>163</v>
      </c>
      <c r="E2056" t="s">
        <v>163</v>
      </c>
      <c r="F2056" t="s">
        <v>163</v>
      </c>
      <c r="G2056" t="s">
        <v>163</v>
      </c>
      <c r="H2056" t="s">
        <v>163</v>
      </c>
      <c r="I2056" t="s">
        <v>163</v>
      </c>
      <c r="J2056" t="s">
        <v>163</v>
      </c>
      <c r="K2056" t="s">
        <v>163</v>
      </c>
      <c r="L2056" t="s">
        <v>163</v>
      </c>
      <c r="M2056" t="s">
        <v>163</v>
      </c>
      <c r="N2056" t="s">
        <v>163</v>
      </c>
      <c r="O2056" t="s">
        <v>163</v>
      </c>
      <c r="P2056" t="s">
        <v>163</v>
      </c>
      <c r="Q2056" s="80" t="s">
        <v>163</v>
      </c>
      <c r="R2056" s="79"/>
      <c r="T2056" t="s">
        <v>163</v>
      </c>
      <c r="U2056" t="s">
        <v>163</v>
      </c>
      <c r="V2056" t="s">
        <v>163</v>
      </c>
    </row>
    <row r="2057" spans="2:22" x14ac:dyDescent="0.35">
      <c r="B2057" t="s">
        <v>163</v>
      </c>
      <c r="C2057" s="79" t="s">
        <v>163</v>
      </c>
      <c r="E2057" t="s">
        <v>163</v>
      </c>
      <c r="F2057" t="s">
        <v>163</v>
      </c>
      <c r="G2057" t="s">
        <v>163</v>
      </c>
      <c r="H2057" t="s">
        <v>163</v>
      </c>
      <c r="I2057" t="s">
        <v>163</v>
      </c>
      <c r="J2057" t="s">
        <v>163</v>
      </c>
      <c r="K2057" t="s">
        <v>163</v>
      </c>
      <c r="L2057" t="s">
        <v>163</v>
      </c>
      <c r="M2057" t="s">
        <v>163</v>
      </c>
      <c r="N2057" t="s">
        <v>163</v>
      </c>
      <c r="O2057" t="s">
        <v>163</v>
      </c>
      <c r="P2057" t="s">
        <v>163</v>
      </c>
      <c r="Q2057" s="80" t="s">
        <v>163</v>
      </c>
      <c r="R2057" s="79"/>
      <c r="T2057" t="s">
        <v>163</v>
      </c>
      <c r="U2057" t="s">
        <v>163</v>
      </c>
      <c r="V2057" t="s">
        <v>163</v>
      </c>
    </row>
    <row r="2058" spans="2:22" x14ac:dyDescent="0.35">
      <c r="B2058" t="s">
        <v>163</v>
      </c>
      <c r="C2058" s="79" t="s">
        <v>163</v>
      </c>
      <c r="E2058" t="s">
        <v>163</v>
      </c>
      <c r="F2058" t="s">
        <v>163</v>
      </c>
      <c r="G2058" t="s">
        <v>163</v>
      </c>
      <c r="H2058" t="s">
        <v>163</v>
      </c>
      <c r="I2058" t="s">
        <v>163</v>
      </c>
      <c r="J2058" t="s">
        <v>163</v>
      </c>
      <c r="K2058" t="s">
        <v>163</v>
      </c>
      <c r="L2058" t="s">
        <v>163</v>
      </c>
      <c r="M2058" t="s">
        <v>163</v>
      </c>
      <c r="N2058" t="s">
        <v>163</v>
      </c>
      <c r="O2058" t="s">
        <v>163</v>
      </c>
      <c r="P2058" t="s">
        <v>163</v>
      </c>
      <c r="Q2058" s="80" t="s">
        <v>163</v>
      </c>
      <c r="R2058" s="79"/>
      <c r="T2058" t="s">
        <v>163</v>
      </c>
      <c r="U2058" t="s">
        <v>163</v>
      </c>
      <c r="V2058" t="s">
        <v>163</v>
      </c>
    </row>
    <row r="2059" spans="2:22" x14ac:dyDescent="0.35">
      <c r="B2059" t="s">
        <v>163</v>
      </c>
      <c r="C2059" s="79" t="s">
        <v>163</v>
      </c>
      <c r="E2059" t="s">
        <v>163</v>
      </c>
      <c r="F2059" t="s">
        <v>163</v>
      </c>
      <c r="G2059" t="s">
        <v>163</v>
      </c>
      <c r="H2059" t="s">
        <v>163</v>
      </c>
      <c r="I2059" t="s">
        <v>163</v>
      </c>
      <c r="J2059" t="s">
        <v>163</v>
      </c>
      <c r="K2059" t="s">
        <v>163</v>
      </c>
      <c r="L2059" t="s">
        <v>163</v>
      </c>
      <c r="M2059" t="s">
        <v>163</v>
      </c>
      <c r="N2059" t="s">
        <v>163</v>
      </c>
      <c r="O2059" t="s">
        <v>163</v>
      </c>
      <c r="P2059" t="s">
        <v>163</v>
      </c>
      <c r="Q2059" s="80" t="s">
        <v>163</v>
      </c>
      <c r="R2059" s="79"/>
      <c r="T2059" t="s">
        <v>163</v>
      </c>
      <c r="U2059" t="s">
        <v>163</v>
      </c>
      <c r="V2059" t="s">
        <v>163</v>
      </c>
    </row>
    <row r="2060" spans="2:22" x14ac:dyDescent="0.35">
      <c r="B2060" t="s">
        <v>163</v>
      </c>
      <c r="C2060" s="79" t="s">
        <v>163</v>
      </c>
      <c r="E2060" t="s">
        <v>163</v>
      </c>
      <c r="F2060" t="s">
        <v>163</v>
      </c>
      <c r="G2060" t="s">
        <v>163</v>
      </c>
      <c r="H2060" t="s">
        <v>163</v>
      </c>
      <c r="I2060" t="s">
        <v>163</v>
      </c>
      <c r="J2060" t="s">
        <v>163</v>
      </c>
      <c r="K2060" t="s">
        <v>163</v>
      </c>
      <c r="L2060" t="s">
        <v>163</v>
      </c>
      <c r="M2060" t="s">
        <v>163</v>
      </c>
      <c r="N2060" t="s">
        <v>163</v>
      </c>
      <c r="O2060" t="s">
        <v>163</v>
      </c>
      <c r="P2060" t="s">
        <v>163</v>
      </c>
      <c r="Q2060" s="80" t="s">
        <v>163</v>
      </c>
      <c r="R2060" s="79"/>
      <c r="T2060" t="s">
        <v>163</v>
      </c>
      <c r="U2060" t="s">
        <v>163</v>
      </c>
      <c r="V2060" t="s">
        <v>163</v>
      </c>
    </row>
    <row r="2061" spans="2:22" x14ac:dyDescent="0.35">
      <c r="B2061" t="s">
        <v>163</v>
      </c>
      <c r="C2061" s="79" t="s">
        <v>163</v>
      </c>
      <c r="E2061" t="s">
        <v>163</v>
      </c>
      <c r="F2061" t="s">
        <v>163</v>
      </c>
      <c r="G2061" t="s">
        <v>163</v>
      </c>
      <c r="H2061" t="s">
        <v>163</v>
      </c>
      <c r="I2061" t="s">
        <v>163</v>
      </c>
      <c r="J2061" t="s">
        <v>163</v>
      </c>
      <c r="K2061" t="s">
        <v>163</v>
      </c>
      <c r="L2061" t="s">
        <v>163</v>
      </c>
      <c r="M2061" t="s">
        <v>163</v>
      </c>
      <c r="N2061" t="s">
        <v>163</v>
      </c>
      <c r="O2061" t="s">
        <v>163</v>
      </c>
      <c r="P2061" t="s">
        <v>163</v>
      </c>
      <c r="Q2061" s="80" t="s">
        <v>163</v>
      </c>
      <c r="R2061" s="79"/>
      <c r="T2061" t="s">
        <v>163</v>
      </c>
      <c r="U2061" t="s">
        <v>163</v>
      </c>
      <c r="V2061" t="s">
        <v>163</v>
      </c>
    </row>
    <row r="2062" spans="2:22" x14ac:dyDescent="0.35">
      <c r="B2062" t="s">
        <v>163</v>
      </c>
      <c r="C2062" s="79" t="s">
        <v>163</v>
      </c>
      <c r="E2062" t="s">
        <v>163</v>
      </c>
      <c r="F2062" t="s">
        <v>163</v>
      </c>
      <c r="G2062" t="s">
        <v>163</v>
      </c>
      <c r="H2062" t="s">
        <v>163</v>
      </c>
      <c r="I2062" t="s">
        <v>163</v>
      </c>
      <c r="J2062" t="s">
        <v>163</v>
      </c>
      <c r="K2062" t="s">
        <v>163</v>
      </c>
      <c r="L2062" t="s">
        <v>163</v>
      </c>
      <c r="M2062" t="s">
        <v>163</v>
      </c>
      <c r="N2062" t="s">
        <v>163</v>
      </c>
      <c r="O2062" t="s">
        <v>163</v>
      </c>
      <c r="P2062" t="s">
        <v>163</v>
      </c>
      <c r="Q2062" s="80" t="s">
        <v>163</v>
      </c>
      <c r="R2062" s="79"/>
      <c r="T2062" t="s">
        <v>163</v>
      </c>
      <c r="U2062" t="s">
        <v>163</v>
      </c>
      <c r="V2062" t="s">
        <v>163</v>
      </c>
    </row>
    <row r="2063" spans="2:22" x14ac:dyDescent="0.35">
      <c r="B2063" t="s">
        <v>163</v>
      </c>
      <c r="C2063" s="79" t="s">
        <v>163</v>
      </c>
      <c r="E2063" t="s">
        <v>163</v>
      </c>
      <c r="F2063" t="s">
        <v>163</v>
      </c>
      <c r="G2063" t="s">
        <v>163</v>
      </c>
      <c r="H2063" t="s">
        <v>163</v>
      </c>
      <c r="I2063" t="s">
        <v>163</v>
      </c>
      <c r="J2063" t="s">
        <v>163</v>
      </c>
      <c r="K2063" t="s">
        <v>163</v>
      </c>
      <c r="L2063" t="s">
        <v>163</v>
      </c>
      <c r="M2063" t="s">
        <v>163</v>
      </c>
      <c r="N2063" t="s">
        <v>163</v>
      </c>
      <c r="O2063" t="s">
        <v>163</v>
      </c>
      <c r="P2063" t="s">
        <v>163</v>
      </c>
      <c r="Q2063" s="80" t="s">
        <v>163</v>
      </c>
      <c r="R2063" s="79"/>
      <c r="T2063" t="s">
        <v>163</v>
      </c>
      <c r="U2063" t="s">
        <v>163</v>
      </c>
      <c r="V2063" t="s">
        <v>163</v>
      </c>
    </row>
    <row r="2064" spans="2:22" x14ac:dyDescent="0.35">
      <c r="B2064" t="s">
        <v>163</v>
      </c>
      <c r="C2064" s="79" t="s">
        <v>163</v>
      </c>
      <c r="E2064" t="s">
        <v>163</v>
      </c>
      <c r="F2064" t="s">
        <v>163</v>
      </c>
      <c r="G2064" t="s">
        <v>163</v>
      </c>
      <c r="H2064" t="s">
        <v>163</v>
      </c>
      <c r="I2064" t="s">
        <v>163</v>
      </c>
      <c r="J2064" t="s">
        <v>163</v>
      </c>
      <c r="K2064" t="s">
        <v>163</v>
      </c>
      <c r="L2064" t="s">
        <v>163</v>
      </c>
      <c r="M2064" t="s">
        <v>163</v>
      </c>
      <c r="N2064" t="s">
        <v>163</v>
      </c>
      <c r="O2064" t="s">
        <v>163</v>
      </c>
      <c r="P2064" t="s">
        <v>163</v>
      </c>
      <c r="Q2064" s="80" t="s">
        <v>163</v>
      </c>
      <c r="R2064" s="79"/>
      <c r="T2064" t="s">
        <v>163</v>
      </c>
      <c r="U2064" t="s">
        <v>163</v>
      </c>
      <c r="V2064" t="s">
        <v>163</v>
      </c>
    </row>
    <row r="2065" spans="2:22" x14ac:dyDescent="0.35">
      <c r="B2065" t="s">
        <v>163</v>
      </c>
      <c r="C2065" s="79" t="s">
        <v>163</v>
      </c>
      <c r="E2065" t="s">
        <v>163</v>
      </c>
      <c r="F2065" t="s">
        <v>163</v>
      </c>
      <c r="G2065" t="s">
        <v>163</v>
      </c>
      <c r="H2065" t="s">
        <v>163</v>
      </c>
      <c r="I2065" t="s">
        <v>163</v>
      </c>
      <c r="J2065" t="s">
        <v>163</v>
      </c>
      <c r="K2065" t="s">
        <v>163</v>
      </c>
      <c r="L2065" t="s">
        <v>163</v>
      </c>
      <c r="M2065" t="s">
        <v>163</v>
      </c>
      <c r="N2065" t="s">
        <v>163</v>
      </c>
      <c r="O2065" t="s">
        <v>163</v>
      </c>
      <c r="P2065" t="s">
        <v>163</v>
      </c>
      <c r="Q2065" s="80" t="s">
        <v>163</v>
      </c>
      <c r="R2065" s="79"/>
      <c r="T2065" t="s">
        <v>163</v>
      </c>
      <c r="U2065" t="s">
        <v>163</v>
      </c>
      <c r="V2065" t="s">
        <v>163</v>
      </c>
    </row>
    <row r="2066" spans="2:22" x14ac:dyDescent="0.35">
      <c r="B2066" t="s">
        <v>163</v>
      </c>
      <c r="C2066" s="79" t="s">
        <v>163</v>
      </c>
      <c r="E2066" t="s">
        <v>163</v>
      </c>
      <c r="F2066" t="s">
        <v>163</v>
      </c>
      <c r="G2066" t="s">
        <v>163</v>
      </c>
      <c r="H2066" t="s">
        <v>163</v>
      </c>
      <c r="I2066" t="s">
        <v>163</v>
      </c>
      <c r="J2066" t="s">
        <v>163</v>
      </c>
      <c r="K2066" t="s">
        <v>163</v>
      </c>
      <c r="L2066" t="s">
        <v>163</v>
      </c>
      <c r="M2066" t="s">
        <v>163</v>
      </c>
      <c r="N2066" t="s">
        <v>163</v>
      </c>
      <c r="O2066" t="s">
        <v>163</v>
      </c>
      <c r="P2066" t="s">
        <v>163</v>
      </c>
      <c r="Q2066" s="80" t="s">
        <v>163</v>
      </c>
      <c r="R2066" s="79"/>
      <c r="T2066" t="s">
        <v>163</v>
      </c>
      <c r="U2066" t="s">
        <v>163</v>
      </c>
      <c r="V2066" t="s">
        <v>163</v>
      </c>
    </row>
    <row r="2067" spans="2:22" x14ac:dyDescent="0.35">
      <c r="B2067" t="s">
        <v>163</v>
      </c>
      <c r="C2067" s="79" t="s">
        <v>163</v>
      </c>
      <c r="E2067" t="s">
        <v>163</v>
      </c>
      <c r="F2067" t="s">
        <v>163</v>
      </c>
      <c r="G2067" t="s">
        <v>163</v>
      </c>
      <c r="H2067" t="s">
        <v>163</v>
      </c>
      <c r="I2067" t="s">
        <v>163</v>
      </c>
      <c r="J2067" t="s">
        <v>163</v>
      </c>
      <c r="K2067" t="s">
        <v>163</v>
      </c>
      <c r="L2067" t="s">
        <v>163</v>
      </c>
      <c r="M2067" t="s">
        <v>163</v>
      </c>
      <c r="N2067" t="s">
        <v>163</v>
      </c>
      <c r="O2067" t="s">
        <v>163</v>
      </c>
      <c r="P2067" t="s">
        <v>163</v>
      </c>
      <c r="Q2067" s="80" t="s">
        <v>163</v>
      </c>
      <c r="R2067" s="79"/>
      <c r="T2067" t="s">
        <v>163</v>
      </c>
      <c r="U2067" t="s">
        <v>163</v>
      </c>
      <c r="V2067" t="s">
        <v>163</v>
      </c>
    </row>
    <row r="2068" spans="2:22" x14ac:dyDescent="0.35">
      <c r="B2068" t="s">
        <v>163</v>
      </c>
      <c r="C2068" s="79" t="s">
        <v>163</v>
      </c>
      <c r="E2068" t="s">
        <v>163</v>
      </c>
      <c r="F2068" t="s">
        <v>163</v>
      </c>
      <c r="G2068" t="s">
        <v>163</v>
      </c>
      <c r="H2068" t="s">
        <v>163</v>
      </c>
      <c r="I2068" t="s">
        <v>163</v>
      </c>
      <c r="J2068" t="s">
        <v>163</v>
      </c>
      <c r="K2068" t="s">
        <v>163</v>
      </c>
      <c r="L2068" t="s">
        <v>163</v>
      </c>
      <c r="M2068" t="s">
        <v>163</v>
      </c>
      <c r="N2068" t="s">
        <v>163</v>
      </c>
      <c r="O2068" t="s">
        <v>163</v>
      </c>
      <c r="P2068" t="s">
        <v>163</v>
      </c>
      <c r="Q2068" s="80" t="s">
        <v>163</v>
      </c>
      <c r="R2068" s="79"/>
      <c r="T2068" t="s">
        <v>163</v>
      </c>
      <c r="U2068" t="s">
        <v>163</v>
      </c>
      <c r="V2068" t="s">
        <v>163</v>
      </c>
    </row>
    <row r="2069" spans="2:22" x14ac:dyDescent="0.35">
      <c r="B2069" t="s">
        <v>163</v>
      </c>
      <c r="C2069" s="79" t="s">
        <v>163</v>
      </c>
      <c r="E2069" t="s">
        <v>163</v>
      </c>
      <c r="F2069" t="s">
        <v>163</v>
      </c>
      <c r="G2069" t="s">
        <v>163</v>
      </c>
      <c r="H2069" t="s">
        <v>163</v>
      </c>
      <c r="I2069" t="s">
        <v>163</v>
      </c>
      <c r="J2069" t="s">
        <v>163</v>
      </c>
      <c r="K2069" t="s">
        <v>163</v>
      </c>
      <c r="L2069" t="s">
        <v>163</v>
      </c>
      <c r="M2069" t="s">
        <v>163</v>
      </c>
      <c r="N2069" t="s">
        <v>163</v>
      </c>
      <c r="O2069" t="s">
        <v>163</v>
      </c>
      <c r="P2069" t="s">
        <v>163</v>
      </c>
      <c r="Q2069" s="80" t="s">
        <v>163</v>
      </c>
      <c r="R2069" s="79"/>
      <c r="T2069" t="s">
        <v>163</v>
      </c>
      <c r="U2069" t="s">
        <v>163</v>
      </c>
      <c r="V2069" t="s">
        <v>163</v>
      </c>
    </row>
    <row r="2070" spans="2:22" x14ac:dyDescent="0.35">
      <c r="B2070" t="s">
        <v>163</v>
      </c>
      <c r="C2070" s="79" t="s">
        <v>163</v>
      </c>
      <c r="E2070" t="s">
        <v>163</v>
      </c>
      <c r="F2070" t="s">
        <v>163</v>
      </c>
      <c r="G2070" t="s">
        <v>163</v>
      </c>
      <c r="H2070" t="s">
        <v>163</v>
      </c>
      <c r="I2070" t="s">
        <v>163</v>
      </c>
      <c r="J2070" t="s">
        <v>163</v>
      </c>
      <c r="K2070" t="s">
        <v>163</v>
      </c>
      <c r="L2070" t="s">
        <v>163</v>
      </c>
      <c r="M2070" t="s">
        <v>163</v>
      </c>
      <c r="N2070" t="s">
        <v>163</v>
      </c>
      <c r="O2070" t="s">
        <v>163</v>
      </c>
      <c r="P2070" t="s">
        <v>163</v>
      </c>
      <c r="Q2070" s="80" t="s">
        <v>163</v>
      </c>
      <c r="R2070" s="79"/>
      <c r="T2070" t="s">
        <v>163</v>
      </c>
      <c r="U2070" t="s">
        <v>163</v>
      </c>
      <c r="V2070" t="s">
        <v>163</v>
      </c>
    </row>
    <row r="2071" spans="2:22" x14ac:dyDescent="0.35">
      <c r="B2071" t="s">
        <v>163</v>
      </c>
      <c r="C2071" s="79" t="s">
        <v>163</v>
      </c>
      <c r="E2071" t="s">
        <v>163</v>
      </c>
      <c r="F2071" t="s">
        <v>163</v>
      </c>
      <c r="G2071" t="s">
        <v>163</v>
      </c>
      <c r="H2071" t="s">
        <v>163</v>
      </c>
      <c r="I2071" t="s">
        <v>163</v>
      </c>
      <c r="J2071" t="s">
        <v>163</v>
      </c>
      <c r="K2071" t="s">
        <v>163</v>
      </c>
      <c r="L2071" t="s">
        <v>163</v>
      </c>
      <c r="M2071" t="s">
        <v>163</v>
      </c>
      <c r="N2071" t="s">
        <v>163</v>
      </c>
      <c r="O2071" t="s">
        <v>163</v>
      </c>
      <c r="P2071" t="s">
        <v>163</v>
      </c>
      <c r="Q2071" s="80" t="s">
        <v>163</v>
      </c>
      <c r="R2071" s="79"/>
      <c r="T2071" t="s">
        <v>163</v>
      </c>
      <c r="U2071" t="s">
        <v>163</v>
      </c>
      <c r="V2071" t="s">
        <v>163</v>
      </c>
    </row>
    <row r="2072" spans="2:22" x14ac:dyDescent="0.35">
      <c r="B2072" t="s">
        <v>163</v>
      </c>
      <c r="C2072" s="79" t="s">
        <v>163</v>
      </c>
      <c r="E2072" t="s">
        <v>163</v>
      </c>
      <c r="F2072" t="s">
        <v>163</v>
      </c>
      <c r="G2072" t="s">
        <v>163</v>
      </c>
      <c r="H2072" t="s">
        <v>163</v>
      </c>
      <c r="I2072" t="s">
        <v>163</v>
      </c>
      <c r="J2072" t="s">
        <v>163</v>
      </c>
      <c r="K2072" t="s">
        <v>163</v>
      </c>
      <c r="L2072" t="s">
        <v>163</v>
      </c>
      <c r="M2072" t="s">
        <v>163</v>
      </c>
      <c r="N2072" t="s">
        <v>163</v>
      </c>
      <c r="O2072" t="s">
        <v>163</v>
      </c>
      <c r="P2072" t="s">
        <v>163</v>
      </c>
      <c r="Q2072" s="80" t="s">
        <v>163</v>
      </c>
      <c r="R2072" s="79"/>
      <c r="T2072" t="s">
        <v>163</v>
      </c>
      <c r="U2072" t="s">
        <v>163</v>
      </c>
      <c r="V2072" t="s">
        <v>163</v>
      </c>
    </row>
    <row r="2073" spans="2:22" x14ac:dyDescent="0.35">
      <c r="B2073" t="s">
        <v>163</v>
      </c>
      <c r="C2073" s="79" t="s">
        <v>163</v>
      </c>
      <c r="E2073" t="s">
        <v>163</v>
      </c>
      <c r="F2073" t="s">
        <v>163</v>
      </c>
      <c r="G2073" t="s">
        <v>163</v>
      </c>
      <c r="H2073" t="s">
        <v>163</v>
      </c>
      <c r="I2073" t="s">
        <v>163</v>
      </c>
      <c r="J2073" t="s">
        <v>163</v>
      </c>
      <c r="K2073" t="s">
        <v>163</v>
      </c>
      <c r="L2073" t="s">
        <v>163</v>
      </c>
      <c r="M2073" t="s">
        <v>163</v>
      </c>
      <c r="N2073" t="s">
        <v>163</v>
      </c>
      <c r="O2073" t="s">
        <v>163</v>
      </c>
      <c r="P2073" t="s">
        <v>163</v>
      </c>
      <c r="Q2073" s="80" t="s">
        <v>163</v>
      </c>
      <c r="R2073" s="79"/>
      <c r="T2073" t="s">
        <v>163</v>
      </c>
      <c r="U2073" t="s">
        <v>163</v>
      </c>
      <c r="V2073" t="s">
        <v>163</v>
      </c>
    </row>
    <row r="2074" spans="2:22" x14ac:dyDescent="0.35">
      <c r="B2074" t="s">
        <v>163</v>
      </c>
      <c r="C2074" s="79" t="s">
        <v>163</v>
      </c>
      <c r="E2074" t="s">
        <v>163</v>
      </c>
      <c r="F2074" t="s">
        <v>163</v>
      </c>
      <c r="G2074" t="s">
        <v>163</v>
      </c>
      <c r="H2074" t="s">
        <v>163</v>
      </c>
      <c r="I2074" t="s">
        <v>163</v>
      </c>
      <c r="J2074" t="s">
        <v>163</v>
      </c>
      <c r="K2074" t="s">
        <v>163</v>
      </c>
      <c r="L2074" t="s">
        <v>163</v>
      </c>
      <c r="M2074" t="s">
        <v>163</v>
      </c>
      <c r="N2074" t="s">
        <v>163</v>
      </c>
      <c r="O2074" t="s">
        <v>163</v>
      </c>
      <c r="P2074" t="s">
        <v>163</v>
      </c>
      <c r="Q2074" s="80" t="s">
        <v>163</v>
      </c>
      <c r="R2074" s="79"/>
      <c r="T2074" t="s">
        <v>163</v>
      </c>
      <c r="U2074" t="s">
        <v>163</v>
      </c>
      <c r="V2074" t="s">
        <v>163</v>
      </c>
    </row>
    <row r="2075" spans="2:22" x14ac:dyDescent="0.35">
      <c r="B2075" t="s">
        <v>163</v>
      </c>
      <c r="C2075" s="79" t="s">
        <v>163</v>
      </c>
      <c r="E2075" t="s">
        <v>163</v>
      </c>
      <c r="F2075" t="s">
        <v>163</v>
      </c>
      <c r="G2075" t="s">
        <v>163</v>
      </c>
      <c r="H2075" t="s">
        <v>163</v>
      </c>
      <c r="I2075" t="s">
        <v>163</v>
      </c>
      <c r="J2075" t="s">
        <v>163</v>
      </c>
      <c r="K2075" t="s">
        <v>163</v>
      </c>
      <c r="L2075" t="s">
        <v>163</v>
      </c>
      <c r="M2075" t="s">
        <v>163</v>
      </c>
      <c r="N2075" t="s">
        <v>163</v>
      </c>
      <c r="O2075" t="s">
        <v>163</v>
      </c>
      <c r="P2075" t="s">
        <v>163</v>
      </c>
      <c r="Q2075" s="80" t="s">
        <v>163</v>
      </c>
      <c r="R2075" s="79"/>
      <c r="T2075" t="s">
        <v>163</v>
      </c>
      <c r="U2075" t="s">
        <v>163</v>
      </c>
      <c r="V2075" t="s">
        <v>163</v>
      </c>
    </row>
    <row r="2076" spans="2:22" x14ac:dyDescent="0.35">
      <c r="B2076" t="s">
        <v>163</v>
      </c>
      <c r="C2076" s="79" t="s">
        <v>163</v>
      </c>
      <c r="E2076" t="s">
        <v>163</v>
      </c>
      <c r="F2076" t="s">
        <v>163</v>
      </c>
      <c r="G2076" t="s">
        <v>163</v>
      </c>
      <c r="H2076" t="s">
        <v>163</v>
      </c>
      <c r="I2076" t="s">
        <v>163</v>
      </c>
      <c r="J2076" t="s">
        <v>163</v>
      </c>
      <c r="K2076" t="s">
        <v>163</v>
      </c>
      <c r="L2076" t="s">
        <v>163</v>
      </c>
      <c r="M2076" t="s">
        <v>163</v>
      </c>
      <c r="N2076" t="s">
        <v>163</v>
      </c>
      <c r="O2076" t="s">
        <v>163</v>
      </c>
      <c r="P2076" t="s">
        <v>163</v>
      </c>
      <c r="Q2076" s="80" t="s">
        <v>163</v>
      </c>
      <c r="R2076" s="79"/>
      <c r="T2076" t="s">
        <v>163</v>
      </c>
      <c r="U2076" t="s">
        <v>163</v>
      </c>
      <c r="V2076" t="s">
        <v>163</v>
      </c>
    </row>
    <row r="2077" spans="2:22" x14ac:dyDescent="0.35">
      <c r="B2077" t="s">
        <v>163</v>
      </c>
      <c r="C2077" s="79" t="s">
        <v>163</v>
      </c>
      <c r="E2077" t="s">
        <v>163</v>
      </c>
      <c r="F2077" t="s">
        <v>163</v>
      </c>
      <c r="G2077" t="s">
        <v>163</v>
      </c>
      <c r="H2077" t="s">
        <v>163</v>
      </c>
      <c r="I2077" t="s">
        <v>163</v>
      </c>
      <c r="J2077" t="s">
        <v>163</v>
      </c>
      <c r="K2077" t="s">
        <v>163</v>
      </c>
      <c r="L2077" t="s">
        <v>163</v>
      </c>
      <c r="M2077" t="s">
        <v>163</v>
      </c>
      <c r="N2077" t="s">
        <v>163</v>
      </c>
      <c r="O2077" t="s">
        <v>163</v>
      </c>
      <c r="P2077" t="s">
        <v>163</v>
      </c>
      <c r="Q2077" s="80" t="s">
        <v>163</v>
      </c>
      <c r="R2077" s="79"/>
      <c r="T2077" t="s">
        <v>163</v>
      </c>
      <c r="U2077" t="s">
        <v>163</v>
      </c>
      <c r="V2077" t="s">
        <v>163</v>
      </c>
    </row>
    <row r="2078" spans="2:22" x14ac:dyDescent="0.35">
      <c r="B2078" t="s">
        <v>163</v>
      </c>
      <c r="C2078" s="79" t="s">
        <v>163</v>
      </c>
      <c r="E2078" t="s">
        <v>163</v>
      </c>
      <c r="F2078" t="s">
        <v>163</v>
      </c>
      <c r="G2078" t="s">
        <v>163</v>
      </c>
      <c r="H2078" t="s">
        <v>163</v>
      </c>
      <c r="I2078" t="s">
        <v>163</v>
      </c>
      <c r="J2078" t="s">
        <v>163</v>
      </c>
      <c r="K2078" t="s">
        <v>163</v>
      </c>
      <c r="L2078" t="s">
        <v>163</v>
      </c>
      <c r="M2078" t="s">
        <v>163</v>
      </c>
      <c r="N2078" t="s">
        <v>163</v>
      </c>
      <c r="O2078" t="s">
        <v>163</v>
      </c>
      <c r="P2078" t="s">
        <v>163</v>
      </c>
      <c r="Q2078" s="80" t="s">
        <v>163</v>
      </c>
      <c r="R2078" s="79"/>
      <c r="T2078" t="s">
        <v>163</v>
      </c>
      <c r="U2078" t="s">
        <v>163</v>
      </c>
      <c r="V2078" t="s">
        <v>163</v>
      </c>
    </row>
    <row r="2079" spans="2:22" x14ac:dyDescent="0.35">
      <c r="B2079" t="s">
        <v>163</v>
      </c>
      <c r="C2079" s="79" t="s">
        <v>163</v>
      </c>
      <c r="E2079" t="s">
        <v>163</v>
      </c>
      <c r="F2079" t="s">
        <v>163</v>
      </c>
      <c r="G2079" t="s">
        <v>163</v>
      </c>
      <c r="H2079" t="s">
        <v>163</v>
      </c>
      <c r="I2079" t="s">
        <v>163</v>
      </c>
      <c r="J2079" t="s">
        <v>163</v>
      </c>
      <c r="K2079" t="s">
        <v>163</v>
      </c>
      <c r="L2079" t="s">
        <v>163</v>
      </c>
      <c r="M2079" t="s">
        <v>163</v>
      </c>
      <c r="N2079" t="s">
        <v>163</v>
      </c>
      <c r="O2079" t="s">
        <v>163</v>
      </c>
      <c r="P2079" t="s">
        <v>163</v>
      </c>
      <c r="Q2079" s="80" t="s">
        <v>163</v>
      </c>
      <c r="R2079" s="79"/>
      <c r="T2079" t="s">
        <v>163</v>
      </c>
      <c r="U2079" t="s">
        <v>163</v>
      </c>
      <c r="V2079" t="s">
        <v>163</v>
      </c>
    </row>
    <row r="2080" spans="2:22" x14ac:dyDescent="0.35">
      <c r="B2080" t="s">
        <v>163</v>
      </c>
      <c r="C2080" s="79" t="s">
        <v>163</v>
      </c>
      <c r="E2080" t="s">
        <v>163</v>
      </c>
      <c r="F2080" t="s">
        <v>163</v>
      </c>
      <c r="G2080" t="s">
        <v>163</v>
      </c>
      <c r="H2080" t="s">
        <v>163</v>
      </c>
      <c r="I2080" t="s">
        <v>163</v>
      </c>
      <c r="J2080" t="s">
        <v>163</v>
      </c>
      <c r="K2080" t="s">
        <v>163</v>
      </c>
      <c r="L2080" t="s">
        <v>163</v>
      </c>
      <c r="M2080" t="s">
        <v>163</v>
      </c>
      <c r="N2080" t="s">
        <v>163</v>
      </c>
      <c r="O2080" t="s">
        <v>163</v>
      </c>
      <c r="P2080" t="s">
        <v>163</v>
      </c>
      <c r="Q2080" s="80" t="s">
        <v>163</v>
      </c>
      <c r="R2080" s="79"/>
      <c r="T2080" t="s">
        <v>163</v>
      </c>
      <c r="U2080" t="s">
        <v>163</v>
      </c>
      <c r="V2080" t="s">
        <v>163</v>
      </c>
    </row>
    <row r="2081" spans="2:22" x14ac:dyDescent="0.35">
      <c r="B2081" t="s">
        <v>163</v>
      </c>
      <c r="C2081" s="79" t="s">
        <v>163</v>
      </c>
      <c r="E2081" t="s">
        <v>163</v>
      </c>
      <c r="F2081" t="s">
        <v>163</v>
      </c>
      <c r="G2081" t="s">
        <v>163</v>
      </c>
      <c r="H2081" t="s">
        <v>163</v>
      </c>
      <c r="I2081" t="s">
        <v>163</v>
      </c>
      <c r="J2081" t="s">
        <v>163</v>
      </c>
      <c r="K2081" t="s">
        <v>163</v>
      </c>
      <c r="L2081" t="s">
        <v>163</v>
      </c>
      <c r="M2081" t="s">
        <v>163</v>
      </c>
      <c r="N2081" t="s">
        <v>163</v>
      </c>
      <c r="O2081" t="s">
        <v>163</v>
      </c>
      <c r="P2081" t="s">
        <v>163</v>
      </c>
      <c r="Q2081" s="80" t="s">
        <v>163</v>
      </c>
      <c r="R2081" s="79"/>
      <c r="T2081" t="s">
        <v>163</v>
      </c>
      <c r="U2081" t="s">
        <v>163</v>
      </c>
      <c r="V2081" t="s">
        <v>163</v>
      </c>
    </row>
    <row r="2082" spans="2:22" x14ac:dyDescent="0.35">
      <c r="B2082" t="s">
        <v>163</v>
      </c>
      <c r="C2082" s="79" t="s">
        <v>163</v>
      </c>
      <c r="E2082" t="s">
        <v>163</v>
      </c>
      <c r="F2082" t="s">
        <v>163</v>
      </c>
      <c r="G2082" t="s">
        <v>163</v>
      </c>
      <c r="H2082" t="s">
        <v>163</v>
      </c>
      <c r="I2082" t="s">
        <v>163</v>
      </c>
      <c r="J2082" t="s">
        <v>163</v>
      </c>
      <c r="K2082" t="s">
        <v>163</v>
      </c>
      <c r="L2082" t="s">
        <v>163</v>
      </c>
      <c r="M2082" t="s">
        <v>163</v>
      </c>
      <c r="N2082" t="s">
        <v>163</v>
      </c>
      <c r="O2082" t="s">
        <v>163</v>
      </c>
      <c r="P2082" t="s">
        <v>163</v>
      </c>
      <c r="Q2082" s="80" t="s">
        <v>163</v>
      </c>
      <c r="R2082" s="79"/>
      <c r="T2082" t="s">
        <v>163</v>
      </c>
      <c r="U2082" t="s">
        <v>163</v>
      </c>
      <c r="V2082" t="s">
        <v>163</v>
      </c>
    </row>
    <row r="2083" spans="2:22" x14ac:dyDescent="0.35">
      <c r="B2083" t="s">
        <v>163</v>
      </c>
      <c r="C2083" s="79" t="s">
        <v>163</v>
      </c>
      <c r="E2083" t="s">
        <v>163</v>
      </c>
      <c r="F2083" t="s">
        <v>163</v>
      </c>
      <c r="G2083" t="s">
        <v>163</v>
      </c>
      <c r="H2083" t="s">
        <v>163</v>
      </c>
      <c r="I2083" t="s">
        <v>163</v>
      </c>
      <c r="J2083" t="s">
        <v>163</v>
      </c>
      <c r="K2083" t="s">
        <v>163</v>
      </c>
      <c r="L2083" t="s">
        <v>163</v>
      </c>
      <c r="M2083" t="s">
        <v>163</v>
      </c>
      <c r="N2083" t="s">
        <v>163</v>
      </c>
      <c r="O2083" t="s">
        <v>163</v>
      </c>
      <c r="P2083" t="s">
        <v>163</v>
      </c>
      <c r="Q2083" s="80" t="s">
        <v>163</v>
      </c>
      <c r="R2083" s="79"/>
      <c r="T2083" t="s">
        <v>163</v>
      </c>
      <c r="U2083" t="s">
        <v>163</v>
      </c>
      <c r="V2083" t="s">
        <v>163</v>
      </c>
    </row>
    <row r="2084" spans="2:22" x14ac:dyDescent="0.35">
      <c r="B2084" t="s">
        <v>163</v>
      </c>
      <c r="C2084" s="79" t="s">
        <v>163</v>
      </c>
      <c r="E2084" t="s">
        <v>163</v>
      </c>
      <c r="F2084" t="s">
        <v>163</v>
      </c>
      <c r="G2084" t="s">
        <v>163</v>
      </c>
      <c r="H2084" t="s">
        <v>163</v>
      </c>
      <c r="I2084" t="s">
        <v>163</v>
      </c>
      <c r="J2084" t="s">
        <v>163</v>
      </c>
      <c r="K2084" t="s">
        <v>163</v>
      </c>
      <c r="L2084" t="s">
        <v>163</v>
      </c>
      <c r="M2084" t="s">
        <v>163</v>
      </c>
      <c r="N2084" t="s">
        <v>163</v>
      </c>
      <c r="O2084" t="s">
        <v>163</v>
      </c>
      <c r="P2084" t="s">
        <v>163</v>
      </c>
      <c r="Q2084" s="80" t="s">
        <v>163</v>
      </c>
      <c r="R2084" s="79"/>
      <c r="T2084" t="s">
        <v>163</v>
      </c>
      <c r="U2084" t="s">
        <v>163</v>
      </c>
      <c r="V2084" t="s">
        <v>163</v>
      </c>
    </row>
    <row r="2085" spans="2:22" x14ac:dyDescent="0.35">
      <c r="B2085" t="s">
        <v>163</v>
      </c>
      <c r="C2085" s="79" t="s">
        <v>163</v>
      </c>
      <c r="E2085" t="s">
        <v>163</v>
      </c>
      <c r="F2085" t="s">
        <v>163</v>
      </c>
      <c r="G2085" t="s">
        <v>163</v>
      </c>
      <c r="H2085" t="s">
        <v>163</v>
      </c>
      <c r="I2085" t="s">
        <v>163</v>
      </c>
      <c r="J2085" t="s">
        <v>163</v>
      </c>
      <c r="K2085" t="s">
        <v>163</v>
      </c>
      <c r="L2085" t="s">
        <v>163</v>
      </c>
      <c r="M2085" t="s">
        <v>163</v>
      </c>
      <c r="N2085" t="s">
        <v>163</v>
      </c>
      <c r="O2085" t="s">
        <v>163</v>
      </c>
      <c r="P2085" t="s">
        <v>163</v>
      </c>
      <c r="Q2085" s="80" t="s">
        <v>163</v>
      </c>
      <c r="R2085" s="79"/>
      <c r="T2085" t="s">
        <v>163</v>
      </c>
      <c r="U2085" t="s">
        <v>163</v>
      </c>
      <c r="V2085" t="s">
        <v>163</v>
      </c>
    </row>
    <row r="2086" spans="2:22" x14ac:dyDescent="0.35">
      <c r="B2086" t="s">
        <v>163</v>
      </c>
      <c r="C2086" s="79" t="s">
        <v>163</v>
      </c>
      <c r="E2086" t="s">
        <v>163</v>
      </c>
      <c r="F2086" t="s">
        <v>163</v>
      </c>
      <c r="G2086" t="s">
        <v>163</v>
      </c>
      <c r="H2086" t="s">
        <v>163</v>
      </c>
      <c r="I2086" t="s">
        <v>163</v>
      </c>
      <c r="J2086" t="s">
        <v>163</v>
      </c>
      <c r="K2086" t="s">
        <v>163</v>
      </c>
      <c r="L2086" t="s">
        <v>163</v>
      </c>
      <c r="M2086" t="s">
        <v>163</v>
      </c>
      <c r="N2086" t="s">
        <v>163</v>
      </c>
      <c r="O2086" t="s">
        <v>163</v>
      </c>
      <c r="P2086" t="s">
        <v>163</v>
      </c>
      <c r="Q2086" s="80" t="s">
        <v>163</v>
      </c>
      <c r="R2086" s="79"/>
      <c r="T2086" t="s">
        <v>163</v>
      </c>
      <c r="U2086" t="s">
        <v>163</v>
      </c>
      <c r="V2086" t="s">
        <v>163</v>
      </c>
    </row>
    <row r="2087" spans="2:22" x14ac:dyDescent="0.35">
      <c r="B2087" t="s">
        <v>163</v>
      </c>
      <c r="C2087" s="79" t="s">
        <v>163</v>
      </c>
      <c r="E2087" t="s">
        <v>163</v>
      </c>
      <c r="F2087" t="s">
        <v>163</v>
      </c>
      <c r="G2087" t="s">
        <v>163</v>
      </c>
      <c r="H2087" t="s">
        <v>163</v>
      </c>
      <c r="I2087" t="s">
        <v>163</v>
      </c>
      <c r="J2087" t="s">
        <v>163</v>
      </c>
      <c r="K2087" t="s">
        <v>163</v>
      </c>
      <c r="L2087" t="s">
        <v>163</v>
      </c>
      <c r="M2087" t="s">
        <v>163</v>
      </c>
      <c r="N2087" t="s">
        <v>163</v>
      </c>
      <c r="O2087" t="s">
        <v>163</v>
      </c>
      <c r="P2087" t="s">
        <v>163</v>
      </c>
      <c r="Q2087" s="80" t="s">
        <v>163</v>
      </c>
      <c r="R2087" s="79"/>
      <c r="T2087" t="s">
        <v>163</v>
      </c>
      <c r="U2087" t="s">
        <v>163</v>
      </c>
      <c r="V2087" t="s">
        <v>163</v>
      </c>
    </row>
    <row r="2088" spans="2:22" x14ac:dyDescent="0.35">
      <c r="B2088" t="s">
        <v>163</v>
      </c>
      <c r="C2088" s="79" t="s">
        <v>163</v>
      </c>
      <c r="E2088" t="s">
        <v>163</v>
      </c>
      <c r="F2088" t="s">
        <v>163</v>
      </c>
      <c r="G2088" t="s">
        <v>163</v>
      </c>
      <c r="H2088" t="s">
        <v>163</v>
      </c>
      <c r="I2088" t="s">
        <v>163</v>
      </c>
      <c r="J2088" t="s">
        <v>163</v>
      </c>
      <c r="K2088" t="s">
        <v>163</v>
      </c>
      <c r="L2088" t="s">
        <v>163</v>
      </c>
      <c r="M2088" t="s">
        <v>163</v>
      </c>
      <c r="N2088" t="s">
        <v>163</v>
      </c>
      <c r="O2088" t="s">
        <v>163</v>
      </c>
      <c r="P2088" t="s">
        <v>163</v>
      </c>
      <c r="Q2088" s="80" t="s">
        <v>163</v>
      </c>
      <c r="R2088" s="79"/>
      <c r="T2088" t="s">
        <v>163</v>
      </c>
      <c r="U2088" t="s">
        <v>163</v>
      </c>
      <c r="V2088" t="s">
        <v>163</v>
      </c>
    </row>
    <row r="2089" spans="2:22" x14ac:dyDescent="0.35">
      <c r="B2089" t="s">
        <v>163</v>
      </c>
      <c r="C2089" s="79" t="s">
        <v>163</v>
      </c>
      <c r="E2089" t="s">
        <v>163</v>
      </c>
      <c r="F2089" t="s">
        <v>163</v>
      </c>
      <c r="G2089" t="s">
        <v>163</v>
      </c>
      <c r="H2089" t="s">
        <v>163</v>
      </c>
      <c r="I2089" t="s">
        <v>163</v>
      </c>
      <c r="J2089" t="s">
        <v>163</v>
      </c>
      <c r="K2089" t="s">
        <v>163</v>
      </c>
      <c r="L2089" t="s">
        <v>163</v>
      </c>
      <c r="M2089" t="s">
        <v>163</v>
      </c>
      <c r="N2089" t="s">
        <v>163</v>
      </c>
      <c r="O2089" t="s">
        <v>163</v>
      </c>
      <c r="P2089" t="s">
        <v>163</v>
      </c>
      <c r="Q2089" s="80" t="s">
        <v>163</v>
      </c>
      <c r="R2089" s="79"/>
      <c r="T2089" t="s">
        <v>163</v>
      </c>
      <c r="U2089" t="s">
        <v>163</v>
      </c>
      <c r="V2089" t="s">
        <v>163</v>
      </c>
    </row>
    <row r="2090" spans="2:22" x14ac:dyDescent="0.35">
      <c r="B2090" t="s">
        <v>163</v>
      </c>
      <c r="C2090" s="79" t="s">
        <v>163</v>
      </c>
      <c r="E2090" t="s">
        <v>163</v>
      </c>
      <c r="F2090" t="s">
        <v>163</v>
      </c>
      <c r="G2090" t="s">
        <v>163</v>
      </c>
      <c r="H2090" t="s">
        <v>163</v>
      </c>
      <c r="I2090" t="s">
        <v>163</v>
      </c>
      <c r="J2090" t="s">
        <v>163</v>
      </c>
      <c r="K2090" t="s">
        <v>163</v>
      </c>
      <c r="L2090" t="s">
        <v>163</v>
      </c>
      <c r="M2090" t="s">
        <v>163</v>
      </c>
      <c r="N2090" t="s">
        <v>163</v>
      </c>
      <c r="O2090" t="s">
        <v>163</v>
      </c>
      <c r="P2090" t="s">
        <v>163</v>
      </c>
      <c r="Q2090" s="80" t="s">
        <v>163</v>
      </c>
      <c r="R2090" s="79"/>
      <c r="T2090" t="s">
        <v>163</v>
      </c>
      <c r="U2090" t="s">
        <v>163</v>
      </c>
      <c r="V2090" t="s">
        <v>163</v>
      </c>
    </row>
    <row r="2091" spans="2:22" x14ac:dyDescent="0.35">
      <c r="B2091" t="s">
        <v>163</v>
      </c>
      <c r="C2091" s="79" t="s">
        <v>163</v>
      </c>
      <c r="E2091" t="s">
        <v>163</v>
      </c>
      <c r="F2091" t="s">
        <v>163</v>
      </c>
      <c r="G2091" t="s">
        <v>163</v>
      </c>
      <c r="H2091" t="s">
        <v>163</v>
      </c>
      <c r="I2091" t="s">
        <v>163</v>
      </c>
      <c r="J2091" t="s">
        <v>163</v>
      </c>
      <c r="K2091" t="s">
        <v>163</v>
      </c>
      <c r="L2091" t="s">
        <v>163</v>
      </c>
      <c r="M2091" t="s">
        <v>163</v>
      </c>
      <c r="N2091" t="s">
        <v>163</v>
      </c>
      <c r="O2091" t="s">
        <v>163</v>
      </c>
      <c r="P2091" t="s">
        <v>163</v>
      </c>
      <c r="Q2091" s="80" t="s">
        <v>163</v>
      </c>
      <c r="R2091" s="79"/>
      <c r="T2091" t="s">
        <v>163</v>
      </c>
      <c r="U2091" t="s">
        <v>163</v>
      </c>
      <c r="V2091" t="s">
        <v>163</v>
      </c>
    </row>
    <row r="2092" spans="2:22" x14ac:dyDescent="0.35">
      <c r="B2092" t="s">
        <v>163</v>
      </c>
      <c r="C2092" s="79" t="s">
        <v>163</v>
      </c>
      <c r="E2092" t="s">
        <v>163</v>
      </c>
      <c r="F2092" t="s">
        <v>163</v>
      </c>
      <c r="G2092" t="s">
        <v>163</v>
      </c>
      <c r="H2092" t="s">
        <v>163</v>
      </c>
      <c r="I2092" t="s">
        <v>163</v>
      </c>
      <c r="J2092" t="s">
        <v>163</v>
      </c>
      <c r="K2092" t="s">
        <v>163</v>
      </c>
      <c r="L2092" t="s">
        <v>163</v>
      </c>
      <c r="M2092" t="s">
        <v>163</v>
      </c>
      <c r="N2092" t="s">
        <v>163</v>
      </c>
      <c r="O2092" t="s">
        <v>163</v>
      </c>
      <c r="P2092" t="s">
        <v>163</v>
      </c>
      <c r="Q2092" s="80" t="s">
        <v>163</v>
      </c>
      <c r="R2092" s="79"/>
      <c r="T2092" t="s">
        <v>163</v>
      </c>
      <c r="U2092" t="s">
        <v>163</v>
      </c>
      <c r="V2092" t="s">
        <v>163</v>
      </c>
    </row>
    <row r="2093" spans="2:22" x14ac:dyDescent="0.35">
      <c r="B2093" t="s">
        <v>163</v>
      </c>
      <c r="C2093" s="79" t="s">
        <v>163</v>
      </c>
      <c r="E2093" t="s">
        <v>163</v>
      </c>
      <c r="F2093" t="s">
        <v>163</v>
      </c>
      <c r="G2093" t="s">
        <v>163</v>
      </c>
      <c r="H2093" t="s">
        <v>163</v>
      </c>
      <c r="I2093" t="s">
        <v>163</v>
      </c>
      <c r="J2093" t="s">
        <v>163</v>
      </c>
      <c r="K2093" t="s">
        <v>163</v>
      </c>
      <c r="L2093" t="s">
        <v>163</v>
      </c>
      <c r="M2093" t="s">
        <v>163</v>
      </c>
      <c r="N2093" t="s">
        <v>163</v>
      </c>
      <c r="O2093" t="s">
        <v>163</v>
      </c>
      <c r="P2093" t="s">
        <v>163</v>
      </c>
      <c r="Q2093" s="80" t="s">
        <v>163</v>
      </c>
      <c r="R2093" s="79"/>
      <c r="T2093" t="s">
        <v>163</v>
      </c>
      <c r="U2093" t="s">
        <v>163</v>
      </c>
      <c r="V2093" t="s">
        <v>163</v>
      </c>
    </row>
    <row r="2094" spans="2:22" x14ac:dyDescent="0.35">
      <c r="B2094" t="s">
        <v>163</v>
      </c>
      <c r="C2094" s="79" t="s">
        <v>163</v>
      </c>
      <c r="E2094" t="s">
        <v>163</v>
      </c>
      <c r="F2094" t="s">
        <v>163</v>
      </c>
      <c r="G2094" t="s">
        <v>163</v>
      </c>
      <c r="H2094" t="s">
        <v>163</v>
      </c>
      <c r="I2094" t="s">
        <v>163</v>
      </c>
      <c r="J2094" t="s">
        <v>163</v>
      </c>
      <c r="K2094" t="s">
        <v>163</v>
      </c>
      <c r="L2094" t="s">
        <v>163</v>
      </c>
      <c r="M2094" t="s">
        <v>163</v>
      </c>
      <c r="N2094" t="s">
        <v>163</v>
      </c>
      <c r="O2094" t="s">
        <v>163</v>
      </c>
      <c r="P2094" t="s">
        <v>163</v>
      </c>
      <c r="Q2094" s="80" t="s">
        <v>163</v>
      </c>
      <c r="R2094" s="79"/>
      <c r="T2094" t="s">
        <v>163</v>
      </c>
      <c r="U2094" t="s">
        <v>163</v>
      </c>
      <c r="V2094" t="s">
        <v>163</v>
      </c>
    </row>
    <row r="2095" spans="2:22" x14ac:dyDescent="0.35">
      <c r="B2095" t="s">
        <v>163</v>
      </c>
      <c r="C2095" s="79" t="s">
        <v>163</v>
      </c>
      <c r="E2095" t="s">
        <v>163</v>
      </c>
      <c r="F2095" t="s">
        <v>163</v>
      </c>
      <c r="G2095" t="s">
        <v>163</v>
      </c>
      <c r="H2095" t="s">
        <v>163</v>
      </c>
      <c r="I2095" t="s">
        <v>163</v>
      </c>
      <c r="J2095" t="s">
        <v>163</v>
      </c>
      <c r="K2095" t="s">
        <v>163</v>
      </c>
      <c r="L2095" t="s">
        <v>163</v>
      </c>
      <c r="M2095" t="s">
        <v>163</v>
      </c>
      <c r="N2095" t="s">
        <v>163</v>
      </c>
      <c r="O2095" t="s">
        <v>163</v>
      </c>
      <c r="P2095" t="s">
        <v>163</v>
      </c>
      <c r="Q2095" s="80" t="s">
        <v>163</v>
      </c>
      <c r="R2095" s="79"/>
      <c r="T2095" t="s">
        <v>163</v>
      </c>
      <c r="U2095" t="s">
        <v>163</v>
      </c>
      <c r="V2095" t="s">
        <v>163</v>
      </c>
    </row>
    <row r="2096" spans="2:22" x14ac:dyDescent="0.35">
      <c r="B2096" t="s">
        <v>163</v>
      </c>
      <c r="C2096" s="79" t="s">
        <v>163</v>
      </c>
      <c r="E2096" t="s">
        <v>163</v>
      </c>
      <c r="F2096" t="s">
        <v>163</v>
      </c>
      <c r="G2096" t="s">
        <v>163</v>
      </c>
      <c r="H2096" t="s">
        <v>163</v>
      </c>
      <c r="I2096" t="s">
        <v>163</v>
      </c>
      <c r="J2096" t="s">
        <v>163</v>
      </c>
      <c r="K2096" t="s">
        <v>163</v>
      </c>
      <c r="L2096" t="s">
        <v>163</v>
      </c>
      <c r="M2096" t="s">
        <v>163</v>
      </c>
      <c r="N2096" t="s">
        <v>163</v>
      </c>
      <c r="O2096" t="s">
        <v>163</v>
      </c>
      <c r="P2096" t="s">
        <v>163</v>
      </c>
      <c r="Q2096" s="80" t="s">
        <v>163</v>
      </c>
      <c r="R2096" s="79"/>
      <c r="T2096" t="s">
        <v>163</v>
      </c>
      <c r="U2096" t="s">
        <v>163</v>
      </c>
      <c r="V2096" t="s">
        <v>163</v>
      </c>
    </row>
    <row r="2097" spans="2:22" x14ac:dyDescent="0.35">
      <c r="B2097" t="s">
        <v>163</v>
      </c>
      <c r="C2097" s="79" t="s">
        <v>163</v>
      </c>
      <c r="E2097" t="s">
        <v>163</v>
      </c>
      <c r="F2097" t="s">
        <v>163</v>
      </c>
      <c r="G2097" t="s">
        <v>163</v>
      </c>
      <c r="H2097" t="s">
        <v>163</v>
      </c>
      <c r="I2097" t="s">
        <v>163</v>
      </c>
      <c r="J2097" t="s">
        <v>163</v>
      </c>
      <c r="K2097" t="s">
        <v>163</v>
      </c>
      <c r="L2097" t="s">
        <v>163</v>
      </c>
      <c r="M2097" t="s">
        <v>163</v>
      </c>
      <c r="N2097" t="s">
        <v>163</v>
      </c>
      <c r="O2097" t="s">
        <v>163</v>
      </c>
      <c r="P2097" t="s">
        <v>163</v>
      </c>
      <c r="Q2097" s="80" t="s">
        <v>163</v>
      </c>
      <c r="R2097" s="79"/>
      <c r="T2097" t="s">
        <v>163</v>
      </c>
      <c r="U2097" t="s">
        <v>163</v>
      </c>
      <c r="V2097" t="s">
        <v>163</v>
      </c>
    </row>
    <row r="2098" spans="2:22" x14ac:dyDescent="0.35">
      <c r="B2098" t="s">
        <v>163</v>
      </c>
      <c r="C2098" s="79" t="s">
        <v>163</v>
      </c>
      <c r="E2098" t="s">
        <v>163</v>
      </c>
      <c r="F2098" t="s">
        <v>163</v>
      </c>
      <c r="G2098" t="s">
        <v>163</v>
      </c>
      <c r="H2098" t="s">
        <v>163</v>
      </c>
      <c r="I2098" t="s">
        <v>163</v>
      </c>
      <c r="J2098" t="s">
        <v>163</v>
      </c>
      <c r="K2098" t="s">
        <v>163</v>
      </c>
      <c r="L2098" t="s">
        <v>163</v>
      </c>
      <c r="M2098" t="s">
        <v>163</v>
      </c>
      <c r="N2098" t="s">
        <v>163</v>
      </c>
      <c r="O2098" t="s">
        <v>163</v>
      </c>
      <c r="P2098" t="s">
        <v>163</v>
      </c>
      <c r="Q2098" s="80" t="s">
        <v>163</v>
      </c>
      <c r="R2098" s="79"/>
      <c r="T2098" t="s">
        <v>163</v>
      </c>
      <c r="U2098" t="s">
        <v>163</v>
      </c>
      <c r="V2098" t="s">
        <v>163</v>
      </c>
    </row>
    <row r="2099" spans="2:22" x14ac:dyDescent="0.35">
      <c r="B2099" t="s">
        <v>163</v>
      </c>
      <c r="C2099" s="79" t="s">
        <v>163</v>
      </c>
      <c r="E2099" t="s">
        <v>163</v>
      </c>
      <c r="F2099" t="s">
        <v>163</v>
      </c>
      <c r="G2099" t="s">
        <v>163</v>
      </c>
      <c r="H2099" t="s">
        <v>163</v>
      </c>
      <c r="I2099" t="s">
        <v>163</v>
      </c>
      <c r="J2099" t="s">
        <v>163</v>
      </c>
      <c r="K2099" t="s">
        <v>163</v>
      </c>
      <c r="L2099" t="s">
        <v>163</v>
      </c>
      <c r="M2099" t="s">
        <v>163</v>
      </c>
      <c r="N2099" t="s">
        <v>163</v>
      </c>
      <c r="O2099" t="s">
        <v>163</v>
      </c>
      <c r="P2099" t="s">
        <v>163</v>
      </c>
      <c r="Q2099" s="80" t="s">
        <v>163</v>
      </c>
      <c r="R2099" s="79"/>
      <c r="T2099" t="s">
        <v>163</v>
      </c>
      <c r="U2099" t="s">
        <v>163</v>
      </c>
      <c r="V2099" t="s">
        <v>163</v>
      </c>
    </row>
    <row r="2100" spans="2:22" x14ac:dyDescent="0.35">
      <c r="B2100" t="s">
        <v>163</v>
      </c>
      <c r="C2100" s="79" t="s">
        <v>163</v>
      </c>
      <c r="E2100" t="s">
        <v>163</v>
      </c>
      <c r="F2100" t="s">
        <v>163</v>
      </c>
      <c r="G2100" t="s">
        <v>163</v>
      </c>
      <c r="H2100" t="s">
        <v>163</v>
      </c>
      <c r="I2100" t="s">
        <v>163</v>
      </c>
      <c r="J2100" t="s">
        <v>163</v>
      </c>
      <c r="K2100" t="s">
        <v>163</v>
      </c>
      <c r="L2100" t="s">
        <v>163</v>
      </c>
      <c r="M2100" t="s">
        <v>163</v>
      </c>
      <c r="N2100" t="s">
        <v>163</v>
      </c>
      <c r="O2100" t="s">
        <v>163</v>
      </c>
      <c r="P2100" t="s">
        <v>163</v>
      </c>
      <c r="Q2100" s="80" t="s">
        <v>163</v>
      </c>
      <c r="R2100" s="79"/>
      <c r="T2100" t="s">
        <v>163</v>
      </c>
      <c r="U2100" t="s">
        <v>163</v>
      </c>
      <c r="V2100" t="s">
        <v>163</v>
      </c>
    </row>
    <row r="2101" spans="2:22" x14ac:dyDescent="0.35">
      <c r="B2101" t="s">
        <v>163</v>
      </c>
      <c r="C2101" s="79" t="s">
        <v>163</v>
      </c>
      <c r="E2101" t="s">
        <v>163</v>
      </c>
      <c r="F2101" t="s">
        <v>163</v>
      </c>
      <c r="G2101" t="s">
        <v>163</v>
      </c>
      <c r="H2101" t="s">
        <v>163</v>
      </c>
      <c r="I2101" t="s">
        <v>163</v>
      </c>
      <c r="J2101" t="s">
        <v>163</v>
      </c>
      <c r="K2101" t="s">
        <v>163</v>
      </c>
      <c r="L2101" t="s">
        <v>163</v>
      </c>
      <c r="M2101" t="s">
        <v>163</v>
      </c>
      <c r="N2101" t="s">
        <v>163</v>
      </c>
      <c r="O2101" t="s">
        <v>163</v>
      </c>
      <c r="P2101" t="s">
        <v>163</v>
      </c>
      <c r="Q2101" s="80" t="s">
        <v>163</v>
      </c>
      <c r="R2101" s="79"/>
      <c r="T2101" t="s">
        <v>163</v>
      </c>
      <c r="U2101" t="s">
        <v>163</v>
      </c>
      <c r="V2101" t="s">
        <v>163</v>
      </c>
    </row>
    <row r="2102" spans="2:22" x14ac:dyDescent="0.35">
      <c r="B2102" t="s">
        <v>163</v>
      </c>
      <c r="C2102" s="79" t="s">
        <v>163</v>
      </c>
      <c r="E2102" t="s">
        <v>163</v>
      </c>
      <c r="F2102" t="s">
        <v>163</v>
      </c>
      <c r="G2102" t="s">
        <v>163</v>
      </c>
      <c r="H2102" t="s">
        <v>163</v>
      </c>
      <c r="I2102" t="s">
        <v>163</v>
      </c>
      <c r="J2102" t="s">
        <v>163</v>
      </c>
      <c r="K2102" t="s">
        <v>163</v>
      </c>
      <c r="L2102" t="s">
        <v>163</v>
      </c>
      <c r="M2102" t="s">
        <v>163</v>
      </c>
      <c r="N2102" t="s">
        <v>163</v>
      </c>
      <c r="O2102" t="s">
        <v>163</v>
      </c>
      <c r="P2102" t="s">
        <v>163</v>
      </c>
      <c r="Q2102" s="80" t="s">
        <v>163</v>
      </c>
      <c r="R2102" s="79"/>
      <c r="T2102" t="s">
        <v>163</v>
      </c>
      <c r="U2102" t="s">
        <v>163</v>
      </c>
      <c r="V2102" t="s">
        <v>163</v>
      </c>
    </row>
    <row r="2103" spans="2:22" x14ac:dyDescent="0.35">
      <c r="B2103" t="s">
        <v>163</v>
      </c>
      <c r="C2103" s="79" t="s">
        <v>163</v>
      </c>
      <c r="E2103" t="s">
        <v>163</v>
      </c>
      <c r="F2103" t="s">
        <v>163</v>
      </c>
      <c r="G2103" t="s">
        <v>163</v>
      </c>
      <c r="H2103" t="s">
        <v>163</v>
      </c>
      <c r="I2103" t="s">
        <v>163</v>
      </c>
      <c r="J2103" t="s">
        <v>163</v>
      </c>
      <c r="K2103" t="s">
        <v>163</v>
      </c>
      <c r="L2103" t="s">
        <v>163</v>
      </c>
      <c r="M2103" t="s">
        <v>163</v>
      </c>
      <c r="N2103" t="s">
        <v>163</v>
      </c>
      <c r="O2103" t="s">
        <v>163</v>
      </c>
      <c r="P2103" t="s">
        <v>163</v>
      </c>
      <c r="Q2103" s="80" t="s">
        <v>163</v>
      </c>
      <c r="R2103" s="79"/>
      <c r="T2103" t="s">
        <v>163</v>
      </c>
      <c r="U2103" t="s">
        <v>163</v>
      </c>
      <c r="V2103" t="s">
        <v>163</v>
      </c>
    </row>
    <row r="2104" spans="2:22" x14ac:dyDescent="0.35">
      <c r="B2104" t="s">
        <v>163</v>
      </c>
      <c r="C2104" s="79" t="s">
        <v>163</v>
      </c>
      <c r="E2104" t="s">
        <v>163</v>
      </c>
      <c r="F2104" t="s">
        <v>163</v>
      </c>
      <c r="G2104" t="s">
        <v>163</v>
      </c>
      <c r="H2104" t="s">
        <v>163</v>
      </c>
      <c r="I2104" t="s">
        <v>163</v>
      </c>
      <c r="J2104" t="s">
        <v>163</v>
      </c>
      <c r="K2104" t="s">
        <v>163</v>
      </c>
      <c r="L2104" t="s">
        <v>163</v>
      </c>
      <c r="M2104" t="s">
        <v>163</v>
      </c>
      <c r="N2104" t="s">
        <v>163</v>
      </c>
      <c r="O2104" t="s">
        <v>163</v>
      </c>
      <c r="P2104" t="s">
        <v>163</v>
      </c>
      <c r="Q2104" s="80" t="s">
        <v>163</v>
      </c>
      <c r="R2104" s="79"/>
      <c r="T2104" t="s">
        <v>163</v>
      </c>
      <c r="U2104" t="s">
        <v>163</v>
      </c>
      <c r="V2104" t="s">
        <v>163</v>
      </c>
    </row>
    <row r="2105" spans="2:22" x14ac:dyDescent="0.35">
      <c r="B2105" t="s">
        <v>163</v>
      </c>
      <c r="C2105" s="79" t="s">
        <v>163</v>
      </c>
      <c r="E2105" t="s">
        <v>163</v>
      </c>
      <c r="F2105" t="s">
        <v>163</v>
      </c>
      <c r="G2105" t="s">
        <v>163</v>
      </c>
      <c r="H2105" t="s">
        <v>163</v>
      </c>
      <c r="I2105" t="s">
        <v>163</v>
      </c>
      <c r="J2105" t="s">
        <v>163</v>
      </c>
      <c r="K2105" t="s">
        <v>163</v>
      </c>
      <c r="L2105" t="s">
        <v>163</v>
      </c>
      <c r="M2105" t="s">
        <v>163</v>
      </c>
      <c r="N2105" t="s">
        <v>163</v>
      </c>
      <c r="O2105" t="s">
        <v>163</v>
      </c>
      <c r="P2105" t="s">
        <v>163</v>
      </c>
      <c r="Q2105" s="80" t="s">
        <v>163</v>
      </c>
      <c r="R2105" s="79"/>
      <c r="T2105" t="s">
        <v>163</v>
      </c>
      <c r="U2105" t="s">
        <v>163</v>
      </c>
      <c r="V2105" t="s">
        <v>163</v>
      </c>
    </row>
    <row r="2106" spans="2:22" x14ac:dyDescent="0.35">
      <c r="B2106" t="s">
        <v>163</v>
      </c>
      <c r="C2106" s="79" t="s">
        <v>163</v>
      </c>
      <c r="E2106" t="s">
        <v>163</v>
      </c>
      <c r="F2106" t="s">
        <v>163</v>
      </c>
      <c r="G2106" t="s">
        <v>163</v>
      </c>
      <c r="H2106" t="s">
        <v>163</v>
      </c>
      <c r="I2106" t="s">
        <v>163</v>
      </c>
      <c r="J2106" t="s">
        <v>163</v>
      </c>
      <c r="K2106" t="s">
        <v>163</v>
      </c>
      <c r="L2106" t="s">
        <v>163</v>
      </c>
      <c r="M2106" t="s">
        <v>163</v>
      </c>
      <c r="N2106" t="s">
        <v>163</v>
      </c>
      <c r="O2106" t="s">
        <v>163</v>
      </c>
      <c r="P2106" t="s">
        <v>163</v>
      </c>
      <c r="Q2106" s="80" t="s">
        <v>163</v>
      </c>
      <c r="R2106" s="79"/>
      <c r="T2106" t="s">
        <v>163</v>
      </c>
      <c r="U2106" t="s">
        <v>163</v>
      </c>
      <c r="V2106" t="s">
        <v>163</v>
      </c>
    </row>
    <row r="2107" spans="2:22" x14ac:dyDescent="0.35">
      <c r="B2107" t="s">
        <v>163</v>
      </c>
      <c r="C2107" s="79" t="s">
        <v>163</v>
      </c>
      <c r="E2107" t="s">
        <v>163</v>
      </c>
      <c r="F2107" t="s">
        <v>163</v>
      </c>
      <c r="G2107" t="s">
        <v>163</v>
      </c>
      <c r="H2107" t="s">
        <v>163</v>
      </c>
      <c r="I2107" t="s">
        <v>163</v>
      </c>
      <c r="J2107" t="s">
        <v>163</v>
      </c>
      <c r="K2107" t="s">
        <v>163</v>
      </c>
      <c r="L2107" t="s">
        <v>163</v>
      </c>
      <c r="M2107" t="s">
        <v>163</v>
      </c>
      <c r="N2107" t="s">
        <v>163</v>
      </c>
      <c r="O2107" t="s">
        <v>163</v>
      </c>
      <c r="P2107" t="s">
        <v>163</v>
      </c>
      <c r="Q2107" s="80" t="s">
        <v>163</v>
      </c>
      <c r="R2107" s="79"/>
      <c r="T2107" t="s">
        <v>163</v>
      </c>
      <c r="U2107" t="s">
        <v>163</v>
      </c>
      <c r="V2107" t="s">
        <v>163</v>
      </c>
    </row>
    <row r="2108" spans="2:22" x14ac:dyDescent="0.35">
      <c r="B2108" t="s">
        <v>163</v>
      </c>
      <c r="C2108" s="79" t="s">
        <v>163</v>
      </c>
      <c r="E2108" t="s">
        <v>163</v>
      </c>
      <c r="F2108" t="s">
        <v>163</v>
      </c>
      <c r="G2108" t="s">
        <v>163</v>
      </c>
      <c r="H2108" t="s">
        <v>163</v>
      </c>
      <c r="I2108" t="s">
        <v>163</v>
      </c>
      <c r="J2108" t="s">
        <v>163</v>
      </c>
      <c r="K2108" t="s">
        <v>163</v>
      </c>
      <c r="L2108" t="s">
        <v>163</v>
      </c>
      <c r="M2108" t="s">
        <v>163</v>
      </c>
      <c r="N2108" t="s">
        <v>163</v>
      </c>
      <c r="O2108" t="s">
        <v>163</v>
      </c>
      <c r="P2108" t="s">
        <v>163</v>
      </c>
      <c r="Q2108" s="80" t="s">
        <v>163</v>
      </c>
      <c r="R2108" s="79"/>
      <c r="T2108" t="s">
        <v>163</v>
      </c>
      <c r="U2108" t="s">
        <v>163</v>
      </c>
      <c r="V2108" t="s">
        <v>163</v>
      </c>
    </row>
    <row r="2109" spans="2:22" x14ac:dyDescent="0.35">
      <c r="B2109" t="s">
        <v>163</v>
      </c>
      <c r="C2109" s="79" t="s">
        <v>163</v>
      </c>
      <c r="E2109" t="s">
        <v>163</v>
      </c>
      <c r="F2109" t="s">
        <v>163</v>
      </c>
      <c r="G2109" t="s">
        <v>163</v>
      </c>
      <c r="H2109" t="s">
        <v>163</v>
      </c>
      <c r="I2109" t="s">
        <v>163</v>
      </c>
      <c r="J2109" t="s">
        <v>163</v>
      </c>
      <c r="K2109" t="s">
        <v>163</v>
      </c>
      <c r="L2109" t="s">
        <v>163</v>
      </c>
      <c r="M2109" t="s">
        <v>163</v>
      </c>
      <c r="N2109" t="s">
        <v>163</v>
      </c>
      <c r="O2109" t="s">
        <v>163</v>
      </c>
      <c r="P2109" t="s">
        <v>163</v>
      </c>
      <c r="Q2109" s="80" t="s">
        <v>163</v>
      </c>
      <c r="R2109" s="79"/>
      <c r="T2109" t="s">
        <v>163</v>
      </c>
      <c r="U2109" t="s">
        <v>163</v>
      </c>
      <c r="V2109" t="s">
        <v>163</v>
      </c>
    </row>
    <row r="2110" spans="2:22" x14ac:dyDescent="0.35">
      <c r="B2110" t="s">
        <v>163</v>
      </c>
      <c r="C2110" s="79" t="s">
        <v>163</v>
      </c>
      <c r="E2110" t="s">
        <v>163</v>
      </c>
      <c r="F2110" t="s">
        <v>163</v>
      </c>
      <c r="G2110" t="s">
        <v>163</v>
      </c>
      <c r="H2110" t="s">
        <v>163</v>
      </c>
      <c r="I2110" t="s">
        <v>163</v>
      </c>
      <c r="J2110" t="s">
        <v>163</v>
      </c>
      <c r="K2110" t="s">
        <v>163</v>
      </c>
      <c r="L2110" t="s">
        <v>163</v>
      </c>
      <c r="M2110" t="s">
        <v>163</v>
      </c>
      <c r="N2110" t="s">
        <v>163</v>
      </c>
      <c r="O2110" t="s">
        <v>163</v>
      </c>
      <c r="P2110" t="s">
        <v>163</v>
      </c>
      <c r="Q2110" s="80" t="s">
        <v>163</v>
      </c>
      <c r="R2110" s="79"/>
      <c r="T2110" t="s">
        <v>163</v>
      </c>
      <c r="U2110" t="s">
        <v>163</v>
      </c>
      <c r="V2110" t="s">
        <v>163</v>
      </c>
    </row>
    <row r="2111" spans="2:22" x14ac:dyDescent="0.35">
      <c r="B2111" t="s">
        <v>163</v>
      </c>
      <c r="C2111" s="79" t="s">
        <v>163</v>
      </c>
      <c r="E2111" t="s">
        <v>163</v>
      </c>
      <c r="F2111" t="s">
        <v>163</v>
      </c>
      <c r="G2111" t="s">
        <v>163</v>
      </c>
      <c r="H2111" t="s">
        <v>163</v>
      </c>
      <c r="I2111" t="s">
        <v>163</v>
      </c>
      <c r="J2111" t="s">
        <v>163</v>
      </c>
      <c r="K2111" t="s">
        <v>163</v>
      </c>
      <c r="L2111" t="s">
        <v>163</v>
      </c>
      <c r="M2111" t="s">
        <v>163</v>
      </c>
      <c r="N2111" t="s">
        <v>163</v>
      </c>
      <c r="O2111" t="s">
        <v>163</v>
      </c>
      <c r="P2111" t="s">
        <v>163</v>
      </c>
      <c r="Q2111" s="80" t="s">
        <v>163</v>
      </c>
      <c r="R2111" s="79"/>
      <c r="T2111" t="s">
        <v>163</v>
      </c>
      <c r="U2111" t="s">
        <v>163</v>
      </c>
      <c r="V2111" t="s">
        <v>163</v>
      </c>
    </row>
    <row r="2112" spans="2:22" x14ac:dyDescent="0.35">
      <c r="B2112" t="s">
        <v>163</v>
      </c>
      <c r="C2112" s="79" t="s">
        <v>163</v>
      </c>
      <c r="E2112" t="s">
        <v>163</v>
      </c>
      <c r="F2112" t="s">
        <v>163</v>
      </c>
      <c r="G2112" t="s">
        <v>163</v>
      </c>
      <c r="H2112" t="s">
        <v>163</v>
      </c>
      <c r="I2112" t="s">
        <v>163</v>
      </c>
      <c r="J2112" t="s">
        <v>163</v>
      </c>
      <c r="K2112" t="s">
        <v>163</v>
      </c>
      <c r="L2112" t="s">
        <v>163</v>
      </c>
      <c r="M2112" t="s">
        <v>163</v>
      </c>
      <c r="N2112" t="s">
        <v>163</v>
      </c>
      <c r="O2112" t="s">
        <v>163</v>
      </c>
      <c r="P2112" t="s">
        <v>163</v>
      </c>
      <c r="Q2112" s="80" t="s">
        <v>163</v>
      </c>
      <c r="R2112" s="79"/>
      <c r="T2112" t="s">
        <v>163</v>
      </c>
      <c r="U2112" t="s">
        <v>163</v>
      </c>
      <c r="V2112" t="s">
        <v>163</v>
      </c>
    </row>
    <row r="2113" spans="2:22" x14ac:dyDescent="0.35">
      <c r="B2113" t="s">
        <v>163</v>
      </c>
      <c r="C2113" s="79" t="s">
        <v>163</v>
      </c>
      <c r="E2113" t="s">
        <v>163</v>
      </c>
      <c r="F2113" t="s">
        <v>163</v>
      </c>
      <c r="G2113" t="s">
        <v>163</v>
      </c>
      <c r="H2113" t="s">
        <v>163</v>
      </c>
      <c r="I2113" t="s">
        <v>163</v>
      </c>
      <c r="J2113" t="s">
        <v>163</v>
      </c>
      <c r="K2113" t="s">
        <v>163</v>
      </c>
      <c r="L2113" t="s">
        <v>163</v>
      </c>
      <c r="M2113" t="s">
        <v>163</v>
      </c>
      <c r="N2113" t="s">
        <v>163</v>
      </c>
      <c r="O2113" t="s">
        <v>163</v>
      </c>
      <c r="P2113" t="s">
        <v>163</v>
      </c>
      <c r="Q2113" s="80" t="s">
        <v>163</v>
      </c>
      <c r="R2113" s="79"/>
      <c r="T2113" t="s">
        <v>163</v>
      </c>
      <c r="U2113" t="s">
        <v>163</v>
      </c>
      <c r="V2113" t="s">
        <v>163</v>
      </c>
    </row>
    <row r="2114" spans="2:22" x14ac:dyDescent="0.35">
      <c r="B2114" t="s">
        <v>163</v>
      </c>
      <c r="C2114" s="79" t="s">
        <v>163</v>
      </c>
      <c r="E2114" t="s">
        <v>163</v>
      </c>
      <c r="F2114" t="s">
        <v>163</v>
      </c>
      <c r="G2114" t="s">
        <v>163</v>
      </c>
      <c r="H2114" t="s">
        <v>163</v>
      </c>
      <c r="I2114" t="s">
        <v>163</v>
      </c>
      <c r="J2114" t="s">
        <v>163</v>
      </c>
      <c r="K2114" t="s">
        <v>163</v>
      </c>
      <c r="L2114" t="s">
        <v>163</v>
      </c>
      <c r="M2114" t="s">
        <v>163</v>
      </c>
      <c r="N2114" t="s">
        <v>163</v>
      </c>
      <c r="O2114" t="s">
        <v>163</v>
      </c>
      <c r="P2114" t="s">
        <v>163</v>
      </c>
      <c r="Q2114" s="80" t="s">
        <v>163</v>
      </c>
      <c r="R2114" s="79"/>
      <c r="T2114" t="s">
        <v>163</v>
      </c>
      <c r="U2114" t="s">
        <v>163</v>
      </c>
      <c r="V2114" t="s">
        <v>163</v>
      </c>
    </row>
    <row r="2115" spans="2:22" x14ac:dyDescent="0.35">
      <c r="B2115" t="s">
        <v>163</v>
      </c>
      <c r="C2115" s="79" t="s">
        <v>163</v>
      </c>
      <c r="E2115" t="s">
        <v>163</v>
      </c>
      <c r="F2115" t="s">
        <v>163</v>
      </c>
      <c r="G2115" t="s">
        <v>163</v>
      </c>
      <c r="H2115" t="s">
        <v>163</v>
      </c>
      <c r="I2115" t="s">
        <v>163</v>
      </c>
      <c r="J2115" t="s">
        <v>163</v>
      </c>
      <c r="K2115" t="s">
        <v>163</v>
      </c>
      <c r="L2115" t="s">
        <v>163</v>
      </c>
      <c r="M2115" t="s">
        <v>163</v>
      </c>
      <c r="N2115" t="s">
        <v>163</v>
      </c>
      <c r="O2115" t="s">
        <v>163</v>
      </c>
      <c r="P2115" t="s">
        <v>163</v>
      </c>
      <c r="Q2115" s="80" t="s">
        <v>163</v>
      </c>
      <c r="R2115" s="79"/>
      <c r="T2115" t="s">
        <v>163</v>
      </c>
      <c r="U2115" t="s">
        <v>163</v>
      </c>
      <c r="V2115" t="s">
        <v>163</v>
      </c>
    </row>
    <row r="2116" spans="2:22" x14ac:dyDescent="0.35">
      <c r="B2116" t="s">
        <v>163</v>
      </c>
      <c r="C2116" s="79" t="s">
        <v>163</v>
      </c>
      <c r="E2116" t="s">
        <v>163</v>
      </c>
      <c r="F2116" t="s">
        <v>163</v>
      </c>
      <c r="G2116" t="s">
        <v>163</v>
      </c>
      <c r="H2116" t="s">
        <v>163</v>
      </c>
      <c r="I2116" t="s">
        <v>163</v>
      </c>
      <c r="J2116" t="s">
        <v>163</v>
      </c>
      <c r="K2116" t="s">
        <v>163</v>
      </c>
      <c r="L2116" t="s">
        <v>163</v>
      </c>
      <c r="M2116" t="s">
        <v>163</v>
      </c>
      <c r="N2116" t="s">
        <v>163</v>
      </c>
      <c r="O2116" t="s">
        <v>163</v>
      </c>
      <c r="P2116" t="s">
        <v>163</v>
      </c>
      <c r="Q2116" s="80" t="s">
        <v>163</v>
      </c>
      <c r="R2116" s="79"/>
      <c r="T2116" t="s">
        <v>163</v>
      </c>
      <c r="U2116" t="s">
        <v>163</v>
      </c>
      <c r="V2116" t="s">
        <v>163</v>
      </c>
    </row>
    <row r="2117" spans="2:22" x14ac:dyDescent="0.35">
      <c r="B2117" t="s">
        <v>163</v>
      </c>
      <c r="C2117" s="79" t="s">
        <v>163</v>
      </c>
      <c r="E2117" t="s">
        <v>163</v>
      </c>
      <c r="F2117" t="s">
        <v>163</v>
      </c>
      <c r="G2117" t="s">
        <v>163</v>
      </c>
      <c r="H2117" t="s">
        <v>163</v>
      </c>
      <c r="I2117" t="s">
        <v>163</v>
      </c>
      <c r="J2117" t="s">
        <v>163</v>
      </c>
      <c r="K2117" t="s">
        <v>163</v>
      </c>
      <c r="L2117" t="s">
        <v>163</v>
      </c>
      <c r="M2117" t="s">
        <v>163</v>
      </c>
      <c r="N2117" t="s">
        <v>163</v>
      </c>
      <c r="O2117" t="s">
        <v>163</v>
      </c>
      <c r="P2117" t="s">
        <v>163</v>
      </c>
      <c r="Q2117" s="80" t="s">
        <v>163</v>
      </c>
      <c r="R2117" s="79"/>
      <c r="T2117" t="s">
        <v>163</v>
      </c>
      <c r="U2117" t="s">
        <v>163</v>
      </c>
      <c r="V2117" t="s">
        <v>163</v>
      </c>
    </row>
    <row r="2118" spans="2:22" x14ac:dyDescent="0.35">
      <c r="B2118" t="s">
        <v>163</v>
      </c>
      <c r="C2118" s="79" t="s">
        <v>163</v>
      </c>
      <c r="E2118" t="s">
        <v>163</v>
      </c>
      <c r="F2118" t="s">
        <v>163</v>
      </c>
      <c r="G2118" t="s">
        <v>163</v>
      </c>
      <c r="H2118" t="s">
        <v>163</v>
      </c>
      <c r="I2118" t="s">
        <v>163</v>
      </c>
      <c r="J2118" t="s">
        <v>163</v>
      </c>
      <c r="K2118" t="s">
        <v>163</v>
      </c>
      <c r="L2118" t="s">
        <v>163</v>
      </c>
      <c r="M2118" t="s">
        <v>163</v>
      </c>
      <c r="N2118" t="s">
        <v>163</v>
      </c>
      <c r="O2118" t="s">
        <v>163</v>
      </c>
      <c r="P2118" t="s">
        <v>163</v>
      </c>
      <c r="Q2118" s="80" t="s">
        <v>163</v>
      </c>
      <c r="R2118" s="79"/>
      <c r="T2118" t="s">
        <v>163</v>
      </c>
      <c r="U2118" t="s">
        <v>163</v>
      </c>
      <c r="V2118" t="s">
        <v>163</v>
      </c>
    </row>
    <row r="2119" spans="2:22" x14ac:dyDescent="0.35">
      <c r="B2119" t="s">
        <v>163</v>
      </c>
      <c r="C2119" s="79" t="s">
        <v>163</v>
      </c>
      <c r="E2119" t="s">
        <v>163</v>
      </c>
      <c r="F2119" t="s">
        <v>163</v>
      </c>
      <c r="G2119" t="s">
        <v>163</v>
      </c>
      <c r="H2119" t="s">
        <v>163</v>
      </c>
      <c r="I2119" t="s">
        <v>163</v>
      </c>
      <c r="J2119" t="s">
        <v>163</v>
      </c>
      <c r="K2119" t="s">
        <v>163</v>
      </c>
      <c r="L2119" t="s">
        <v>163</v>
      </c>
      <c r="M2119" t="s">
        <v>163</v>
      </c>
      <c r="N2119" t="s">
        <v>163</v>
      </c>
      <c r="O2119" t="s">
        <v>163</v>
      </c>
      <c r="P2119" t="s">
        <v>163</v>
      </c>
      <c r="Q2119" s="80" t="s">
        <v>163</v>
      </c>
      <c r="R2119" s="79"/>
      <c r="T2119" t="s">
        <v>163</v>
      </c>
      <c r="U2119" t="s">
        <v>163</v>
      </c>
      <c r="V2119" t="s">
        <v>163</v>
      </c>
    </row>
    <row r="2120" spans="2:22" x14ac:dyDescent="0.35">
      <c r="B2120" t="s">
        <v>163</v>
      </c>
      <c r="C2120" s="79" t="s">
        <v>163</v>
      </c>
      <c r="E2120" t="s">
        <v>163</v>
      </c>
      <c r="F2120" t="s">
        <v>163</v>
      </c>
      <c r="G2120" t="s">
        <v>163</v>
      </c>
      <c r="H2120" t="s">
        <v>163</v>
      </c>
      <c r="I2120" t="s">
        <v>163</v>
      </c>
      <c r="J2120" t="s">
        <v>163</v>
      </c>
      <c r="K2120" t="s">
        <v>163</v>
      </c>
      <c r="L2120" t="s">
        <v>163</v>
      </c>
      <c r="M2120" t="s">
        <v>163</v>
      </c>
      <c r="N2120" t="s">
        <v>163</v>
      </c>
      <c r="O2120" t="s">
        <v>163</v>
      </c>
      <c r="P2120" t="s">
        <v>163</v>
      </c>
      <c r="Q2120" s="80" t="s">
        <v>163</v>
      </c>
      <c r="R2120" s="79"/>
      <c r="T2120" t="s">
        <v>163</v>
      </c>
      <c r="U2120" t="s">
        <v>163</v>
      </c>
      <c r="V2120" t="s">
        <v>163</v>
      </c>
    </row>
    <row r="2121" spans="2:22" x14ac:dyDescent="0.35">
      <c r="B2121" t="s">
        <v>163</v>
      </c>
      <c r="C2121" s="79" t="s">
        <v>163</v>
      </c>
      <c r="E2121" t="s">
        <v>163</v>
      </c>
      <c r="F2121" t="s">
        <v>163</v>
      </c>
      <c r="G2121" t="s">
        <v>163</v>
      </c>
      <c r="H2121" t="s">
        <v>163</v>
      </c>
      <c r="I2121" t="s">
        <v>163</v>
      </c>
      <c r="J2121" t="s">
        <v>163</v>
      </c>
      <c r="K2121" t="s">
        <v>163</v>
      </c>
      <c r="L2121" t="s">
        <v>163</v>
      </c>
      <c r="M2121" t="s">
        <v>163</v>
      </c>
      <c r="N2121" t="s">
        <v>163</v>
      </c>
      <c r="O2121" t="s">
        <v>163</v>
      </c>
      <c r="P2121" t="s">
        <v>163</v>
      </c>
      <c r="Q2121" s="80" t="s">
        <v>163</v>
      </c>
      <c r="R2121" s="79"/>
      <c r="T2121" t="s">
        <v>163</v>
      </c>
      <c r="U2121" t="s">
        <v>163</v>
      </c>
      <c r="V2121" t="s">
        <v>163</v>
      </c>
    </row>
    <row r="2122" spans="2:22" x14ac:dyDescent="0.35">
      <c r="B2122" t="s">
        <v>163</v>
      </c>
      <c r="C2122" s="79" t="s">
        <v>163</v>
      </c>
      <c r="E2122" t="s">
        <v>163</v>
      </c>
      <c r="F2122" t="s">
        <v>163</v>
      </c>
      <c r="G2122" t="s">
        <v>163</v>
      </c>
      <c r="H2122" t="s">
        <v>163</v>
      </c>
      <c r="I2122" t="s">
        <v>163</v>
      </c>
      <c r="J2122" t="s">
        <v>163</v>
      </c>
      <c r="K2122" t="s">
        <v>163</v>
      </c>
      <c r="L2122" t="s">
        <v>163</v>
      </c>
      <c r="M2122" t="s">
        <v>163</v>
      </c>
      <c r="N2122" t="s">
        <v>163</v>
      </c>
      <c r="O2122" t="s">
        <v>163</v>
      </c>
      <c r="P2122" t="s">
        <v>163</v>
      </c>
      <c r="Q2122" s="80" t="s">
        <v>163</v>
      </c>
      <c r="R2122" s="79"/>
      <c r="T2122" t="s">
        <v>163</v>
      </c>
      <c r="U2122" t="s">
        <v>163</v>
      </c>
      <c r="V2122" t="s">
        <v>163</v>
      </c>
    </row>
    <row r="2123" spans="2:22" x14ac:dyDescent="0.35">
      <c r="B2123" t="s">
        <v>163</v>
      </c>
      <c r="C2123" s="79" t="s">
        <v>163</v>
      </c>
      <c r="E2123" t="s">
        <v>163</v>
      </c>
      <c r="F2123" t="s">
        <v>163</v>
      </c>
      <c r="G2123" t="s">
        <v>163</v>
      </c>
      <c r="H2123" t="s">
        <v>163</v>
      </c>
      <c r="I2123" t="s">
        <v>163</v>
      </c>
      <c r="J2123" t="s">
        <v>163</v>
      </c>
      <c r="K2123" t="s">
        <v>163</v>
      </c>
      <c r="L2123" t="s">
        <v>163</v>
      </c>
      <c r="M2123" t="s">
        <v>163</v>
      </c>
      <c r="N2123" t="s">
        <v>163</v>
      </c>
      <c r="O2123" t="s">
        <v>163</v>
      </c>
      <c r="P2123" t="s">
        <v>163</v>
      </c>
      <c r="Q2123" s="80" t="s">
        <v>163</v>
      </c>
      <c r="R2123" s="79"/>
      <c r="T2123" t="s">
        <v>163</v>
      </c>
      <c r="U2123" t="s">
        <v>163</v>
      </c>
      <c r="V2123" t="s">
        <v>163</v>
      </c>
    </row>
    <row r="2124" spans="2:22" x14ac:dyDescent="0.35">
      <c r="B2124" t="s">
        <v>163</v>
      </c>
      <c r="C2124" s="79" t="s">
        <v>163</v>
      </c>
      <c r="E2124" t="s">
        <v>163</v>
      </c>
      <c r="F2124" t="s">
        <v>163</v>
      </c>
      <c r="G2124" t="s">
        <v>163</v>
      </c>
      <c r="H2124" t="s">
        <v>163</v>
      </c>
      <c r="I2124" t="s">
        <v>163</v>
      </c>
      <c r="J2124" t="s">
        <v>163</v>
      </c>
      <c r="K2124" t="s">
        <v>163</v>
      </c>
      <c r="L2124" t="s">
        <v>163</v>
      </c>
      <c r="M2124" t="s">
        <v>163</v>
      </c>
      <c r="N2124" t="s">
        <v>163</v>
      </c>
      <c r="O2124" t="s">
        <v>163</v>
      </c>
      <c r="P2124" t="s">
        <v>163</v>
      </c>
      <c r="Q2124" s="80" t="s">
        <v>163</v>
      </c>
      <c r="R2124" s="79"/>
      <c r="T2124" t="s">
        <v>163</v>
      </c>
      <c r="U2124" t="s">
        <v>163</v>
      </c>
      <c r="V2124" t="s">
        <v>163</v>
      </c>
    </row>
    <row r="2125" spans="2:22" x14ac:dyDescent="0.35">
      <c r="B2125" t="s">
        <v>163</v>
      </c>
      <c r="C2125" s="79" t="s">
        <v>163</v>
      </c>
      <c r="E2125" t="s">
        <v>163</v>
      </c>
      <c r="F2125" t="s">
        <v>163</v>
      </c>
      <c r="G2125" t="s">
        <v>163</v>
      </c>
      <c r="H2125" t="s">
        <v>163</v>
      </c>
      <c r="I2125" t="s">
        <v>163</v>
      </c>
      <c r="J2125" t="s">
        <v>163</v>
      </c>
      <c r="K2125" t="s">
        <v>163</v>
      </c>
      <c r="L2125" t="s">
        <v>163</v>
      </c>
      <c r="M2125" t="s">
        <v>163</v>
      </c>
      <c r="N2125" t="s">
        <v>163</v>
      </c>
      <c r="O2125" t="s">
        <v>163</v>
      </c>
      <c r="P2125" t="s">
        <v>163</v>
      </c>
      <c r="Q2125" s="80" t="s">
        <v>163</v>
      </c>
      <c r="R2125" s="79"/>
      <c r="T2125" t="s">
        <v>163</v>
      </c>
      <c r="U2125" t="s">
        <v>163</v>
      </c>
      <c r="V2125" t="s">
        <v>163</v>
      </c>
    </row>
    <row r="2126" spans="2:22" x14ac:dyDescent="0.35">
      <c r="B2126" t="s">
        <v>163</v>
      </c>
      <c r="C2126" s="79" t="s">
        <v>163</v>
      </c>
      <c r="E2126" t="s">
        <v>163</v>
      </c>
      <c r="F2126" t="s">
        <v>163</v>
      </c>
      <c r="G2126" t="s">
        <v>163</v>
      </c>
      <c r="H2126" t="s">
        <v>163</v>
      </c>
      <c r="I2126" t="s">
        <v>163</v>
      </c>
      <c r="J2126" t="s">
        <v>163</v>
      </c>
      <c r="K2126" t="s">
        <v>163</v>
      </c>
      <c r="L2126" t="s">
        <v>163</v>
      </c>
      <c r="M2126" t="s">
        <v>163</v>
      </c>
      <c r="N2126" t="s">
        <v>163</v>
      </c>
      <c r="O2126" t="s">
        <v>163</v>
      </c>
      <c r="P2126" t="s">
        <v>163</v>
      </c>
      <c r="Q2126" s="80" t="s">
        <v>163</v>
      </c>
      <c r="R2126" s="79"/>
      <c r="T2126" t="s">
        <v>163</v>
      </c>
      <c r="U2126" t="s">
        <v>163</v>
      </c>
      <c r="V2126" t="s">
        <v>163</v>
      </c>
    </row>
    <row r="2127" spans="2:22" x14ac:dyDescent="0.35">
      <c r="B2127" t="s">
        <v>163</v>
      </c>
      <c r="C2127" s="79" t="s">
        <v>163</v>
      </c>
      <c r="E2127" t="s">
        <v>163</v>
      </c>
      <c r="F2127" t="s">
        <v>163</v>
      </c>
      <c r="G2127" t="s">
        <v>163</v>
      </c>
      <c r="H2127" t="s">
        <v>163</v>
      </c>
      <c r="I2127" t="s">
        <v>163</v>
      </c>
      <c r="J2127" t="s">
        <v>163</v>
      </c>
      <c r="K2127" t="s">
        <v>163</v>
      </c>
      <c r="L2127" t="s">
        <v>163</v>
      </c>
      <c r="M2127" t="s">
        <v>163</v>
      </c>
      <c r="N2127" t="s">
        <v>163</v>
      </c>
      <c r="O2127" t="s">
        <v>163</v>
      </c>
      <c r="P2127" t="s">
        <v>163</v>
      </c>
      <c r="Q2127" s="80" t="s">
        <v>163</v>
      </c>
      <c r="R2127" s="79"/>
      <c r="T2127" t="s">
        <v>163</v>
      </c>
      <c r="U2127" t="s">
        <v>163</v>
      </c>
      <c r="V2127" t="s">
        <v>163</v>
      </c>
    </row>
    <row r="2128" spans="2:22" x14ac:dyDescent="0.35">
      <c r="B2128" t="s">
        <v>163</v>
      </c>
      <c r="C2128" s="79" t="s">
        <v>163</v>
      </c>
      <c r="E2128" t="s">
        <v>163</v>
      </c>
      <c r="F2128" t="s">
        <v>163</v>
      </c>
      <c r="G2128" t="s">
        <v>163</v>
      </c>
      <c r="H2128" t="s">
        <v>163</v>
      </c>
      <c r="I2128" t="s">
        <v>163</v>
      </c>
      <c r="J2128" t="s">
        <v>163</v>
      </c>
      <c r="K2128" t="s">
        <v>163</v>
      </c>
      <c r="L2128" t="s">
        <v>163</v>
      </c>
      <c r="M2128" t="s">
        <v>163</v>
      </c>
      <c r="N2128" t="s">
        <v>163</v>
      </c>
      <c r="O2128" t="s">
        <v>163</v>
      </c>
      <c r="P2128" t="s">
        <v>163</v>
      </c>
      <c r="Q2128" s="80" t="s">
        <v>163</v>
      </c>
      <c r="R2128" s="79"/>
      <c r="T2128" t="s">
        <v>163</v>
      </c>
      <c r="U2128" t="s">
        <v>163</v>
      </c>
      <c r="V2128" t="s">
        <v>163</v>
      </c>
    </row>
    <row r="2129" spans="2:22" x14ac:dyDescent="0.35">
      <c r="B2129" t="s">
        <v>163</v>
      </c>
      <c r="C2129" s="79" t="s">
        <v>163</v>
      </c>
      <c r="E2129" t="s">
        <v>163</v>
      </c>
      <c r="F2129" t="s">
        <v>163</v>
      </c>
      <c r="G2129" t="s">
        <v>163</v>
      </c>
      <c r="H2129" t="s">
        <v>163</v>
      </c>
      <c r="I2129" t="s">
        <v>163</v>
      </c>
      <c r="J2129" t="s">
        <v>163</v>
      </c>
      <c r="K2129" t="s">
        <v>163</v>
      </c>
      <c r="L2129" t="s">
        <v>163</v>
      </c>
      <c r="M2129" t="s">
        <v>163</v>
      </c>
      <c r="N2129" t="s">
        <v>163</v>
      </c>
      <c r="O2129" t="s">
        <v>163</v>
      </c>
      <c r="P2129" t="s">
        <v>163</v>
      </c>
      <c r="Q2129" s="80" t="s">
        <v>163</v>
      </c>
      <c r="R2129" s="79"/>
      <c r="T2129" t="s">
        <v>163</v>
      </c>
      <c r="U2129" t="s">
        <v>163</v>
      </c>
      <c r="V2129" t="s">
        <v>163</v>
      </c>
    </row>
    <row r="2130" spans="2:22" x14ac:dyDescent="0.35">
      <c r="B2130" t="s">
        <v>163</v>
      </c>
      <c r="C2130" s="79" t="s">
        <v>163</v>
      </c>
      <c r="E2130" t="s">
        <v>163</v>
      </c>
      <c r="F2130" t="s">
        <v>163</v>
      </c>
      <c r="G2130" t="s">
        <v>163</v>
      </c>
      <c r="H2130" t="s">
        <v>163</v>
      </c>
      <c r="I2130" t="s">
        <v>163</v>
      </c>
      <c r="J2130" t="s">
        <v>163</v>
      </c>
      <c r="K2130" t="s">
        <v>163</v>
      </c>
      <c r="L2130" t="s">
        <v>163</v>
      </c>
      <c r="M2130" t="s">
        <v>163</v>
      </c>
      <c r="N2130" t="s">
        <v>163</v>
      </c>
      <c r="O2130" t="s">
        <v>163</v>
      </c>
      <c r="P2130" t="s">
        <v>163</v>
      </c>
      <c r="Q2130" s="80" t="s">
        <v>163</v>
      </c>
      <c r="R2130" s="79"/>
      <c r="T2130" t="s">
        <v>163</v>
      </c>
      <c r="U2130" t="s">
        <v>163</v>
      </c>
      <c r="V2130" t="s">
        <v>163</v>
      </c>
    </row>
    <row r="2131" spans="2:22" x14ac:dyDescent="0.35">
      <c r="B2131" t="s">
        <v>163</v>
      </c>
      <c r="C2131" s="79" t="s">
        <v>163</v>
      </c>
      <c r="E2131" t="s">
        <v>163</v>
      </c>
      <c r="F2131" t="s">
        <v>163</v>
      </c>
      <c r="G2131" t="s">
        <v>163</v>
      </c>
      <c r="H2131" t="s">
        <v>163</v>
      </c>
      <c r="I2131" t="s">
        <v>163</v>
      </c>
      <c r="J2131" t="s">
        <v>163</v>
      </c>
      <c r="K2131" t="s">
        <v>163</v>
      </c>
      <c r="L2131" t="s">
        <v>163</v>
      </c>
      <c r="M2131" t="s">
        <v>163</v>
      </c>
      <c r="N2131" t="s">
        <v>163</v>
      </c>
      <c r="O2131" t="s">
        <v>163</v>
      </c>
      <c r="P2131" t="s">
        <v>163</v>
      </c>
      <c r="Q2131" s="80" t="s">
        <v>163</v>
      </c>
      <c r="R2131" s="79"/>
      <c r="T2131" t="s">
        <v>163</v>
      </c>
      <c r="U2131" t="s">
        <v>163</v>
      </c>
      <c r="V2131" t="s">
        <v>163</v>
      </c>
    </row>
    <row r="2132" spans="2:22" x14ac:dyDescent="0.35">
      <c r="B2132" t="s">
        <v>163</v>
      </c>
      <c r="C2132" s="79" t="s">
        <v>163</v>
      </c>
      <c r="E2132" t="s">
        <v>163</v>
      </c>
      <c r="F2132" t="s">
        <v>163</v>
      </c>
      <c r="G2132" t="s">
        <v>163</v>
      </c>
      <c r="H2132" t="s">
        <v>163</v>
      </c>
      <c r="I2132" t="s">
        <v>163</v>
      </c>
      <c r="J2132" t="s">
        <v>163</v>
      </c>
      <c r="K2132" t="s">
        <v>163</v>
      </c>
      <c r="L2132" t="s">
        <v>163</v>
      </c>
      <c r="M2132" t="s">
        <v>163</v>
      </c>
      <c r="N2132" t="s">
        <v>163</v>
      </c>
      <c r="O2132" t="s">
        <v>163</v>
      </c>
      <c r="P2132" t="s">
        <v>163</v>
      </c>
      <c r="Q2132" s="80" t="s">
        <v>163</v>
      </c>
      <c r="R2132" s="79"/>
      <c r="T2132" t="s">
        <v>163</v>
      </c>
      <c r="U2132" t="s">
        <v>163</v>
      </c>
      <c r="V2132" t="s">
        <v>163</v>
      </c>
    </row>
    <row r="2133" spans="2:22" x14ac:dyDescent="0.35">
      <c r="B2133" t="s">
        <v>163</v>
      </c>
      <c r="C2133" s="79" t="s">
        <v>163</v>
      </c>
      <c r="E2133" t="s">
        <v>163</v>
      </c>
      <c r="F2133" t="s">
        <v>163</v>
      </c>
      <c r="G2133" t="s">
        <v>163</v>
      </c>
      <c r="H2133" t="s">
        <v>163</v>
      </c>
      <c r="I2133" t="s">
        <v>163</v>
      </c>
      <c r="J2133" t="s">
        <v>163</v>
      </c>
      <c r="K2133" t="s">
        <v>163</v>
      </c>
      <c r="L2133" t="s">
        <v>163</v>
      </c>
      <c r="M2133" t="s">
        <v>163</v>
      </c>
      <c r="N2133" t="s">
        <v>163</v>
      </c>
      <c r="O2133" t="s">
        <v>163</v>
      </c>
      <c r="P2133" t="s">
        <v>163</v>
      </c>
      <c r="Q2133" s="80" t="s">
        <v>163</v>
      </c>
      <c r="R2133" s="79"/>
      <c r="T2133" t="s">
        <v>163</v>
      </c>
      <c r="U2133" t="s">
        <v>163</v>
      </c>
      <c r="V2133" t="s">
        <v>163</v>
      </c>
    </row>
    <row r="2134" spans="2:22" x14ac:dyDescent="0.35">
      <c r="B2134" t="s">
        <v>163</v>
      </c>
      <c r="C2134" s="79" t="s">
        <v>163</v>
      </c>
      <c r="E2134" t="s">
        <v>163</v>
      </c>
      <c r="F2134" t="s">
        <v>163</v>
      </c>
      <c r="G2134" t="s">
        <v>163</v>
      </c>
      <c r="H2134" t="s">
        <v>163</v>
      </c>
      <c r="I2134" t="s">
        <v>163</v>
      </c>
      <c r="J2134" t="s">
        <v>163</v>
      </c>
      <c r="K2134" t="s">
        <v>163</v>
      </c>
      <c r="L2134" t="s">
        <v>163</v>
      </c>
      <c r="M2134" t="s">
        <v>163</v>
      </c>
      <c r="N2134" t="s">
        <v>163</v>
      </c>
      <c r="O2134" t="s">
        <v>163</v>
      </c>
      <c r="P2134" t="s">
        <v>163</v>
      </c>
      <c r="Q2134" s="80" t="s">
        <v>163</v>
      </c>
      <c r="R2134" s="79"/>
      <c r="T2134" t="s">
        <v>163</v>
      </c>
      <c r="U2134" t="s">
        <v>163</v>
      </c>
      <c r="V2134" t="s">
        <v>163</v>
      </c>
    </row>
    <row r="2135" spans="2:22" x14ac:dyDescent="0.35">
      <c r="B2135" t="s">
        <v>163</v>
      </c>
      <c r="C2135" s="79" t="s">
        <v>163</v>
      </c>
      <c r="E2135" t="s">
        <v>163</v>
      </c>
      <c r="F2135" t="s">
        <v>163</v>
      </c>
      <c r="G2135" t="s">
        <v>163</v>
      </c>
      <c r="H2135" t="s">
        <v>163</v>
      </c>
      <c r="I2135" t="s">
        <v>163</v>
      </c>
      <c r="J2135" t="s">
        <v>163</v>
      </c>
      <c r="K2135" t="s">
        <v>163</v>
      </c>
      <c r="L2135" t="s">
        <v>163</v>
      </c>
      <c r="M2135" t="s">
        <v>163</v>
      </c>
      <c r="N2135" t="s">
        <v>163</v>
      </c>
      <c r="O2135" t="s">
        <v>163</v>
      </c>
      <c r="P2135" t="s">
        <v>163</v>
      </c>
      <c r="Q2135" s="80" t="s">
        <v>163</v>
      </c>
      <c r="R2135" s="79"/>
      <c r="T2135" t="s">
        <v>163</v>
      </c>
      <c r="U2135" t="s">
        <v>163</v>
      </c>
      <c r="V2135" t="s">
        <v>163</v>
      </c>
    </row>
    <row r="2136" spans="2:22" x14ac:dyDescent="0.35">
      <c r="B2136" t="s">
        <v>163</v>
      </c>
      <c r="C2136" s="79" t="s">
        <v>163</v>
      </c>
      <c r="E2136" t="s">
        <v>163</v>
      </c>
      <c r="F2136" t="s">
        <v>163</v>
      </c>
      <c r="G2136" t="s">
        <v>163</v>
      </c>
      <c r="H2136" t="s">
        <v>163</v>
      </c>
      <c r="I2136" t="s">
        <v>163</v>
      </c>
      <c r="J2136" t="s">
        <v>163</v>
      </c>
      <c r="K2136" t="s">
        <v>163</v>
      </c>
      <c r="L2136" t="s">
        <v>163</v>
      </c>
      <c r="M2136" t="s">
        <v>163</v>
      </c>
      <c r="N2136" t="s">
        <v>163</v>
      </c>
      <c r="O2136" t="s">
        <v>163</v>
      </c>
      <c r="P2136" t="s">
        <v>163</v>
      </c>
      <c r="Q2136" s="80" t="s">
        <v>163</v>
      </c>
      <c r="R2136" s="79"/>
      <c r="T2136" t="s">
        <v>163</v>
      </c>
      <c r="U2136" t="s">
        <v>163</v>
      </c>
      <c r="V2136" t="s">
        <v>163</v>
      </c>
    </row>
    <row r="2137" spans="2:22" x14ac:dyDescent="0.35">
      <c r="B2137" t="s">
        <v>163</v>
      </c>
      <c r="C2137" s="79" t="s">
        <v>163</v>
      </c>
      <c r="E2137" t="s">
        <v>163</v>
      </c>
      <c r="F2137" t="s">
        <v>163</v>
      </c>
      <c r="G2137" t="s">
        <v>163</v>
      </c>
      <c r="H2137" t="s">
        <v>163</v>
      </c>
      <c r="I2137" t="s">
        <v>163</v>
      </c>
      <c r="J2137" t="s">
        <v>163</v>
      </c>
      <c r="K2137" t="s">
        <v>163</v>
      </c>
      <c r="L2137" t="s">
        <v>163</v>
      </c>
      <c r="M2137" t="s">
        <v>163</v>
      </c>
      <c r="N2137" t="s">
        <v>163</v>
      </c>
      <c r="O2137" t="s">
        <v>163</v>
      </c>
      <c r="P2137" t="s">
        <v>163</v>
      </c>
      <c r="Q2137" s="80" t="s">
        <v>163</v>
      </c>
      <c r="R2137" s="79"/>
      <c r="T2137" t="s">
        <v>163</v>
      </c>
      <c r="U2137" t="s">
        <v>163</v>
      </c>
      <c r="V2137" t="s">
        <v>163</v>
      </c>
    </row>
    <row r="2138" spans="2:22" x14ac:dyDescent="0.35">
      <c r="B2138" t="s">
        <v>163</v>
      </c>
      <c r="C2138" s="79" t="s">
        <v>163</v>
      </c>
      <c r="E2138" t="s">
        <v>163</v>
      </c>
      <c r="F2138" t="s">
        <v>163</v>
      </c>
      <c r="G2138" t="s">
        <v>163</v>
      </c>
      <c r="H2138" t="s">
        <v>163</v>
      </c>
      <c r="I2138" t="s">
        <v>163</v>
      </c>
      <c r="J2138" t="s">
        <v>163</v>
      </c>
      <c r="K2138" t="s">
        <v>163</v>
      </c>
      <c r="L2138" t="s">
        <v>163</v>
      </c>
      <c r="M2138" t="s">
        <v>163</v>
      </c>
      <c r="N2138" t="s">
        <v>163</v>
      </c>
      <c r="O2138" t="s">
        <v>163</v>
      </c>
      <c r="P2138" t="s">
        <v>163</v>
      </c>
      <c r="Q2138" s="80" t="s">
        <v>163</v>
      </c>
      <c r="R2138" s="79"/>
      <c r="T2138" t="s">
        <v>163</v>
      </c>
      <c r="U2138" t="s">
        <v>163</v>
      </c>
      <c r="V2138" t="s">
        <v>163</v>
      </c>
    </row>
    <row r="2139" spans="2:22" x14ac:dyDescent="0.35">
      <c r="B2139" t="s">
        <v>163</v>
      </c>
      <c r="C2139" s="79" t="s">
        <v>163</v>
      </c>
      <c r="E2139" t="s">
        <v>163</v>
      </c>
      <c r="F2139" t="s">
        <v>163</v>
      </c>
      <c r="G2139" t="s">
        <v>163</v>
      </c>
      <c r="H2139" t="s">
        <v>163</v>
      </c>
      <c r="I2139" t="s">
        <v>163</v>
      </c>
      <c r="J2139" t="s">
        <v>163</v>
      </c>
      <c r="K2139" t="s">
        <v>163</v>
      </c>
      <c r="L2139" t="s">
        <v>163</v>
      </c>
      <c r="M2139" t="s">
        <v>163</v>
      </c>
      <c r="N2139" t="s">
        <v>163</v>
      </c>
      <c r="O2139" t="s">
        <v>163</v>
      </c>
      <c r="P2139" t="s">
        <v>163</v>
      </c>
      <c r="Q2139" s="80" t="s">
        <v>163</v>
      </c>
      <c r="R2139" s="79"/>
      <c r="T2139" t="s">
        <v>163</v>
      </c>
      <c r="U2139" t="s">
        <v>163</v>
      </c>
      <c r="V2139" t="s">
        <v>163</v>
      </c>
    </row>
    <row r="2140" spans="2:22" x14ac:dyDescent="0.35">
      <c r="B2140" t="s">
        <v>163</v>
      </c>
      <c r="C2140" s="79" t="s">
        <v>163</v>
      </c>
      <c r="E2140" t="s">
        <v>163</v>
      </c>
      <c r="F2140" t="s">
        <v>163</v>
      </c>
      <c r="G2140" t="s">
        <v>163</v>
      </c>
      <c r="H2140" t="s">
        <v>163</v>
      </c>
      <c r="I2140" t="s">
        <v>163</v>
      </c>
      <c r="J2140" t="s">
        <v>163</v>
      </c>
      <c r="K2140" t="s">
        <v>163</v>
      </c>
      <c r="L2140" t="s">
        <v>163</v>
      </c>
      <c r="M2140" t="s">
        <v>163</v>
      </c>
      <c r="N2140" t="s">
        <v>163</v>
      </c>
      <c r="O2140" t="s">
        <v>163</v>
      </c>
      <c r="P2140" t="s">
        <v>163</v>
      </c>
      <c r="Q2140" s="80" t="s">
        <v>163</v>
      </c>
      <c r="R2140" s="79"/>
      <c r="T2140" t="s">
        <v>163</v>
      </c>
      <c r="U2140" t="s">
        <v>163</v>
      </c>
      <c r="V2140" t="s">
        <v>163</v>
      </c>
    </row>
    <row r="2141" spans="2:22" x14ac:dyDescent="0.35">
      <c r="B2141" t="s">
        <v>163</v>
      </c>
      <c r="C2141" s="79" t="s">
        <v>163</v>
      </c>
      <c r="E2141" t="s">
        <v>163</v>
      </c>
      <c r="F2141" t="s">
        <v>163</v>
      </c>
      <c r="G2141" t="s">
        <v>163</v>
      </c>
      <c r="H2141" t="s">
        <v>163</v>
      </c>
      <c r="I2141" t="s">
        <v>163</v>
      </c>
      <c r="J2141" t="s">
        <v>163</v>
      </c>
      <c r="K2141" t="s">
        <v>163</v>
      </c>
      <c r="L2141" t="s">
        <v>163</v>
      </c>
      <c r="M2141" t="s">
        <v>163</v>
      </c>
      <c r="N2141" t="s">
        <v>163</v>
      </c>
      <c r="O2141" t="s">
        <v>163</v>
      </c>
      <c r="P2141" t="s">
        <v>163</v>
      </c>
      <c r="Q2141" s="80" t="s">
        <v>163</v>
      </c>
      <c r="R2141" s="79"/>
      <c r="T2141" t="s">
        <v>163</v>
      </c>
      <c r="U2141" t="s">
        <v>163</v>
      </c>
      <c r="V2141" t="s">
        <v>163</v>
      </c>
    </row>
    <row r="2142" spans="2:22" x14ac:dyDescent="0.35">
      <c r="B2142" t="s">
        <v>163</v>
      </c>
      <c r="C2142" s="79" t="s">
        <v>163</v>
      </c>
      <c r="E2142" t="s">
        <v>163</v>
      </c>
      <c r="F2142" t="s">
        <v>163</v>
      </c>
      <c r="G2142" t="s">
        <v>163</v>
      </c>
      <c r="H2142" t="s">
        <v>163</v>
      </c>
      <c r="I2142" t="s">
        <v>163</v>
      </c>
      <c r="J2142" t="s">
        <v>163</v>
      </c>
      <c r="K2142" t="s">
        <v>163</v>
      </c>
      <c r="L2142" t="s">
        <v>163</v>
      </c>
      <c r="M2142" t="s">
        <v>163</v>
      </c>
      <c r="N2142" t="s">
        <v>163</v>
      </c>
      <c r="O2142" t="s">
        <v>163</v>
      </c>
      <c r="P2142" t="s">
        <v>163</v>
      </c>
      <c r="Q2142" s="80" t="s">
        <v>163</v>
      </c>
      <c r="R2142" s="79"/>
      <c r="T2142" t="s">
        <v>163</v>
      </c>
      <c r="U2142" t="s">
        <v>163</v>
      </c>
      <c r="V2142" t="s">
        <v>163</v>
      </c>
    </row>
    <row r="2143" spans="2:22" x14ac:dyDescent="0.35">
      <c r="B2143" t="s">
        <v>163</v>
      </c>
      <c r="C2143" s="79" t="s">
        <v>163</v>
      </c>
      <c r="E2143" t="s">
        <v>163</v>
      </c>
      <c r="F2143" t="s">
        <v>163</v>
      </c>
      <c r="G2143" t="s">
        <v>163</v>
      </c>
      <c r="H2143" t="s">
        <v>163</v>
      </c>
      <c r="I2143" t="s">
        <v>163</v>
      </c>
      <c r="J2143" t="s">
        <v>163</v>
      </c>
      <c r="K2143" t="s">
        <v>163</v>
      </c>
      <c r="L2143" t="s">
        <v>163</v>
      </c>
      <c r="M2143" t="s">
        <v>163</v>
      </c>
      <c r="N2143" t="s">
        <v>163</v>
      </c>
      <c r="O2143" t="s">
        <v>163</v>
      </c>
      <c r="P2143" t="s">
        <v>163</v>
      </c>
      <c r="Q2143" s="80" t="s">
        <v>163</v>
      </c>
      <c r="R2143" s="79"/>
      <c r="T2143" t="s">
        <v>163</v>
      </c>
      <c r="U2143" t="s">
        <v>163</v>
      </c>
      <c r="V2143" t="s">
        <v>163</v>
      </c>
    </row>
    <row r="2144" spans="2:22" x14ac:dyDescent="0.35">
      <c r="B2144" t="s">
        <v>163</v>
      </c>
      <c r="C2144" s="79" t="s">
        <v>163</v>
      </c>
      <c r="E2144" t="s">
        <v>163</v>
      </c>
      <c r="F2144" t="s">
        <v>163</v>
      </c>
      <c r="G2144" t="s">
        <v>163</v>
      </c>
      <c r="H2144" t="s">
        <v>163</v>
      </c>
      <c r="I2144" t="s">
        <v>163</v>
      </c>
      <c r="J2144" t="s">
        <v>163</v>
      </c>
      <c r="K2144" t="s">
        <v>163</v>
      </c>
      <c r="L2144" t="s">
        <v>163</v>
      </c>
      <c r="M2144" t="s">
        <v>163</v>
      </c>
      <c r="N2144" t="s">
        <v>163</v>
      </c>
      <c r="O2144" t="s">
        <v>163</v>
      </c>
      <c r="P2144" t="s">
        <v>163</v>
      </c>
      <c r="Q2144" s="80" t="s">
        <v>163</v>
      </c>
      <c r="R2144" s="79"/>
      <c r="T2144" t="s">
        <v>163</v>
      </c>
      <c r="U2144" t="s">
        <v>163</v>
      </c>
      <c r="V2144" t="s">
        <v>163</v>
      </c>
    </row>
    <row r="2145" spans="2:22" x14ac:dyDescent="0.35">
      <c r="B2145" t="s">
        <v>163</v>
      </c>
      <c r="C2145" s="79" t="s">
        <v>163</v>
      </c>
      <c r="E2145" t="s">
        <v>163</v>
      </c>
      <c r="F2145" t="s">
        <v>163</v>
      </c>
      <c r="G2145" t="s">
        <v>163</v>
      </c>
      <c r="H2145" t="s">
        <v>163</v>
      </c>
      <c r="I2145" t="s">
        <v>163</v>
      </c>
      <c r="J2145" t="s">
        <v>163</v>
      </c>
      <c r="K2145" t="s">
        <v>163</v>
      </c>
      <c r="L2145" t="s">
        <v>163</v>
      </c>
      <c r="M2145" t="s">
        <v>163</v>
      </c>
      <c r="N2145" t="s">
        <v>163</v>
      </c>
      <c r="O2145" t="s">
        <v>163</v>
      </c>
      <c r="P2145" t="s">
        <v>163</v>
      </c>
      <c r="Q2145" s="80" t="s">
        <v>163</v>
      </c>
      <c r="R2145" s="79"/>
      <c r="T2145" t="s">
        <v>163</v>
      </c>
      <c r="U2145" t="s">
        <v>163</v>
      </c>
      <c r="V2145" t="s">
        <v>163</v>
      </c>
    </row>
    <row r="2146" spans="2:22" x14ac:dyDescent="0.35">
      <c r="B2146" t="s">
        <v>163</v>
      </c>
      <c r="C2146" s="79" t="s">
        <v>163</v>
      </c>
      <c r="E2146" t="s">
        <v>163</v>
      </c>
      <c r="F2146" t="s">
        <v>163</v>
      </c>
      <c r="G2146" t="s">
        <v>163</v>
      </c>
      <c r="H2146" t="s">
        <v>163</v>
      </c>
      <c r="I2146" t="s">
        <v>163</v>
      </c>
      <c r="J2146" t="s">
        <v>163</v>
      </c>
      <c r="K2146" t="s">
        <v>163</v>
      </c>
      <c r="L2146" t="s">
        <v>163</v>
      </c>
      <c r="M2146" t="s">
        <v>163</v>
      </c>
      <c r="N2146" t="s">
        <v>163</v>
      </c>
      <c r="O2146" t="s">
        <v>163</v>
      </c>
      <c r="P2146" t="s">
        <v>163</v>
      </c>
      <c r="Q2146" s="80" t="s">
        <v>163</v>
      </c>
      <c r="R2146" s="79"/>
      <c r="T2146" t="s">
        <v>163</v>
      </c>
      <c r="U2146" t="s">
        <v>163</v>
      </c>
      <c r="V2146" t="s">
        <v>163</v>
      </c>
    </row>
    <row r="2147" spans="2:22" x14ac:dyDescent="0.35">
      <c r="B2147" t="s">
        <v>163</v>
      </c>
      <c r="C2147" s="79" t="s">
        <v>163</v>
      </c>
      <c r="E2147" t="s">
        <v>163</v>
      </c>
      <c r="F2147" t="s">
        <v>163</v>
      </c>
      <c r="G2147" t="s">
        <v>163</v>
      </c>
      <c r="H2147" t="s">
        <v>163</v>
      </c>
      <c r="I2147" t="s">
        <v>163</v>
      </c>
      <c r="J2147" t="s">
        <v>163</v>
      </c>
      <c r="K2147" t="s">
        <v>163</v>
      </c>
      <c r="L2147" t="s">
        <v>163</v>
      </c>
      <c r="M2147" t="s">
        <v>163</v>
      </c>
      <c r="N2147" t="s">
        <v>163</v>
      </c>
      <c r="O2147" t="s">
        <v>163</v>
      </c>
      <c r="P2147" t="s">
        <v>163</v>
      </c>
      <c r="Q2147" s="80" t="s">
        <v>163</v>
      </c>
      <c r="R2147" s="79"/>
      <c r="T2147" t="s">
        <v>163</v>
      </c>
      <c r="U2147" t="s">
        <v>163</v>
      </c>
      <c r="V2147" t="s">
        <v>163</v>
      </c>
    </row>
    <row r="2148" spans="2:22" x14ac:dyDescent="0.35">
      <c r="B2148" t="s">
        <v>163</v>
      </c>
      <c r="C2148" s="79" t="s">
        <v>163</v>
      </c>
      <c r="E2148" t="s">
        <v>163</v>
      </c>
      <c r="F2148" t="s">
        <v>163</v>
      </c>
      <c r="G2148" t="s">
        <v>163</v>
      </c>
      <c r="H2148" t="s">
        <v>163</v>
      </c>
      <c r="I2148" t="s">
        <v>163</v>
      </c>
      <c r="J2148" t="s">
        <v>163</v>
      </c>
      <c r="K2148" t="s">
        <v>163</v>
      </c>
      <c r="L2148" t="s">
        <v>163</v>
      </c>
      <c r="M2148" t="s">
        <v>163</v>
      </c>
      <c r="N2148" t="s">
        <v>163</v>
      </c>
      <c r="O2148" t="s">
        <v>163</v>
      </c>
      <c r="P2148" t="s">
        <v>163</v>
      </c>
      <c r="Q2148" s="80" t="s">
        <v>163</v>
      </c>
      <c r="R2148" s="79"/>
      <c r="T2148" t="s">
        <v>163</v>
      </c>
      <c r="U2148" t="s">
        <v>163</v>
      </c>
      <c r="V2148" t="s">
        <v>163</v>
      </c>
    </row>
    <row r="2149" spans="2:22" x14ac:dyDescent="0.35">
      <c r="B2149" t="s">
        <v>163</v>
      </c>
      <c r="C2149" s="79" t="s">
        <v>163</v>
      </c>
      <c r="E2149" t="s">
        <v>163</v>
      </c>
      <c r="F2149" t="s">
        <v>163</v>
      </c>
      <c r="G2149" t="s">
        <v>163</v>
      </c>
      <c r="H2149" t="s">
        <v>163</v>
      </c>
      <c r="I2149" t="s">
        <v>163</v>
      </c>
      <c r="J2149" t="s">
        <v>163</v>
      </c>
      <c r="K2149" t="s">
        <v>163</v>
      </c>
      <c r="L2149" t="s">
        <v>163</v>
      </c>
      <c r="M2149" t="s">
        <v>163</v>
      </c>
      <c r="N2149" t="s">
        <v>163</v>
      </c>
      <c r="O2149" t="s">
        <v>163</v>
      </c>
      <c r="P2149" t="s">
        <v>163</v>
      </c>
      <c r="Q2149" s="80" t="s">
        <v>163</v>
      </c>
      <c r="R2149" s="79"/>
      <c r="T2149" t="s">
        <v>163</v>
      </c>
      <c r="U2149" t="s">
        <v>163</v>
      </c>
      <c r="V2149" t="s">
        <v>163</v>
      </c>
    </row>
    <row r="2150" spans="2:22" x14ac:dyDescent="0.35">
      <c r="B2150" t="s">
        <v>163</v>
      </c>
      <c r="C2150" s="79" t="s">
        <v>163</v>
      </c>
      <c r="E2150" t="s">
        <v>163</v>
      </c>
      <c r="F2150" t="s">
        <v>163</v>
      </c>
      <c r="G2150" t="s">
        <v>163</v>
      </c>
      <c r="H2150" t="s">
        <v>163</v>
      </c>
      <c r="I2150" t="s">
        <v>163</v>
      </c>
      <c r="J2150" t="s">
        <v>163</v>
      </c>
      <c r="K2150" t="s">
        <v>163</v>
      </c>
      <c r="L2150" t="s">
        <v>163</v>
      </c>
      <c r="M2150" t="s">
        <v>163</v>
      </c>
      <c r="N2150" t="s">
        <v>163</v>
      </c>
      <c r="O2150" t="s">
        <v>163</v>
      </c>
      <c r="P2150" t="s">
        <v>163</v>
      </c>
      <c r="Q2150" s="80" t="s">
        <v>163</v>
      </c>
      <c r="R2150" s="79"/>
      <c r="T2150" t="s">
        <v>163</v>
      </c>
      <c r="U2150" t="s">
        <v>163</v>
      </c>
      <c r="V2150" t="s">
        <v>163</v>
      </c>
    </row>
    <row r="2151" spans="2:22" x14ac:dyDescent="0.35">
      <c r="B2151" t="s">
        <v>163</v>
      </c>
      <c r="C2151" s="79" t="s">
        <v>163</v>
      </c>
      <c r="E2151" t="s">
        <v>163</v>
      </c>
      <c r="F2151" t="s">
        <v>163</v>
      </c>
      <c r="G2151" t="s">
        <v>163</v>
      </c>
      <c r="H2151" t="s">
        <v>163</v>
      </c>
      <c r="I2151" t="s">
        <v>163</v>
      </c>
      <c r="J2151" t="s">
        <v>163</v>
      </c>
      <c r="K2151" t="s">
        <v>163</v>
      </c>
      <c r="L2151" t="s">
        <v>163</v>
      </c>
      <c r="M2151" t="s">
        <v>163</v>
      </c>
      <c r="N2151" t="s">
        <v>163</v>
      </c>
      <c r="O2151" t="s">
        <v>163</v>
      </c>
      <c r="P2151" t="s">
        <v>163</v>
      </c>
      <c r="Q2151" s="80" t="s">
        <v>163</v>
      </c>
      <c r="R2151" s="79"/>
      <c r="T2151" t="s">
        <v>163</v>
      </c>
      <c r="U2151" t="s">
        <v>163</v>
      </c>
      <c r="V2151" t="s">
        <v>163</v>
      </c>
    </row>
    <row r="2152" spans="2:22" x14ac:dyDescent="0.35">
      <c r="B2152" t="s">
        <v>163</v>
      </c>
      <c r="C2152" s="79" t="s">
        <v>163</v>
      </c>
      <c r="E2152" t="s">
        <v>163</v>
      </c>
      <c r="F2152" t="s">
        <v>163</v>
      </c>
      <c r="G2152" t="s">
        <v>163</v>
      </c>
      <c r="H2152" t="s">
        <v>163</v>
      </c>
      <c r="I2152" t="s">
        <v>163</v>
      </c>
      <c r="J2152" t="s">
        <v>163</v>
      </c>
      <c r="K2152" t="s">
        <v>163</v>
      </c>
      <c r="L2152" t="s">
        <v>163</v>
      </c>
      <c r="M2152" t="s">
        <v>163</v>
      </c>
      <c r="N2152" t="s">
        <v>163</v>
      </c>
      <c r="O2152" t="s">
        <v>163</v>
      </c>
      <c r="P2152" t="s">
        <v>163</v>
      </c>
      <c r="Q2152" s="80" t="s">
        <v>163</v>
      </c>
      <c r="R2152" s="79"/>
      <c r="T2152" t="s">
        <v>163</v>
      </c>
      <c r="U2152" t="s">
        <v>163</v>
      </c>
      <c r="V2152" t="s">
        <v>163</v>
      </c>
    </row>
    <row r="2153" spans="2:22" x14ac:dyDescent="0.35">
      <c r="B2153" t="s">
        <v>163</v>
      </c>
      <c r="C2153" s="79" t="s">
        <v>163</v>
      </c>
      <c r="E2153" t="s">
        <v>163</v>
      </c>
      <c r="F2153" t="s">
        <v>163</v>
      </c>
      <c r="G2153" t="s">
        <v>163</v>
      </c>
      <c r="H2153" t="s">
        <v>163</v>
      </c>
      <c r="I2153" t="s">
        <v>163</v>
      </c>
      <c r="J2153" t="s">
        <v>163</v>
      </c>
      <c r="K2153" t="s">
        <v>163</v>
      </c>
      <c r="L2153" t="s">
        <v>163</v>
      </c>
      <c r="M2153" t="s">
        <v>163</v>
      </c>
      <c r="N2153" t="s">
        <v>163</v>
      </c>
      <c r="O2153" t="s">
        <v>163</v>
      </c>
      <c r="P2153" t="s">
        <v>163</v>
      </c>
      <c r="Q2153" s="80" t="s">
        <v>163</v>
      </c>
      <c r="R2153" s="79"/>
      <c r="T2153" t="s">
        <v>163</v>
      </c>
      <c r="U2153" t="s">
        <v>163</v>
      </c>
      <c r="V2153" t="s">
        <v>163</v>
      </c>
    </row>
    <row r="2154" spans="2:22" x14ac:dyDescent="0.35">
      <c r="B2154" t="s">
        <v>163</v>
      </c>
      <c r="C2154" s="79" t="s">
        <v>163</v>
      </c>
      <c r="E2154" t="s">
        <v>163</v>
      </c>
      <c r="F2154" t="s">
        <v>163</v>
      </c>
      <c r="G2154" t="s">
        <v>163</v>
      </c>
      <c r="H2154" t="s">
        <v>163</v>
      </c>
      <c r="I2154" t="s">
        <v>163</v>
      </c>
      <c r="J2154" t="s">
        <v>163</v>
      </c>
      <c r="K2154" t="s">
        <v>163</v>
      </c>
      <c r="L2154" t="s">
        <v>163</v>
      </c>
      <c r="M2154" t="s">
        <v>163</v>
      </c>
      <c r="N2154" t="s">
        <v>163</v>
      </c>
      <c r="O2154" t="s">
        <v>163</v>
      </c>
      <c r="P2154" t="s">
        <v>163</v>
      </c>
      <c r="Q2154" s="80" t="s">
        <v>163</v>
      </c>
      <c r="R2154" s="79"/>
      <c r="T2154" t="s">
        <v>163</v>
      </c>
      <c r="U2154" t="s">
        <v>163</v>
      </c>
      <c r="V2154" t="s">
        <v>163</v>
      </c>
    </row>
    <row r="2155" spans="2:22" x14ac:dyDescent="0.35">
      <c r="B2155" t="s">
        <v>163</v>
      </c>
      <c r="C2155" s="79" t="s">
        <v>163</v>
      </c>
      <c r="E2155" t="s">
        <v>163</v>
      </c>
      <c r="F2155" t="s">
        <v>163</v>
      </c>
      <c r="G2155" t="s">
        <v>163</v>
      </c>
      <c r="H2155" t="s">
        <v>163</v>
      </c>
      <c r="I2155" t="s">
        <v>163</v>
      </c>
      <c r="J2155" t="s">
        <v>163</v>
      </c>
      <c r="K2155" t="s">
        <v>163</v>
      </c>
      <c r="L2155" t="s">
        <v>163</v>
      </c>
      <c r="M2155" t="s">
        <v>163</v>
      </c>
      <c r="N2155" t="s">
        <v>163</v>
      </c>
      <c r="O2155" t="s">
        <v>163</v>
      </c>
      <c r="P2155" t="s">
        <v>163</v>
      </c>
      <c r="Q2155" s="80" t="s">
        <v>163</v>
      </c>
      <c r="R2155" s="79"/>
      <c r="T2155" t="s">
        <v>163</v>
      </c>
      <c r="U2155" t="s">
        <v>163</v>
      </c>
      <c r="V2155" t="s">
        <v>163</v>
      </c>
    </row>
    <row r="2156" spans="2:22" x14ac:dyDescent="0.35">
      <c r="B2156" t="s">
        <v>163</v>
      </c>
      <c r="C2156" s="79" t="s">
        <v>163</v>
      </c>
      <c r="E2156" t="s">
        <v>163</v>
      </c>
      <c r="F2156" t="s">
        <v>163</v>
      </c>
      <c r="G2156" t="s">
        <v>163</v>
      </c>
      <c r="H2156" t="s">
        <v>163</v>
      </c>
      <c r="I2156" t="s">
        <v>163</v>
      </c>
      <c r="J2156" t="s">
        <v>163</v>
      </c>
      <c r="K2156" t="s">
        <v>163</v>
      </c>
      <c r="L2156" t="s">
        <v>163</v>
      </c>
      <c r="M2156" t="s">
        <v>163</v>
      </c>
      <c r="N2156" t="s">
        <v>163</v>
      </c>
      <c r="O2156" t="s">
        <v>163</v>
      </c>
      <c r="P2156" t="s">
        <v>163</v>
      </c>
      <c r="Q2156" s="80" t="s">
        <v>163</v>
      </c>
      <c r="R2156" s="79"/>
      <c r="T2156" t="s">
        <v>163</v>
      </c>
      <c r="U2156" t="s">
        <v>163</v>
      </c>
      <c r="V2156" t="s">
        <v>163</v>
      </c>
    </row>
    <row r="2157" spans="2:22" x14ac:dyDescent="0.35">
      <c r="B2157" t="s">
        <v>163</v>
      </c>
      <c r="C2157" s="79" t="s">
        <v>163</v>
      </c>
      <c r="E2157" t="s">
        <v>163</v>
      </c>
      <c r="F2157" t="s">
        <v>163</v>
      </c>
      <c r="G2157" t="s">
        <v>163</v>
      </c>
      <c r="H2157" t="s">
        <v>163</v>
      </c>
      <c r="I2157" t="s">
        <v>163</v>
      </c>
      <c r="J2157" t="s">
        <v>163</v>
      </c>
      <c r="K2157" t="s">
        <v>163</v>
      </c>
      <c r="L2157" t="s">
        <v>163</v>
      </c>
      <c r="M2157" t="s">
        <v>163</v>
      </c>
      <c r="N2157" t="s">
        <v>163</v>
      </c>
      <c r="O2157" t="s">
        <v>163</v>
      </c>
      <c r="P2157" t="s">
        <v>163</v>
      </c>
      <c r="Q2157" s="80" t="s">
        <v>163</v>
      </c>
      <c r="R2157" s="79"/>
      <c r="T2157" t="s">
        <v>163</v>
      </c>
      <c r="U2157" t="s">
        <v>163</v>
      </c>
      <c r="V2157" t="s">
        <v>163</v>
      </c>
    </row>
    <row r="2158" spans="2:22" x14ac:dyDescent="0.35">
      <c r="B2158" t="s">
        <v>163</v>
      </c>
      <c r="C2158" s="79" t="s">
        <v>163</v>
      </c>
      <c r="E2158" t="s">
        <v>163</v>
      </c>
      <c r="F2158" t="s">
        <v>163</v>
      </c>
      <c r="G2158" t="s">
        <v>163</v>
      </c>
      <c r="H2158" t="s">
        <v>163</v>
      </c>
      <c r="I2158" t="s">
        <v>163</v>
      </c>
      <c r="J2158" t="s">
        <v>163</v>
      </c>
      <c r="K2158" t="s">
        <v>163</v>
      </c>
      <c r="L2158" t="s">
        <v>163</v>
      </c>
      <c r="M2158" t="s">
        <v>163</v>
      </c>
      <c r="N2158" t="s">
        <v>163</v>
      </c>
      <c r="O2158" t="s">
        <v>163</v>
      </c>
      <c r="P2158" t="s">
        <v>163</v>
      </c>
      <c r="Q2158" s="80" t="s">
        <v>163</v>
      </c>
      <c r="R2158" s="79"/>
      <c r="T2158" t="s">
        <v>163</v>
      </c>
      <c r="U2158" t="s">
        <v>163</v>
      </c>
      <c r="V2158" t="s">
        <v>163</v>
      </c>
    </row>
    <row r="2159" spans="2:22" x14ac:dyDescent="0.35">
      <c r="B2159" t="s">
        <v>163</v>
      </c>
      <c r="C2159" s="79" t="s">
        <v>163</v>
      </c>
      <c r="E2159" t="s">
        <v>163</v>
      </c>
      <c r="F2159" t="s">
        <v>163</v>
      </c>
      <c r="G2159" t="s">
        <v>163</v>
      </c>
      <c r="H2159" t="s">
        <v>163</v>
      </c>
      <c r="I2159" t="s">
        <v>163</v>
      </c>
      <c r="J2159" t="s">
        <v>163</v>
      </c>
      <c r="K2159" t="s">
        <v>163</v>
      </c>
      <c r="L2159" t="s">
        <v>163</v>
      </c>
      <c r="M2159" t="s">
        <v>163</v>
      </c>
      <c r="N2159" t="s">
        <v>163</v>
      </c>
      <c r="O2159" t="s">
        <v>163</v>
      </c>
      <c r="P2159" t="s">
        <v>163</v>
      </c>
      <c r="Q2159" s="80" t="s">
        <v>163</v>
      </c>
      <c r="R2159" s="79"/>
      <c r="T2159" t="s">
        <v>163</v>
      </c>
      <c r="U2159" t="s">
        <v>163</v>
      </c>
      <c r="V2159" t="s">
        <v>163</v>
      </c>
    </row>
    <row r="2160" spans="2:22" x14ac:dyDescent="0.35">
      <c r="B2160" t="s">
        <v>163</v>
      </c>
      <c r="C2160" s="79" t="s">
        <v>163</v>
      </c>
      <c r="E2160" t="s">
        <v>163</v>
      </c>
      <c r="F2160" t="s">
        <v>163</v>
      </c>
      <c r="G2160" t="s">
        <v>163</v>
      </c>
      <c r="H2160" t="s">
        <v>163</v>
      </c>
      <c r="I2160" t="s">
        <v>163</v>
      </c>
      <c r="J2160" t="s">
        <v>163</v>
      </c>
      <c r="K2160" t="s">
        <v>163</v>
      </c>
      <c r="L2160" t="s">
        <v>163</v>
      </c>
      <c r="M2160" t="s">
        <v>163</v>
      </c>
      <c r="N2160" t="s">
        <v>163</v>
      </c>
      <c r="O2160" t="s">
        <v>163</v>
      </c>
      <c r="P2160" t="s">
        <v>163</v>
      </c>
      <c r="Q2160" s="80" t="s">
        <v>163</v>
      </c>
      <c r="R2160" s="79"/>
      <c r="T2160" t="s">
        <v>163</v>
      </c>
      <c r="U2160" t="s">
        <v>163</v>
      </c>
      <c r="V2160" t="s">
        <v>163</v>
      </c>
    </row>
    <row r="2161" spans="2:22" x14ac:dyDescent="0.35">
      <c r="B2161" t="s">
        <v>163</v>
      </c>
      <c r="C2161" s="79" t="s">
        <v>163</v>
      </c>
      <c r="E2161" t="s">
        <v>163</v>
      </c>
      <c r="F2161" t="s">
        <v>163</v>
      </c>
      <c r="G2161" t="s">
        <v>163</v>
      </c>
      <c r="H2161" t="s">
        <v>163</v>
      </c>
      <c r="I2161" t="s">
        <v>163</v>
      </c>
      <c r="J2161" t="s">
        <v>163</v>
      </c>
      <c r="K2161" t="s">
        <v>163</v>
      </c>
      <c r="L2161" t="s">
        <v>163</v>
      </c>
      <c r="M2161" t="s">
        <v>163</v>
      </c>
      <c r="N2161" t="s">
        <v>163</v>
      </c>
      <c r="O2161" t="s">
        <v>163</v>
      </c>
      <c r="P2161" t="s">
        <v>163</v>
      </c>
      <c r="Q2161" s="80" t="s">
        <v>163</v>
      </c>
      <c r="R2161" s="79"/>
      <c r="T2161" t="s">
        <v>163</v>
      </c>
      <c r="U2161" t="s">
        <v>163</v>
      </c>
      <c r="V2161" t="s">
        <v>163</v>
      </c>
    </row>
    <row r="2162" spans="2:22" x14ac:dyDescent="0.35">
      <c r="B2162" t="s">
        <v>163</v>
      </c>
      <c r="C2162" s="79" t="s">
        <v>163</v>
      </c>
      <c r="E2162" t="s">
        <v>163</v>
      </c>
      <c r="F2162" t="s">
        <v>163</v>
      </c>
      <c r="G2162" t="s">
        <v>163</v>
      </c>
      <c r="H2162" t="s">
        <v>163</v>
      </c>
      <c r="I2162" t="s">
        <v>163</v>
      </c>
      <c r="J2162" t="s">
        <v>163</v>
      </c>
      <c r="K2162" t="s">
        <v>163</v>
      </c>
      <c r="L2162" t="s">
        <v>163</v>
      </c>
      <c r="M2162" t="s">
        <v>163</v>
      </c>
      <c r="N2162" t="s">
        <v>163</v>
      </c>
      <c r="O2162" t="s">
        <v>163</v>
      </c>
      <c r="P2162" t="s">
        <v>163</v>
      </c>
      <c r="Q2162" s="80" t="s">
        <v>163</v>
      </c>
      <c r="R2162" s="79"/>
      <c r="T2162" t="s">
        <v>163</v>
      </c>
      <c r="U2162" t="s">
        <v>163</v>
      </c>
      <c r="V2162" t="s">
        <v>163</v>
      </c>
    </row>
    <row r="2163" spans="2:22" x14ac:dyDescent="0.35">
      <c r="B2163" t="s">
        <v>163</v>
      </c>
      <c r="C2163" s="79" t="s">
        <v>163</v>
      </c>
      <c r="E2163" t="s">
        <v>163</v>
      </c>
      <c r="F2163" t="s">
        <v>163</v>
      </c>
      <c r="G2163" t="s">
        <v>163</v>
      </c>
      <c r="H2163" t="s">
        <v>163</v>
      </c>
      <c r="I2163" t="s">
        <v>163</v>
      </c>
      <c r="J2163" t="s">
        <v>163</v>
      </c>
      <c r="K2163" t="s">
        <v>163</v>
      </c>
      <c r="L2163" t="s">
        <v>163</v>
      </c>
      <c r="M2163" t="s">
        <v>163</v>
      </c>
      <c r="N2163" t="s">
        <v>163</v>
      </c>
      <c r="O2163" t="s">
        <v>163</v>
      </c>
      <c r="P2163" t="s">
        <v>163</v>
      </c>
      <c r="Q2163" s="80" t="s">
        <v>163</v>
      </c>
      <c r="R2163" s="79"/>
      <c r="T2163" t="s">
        <v>163</v>
      </c>
      <c r="U2163" t="s">
        <v>163</v>
      </c>
      <c r="V2163" t="s">
        <v>163</v>
      </c>
    </row>
    <row r="2164" spans="2:22" x14ac:dyDescent="0.35">
      <c r="B2164" t="s">
        <v>163</v>
      </c>
      <c r="C2164" s="79" t="s">
        <v>163</v>
      </c>
      <c r="E2164" t="s">
        <v>163</v>
      </c>
      <c r="F2164" t="s">
        <v>163</v>
      </c>
      <c r="G2164" t="s">
        <v>163</v>
      </c>
      <c r="H2164" t="s">
        <v>163</v>
      </c>
      <c r="I2164" t="s">
        <v>163</v>
      </c>
      <c r="J2164" t="s">
        <v>163</v>
      </c>
      <c r="K2164" t="s">
        <v>163</v>
      </c>
      <c r="L2164" t="s">
        <v>163</v>
      </c>
      <c r="M2164" t="s">
        <v>163</v>
      </c>
      <c r="N2164" t="s">
        <v>163</v>
      </c>
      <c r="O2164" t="s">
        <v>163</v>
      </c>
      <c r="P2164" t="s">
        <v>163</v>
      </c>
      <c r="Q2164" s="80" t="s">
        <v>163</v>
      </c>
      <c r="R2164" s="79"/>
      <c r="T2164" t="s">
        <v>163</v>
      </c>
      <c r="U2164" t="s">
        <v>163</v>
      </c>
      <c r="V2164" t="s">
        <v>163</v>
      </c>
    </row>
    <row r="2165" spans="2:22" x14ac:dyDescent="0.35">
      <c r="B2165" t="s">
        <v>163</v>
      </c>
      <c r="C2165" s="79" t="s">
        <v>163</v>
      </c>
      <c r="E2165" t="s">
        <v>163</v>
      </c>
      <c r="F2165" t="s">
        <v>163</v>
      </c>
      <c r="G2165" t="s">
        <v>163</v>
      </c>
      <c r="H2165" t="s">
        <v>163</v>
      </c>
      <c r="I2165" t="s">
        <v>163</v>
      </c>
      <c r="J2165" t="s">
        <v>163</v>
      </c>
      <c r="K2165" t="s">
        <v>163</v>
      </c>
      <c r="L2165" t="s">
        <v>163</v>
      </c>
      <c r="M2165" t="s">
        <v>163</v>
      </c>
      <c r="N2165" t="s">
        <v>163</v>
      </c>
      <c r="O2165" t="s">
        <v>163</v>
      </c>
      <c r="P2165" t="s">
        <v>163</v>
      </c>
      <c r="Q2165" s="80" t="s">
        <v>163</v>
      </c>
      <c r="R2165" s="79"/>
      <c r="T2165" t="s">
        <v>163</v>
      </c>
      <c r="U2165" t="s">
        <v>163</v>
      </c>
      <c r="V2165" t="s">
        <v>163</v>
      </c>
    </row>
    <row r="2166" spans="2:22" x14ac:dyDescent="0.35">
      <c r="B2166" t="s">
        <v>163</v>
      </c>
      <c r="C2166" s="79" t="s">
        <v>163</v>
      </c>
      <c r="E2166" t="s">
        <v>163</v>
      </c>
      <c r="F2166" t="s">
        <v>163</v>
      </c>
      <c r="G2166" t="s">
        <v>163</v>
      </c>
      <c r="H2166" t="s">
        <v>163</v>
      </c>
      <c r="I2166" t="s">
        <v>163</v>
      </c>
      <c r="J2166" t="s">
        <v>163</v>
      </c>
      <c r="K2166" t="s">
        <v>163</v>
      </c>
      <c r="L2166" t="s">
        <v>163</v>
      </c>
      <c r="M2166" t="s">
        <v>163</v>
      </c>
      <c r="N2166" t="s">
        <v>163</v>
      </c>
      <c r="O2166" t="s">
        <v>163</v>
      </c>
      <c r="P2166" t="s">
        <v>163</v>
      </c>
      <c r="Q2166" s="80" t="s">
        <v>163</v>
      </c>
      <c r="R2166" s="79"/>
      <c r="T2166" t="s">
        <v>163</v>
      </c>
      <c r="U2166" t="s">
        <v>163</v>
      </c>
      <c r="V2166" t="s">
        <v>163</v>
      </c>
    </row>
    <row r="2167" spans="2:22" x14ac:dyDescent="0.35">
      <c r="B2167" t="s">
        <v>163</v>
      </c>
      <c r="C2167" s="79" t="s">
        <v>163</v>
      </c>
      <c r="E2167" t="s">
        <v>163</v>
      </c>
      <c r="F2167" t="s">
        <v>163</v>
      </c>
      <c r="G2167" t="s">
        <v>163</v>
      </c>
      <c r="H2167" t="s">
        <v>163</v>
      </c>
      <c r="I2167" t="s">
        <v>163</v>
      </c>
      <c r="J2167" t="s">
        <v>163</v>
      </c>
      <c r="K2167" t="s">
        <v>163</v>
      </c>
      <c r="L2167" t="s">
        <v>163</v>
      </c>
      <c r="M2167" t="s">
        <v>163</v>
      </c>
      <c r="N2167" t="s">
        <v>163</v>
      </c>
      <c r="O2167" t="s">
        <v>163</v>
      </c>
      <c r="P2167" t="s">
        <v>163</v>
      </c>
      <c r="Q2167" s="80" t="s">
        <v>163</v>
      </c>
      <c r="R2167" s="79"/>
      <c r="T2167" t="s">
        <v>163</v>
      </c>
      <c r="U2167" t="s">
        <v>163</v>
      </c>
      <c r="V2167" t="s">
        <v>163</v>
      </c>
    </row>
    <row r="2168" spans="2:22" x14ac:dyDescent="0.35">
      <c r="B2168" t="s">
        <v>163</v>
      </c>
      <c r="C2168" s="79" t="s">
        <v>163</v>
      </c>
      <c r="E2168" t="s">
        <v>163</v>
      </c>
      <c r="F2168" t="s">
        <v>163</v>
      </c>
      <c r="G2168" t="s">
        <v>163</v>
      </c>
      <c r="H2168" t="s">
        <v>163</v>
      </c>
      <c r="I2168" t="s">
        <v>163</v>
      </c>
      <c r="J2168" t="s">
        <v>163</v>
      </c>
      <c r="K2168" t="s">
        <v>163</v>
      </c>
      <c r="L2168" t="s">
        <v>163</v>
      </c>
      <c r="M2168" t="s">
        <v>163</v>
      </c>
      <c r="N2168" t="s">
        <v>163</v>
      </c>
      <c r="O2168" t="s">
        <v>163</v>
      </c>
      <c r="P2168" t="s">
        <v>163</v>
      </c>
      <c r="Q2168" s="80" t="s">
        <v>163</v>
      </c>
      <c r="R2168" s="79"/>
      <c r="T2168" t="s">
        <v>163</v>
      </c>
      <c r="U2168" t="s">
        <v>163</v>
      </c>
      <c r="V2168" t="s">
        <v>163</v>
      </c>
    </row>
    <row r="2169" spans="2:22" x14ac:dyDescent="0.35">
      <c r="B2169" t="s">
        <v>163</v>
      </c>
      <c r="C2169" s="79" t="s">
        <v>163</v>
      </c>
      <c r="E2169" t="s">
        <v>163</v>
      </c>
      <c r="F2169" t="s">
        <v>163</v>
      </c>
      <c r="G2169" t="s">
        <v>163</v>
      </c>
      <c r="H2169" t="s">
        <v>163</v>
      </c>
      <c r="I2169" t="s">
        <v>163</v>
      </c>
      <c r="J2169" t="s">
        <v>163</v>
      </c>
      <c r="K2169" t="s">
        <v>163</v>
      </c>
      <c r="L2169" t="s">
        <v>163</v>
      </c>
      <c r="M2169" t="s">
        <v>163</v>
      </c>
      <c r="N2169" t="s">
        <v>163</v>
      </c>
      <c r="O2169" t="s">
        <v>163</v>
      </c>
      <c r="P2169" t="s">
        <v>163</v>
      </c>
      <c r="Q2169" s="80" t="s">
        <v>163</v>
      </c>
      <c r="R2169" s="79"/>
      <c r="T2169" t="s">
        <v>163</v>
      </c>
      <c r="U2169" t="s">
        <v>163</v>
      </c>
      <c r="V2169" t="s">
        <v>163</v>
      </c>
    </row>
    <row r="2170" spans="2:22" x14ac:dyDescent="0.35">
      <c r="B2170" t="s">
        <v>163</v>
      </c>
      <c r="C2170" s="79" t="s">
        <v>163</v>
      </c>
      <c r="E2170" t="s">
        <v>163</v>
      </c>
      <c r="F2170" t="s">
        <v>163</v>
      </c>
      <c r="G2170" t="s">
        <v>163</v>
      </c>
      <c r="H2170" t="s">
        <v>163</v>
      </c>
      <c r="I2170" t="s">
        <v>163</v>
      </c>
      <c r="J2170" t="s">
        <v>163</v>
      </c>
      <c r="K2170" t="s">
        <v>163</v>
      </c>
      <c r="L2170" t="s">
        <v>163</v>
      </c>
      <c r="M2170" t="s">
        <v>163</v>
      </c>
      <c r="N2170" t="s">
        <v>163</v>
      </c>
      <c r="O2170" t="s">
        <v>163</v>
      </c>
      <c r="P2170" t="s">
        <v>163</v>
      </c>
      <c r="Q2170" s="80" t="s">
        <v>163</v>
      </c>
      <c r="R2170" s="79"/>
      <c r="T2170" t="s">
        <v>163</v>
      </c>
      <c r="U2170" t="s">
        <v>163</v>
      </c>
      <c r="V2170" t="s">
        <v>163</v>
      </c>
    </row>
    <row r="2171" spans="2:22" x14ac:dyDescent="0.35">
      <c r="B2171" t="s">
        <v>163</v>
      </c>
      <c r="C2171" s="79" t="s">
        <v>163</v>
      </c>
      <c r="E2171" t="s">
        <v>163</v>
      </c>
      <c r="F2171" t="s">
        <v>163</v>
      </c>
      <c r="G2171" t="s">
        <v>163</v>
      </c>
      <c r="H2171" t="s">
        <v>163</v>
      </c>
      <c r="I2171" t="s">
        <v>163</v>
      </c>
      <c r="J2171" t="s">
        <v>163</v>
      </c>
      <c r="K2171" t="s">
        <v>163</v>
      </c>
      <c r="L2171" t="s">
        <v>163</v>
      </c>
      <c r="M2171" t="s">
        <v>163</v>
      </c>
      <c r="N2171" t="s">
        <v>163</v>
      </c>
      <c r="O2171" t="s">
        <v>163</v>
      </c>
      <c r="P2171" t="s">
        <v>163</v>
      </c>
      <c r="Q2171" s="80" t="s">
        <v>163</v>
      </c>
      <c r="R2171" s="79"/>
      <c r="T2171" t="s">
        <v>163</v>
      </c>
      <c r="U2171" t="s">
        <v>163</v>
      </c>
      <c r="V2171" t="s">
        <v>163</v>
      </c>
    </row>
    <row r="2172" spans="2:22" x14ac:dyDescent="0.35">
      <c r="B2172" t="s">
        <v>163</v>
      </c>
      <c r="C2172" s="79" t="s">
        <v>163</v>
      </c>
      <c r="E2172" t="s">
        <v>163</v>
      </c>
      <c r="F2172" t="s">
        <v>163</v>
      </c>
      <c r="G2172" t="s">
        <v>163</v>
      </c>
      <c r="H2172" t="s">
        <v>163</v>
      </c>
      <c r="I2172" t="s">
        <v>163</v>
      </c>
      <c r="J2172" t="s">
        <v>163</v>
      </c>
      <c r="K2172" t="s">
        <v>163</v>
      </c>
      <c r="L2172" t="s">
        <v>163</v>
      </c>
      <c r="M2172" t="s">
        <v>163</v>
      </c>
      <c r="N2172" t="s">
        <v>163</v>
      </c>
      <c r="O2172" t="s">
        <v>163</v>
      </c>
      <c r="P2172" t="s">
        <v>163</v>
      </c>
      <c r="Q2172" s="80" t="s">
        <v>163</v>
      </c>
      <c r="R2172" s="79"/>
      <c r="T2172" t="s">
        <v>163</v>
      </c>
      <c r="U2172" t="s">
        <v>163</v>
      </c>
      <c r="V2172" t="s">
        <v>163</v>
      </c>
    </row>
    <row r="2173" spans="2:22" x14ac:dyDescent="0.35">
      <c r="B2173" t="s">
        <v>163</v>
      </c>
      <c r="C2173" s="79" t="s">
        <v>163</v>
      </c>
      <c r="E2173" t="s">
        <v>163</v>
      </c>
      <c r="F2173" t="s">
        <v>163</v>
      </c>
      <c r="G2173" t="s">
        <v>163</v>
      </c>
      <c r="H2173" t="s">
        <v>163</v>
      </c>
      <c r="I2173" t="s">
        <v>163</v>
      </c>
      <c r="J2173" t="s">
        <v>163</v>
      </c>
      <c r="K2173" t="s">
        <v>163</v>
      </c>
      <c r="L2173" t="s">
        <v>163</v>
      </c>
      <c r="M2173" t="s">
        <v>163</v>
      </c>
      <c r="N2173" t="s">
        <v>163</v>
      </c>
      <c r="O2173" t="s">
        <v>163</v>
      </c>
      <c r="P2173" t="s">
        <v>163</v>
      </c>
      <c r="Q2173" s="80" t="s">
        <v>163</v>
      </c>
      <c r="R2173" s="79"/>
      <c r="T2173" t="s">
        <v>163</v>
      </c>
      <c r="U2173" t="s">
        <v>163</v>
      </c>
      <c r="V2173" t="s">
        <v>163</v>
      </c>
    </row>
    <row r="2174" spans="2:22" x14ac:dyDescent="0.35">
      <c r="B2174" t="s">
        <v>163</v>
      </c>
      <c r="C2174" s="79" t="s">
        <v>163</v>
      </c>
      <c r="E2174" t="s">
        <v>163</v>
      </c>
      <c r="F2174" t="s">
        <v>163</v>
      </c>
      <c r="G2174" t="s">
        <v>163</v>
      </c>
      <c r="H2174" t="s">
        <v>163</v>
      </c>
      <c r="I2174" t="s">
        <v>163</v>
      </c>
      <c r="J2174" t="s">
        <v>163</v>
      </c>
      <c r="K2174" t="s">
        <v>163</v>
      </c>
      <c r="L2174" t="s">
        <v>163</v>
      </c>
      <c r="M2174" t="s">
        <v>163</v>
      </c>
      <c r="N2174" t="s">
        <v>163</v>
      </c>
      <c r="O2174" t="s">
        <v>163</v>
      </c>
      <c r="P2174" t="s">
        <v>163</v>
      </c>
      <c r="Q2174" s="80" t="s">
        <v>163</v>
      </c>
      <c r="R2174" s="79"/>
      <c r="T2174" t="s">
        <v>163</v>
      </c>
      <c r="U2174" t="s">
        <v>163</v>
      </c>
      <c r="V2174" t="s">
        <v>163</v>
      </c>
    </row>
    <row r="2175" spans="2:22" x14ac:dyDescent="0.35">
      <c r="B2175" t="s">
        <v>163</v>
      </c>
      <c r="C2175" s="79" t="s">
        <v>163</v>
      </c>
      <c r="E2175" t="s">
        <v>163</v>
      </c>
      <c r="F2175" t="s">
        <v>163</v>
      </c>
      <c r="G2175" t="s">
        <v>163</v>
      </c>
      <c r="H2175" t="s">
        <v>163</v>
      </c>
      <c r="I2175" t="s">
        <v>163</v>
      </c>
      <c r="J2175" t="s">
        <v>163</v>
      </c>
      <c r="K2175" t="s">
        <v>163</v>
      </c>
      <c r="L2175" t="s">
        <v>163</v>
      </c>
      <c r="M2175" t="s">
        <v>163</v>
      </c>
      <c r="N2175" t="s">
        <v>163</v>
      </c>
      <c r="O2175" t="s">
        <v>163</v>
      </c>
      <c r="P2175" t="s">
        <v>163</v>
      </c>
      <c r="Q2175" s="80" t="s">
        <v>163</v>
      </c>
      <c r="R2175" s="79"/>
      <c r="T2175" t="s">
        <v>163</v>
      </c>
      <c r="U2175" t="s">
        <v>163</v>
      </c>
      <c r="V2175" t="s">
        <v>163</v>
      </c>
    </row>
    <row r="2176" spans="2:22" x14ac:dyDescent="0.35">
      <c r="B2176" t="s">
        <v>163</v>
      </c>
      <c r="C2176" s="79" t="s">
        <v>163</v>
      </c>
      <c r="E2176" t="s">
        <v>163</v>
      </c>
      <c r="F2176" t="s">
        <v>163</v>
      </c>
      <c r="G2176" t="s">
        <v>163</v>
      </c>
      <c r="H2176" t="s">
        <v>163</v>
      </c>
      <c r="I2176" t="s">
        <v>163</v>
      </c>
      <c r="J2176" t="s">
        <v>163</v>
      </c>
      <c r="K2176" t="s">
        <v>163</v>
      </c>
      <c r="L2176" t="s">
        <v>163</v>
      </c>
      <c r="M2176" t="s">
        <v>163</v>
      </c>
      <c r="N2176" t="s">
        <v>163</v>
      </c>
      <c r="O2176" t="s">
        <v>163</v>
      </c>
      <c r="P2176" t="s">
        <v>163</v>
      </c>
      <c r="Q2176" s="80" t="s">
        <v>163</v>
      </c>
      <c r="R2176" s="79"/>
      <c r="T2176" t="s">
        <v>163</v>
      </c>
      <c r="U2176" t="s">
        <v>163</v>
      </c>
      <c r="V2176" t="s">
        <v>163</v>
      </c>
    </row>
    <row r="2177" spans="2:22" x14ac:dyDescent="0.35">
      <c r="B2177" t="s">
        <v>163</v>
      </c>
      <c r="C2177" s="79" t="s">
        <v>163</v>
      </c>
      <c r="E2177" t="s">
        <v>163</v>
      </c>
      <c r="F2177" t="s">
        <v>163</v>
      </c>
      <c r="G2177" t="s">
        <v>163</v>
      </c>
      <c r="H2177" t="s">
        <v>163</v>
      </c>
      <c r="I2177" t="s">
        <v>163</v>
      </c>
      <c r="J2177" t="s">
        <v>163</v>
      </c>
      <c r="K2177" t="s">
        <v>163</v>
      </c>
      <c r="L2177" t="s">
        <v>163</v>
      </c>
      <c r="M2177" t="s">
        <v>163</v>
      </c>
      <c r="N2177" t="s">
        <v>163</v>
      </c>
      <c r="O2177" t="s">
        <v>163</v>
      </c>
      <c r="P2177" t="s">
        <v>163</v>
      </c>
      <c r="Q2177" s="80" t="s">
        <v>163</v>
      </c>
      <c r="R2177" s="79"/>
      <c r="T2177" t="s">
        <v>163</v>
      </c>
      <c r="U2177" t="s">
        <v>163</v>
      </c>
      <c r="V2177" t="s">
        <v>163</v>
      </c>
    </row>
    <row r="2178" spans="2:22" x14ac:dyDescent="0.35">
      <c r="B2178" t="s">
        <v>163</v>
      </c>
      <c r="C2178" s="79" t="s">
        <v>163</v>
      </c>
      <c r="E2178" t="s">
        <v>163</v>
      </c>
      <c r="F2178" t="s">
        <v>163</v>
      </c>
      <c r="G2178" t="s">
        <v>163</v>
      </c>
      <c r="H2178" t="s">
        <v>163</v>
      </c>
      <c r="I2178" t="s">
        <v>163</v>
      </c>
      <c r="J2178" t="s">
        <v>163</v>
      </c>
      <c r="K2178" t="s">
        <v>163</v>
      </c>
      <c r="L2178" t="s">
        <v>163</v>
      </c>
      <c r="M2178" t="s">
        <v>163</v>
      </c>
      <c r="N2178" t="s">
        <v>163</v>
      </c>
      <c r="O2178" t="s">
        <v>163</v>
      </c>
      <c r="P2178" t="s">
        <v>163</v>
      </c>
      <c r="Q2178" s="80" t="s">
        <v>163</v>
      </c>
      <c r="R2178" s="79"/>
      <c r="T2178" t="s">
        <v>163</v>
      </c>
      <c r="U2178" t="s">
        <v>163</v>
      </c>
      <c r="V2178" t="s">
        <v>163</v>
      </c>
    </row>
    <row r="2179" spans="2:22" x14ac:dyDescent="0.35">
      <c r="B2179" t="s">
        <v>163</v>
      </c>
      <c r="C2179" s="79" t="s">
        <v>163</v>
      </c>
      <c r="E2179" t="s">
        <v>163</v>
      </c>
      <c r="F2179" t="s">
        <v>163</v>
      </c>
      <c r="G2179" t="s">
        <v>163</v>
      </c>
      <c r="H2179" t="s">
        <v>163</v>
      </c>
      <c r="I2179" t="s">
        <v>163</v>
      </c>
      <c r="J2179" t="s">
        <v>163</v>
      </c>
      <c r="K2179" t="s">
        <v>163</v>
      </c>
      <c r="L2179" t="s">
        <v>163</v>
      </c>
      <c r="M2179" t="s">
        <v>163</v>
      </c>
      <c r="N2179" t="s">
        <v>163</v>
      </c>
      <c r="O2179" t="s">
        <v>163</v>
      </c>
      <c r="P2179" t="s">
        <v>163</v>
      </c>
      <c r="Q2179" s="80" t="s">
        <v>163</v>
      </c>
      <c r="R2179" s="79"/>
      <c r="T2179" t="s">
        <v>163</v>
      </c>
      <c r="U2179" t="s">
        <v>163</v>
      </c>
      <c r="V2179" t="s">
        <v>163</v>
      </c>
    </row>
    <row r="2180" spans="2:22" x14ac:dyDescent="0.35">
      <c r="B2180" t="s">
        <v>163</v>
      </c>
      <c r="C2180" s="79" t="s">
        <v>163</v>
      </c>
      <c r="E2180" t="s">
        <v>163</v>
      </c>
      <c r="F2180" t="s">
        <v>163</v>
      </c>
      <c r="G2180" t="s">
        <v>163</v>
      </c>
      <c r="H2180" t="s">
        <v>163</v>
      </c>
      <c r="I2180" t="s">
        <v>163</v>
      </c>
      <c r="J2180" t="s">
        <v>163</v>
      </c>
      <c r="K2180" t="s">
        <v>163</v>
      </c>
      <c r="L2180" t="s">
        <v>163</v>
      </c>
      <c r="M2180" t="s">
        <v>163</v>
      </c>
      <c r="N2180" t="s">
        <v>163</v>
      </c>
      <c r="O2180" t="s">
        <v>163</v>
      </c>
      <c r="P2180" t="s">
        <v>163</v>
      </c>
      <c r="Q2180" s="80" t="s">
        <v>163</v>
      </c>
      <c r="R2180" s="79"/>
      <c r="T2180" t="s">
        <v>163</v>
      </c>
      <c r="U2180" t="s">
        <v>163</v>
      </c>
      <c r="V2180" t="s">
        <v>163</v>
      </c>
    </row>
    <row r="2181" spans="2:22" x14ac:dyDescent="0.35">
      <c r="B2181" t="s">
        <v>163</v>
      </c>
      <c r="C2181" s="79" t="s">
        <v>163</v>
      </c>
      <c r="E2181" t="s">
        <v>163</v>
      </c>
      <c r="F2181" t="s">
        <v>163</v>
      </c>
      <c r="G2181" t="s">
        <v>163</v>
      </c>
      <c r="H2181" t="s">
        <v>163</v>
      </c>
      <c r="I2181" t="s">
        <v>163</v>
      </c>
      <c r="J2181" t="s">
        <v>163</v>
      </c>
      <c r="K2181" t="s">
        <v>163</v>
      </c>
      <c r="L2181" t="s">
        <v>163</v>
      </c>
      <c r="M2181" t="s">
        <v>163</v>
      </c>
      <c r="N2181" t="s">
        <v>163</v>
      </c>
      <c r="O2181" t="s">
        <v>163</v>
      </c>
      <c r="P2181" t="s">
        <v>163</v>
      </c>
      <c r="Q2181" s="80" t="s">
        <v>163</v>
      </c>
      <c r="R2181" s="79"/>
      <c r="T2181" t="s">
        <v>163</v>
      </c>
      <c r="U2181" t="s">
        <v>163</v>
      </c>
      <c r="V2181" t="s">
        <v>163</v>
      </c>
    </row>
    <row r="2182" spans="2:22" x14ac:dyDescent="0.35">
      <c r="B2182" t="s">
        <v>163</v>
      </c>
      <c r="C2182" s="79" t="s">
        <v>163</v>
      </c>
      <c r="E2182" t="s">
        <v>163</v>
      </c>
      <c r="F2182" t="s">
        <v>163</v>
      </c>
      <c r="G2182" t="s">
        <v>163</v>
      </c>
      <c r="H2182" t="s">
        <v>163</v>
      </c>
      <c r="I2182" t="s">
        <v>163</v>
      </c>
      <c r="J2182" t="s">
        <v>163</v>
      </c>
      <c r="K2182" t="s">
        <v>163</v>
      </c>
      <c r="L2182" t="s">
        <v>163</v>
      </c>
      <c r="M2182" t="s">
        <v>163</v>
      </c>
      <c r="N2182" t="s">
        <v>163</v>
      </c>
      <c r="O2182" t="s">
        <v>163</v>
      </c>
      <c r="P2182" t="s">
        <v>163</v>
      </c>
      <c r="Q2182" s="80" t="s">
        <v>163</v>
      </c>
      <c r="R2182" s="79"/>
      <c r="T2182" t="s">
        <v>163</v>
      </c>
      <c r="U2182" t="s">
        <v>163</v>
      </c>
      <c r="V2182" t="s">
        <v>163</v>
      </c>
    </row>
    <row r="2183" spans="2:22" x14ac:dyDescent="0.35">
      <c r="B2183" t="s">
        <v>163</v>
      </c>
      <c r="C2183" s="79" t="s">
        <v>163</v>
      </c>
      <c r="E2183" t="s">
        <v>163</v>
      </c>
      <c r="F2183" t="s">
        <v>163</v>
      </c>
      <c r="G2183" t="s">
        <v>163</v>
      </c>
      <c r="H2183" t="s">
        <v>163</v>
      </c>
      <c r="I2183" t="s">
        <v>163</v>
      </c>
      <c r="J2183" t="s">
        <v>163</v>
      </c>
      <c r="K2183" t="s">
        <v>163</v>
      </c>
      <c r="L2183" t="s">
        <v>163</v>
      </c>
      <c r="M2183" t="s">
        <v>163</v>
      </c>
      <c r="N2183" t="s">
        <v>163</v>
      </c>
      <c r="O2183" t="s">
        <v>163</v>
      </c>
      <c r="P2183" t="s">
        <v>163</v>
      </c>
      <c r="Q2183" s="80" t="s">
        <v>163</v>
      </c>
      <c r="R2183" s="79"/>
      <c r="T2183" t="s">
        <v>163</v>
      </c>
      <c r="U2183" t="s">
        <v>163</v>
      </c>
      <c r="V2183" t="s">
        <v>163</v>
      </c>
    </row>
    <row r="2184" spans="2:22" x14ac:dyDescent="0.35">
      <c r="B2184" t="s">
        <v>163</v>
      </c>
      <c r="C2184" s="79" t="s">
        <v>163</v>
      </c>
      <c r="E2184" t="s">
        <v>163</v>
      </c>
      <c r="F2184" t="s">
        <v>163</v>
      </c>
      <c r="G2184" t="s">
        <v>163</v>
      </c>
      <c r="H2184" t="s">
        <v>163</v>
      </c>
      <c r="I2184" t="s">
        <v>163</v>
      </c>
      <c r="J2184" t="s">
        <v>163</v>
      </c>
      <c r="K2184" t="s">
        <v>163</v>
      </c>
      <c r="L2184" t="s">
        <v>163</v>
      </c>
      <c r="M2184" t="s">
        <v>163</v>
      </c>
      <c r="N2184" t="s">
        <v>163</v>
      </c>
      <c r="O2184" t="s">
        <v>163</v>
      </c>
      <c r="P2184" t="s">
        <v>163</v>
      </c>
      <c r="Q2184" s="80" t="s">
        <v>163</v>
      </c>
      <c r="R2184" s="79"/>
      <c r="T2184" t="s">
        <v>163</v>
      </c>
      <c r="U2184" t="s">
        <v>163</v>
      </c>
      <c r="V2184" t="s">
        <v>163</v>
      </c>
    </row>
    <row r="2185" spans="2:22" x14ac:dyDescent="0.35">
      <c r="B2185" t="s">
        <v>163</v>
      </c>
      <c r="C2185" s="79" t="s">
        <v>163</v>
      </c>
      <c r="E2185" t="s">
        <v>163</v>
      </c>
      <c r="F2185" t="s">
        <v>163</v>
      </c>
      <c r="G2185" t="s">
        <v>163</v>
      </c>
      <c r="H2185" t="s">
        <v>163</v>
      </c>
      <c r="I2185" t="s">
        <v>163</v>
      </c>
      <c r="J2185" t="s">
        <v>163</v>
      </c>
      <c r="K2185" t="s">
        <v>163</v>
      </c>
      <c r="L2185" t="s">
        <v>163</v>
      </c>
      <c r="M2185" t="s">
        <v>163</v>
      </c>
      <c r="N2185" t="s">
        <v>163</v>
      </c>
      <c r="O2185" t="s">
        <v>163</v>
      </c>
      <c r="P2185" t="s">
        <v>163</v>
      </c>
      <c r="Q2185" s="80" t="s">
        <v>163</v>
      </c>
      <c r="R2185" s="79"/>
      <c r="T2185" t="s">
        <v>163</v>
      </c>
      <c r="U2185" t="s">
        <v>163</v>
      </c>
      <c r="V2185" t="s">
        <v>163</v>
      </c>
    </row>
    <row r="2186" spans="2:22" x14ac:dyDescent="0.35">
      <c r="B2186" t="s">
        <v>163</v>
      </c>
      <c r="C2186" s="79" t="s">
        <v>163</v>
      </c>
      <c r="E2186" t="s">
        <v>163</v>
      </c>
      <c r="F2186" t="s">
        <v>163</v>
      </c>
      <c r="G2186" t="s">
        <v>163</v>
      </c>
      <c r="H2186" t="s">
        <v>163</v>
      </c>
      <c r="I2186" t="s">
        <v>163</v>
      </c>
      <c r="J2186" t="s">
        <v>163</v>
      </c>
      <c r="K2186" t="s">
        <v>163</v>
      </c>
      <c r="L2186" t="s">
        <v>163</v>
      </c>
      <c r="M2186" t="s">
        <v>163</v>
      </c>
      <c r="N2186" t="s">
        <v>163</v>
      </c>
      <c r="O2186" t="s">
        <v>163</v>
      </c>
      <c r="P2186" t="s">
        <v>163</v>
      </c>
      <c r="Q2186" s="80" t="s">
        <v>163</v>
      </c>
      <c r="R2186" s="79"/>
      <c r="T2186" t="s">
        <v>163</v>
      </c>
      <c r="U2186" t="s">
        <v>163</v>
      </c>
      <c r="V2186" t="s">
        <v>163</v>
      </c>
    </row>
    <row r="2187" spans="2:22" x14ac:dyDescent="0.35">
      <c r="B2187" t="s">
        <v>163</v>
      </c>
      <c r="C2187" s="79" t="s">
        <v>163</v>
      </c>
      <c r="E2187" t="s">
        <v>163</v>
      </c>
      <c r="F2187" t="s">
        <v>163</v>
      </c>
      <c r="G2187" t="s">
        <v>163</v>
      </c>
      <c r="H2187" t="s">
        <v>163</v>
      </c>
      <c r="I2187" t="s">
        <v>163</v>
      </c>
      <c r="J2187" t="s">
        <v>163</v>
      </c>
      <c r="K2187" t="s">
        <v>163</v>
      </c>
      <c r="L2187" t="s">
        <v>163</v>
      </c>
      <c r="M2187" t="s">
        <v>163</v>
      </c>
      <c r="N2187" t="s">
        <v>163</v>
      </c>
      <c r="O2187" t="s">
        <v>163</v>
      </c>
      <c r="P2187" t="s">
        <v>163</v>
      </c>
      <c r="Q2187" s="80" t="s">
        <v>163</v>
      </c>
      <c r="R2187" s="79"/>
      <c r="T2187" t="s">
        <v>163</v>
      </c>
      <c r="U2187" t="s">
        <v>163</v>
      </c>
      <c r="V2187" t="s">
        <v>163</v>
      </c>
    </row>
    <row r="2188" spans="2:22" x14ac:dyDescent="0.35">
      <c r="B2188" t="s">
        <v>163</v>
      </c>
      <c r="C2188" s="79" t="s">
        <v>163</v>
      </c>
      <c r="E2188" t="s">
        <v>163</v>
      </c>
      <c r="F2188" t="s">
        <v>163</v>
      </c>
      <c r="G2188" t="s">
        <v>163</v>
      </c>
      <c r="H2188" t="s">
        <v>163</v>
      </c>
      <c r="I2188" t="s">
        <v>163</v>
      </c>
      <c r="J2188" t="s">
        <v>163</v>
      </c>
      <c r="K2188" t="s">
        <v>163</v>
      </c>
      <c r="L2188" t="s">
        <v>163</v>
      </c>
      <c r="M2188" t="s">
        <v>163</v>
      </c>
      <c r="N2188" t="s">
        <v>163</v>
      </c>
      <c r="O2188" t="s">
        <v>163</v>
      </c>
      <c r="P2188" t="s">
        <v>163</v>
      </c>
      <c r="Q2188" s="80" t="s">
        <v>163</v>
      </c>
      <c r="R2188" s="79"/>
      <c r="T2188" t="s">
        <v>163</v>
      </c>
      <c r="U2188" t="s">
        <v>163</v>
      </c>
      <c r="V2188" t="s">
        <v>163</v>
      </c>
    </row>
    <row r="2189" spans="2:22" x14ac:dyDescent="0.35">
      <c r="B2189" t="s">
        <v>163</v>
      </c>
      <c r="C2189" s="79" t="s">
        <v>163</v>
      </c>
      <c r="E2189" t="s">
        <v>163</v>
      </c>
      <c r="F2189" t="s">
        <v>163</v>
      </c>
      <c r="G2189" t="s">
        <v>163</v>
      </c>
      <c r="H2189" t="s">
        <v>163</v>
      </c>
      <c r="I2189" t="s">
        <v>163</v>
      </c>
      <c r="J2189" t="s">
        <v>163</v>
      </c>
      <c r="K2189" t="s">
        <v>163</v>
      </c>
      <c r="L2189" t="s">
        <v>163</v>
      </c>
      <c r="M2189" t="s">
        <v>163</v>
      </c>
      <c r="N2189" t="s">
        <v>163</v>
      </c>
      <c r="O2189" t="s">
        <v>163</v>
      </c>
      <c r="P2189" t="s">
        <v>163</v>
      </c>
      <c r="Q2189" s="80" t="s">
        <v>163</v>
      </c>
      <c r="R2189" s="79"/>
      <c r="T2189" t="s">
        <v>163</v>
      </c>
      <c r="U2189" t="s">
        <v>163</v>
      </c>
      <c r="V2189" t="s">
        <v>163</v>
      </c>
    </row>
    <row r="2190" spans="2:22" x14ac:dyDescent="0.35">
      <c r="B2190" t="s">
        <v>163</v>
      </c>
      <c r="C2190" s="79" t="s">
        <v>163</v>
      </c>
      <c r="E2190" t="s">
        <v>163</v>
      </c>
      <c r="F2190" t="s">
        <v>163</v>
      </c>
      <c r="G2190" t="s">
        <v>163</v>
      </c>
      <c r="H2190" t="s">
        <v>163</v>
      </c>
      <c r="I2190" t="s">
        <v>163</v>
      </c>
      <c r="J2190" t="s">
        <v>163</v>
      </c>
      <c r="K2190" t="s">
        <v>163</v>
      </c>
      <c r="L2190" t="s">
        <v>163</v>
      </c>
      <c r="M2190" t="s">
        <v>163</v>
      </c>
      <c r="N2190" t="s">
        <v>163</v>
      </c>
      <c r="O2190" t="s">
        <v>163</v>
      </c>
      <c r="P2190" t="s">
        <v>163</v>
      </c>
      <c r="Q2190" s="80" t="s">
        <v>163</v>
      </c>
      <c r="R2190" s="79"/>
      <c r="T2190" t="s">
        <v>163</v>
      </c>
      <c r="U2190" t="s">
        <v>163</v>
      </c>
      <c r="V2190" t="s">
        <v>163</v>
      </c>
    </row>
    <row r="2191" spans="2:22" x14ac:dyDescent="0.35">
      <c r="B2191" t="s">
        <v>163</v>
      </c>
      <c r="C2191" s="79" t="s">
        <v>163</v>
      </c>
      <c r="E2191" t="s">
        <v>163</v>
      </c>
      <c r="F2191" t="s">
        <v>163</v>
      </c>
      <c r="G2191" t="s">
        <v>163</v>
      </c>
      <c r="H2191" t="s">
        <v>163</v>
      </c>
      <c r="I2191" t="s">
        <v>163</v>
      </c>
      <c r="J2191" t="s">
        <v>163</v>
      </c>
      <c r="K2191" t="s">
        <v>163</v>
      </c>
      <c r="L2191" t="s">
        <v>163</v>
      </c>
      <c r="M2191" t="s">
        <v>163</v>
      </c>
      <c r="N2191" t="s">
        <v>163</v>
      </c>
      <c r="O2191" t="s">
        <v>163</v>
      </c>
      <c r="P2191" t="s">
        <v>163</v>
      </c>
      <c r="Q2191" s="80" t="s">
        <v>163</v>
      </c>
      <c r="R2191" s="79"/>
      <c r="T2191" t="s">
        <v>163</v>
      </c>
      <c r="U2191" t="s">
        <v>163</v>
      </c>
      <c r="V2191" t="s">
        <v>163</v>
      </c>
    </row>
    <row r="2192" spans="2:22" x14ac:dyDescent="0.35">
      <c r="B2192" t="s">
        <v>163</v>
      </c>
      <c r="C2192" s="79" t="s">
        <v>163</v>
      </c>
      <c r="E2192" t="s">
        <v>163</v>
      </c>
      <c r="F2192" t="s">
        <v>163</v>
      </c>
      <c r="G2192" t="s">
        <v>163</v>
      </c>
      <c r="H2192" t="s">
        <v>163</v>
      </c>
      <c r="I2192" t="s">
        <v>163</v>
      </c>
      <c r="J2192" t="s">
        <v>163</v>
      </c>
      <c r="K2192" t="s">
        <v>163</v>
      </c>
      <c r="L2192" t="s">
        <v>163</v>
      </c>
      <c r="M2192" t="s">
        <v>163</v>
      </c>
      <c r="N2192" t="s">
        <v>163</v>
      </c>
      <c r="O2192" t="s">
        <v>163</v>
      </c>
      <c r="P2192" t="s">
        <v>163</v>
      </c>
      <c r="Q2192" s="80" t="s">
        <v>163</v>
      </c>
      <c r="R2192" s="79"/>
      <c r="T2192" t="s">
        <v>163</v>
      </c>
      <c r="U2192" t="s">
        <v>163</v>
      </c>
      <c r="V2192" t="s">
        <v>163</v>
      </c>
    </row>
    <row r="2193" spans="2:22" x14ac:dyDescent="0.35">
      <c r="B2193" t="s">
        <v>163</v>
      </c>
      <c r="C2193" s="79" t="s">
        <v>163</v>
      </c>
      <c r="E2193" t="s">
        <v>163</v>
      </c>
      <c r="F2193" t="s">
        <v>163</v>
      </c>
      <c r="G2193" t="s">
        <v>163</v>
      </c>
      <c r="H2193" t="s">
        <v>163</v>
      </c>
      <c r="I2193" t="s">
        <v>163</v>
      </c>
      <c r="J2193" t="s">
        <v>163</v>
      </c>
      <c r="K2193" t="s">
        <v>163</v>
      </c>
      <c r="L2193" t="s">
        <v>163</v>
      </c>
      <c r="M2193" t="s">
        <v>163</v>
      </c>
      <c r="N2193" t="s">
        <v>163</v>
      </c>
      <c r="O2193" t="s">
        <v>163</v>
      </c>
      <c r="P2193" t="s">
        <v>163</v>
      </c>
      <c r="Q2193" s="80" t="s">
        <v>163</v>
      </c>
      <c r="R2193" s="79"/>
      <c r="T2193" t="s">
        <v>163</v>
      </c>
      <c r="U2193" t="s">
        <v>163</v>
      </c>
      <c r="V2193" t="s">
        <v>163</v>
      </c>
    </row>
    <row r="2194" spans="2:22" x14ac:dyDescent="0.35">
      <c r="B2194" t="s">
        <v>163</v>
      </c>
      <c r="C2194" s="79" t="s">
        <v>163</v>
      </c>
      <c r="E2194" t="s">
        <v>163</v>
      </c>
      <c r="F2194" t="s">
        <v>163</v>
      </c>
      <c r="G2194" t="s">
        <v>163</v>
      </c>
      <c r="H2194" t="s">
        <v>163</v>
      </c>
      <c r="I2194" t="s">
        <v>163</v>
      </c>
      <c r="J2194" t="s">
        <v>163</v>
      </c>
      <c r="K2194" t="s">
        <v>163</v>
      </c>
      <c r="L2194" t="s">
        <v>163</v>
      </c>
      <c r="M2194" t="s">
        <v>163</v>
      </c>
      <c r="N2194" t="s">
        <v>163</v>
      </c>
      <c r="O2194" t="s">
        <v>163</v>
      </c>
      <c r="P2194" t="s">
        <v>163</v>
      </c>
      <c r="Q2194" s="80" t="s">
        <v>163</v>
      </c>
      <c r="R2194" s="79"/>
      <c r="T2194" t="s">
        <v>163</v>
      </c>
      <c r="U2194" t="s">
        <v>163</v>
      </c>
      <c r="V2194" t="s">
        <v>163</v>
      </c>
    </row>
    <row r="2195" spans="2:22" x14ac:dyDescent="0.35">
      <c r="B2195" t="s">
        <v>163</v>
      </c>
      <c r="C2195" s="79" t="s">
        <v>163</v>
      </c>
      <c r="E2195" t="s">
        <v>163</v>
      </c>
      <c r="F2195" t="s">
        <v>163</v>
      </c>
      <c r="G2195" t="s">
        <v>163</v>
      </c>
      <c r="H2195" t="s">
        <v>163</v>
      </c>
      <c r="I2195" t="s">
        <v>163</v>
      </c>
      <c r="J2195" t="s">
        <v>163</v>
      </c>
      <c r="K2195" t="s">
        <v>163</v>
      </c>
      <c r="L2195" t="s">
        <v>163</v>
      </c>
      <c r="M2195" t="s">
        <v>163</v>
      </c>
      <c r="N2195" t="s">
        <v>163</v>
      </c>
      <c r="O2195" t="s">
        <v>163</v>
      </c>
      <c r="P2195" t="s">
        <v>163</v>
      </c>
      <c r="Q2195" s="80" t="s">
        <v>163</v>
      </c>
      <c r="R2195" s="79"/>
      <c r="T2195" t="s">
        <v>163</v>
      </c>
      <c r="U2195" t="s">
        <v>163</v>
      </c>
      <c r="V2195" t="s">
        <v>163</v>
      </c>
    </row>
    <row r="2196" spans="2:22" x14ac:dyDescent="0.35">
      <c r="B2196" t="s">
        <v>163</v>
      </c>
      <c r="C2196" s="79" t="s">
        <v>163</v>
      </c>
      <c r="E2196" t="s">
        <v>163</v>
      </c>
      <c r="F2196" t="s">
        <v>163</v>
      </c>
      <c r="G2196" t="s">
        <v>163</v>
      </c>
      <c r="H2196" t="s">
        <v>163</v>
      </c>
      <c r="I2196" t="s">
        <v>163</v>
      </c>
      <c r="J2196" t="s">
        <v>163</v>
      </c>
      <c r="K2196" t="s">
        <v>163</v>
      </c>
      <c r="L2196" t="s">
        <v>163</v>
      </c>
      <c r="M2196" t="s">
        <v>163</v>
      </c>
      <c r="N2196" t="s">
        <v>163</v>
      </c>
      <c r="O2196" t="s">
        <v>163</v>
      </c>
      <c r="P2196" t="s">
        <v>163</v>
      </c>
      <c r="Q2196" s="80" t="s">
        <v>163</v>
      </c>
      <c r="R2196" s="79"/>
      <c r="T2196" t="s">
        <v>163</v>
      </c>
      <c r="U2196" t="s">
        <v>163</v>
      </c>
      <c r="V2196" t="s">
        <v>163</v>
      </c>
    </row>
    <row r="2197" spans="2:22" x14ac:dyDescent="0.35">
      <c r="B2197" t="s">
        <v>163</v>
      </c>
      <c r="C2197" s="79" t="s">
        <v>163</v>
      </c>
      <c r="E2197" t="s">
        <v>163</v>
      </c>
      <c r="F2197" t="s">
        <v>163</v>
      </c>
      <c r="G2197" t="s">
        <v>163</v>
      </c>
      <c r="H2197" t="s">
        <v>163</v>
      </c>
      <c r="I2197" t="s">
        <v>163</v>
      </c>
      <c r="J2197" t="s">
        <v>163</v>
      </c>
      <c r="K2197" t="s">
        <v>163</v>
      </c>
      <c r="L2197" t="s">
        <v>163</v>
      </c>
      <c r="M2197" t="s">
        <v>163</v>
      </c>
      <c r="N2197" t="s">
        <v>163</v>
      </c>
      <c r="O2197" t="s">
        <v>163</v>
      </c>
      <c r="P2197" t="s">
        <v>163</v>
      </c>
      <c r="Q2197" s="80" t="s">
        <v>163</v>
      </c>
      <c r="R2197" s="79"/>
      <c r="T2197" t="s">
        <v>163</v>
      </c>
      <c r="U2197" t="s">
        <v>163</v>
      </c>
      <c r="V2197" t="s">
        <v>163</v>
      </c>
    </row>
    <row r="2198" spans="2:22" x14ac:dyDescent="0.35">
      <c r="B2198" t="s">
        <v>163</v>
      </c>
      <c r="C2198" s="79" t="s">
        <v>163</v>
      </c>
      <c r="E2198" t="s">
        <v>163</v>
      </c>
      <c r="F2198" t="s">
        <v>163</v>
      </c>
      <c r="G2198" t="s">
        <v>163</v>
      </c>
      <c r="H2198" t="s">
        <v>163</v>
      </c>
      <c r="I2198" t="s">
        <v>163</v>
      </c>
      <c r="J2198" t="s">
        <v>163</v>
      </c>
      <c r="K2198" t="s">
        <v>163</v>
      </c>
      <c r="L2198" t="s">
        <v>163</v>
      </c>
      <c r="M2198" t="s">
        <v>163</v>
      </c>
      <c r="N2198" t="s">
        <v>163</v>
      </c>
      <c r="O2198" t="s">
        <v>163</v>
      </c>
      <c r="P2198" t="s">
        <v>163</v>
      </c>
      <c r="Q2198" s="80" t="s">
        <v>163</v>
      </c>
      <c r="R2198" s="79"/>
      <c r="T2198" t="s">
        <v>163</v>
      </c>
      <c r="U2198" t="s">
        <v>163</v>
      </c>
      <c r="V2198" t="s">
        <v>163</v>
      </c>
    </row>
    <row r="2199" spans="2:22" x14ac:dyDescent="0.35">
      <c r="B2199" t="s">
        <v>163</v>
      </c>
      <c r="C2199" s="79" t="s">
        <v>163</v>
      </c>
      <c r="E2199" t="s">
        <v>163</v>
      </c>
      <c r="F2199" t="s">
        <v>163</v>
      </c>
      <c r="G2199" t="s">
        <v>163</v>
      </c>
      <c r="H2199" t="s">
        <v>163</v>
      </c>
      <c r="I2199" t="s">
        <v>163</v>
      </c>
      <c r="J2199" t="s">
        <v>163</v>
      </c>
      <c r="K2199" t="s">
        <v>163</v>
      </c>
      <c r="L2199" t="s">
        <v>163</v>
      </c>
      <c r="M2199" t="s">
        <v>163</v>
      </c>
      <c r="N2199" t="s">
        <v>163</v>
      </c>
      <c r="O2199" t="s">
        <v>163</v>
      </c>
      <c r="P2199" t="s">
        <v>163</v>
      </c>
      <c r="Q2199" s="80" t="s">
        <v>163</v>
      </c>
      <c r="R2199" s="79"/>
      <c r="T2199" t="s">
        <v>163</v>
      </c>
      <c r="U2199" t="s">
        <v>163</v>
      </c>
      <c r="V2199" t="s">
        <v>163</v>
      </c>
    </row>
    <row r="2200" spans="2:22" x14ac:dyDescent="0.35">
      <c r="B2200" t="s">
        <v>163</v>
      </c>
      <c r="C2200" s="79" t="s">
        <v>163</v>
      </c>
      <c r="E2200" t="s">
        <v>163</v>
      </c>
      <c r="F2200" t="s">
        <v>163</v>
      </c>
      <c r="G2200" t="s">
        <v>163</v>
      </c>
      <c r="H2200" t="s">
        <v>163</v>
      </c>
      <c r="I2200" t="s">
        <v>163</v>
      </c>
      <c r="J2200" t="s">
        <v>163</v>
      </c>
      <c r="K2200" t="s">
        <v>163</v>
      </c>
      <c r="L2200" t="s">
        <v>163</v>
      </c>
      <c r="M2200" t="s">
        <v>163</v>
      </c>
      <c r="N2200" t="s">
        <v>163</v>
      </c>
      <c r="O2200" t="s">
        <v>163</v>
      </c>
      <c r="P2200" t="s">
        <v>163</v>
      </c>
      <c r="Q2200" s="80" t="s">
        <v>163</v>
      </c>
      <c r="R2200" s="79"/>
      <c r="T2200" t="s">
        <v>163</v>
      </c>
      <c r="U2200" t="s">
        <v>163</v>
      </c>
      <c r="V2200" t="s">
        <v>163</v>
      </c>
    </row>
    <row r="2201" spans="2:22" x14ac:dyDescent="0.35">
      <c r="B2201" t="s">
        <v>163</v>
      </c>
      <c r="C2201" s="79" t="s">
        <v>163</v>
      </c>
      <c r="E2201" t="s">
        <v>163</v>
      </c>
      <c r="F2201" t="s">
        <v>163</v>
      </c>
      <c r="G2201" t="s">
        <v>163</v>
      </c>
      <c r="H2201" t="s">
        <v>163</v>
      </c>
      <c r="I2201" t="s">
        <v>163</v>
      </c>
      <c r="J2201" t="s">
        <v>163</v>
      </c>
      <c r="K2201" t="s">
        <v>163</v>
      </c>
      <c r="L2201" t="s">
        <v>163</v>
      </c>
      <c r="M2201" t="s">
        <v>163</v>
      </c>
      <c r="N2201" t="s">
        <v>163</v>
      </c>
      <c r="O2201" t="s">
        <v>163</v>
      </c>
      <c r="P2201" t="s">
        <v>163</v>
      </c>
      <c r="Q2201" s="80" t="s">
        <v>163</v>
      </c>
      <c r="R2201" s="79"/>
      <c r="T2201" t="s">
        <v>163</v>
      </c>
      <c r="U2201" t="s">
        <v>163</v>
      </c>
      <c r="V2201" t="s">
        <v>163</v>
      </c>
    </row>
    <row r="2202" spans="2:22" x14ac:dyDescent="0.35">
      <c r="B2202" t="s">
        <v>163</v>
      </c>
      <c r="C2202" s="79" t="s">
        <v>163</v>
      </c>
      <c r="E2202" t="s">
        <v>163</v>
      </c>
      <c r="F2202" t="s">
        <v>163</v>
      </c>
      <c r="G2202" t="s">
        <v>163</v>
      </c>
      <c r="H2202" t="s">
        <v>163</v>
      </c>
      <c r="I2202" t="s">
        <v>163</v>
      </c>
      <c r="J2202" t="s">
        <v>163</v>
      </c>
      <c r="K2202" t="s">
        <v>163</v>
      </c>
      <c r="L2202" t="s">
        <v>163</v>
      </c>
      <c r="M2202" t="s">
        <v>163</v>
      </c>
      <c r="N2202" t="s">
        <v>163</v>
      </c>
      <c r="O2202" t="s">
        <v>163</v>
      </c>
      <c r="P2202" t="s">
        <v>163</v>
      </c>
      <c r="Q2202" s="80" t="s">
        <v>163</v>
      </c>
      <c r="R2202" s="79"/>
      <c r="T2202" t="s">
        <v>163</v>
      </c>
      <c r="U2202" t="s">
        <v>163</v>
      </c>
      <c r="V2202" t="s">
        <v>163</v>
      </c>
    </row>
    <row r="2203" spans="2:22" x14ac:dyDescent="0.35">
      <c r="B2203" t="s">
        <v>163</v>
      </c>
      <c r="C2203" s="79" t="s">
        <v>163</v>
      </c>
      <c r="E2203" t="s">
        <v>163</v>
      </c>
      <c r="F2203" t="s">
        <v>163</v>
      </c>
      <c r="G2203" t="s">
        <v>163</v>
      </c>
      <c r="H2203" t="s">
        <v>163</v>
      </c>
      <c r="I2203" t="s">
        <v>163</v>
      </c>
      <c r="J2203" t="s">
        <v>163</v>
      </c>
      <c r="K2203" t="s">
        <v>163</v>
      </c>
      <c r="L2203" t="s">
        <v>163</v>
      </c>
      <c r="M2203" t="s">
        <v>163</v>
      </c>
      <c r="N2203" t="s">
        <v>163</v>
      </c>
      <c r="O2203" t="s">
        <v>163</v>
      </c>
      <c r="P2203" t="s">
        <v>163</v>
      </c>
      <c r="Q2203" s="80" t="s">
        <v>163</v>
      </c>
      <c r="R2203" s="79"/>
      <c r="T2203" t="s">
        <v>163</v>
      </c>
      <c r="U2203" t="s">
        <v>163</v>
      </c>
      <c r="V2203" t="s">
        <v>163</v>
      </c>
    </row>
    <row r="2204" spans="2:22" x14ac:dyDescent="0.35">
      <c r="B2204" t="s">
        <v>163</v>
      </c>
      <c r="C2204" s="79" t="s">
        <v>163</v>
      </c>
      <c r="E2204" t="s">
        <v>163</v>
      </c>
      <c r="F2204" t="s">
        <v>163</v>
      </c>
      <c r="G2204" t="s">
        <v>163</v>
      </c>
      <c r="H2204" t="s">
        <v>163</v>
      </c>
      <c r="I2204" t="s">
        <v>163</v>
      </c>
      <c r="J2204" t="s">
        <v>163</v>
      </c>
      <c r="K2204" t="s">
        <v>163</v>
      </c>
      <c r="L2204" t="s">
        <v>163</v>
      </c>
      <c r="M2204" t="s">
        <v>163</v>
      </c>
      <c r="N2204" t="s">
        <v>163</v>
      </c>
      <c r="O2204" t="s">
        <v>163</v>
      </c>
      <c r="P2204" t="s">
        <v>163</v>
      </c>
      <c r="Q2204" s="80" t="s">
        <v>163</v>
      </c>
      <c r="R2204" s="79"/>
      <c r="T2204" t="s">
        <v>163</v>
      </c>
      <c r="U2204" t="s">
        <v>163</v>
      </c>
      <c r="V2204" t="s">
        <v>163</v>
      </c>
    </row>
    <row r="2205" spans="2:22" x14ac:dyDescent="0.35">
      <c r="B2205" t="s">
        <v>163</v>
      </c>
      <c r="C2205" s="79" t="s">
        <v>163</v>
      </c>
      <c r="E2205" t="s">
        <v>163</v>
      </c>
      <c r="F2205" t="s">
        <v>163</v>
      </c>
      <c r="G2205" t="s">
        <v>163</v>
      </c>
      <c r="H2205" t="s">
        <v>163</v>
      </c>
      <c r="I2205" t="s">
        <v>163</v>
      </c>
      <c r="J2205" t="s">
        <v>163</v>
      </c>
      <c r="K2205" t="s">
        <v>163</v>
      </c>
      <c r="L2205" t="s">
        <v>163</v>
      </c>
      <c r="M2205" t="s">
        <v>163</v>
      </c>
      <c r="N2205" t="s">
        <v>163</v>
      </c>
      <c r="O2205" t="s">
        <v>163</v>
      </c>
      <c r="P2205" t="s">
        <v>163</v>
      </c>
      <c r="Q2205" s="80" t="s">
        <v>163</v>
      </c>
      <c r="R2205" s="79"/>
      <c r="T2205" t="s">
        <v>163</v>
      </c>
      <c r="U2205" t="s">
        <v>163</v>
      </c>
      <c r="V2205" t="s">
        <v>163</v>
      </c>
    </row>
    <row r="2206" spans="2:22" x14ac:dyDescent="0.35">
      <c r="B2206" t="s">
        <v>163</v>
      </c>
      <c r="C2206" s="79" t="s">
        <v>163</v>
      </c>
      <c r="E2206" t="s">
        <v>163</v>
      </c>
      <c r="F2206" t="s">
        <v>163</v>
      </c>
      <c r="G2206" t="s">
        <v>163</v>
      </c>
      <c r="H2206" t="s">
        <v>163</v>
      </c>
      <c r="I2206" t="s">
        <v>163</v>
      </c>
      <c r="J2206" t="s">
        <v>163</v>
      </c>
      <c r="K2206" t="s">
        <v>163</v>
      </c>
      <c r="L2206" t="s">
        <v>163</v>
      </c>
      <c r="M2206" t="s">
        <v>163</v>
      </c>
      <c r="N2206" t="s">
        <v>163</v>
      </c>
      <c r="O2206" t="s">
        <v>163</v>
      </c>
      <c r="P2206" t="s">
        <v>163</v>
      </c>
      <c r="Q2206" s="80" t="s">
        <v>163</v>
      </c>
      <c r="R2206" s="79"/>
      <c r="T2206" t="s">
        <v>163</v>
      </c>
      <c r="U2206" t="s">
        <v>163</v>
      </c>
      <c r="V2206" t="s">
        <v>163</v>
      </c>
    </row>
    <row r="2207" spans="2:22" x14ac:dyDescent="0.35">
      <c r="B2207" t="s">
        <v>163</v>
      </c>
      <c r="C2207" s="79" t="s">
        <v>163</v>
      </c>
      <c r="E2207" t="s">
        <v>163</v>
      </c>
      <c r="F2207" t="s">
        <v>163</v>
      </c>
      <c r="G2207" t="s">
        <v>163</v>
      </c>
      <c r="H2207" t="s">
        <v>163</v>
      </c>
      <c r="I2207" t="s">
        <v>163</v>
      </c>
      <c r="J2207" t="s">
        <v>163</v>
      </c>
      <c r="K2207" t="s">
        <v>163</v>
      </c>
      <c r="L2207" t="s">
        <v>163</v>
      </c>
      <c r="M2207" t="s">
        <v>163</v>
      </c>
      <c r="N2207" t="s">
        <v>163</v>
      </c>
      <c r="O2207" t="s">
        <v>163</v>
      </c>
      <c r="P2207" t="s">
        <v>163</v>
      </c>
      <c r="Q2207" s="80" t="s">
        <v>163</v>
      </c>
      <c r="R2207" s="79"/>
      <c r="T2207" t="s">
        <v>163</v>
      </c>
      <c r="U2207" t="s">
        <v>163</v>
      </c>
      <c r="V2207" t="s">
        <v>163</v>
      </c>
    </row>
    <row r="2208" spans="2:22" x14ac:dyDescent="0.35">
      <c r="B2208" t="s">
        <v>163</v>
      </c>
      <c r="C2208" s="79" t="s">
        <v>163</v>
      </c>
      <c r="E2208" t="s">
        <v>163</v>
      </c>
      <c r="F2208" t="s">
        <v>163</v>
      </c>
      <c r="G2208" t="s">
        <v>163</v>
      </c>
      <c r="H2208" t="s">
        <v>163</v>
      </c>
      <c r="I2208" t="s">
        <v>163</v>
      </c>
      <c r="J2208" t="s">
        <v>163</v>
      </c>
      <c r="K2208" t="s">
        <v>163</v>
      </c>
      <c r="L2208" t="s">
        <v>163</v>
      </c>
      <c r="M2208" t="s">
        <v>163</v>
      </c>
      <c r="N2208" t="s">
        <v>163</v>
      </c>
      <c r="O2208" t="s">
        <v>163</v>
      </c>
      <c r="P2208" t="s">
        <v>163</v>
      </c>
      <c r="Q2208" s="80" t="s">
        <v>163</v>
      </c>
      <c r="R2208" s="79"/>
      <c r="T2208" t="s">
        <v>163</v>
      </c>
      <c r="U2208" t="s">
        <v>163</v>
      </c>
      <c r="V2208" t="s">
        <v>163</v>
      </c>
    </row>
    <row r="2209" spans="2:22" x14ac:dyDescent="0.35">
      <c r="B2209" t="s">
        <v>163</v>
      </c>
      <c r="C2209" s="79" t="s">
        <v>163</v>
      </c>
      <c r="E2209" t="s">
        <v>163</v>
      </c>
      <c r="F2209" t="s">
        <v>163</v>
      </c>
      <c r="G2209" t="s">
        <v>163</v>
      </c>
      <c r="H2209" t="s">
        <v>163</v>
      </c>
      <c r="I2209" t="s">
        <v>163</v>
      </c>
      <c r="J2209" t="s">
        <v>163</v>
      </c>
      <c r="K2209" t="s">
        <v>163</v>
      </c>
      <c r="L2209" t="s">
        <v>163</v>
      </c>
      <c r="M2209" t="s">
        <v>163</v>
      </c>
      <c r="N2209" t="s">
        <v>163</v>
      </c>
      <c r="O2209" t="s">
        <v>163</v>
      </c>
      <c r="P2209" t="s">
        <v>163</v>
      </c>
      <c r="Q2209" s="80" t="s">
        <v>163</v>
      </c>
      <c r="R2209" s="79"/>
      <c r="T2209" t="s">
        <v>163</v>
      </c>
      <c r="U2209" t="s">
        <v>163</v>
      </c>
      <c r="V2209" t="s">
        <v>163</v>
      </c>
    </row>
    <row r="2210" spans="2:22" x14ac:dyDescent="0.35">
      <c r="B2210" t="s">
        <v>163</v>
      </c>
      <c r="C2210" s="79" t="s">
        <v>163</v>
      </c>
      <c r="E2210" t="s">
        <v>163</v>
      </c>
      <c r="F2210" t="s">
        <v>163</v>
      </c>
      <c r="G2210" t="s">
        <v>163</v>
      </c>
      <c r="H2210" t="s">
        <v>163</v>
      </c>
      <c r="I2210" t="s">
        <v>163</v>
      </c>
      <c r="J2210" t="s">
        <v>163</v>
      </c>
      <c r="K2210" t="s">
        <v>163</v>
      </c>
      <c r="L2210" t="s">
        <v>163</v>
      </c>
      <c r="M2210" t="s">
        <v>163</v>
      </c>
      <c r="N2210" t="s">
        <v>163</v>
      </c>
      <c r="O2210" t="s">
        <v>163</v>
      </c>
      <c r="P2210" t="s">
        <v>163</v>
      </c>
      <c r="Q2210" s="80" t="s">
        <v>163</v>
      </c>
      <c r="R2210" s="79"/>
      <c r="T2210" t="s">
        <v>163</v>
      </c>
      <c r="U2210" t="s">
        <v>163</v>
      </c>
      <c r="V2210" t="s">
        <v>163</v>
      </c>
    </row>
    <row r="2211" spans="2:22" x14ac:dyDescent="0.35">
      <c r="B2211" t="s">
        <v>163</v>
      </c>
      <c r="C2211" s="79" t="s">
        <v>163</v>
      </c>
      <c r="E2211" t="s">
        <v>163</v>
      </c>
      <c r="F2211" t="s">
        <v>163</v>
      </c>
      <c r="G2211" t="s">
        <v>163</v>
      </c>
      <c r="H2211" t="s">
        <v>163</v>
      </c>
      <c r="I2211" t="s">
        <v>163</v>
      </c>
      <c r="J2211" t="s">
        <v>163</v>
      </c>
      <c r="K2211" t="s">
        <v>163</v>
      </c>
      <c r="L2211" t="s">
        <v>163</v>
      </c>
      <c r="M2211" t="s">
        <v>163</v>
      </c>
      <c r="N2211" t="s">
        <v>163</v>
      </c>
      <c r="O2211" t="s">
        <v>163</v>
      </c>
      <c r="P2211" t="s">
        <v>163</v>
      </c>
      <c r="Q2211" s="80" t="s">
        <v>163</v>
      </c>
      <c r="R2211" s="79"/>
      <c r="T2211" t="s">
        <v>163</v>
      </c>
      <c r="U2211" t="s">
        <v>163</v>
      </c>
      <c r="V2211" t="s">
        <v>163</v>
      </c>
    </row>
    <row r="2212" spans="2:22" x14ac:dyDescent="0.35">
      <c r="B2212" t="s">
        <v>163</v>
      </c>
      <c r="C2212" s="79" t="s">
        <v>163</v>
      </c>
      <c r="E2212" t="s">
        <v>163</v>
      </c>
      <c r="F2212" t="s">
        <v>163</v>
      </c>
      <c r="G2212" t="s">
        <v>163</v>
      </c>
      <c r="H2212" t="s">
        <v>163</v>
      </c>
      <c r="I2212" t="s">
        <v>163</v>
      </c>
      <c r="J2212" t="s">
        <v>163</v>
      </c>
      <c r="K2212" t="s">
        <v>163</v>
      </c>
      <c r="L2212" t="s">
        <v>163</v>
      </c>
      <c r="M2212" t="s">
        <v>163</v>
      </c>
      <c r="N2212" t="s">
        <v>163</v>
      </c>
      <c r="O2212" t="s">
        <v>163</v>
      </c>
      <c r="P2212" t="s">
        <v>163</v>
      </c>
      <c r="Q2212" s="80" t="s">
        <v>163</v>
      </c>
      <c r="R2212" s="79"/>
      <c r="T2212" t="s">
        <v>163</v>
      </c>
      <c r="U2212" t="s">
        <v>163</v>
      </c>
      <c r="V2212" t="s">
        <v>163</v>
      </c>
    </row>
    <row r="2213" spans="2:22" x14ac:dyDescent="0.35">
      <c r="B2213" t="s">
        <v>163</v>
      </c>
      <c r="C2213" s="79" t="s">
        <v>163</v>
      </c>
      <c r="E2213" t="s">
        <v>163</v>
      </c>
      <c r="F2213" t="s">
        <v>163</v>
      </c>
      <c r="G2213" t="s">
        <v>163</v>
      </c>
      <c r="H2213" t="s">
        <v>163</v>
      </c>
      <c r="I2213" t="s">
        <v>163</v>
      </c>
      <c r="J2213" t="s">
        <v>163</v>
      </c>
      <c r="K2213" t="s">
        <v>163</v>
      </c>
      <c r="L2213" t="s">
        <v>163</v>
      </c>
      <c r="M2213" t="s">
        <v>163</v>
      </c>
      <c r="N2213" t="s">
        <v>163</v>
      </c>
      <c r="O2213" t="s">
        <v>163</v>
      </c>
      <c r="P2213" t="s">
        <v>163</v>
      </c>
      <c r="Q2213" s="80" t="s">
        <v>163</v>
      </c>
      <c r="R2213" s="79"/>
      <c r="T2213" t="s">
        <v>163</v>
      </c>
      <c r="U2213" t="s">
        <v>163</v>
      </c>
      <c r="V2213" t="s">
        <v>163</v>
      </c>
    </row>
    <row r="2214" spans="2:22" x14ac:dyDescent="0.35">
      <c r="B2214" t="s">
        <v>163</v>
      </c>
      <c r="C2214" s="79" t="s">
        <v>163</v>
      </c>
      <c r="E2214" t="s">
        <v>163</v>
      </c>
      <c r="F2214" t="s">
        <v>163</v>
      </c>
      <c r="G2214" t="s">
        <v>163</v>
      </c>
      <c r="H2214" t="s">
        <v>163</v>
      </c>
      <c r="I2214" t="s">
        <v>163</v>
      </c>
      <c r="J2214" t="s">
        <v>163</v>
      </c>
      <c r="K2214" t="s">
        <v>163</v>
      </c>
      <c r="L2214" t="s">
        <v>163</v>
      </c>
      <c r="M2214" t="s">
        <v>163</v>
      </c>
      <c r="N2214" t="s">
        <v>163</v>
      </c>
      <c r="O2214" t="s">
        <v>163</v>
      </c>
      <c r="P2214" t="s">
        <v>163</v>
      </c>
      <c r="Q2214" s="80" t="s">
        <v>163</v>
      </c>
      <c r="R2214" s="79"/>
      <c r="T2214" t="s">
        <v>163</v>
      </c>
      <c r="U2214" t="s">
        <v>163</v>
      </c>
      <c r="V2214" t="s">
        <v>163</v>
      </c>
    </row>
    <row r="2215" spans="2:22" x14ac:dyDescent="0.35">
      <c r="B2215" t="s">
        <v>163</v>
      </c>
      <c r="C2215" s="79" t="s">
        <v>163</v>
      </c>
      <c r="E2215" t="s">
        <v>163</v>
      </c>
      <c r="F2215" t="s">
        <v>163</v>
      </c>
      <c r="G2215" t="s">
        <v>163</v>
      </c>
      <c r="H2215" t="s">
        <v>163</v>
      </c>
      <c r="I2215" t="s">
        <v>163</v>
      </c>
      <c r="J2215" t="s">
        <v>163</v>
      </c>
      <c r="K2215" t="s">
        <v>163</v>
      </c>
      <c r="L2215" t="s">
        <v>163</v>
      </c>
      <c r="M2215" t="s">
        <v>163</v>
      </c>
      <c r="N2215" t="s">
        <v>163</v>
      </c>
      <c r="O2215" t="s">
        <v>163</v>
      </c>
      <c r="P2215" t="s">
        <v>163</v>
      </c>
      <c r="Q2215" s="80" t="s">
        <v>163</v>
      </c>
      <c r="R2215" s="79"/>
      <c r="T2215" t="s">
        <v>163</v>
      </c>
      <c r="U2215" t="s">
        <v>163</v>
      </c>
      <c r="V2215" t="s">
        <v>163</v>
      </c>
    </row>
    <row r="2216" spans="2:22" x14ac:dyDescent="0.35">
      <c r="B2216" t="s">
        <v>163</v>
      </c>
      <c r="C2216" s="79" t="s">
        <v>163</v>
      </c>
      <c r="E2216" t="s">
        <v>163</v>
      </c>
      <c r="F2216" t="s">
        <v>163</v>
      </c>
      <c r="G2216" t="s">
        <v>163</v>
      </c>
      <c r="H2216" t="s">
        <v>163</v>
      </c>
      <c r="I2216" t="s">
        <v>163</v>
      </c>
      <c r="J2216" t="s">
        <v>163</v>
      </c>
      <c r="K2216" t="s">
        <v>163</v>
      </c>
      <c r="L2216" t="s">
        <v>163</v>
      </c>
      <c r="M2216" t="s">
        <v>163</v>
      </c>
      <c r="N2216" t="s">
        <v>163</v>
      </c>
      <c r="O2216" t="s">
        <v>163</v>
      </c>
      <c r="P2216" t="s">
        <v>163</v>
      </c>
      <c r="Q2216" s="80" t="s">
        <v>163</v>
      </c>
      <c r="R2216" s="79"/>
      <c r="T2216" t="s">
        <v>163</v>
      </c>
      <c r="U2216" t="s">
        <v>163</v>
      </c>
      <c r="V2216" t="s">
        <v>163</v>
      </c>
    </row>
    <row r="2217" spans="2:22" x14ac:dyDescent="0.35">
      <c r="B2217" t="s">
        <v>163</v>
      </c>
      <c r="C2217" s="79" t="s">
        <v>163</v>
      </c>
      <c r="E2217" t="s">
        <v>163</v>
      </c>
      <c r="F2217" t="s">
        <v>163</v>
      </c>
      <c r="G2217" t="s">
        <v>163</v>
      </c>
      <c r="H2217" t="s">
        <v>163</v>
      </c>
      <c r="I2217" t="s">
        <v>163</v>
      </c>
      <c r="J2217" t="s">
        <v>163</v>
      </c>
      <c r="K2217" t="s">
        <v>163</v>
      </c>
      <c r="L2217" t="s">
        <v>163</v>
      </c>
      <c r="M2217" t="s">
        <v>163</v>
      </c>
      <c r="N2217" t="s">
        <v>163</v>
      </c>
      <c r="O2217" t="s">
        <v>163</v>
      </c>
      <c r="P2217" t="s">
        <v>163</v>
      </c>
      <c r="Q2217" s="80" t="s">
        <v>163</v>
      </c>
      <c r="R2217" s="79"/>
      <c r="T2217" t="s">
        <v>163</v>
      </c>
      <c r="U2217" t="s">
        <v>163</v>
      </c>
      <c r="V2217" t="s">
        <v>163</v>
      </c>
    </row>
    <row r="2218" spans="2:22" x14ac:dyDescent="0.35">
      <c r="B2218" t="s">
        <v>163</v>
      </c>
      <c r="C2218" s="79" t="s">
        <v>163</v>
      </c>
      <c r="E2218" t="s">
        <v>163</v>
      </c>
      <c r="F2218" t="s">
        <v>163</v>
      </c>
      <c r="G2218" t="s">
        <v>163</v>
      </c>
      <c r="H2218" t="s">
        <v>163</v>
      </c>
      <c r="I2218" t="s">
        <v>163</v>
      </c>
      <c r="J2218" t="s">
        <v>163</v>
      </c>
      <c r="K2218" t="s">
        <v>163</v>
      </c>
      <c r="L2218" t="s">
        <v>163</v>
      </c>
      <c r="M2218" t="s">
        <v>163</v>
      </c>
      <c r="N2218" t="s">
        <v>163</v>
      </c>
      <c r="O2218" t="s">
        <v>163</v>
      </c>
      <c r="P2218" t="s">
        <v>163</v>
      </c>
      <c r="Q2218" s="80" t="s">
        <v>163</v>
      </c>
      <c r="R2218" s="79"/>
      <c r="T2218" t="s">
        <v>163</v>
      </c>
      <c r="U2218" t="s">
        <v>163</v>
      </c>
      <c r="V2218" t="s">
        <v>163</v>
      </c>
    </row>
    <row r="2219" spans="2:22" x14ac:dyDescent="0.35">
      <c r="B2219" t="s">
        <v>163</v>
      </c>
      <c r="C2219" s="79" t="s">
        <v>163</v>
      </c>
      <c r="E2219" t="s">
        <v>163</v>
      </c>
      <c r="F2219" t="s">
        <v>163</v>
      </c>
      <c r="G2219" t="s">
        <v>163</v>
      </c>
      <c r="H2219" t="s">
        <v>163</v>
      </c>
      <c r="I2219" t="s">
        <v>163</v>
      </c>
      <c r="J2219" t="s">
        <v>163</v>
      </c>
      <c r="K2219" t="s">
        <v>163</v>
      </c>
      <c r="L2219" t="s">
        <v>163</v>
      </c>
      <c r="M2219" t="s">
        <v>163</v>
      </c>
      <c r="N2219" t="s">
        <v>163</v>
      </c>
      <c r="O2219" t="s">
        <v>163</v>
      </c>
      <c r="P2219" t="s">
        <v>163</v>
      </c>
      <c r="Q2219" s="80" t="s">
        <v>163</v>
      </c>
      <c r="R2219" s="79"/>
      <c r="T2219" t="s">
        <v>163</v>
      </c>
      <c r="U2219" t="s">
        <v>163</v>
      </c>
      <c r="V2219" t="s">
        <v>163</v>
      </c>
    </row>
    <row r="2220" spans="2:22" x14ac:dyDescent="0.35">
      <c r="B2220" t="s">
        <v>163</v>
      </c>
      <c r="C2220" s="79" t="s">
        <v>163</v>
      </c>
      <c r="E2220" t="s">
        <v>163</v>
      </c>
      <c r="F2220" t="s">
        <v>163</v>
      </c>
      <c r="G2220" t="s">
        <v>163</v>
      </c>
      <c r="H2220" t="s">
        <v>163</v>
      </c>
      <c r="I2220" t="s">
        <v>163</v>
      </c>
      <c r="J2220" t="s">
        <v>163</v>
      </c>
      <c r="K2220" t="s">
        <v>163</v>
      </c>
      <c r="L2220" t="s">
        <v>163</v>
      </c>
      <c r="M2220" t="s">
        <v>163</v>
      </c>
      <c r="N2220" t="s">
        <v>163</v>
      </c>
      <c r="O2220" t="s">
        <v>163</v>
      </c>
      <c r="P2220" t="s">
        <v>163</v>
      </c>
      <c r="Q2220" s="80" t="s">
        <v>163</v>
      </c>
      <c r="R2220" s="79"/>
      <c r="T2220" t="s">
        <v>163</v>
      </c>
      <c r="U2220" t="s">
        <v>163</v>
      </c>
      <c r="V2220" t="s">
        <v>163</v>
      </c>
    </row>
    <row r="2221" spans="2:22" x14ac:dyDescent="0.35">
      <c r="B2221" t="s">
        <v>163</v>
      </c>
      <c r="C2221" s="79" t="s">
        <v>163</v>
      </c>
      <c r="E2221" t="s">
        <v>163</v>
      </c>
      <c r="F2221" t="s">
        <v>163</v>
      </c>
      <c r="G2221" t="s">
        <v>163</v>
      </c>
      <c r="H2221" t="s">
        <v>163</v>
      </c>
      <c r="I2221" t="s">
        <v>163</v>
      </c>
      <c r="J2221" t="s">
        <v>163</v>
      </c>
      <c r="K2221" t="s">
        <v>163</v>
      </c>
      <c r="L2221" t="s">
        <v>163</v>
      </c>
      <c r="M2221" t="s">
        <v>163</v>
      </c>
      <c r="N2221" t="s">
        <v>163</v>
      </c>
      <c r="O2221" t="s">
        <v>163</v>
      </c>
      <c r="P2221" t="s">
        <v>163</v>
      </c>
      <c r="Q2221" s="80" t="s">
        <v>163</v>
      </c>
      <c r="R2221" s="79"/>
      <c r="T2221" t="s">
        <v>163</v>
      </c>
      <c r="U2221" t="s">
        <v>163</v>
      </c>
      <c r="V2221" t="s">
        <v>163</v>
      </c>
    </row>
    <row r="2222" spans="2:22" x14ac:dyDescent="0.35">
      <c r="B2222" t="s">
        <v>163</v>
      </c>
      <c r="C2222" s="79" t="s">
        <v>163</v>
      </c>
      <c r="E2222" t="s">
        <v>163</v>
      </c>
      <c r="F2222" t="s">
        <v>163</v>
      </c>
      <c r="G2222" t="s">
        <v>163</v>
      </c>
      <c r="H2222" t="s">
        <v>163</v>
      </c>
      <c r="I2222" t="s">
        <v>163</v>
      </c>
      <c r="J2222" t="s">
        <v>163</v>
      </c>
      <c r="K2222" t="s">
        <v>163</v>
      </c>
      <c r="L2222" t="s">
        <v>163</v>
      </c>
      <c r="M2222" t="s">
        <v>163</v>
      </c>
      <c r="N2222" t="s">
        <v>163</v>
      </c>
      <c r="O2222" t="s">
        <v>163</v>
      </c>
      <c r="P2222" t="s">
        <v>163</v>
      </c>
      <c r="Q2222" s="80" t="s">
        <v>163</v>
      </c>
      <c r="R2222" s="79"/>
      <c r="T2222" t="s">
        <v>163</v>
      </c>
      <c r="U2222" t="s">
        <v>163</v>
      </c>
      <c r="V2222" t="s">
        <v>163</v>
      </c>
    </row>
    <row r="2223" spans="2:22" x14ac:dyDescent="0.35">
      <c r="B2223" t="s">
        <v>163</v>
      </c>
      <c r="C2223" s="79" t="s">
        <v>163</v>
      </c>
      <c r="E2223" t="s">
        <v>163</v>
      </c>
      <c r="F2223" t="s">
        <v>163</v>
      </c>
      <c r="G2223" t="s">
        <v>163</v>
      </c>
      <c r="H2223" t="s">
        <v>163</v>
      </c>
      <c r="I2223" t="s">
        <v>163</v>
      </c>
      <c r="J2223" t="s">
        <v>163</v>
      </c>
      <c r="K2223" t="s">
        <v>163</v>
      </c>
      <c r="L2223" t="s">
        <v>163</v>
      </c>
      <c r="M2223" t="s">
        <v>163</v>
      </c>
      <c r="N2223" t="s">
        <v>163</v>
      </c>
      <c r="O2223" t="s">
        <v>163</v>
      </c>
      <c r="P2223" t="s">
        <v>163</v>
      </c>
      <c r="Q2223" s="80" t="s">
        <v>163</v>
      </c>
      <c r="R2223" s="79"/>
      <c r="T2223" t="s">
        <v>163</v>
      </c>
      <c r="U2223" t="s">
        <v>163</v>
      </c>
      <c r="V2223" t="s">
        <v>163</v>
      </c>
    </row>
    <row r="2224" spans="2:22" x14ac:dyDescent="0.35">
      <c r="B2224" t="s">
        <v>163</v>
      </c>
      <c r="C2224" s="79" t="s">
        <v>163</v>
      </c>
      <c r="E2224" t="s">
        <v>163</v>
      </c>
      <c r="F2224" t="s">
        <v>163</v>
      </c>
      <c r="G2224" t="s">
        <v>163</v>
      </c>
      <c r="H2224" t="s">
        <v>163</v>
      </c>
      <c r="I2224" t="s">
        <v>163</v>
      </c>
      <c r="J2224" t="s">
        <v>163</v>
      </c>
      <c r="K2224" t="s">
        <v>163</v>
      </c>
      <c r="L2224" t="s">
        <v>163</v>
      </c>
      <c r="M2224" t="s">
        <v>163</v>
      </c>
      <c r="N2224" t="s">
        <v>163</v>
      </c>
      <c r="O2224" t="s">
        <v>163</v>
      </c>
      <c r="P2224" t="s">
        <v>163</v>
      </c>
      <c r="Q2224" s="80" t="s">
        <v>163</v>
      </c>
      <c r="R2224" s="79"/>
      <c r="T2224" t="s">
        <v>163</v>
      </c>
      <c r="U2224" t="s">
        <v>163</v>
      </c>
      <c r="V2224" t="s">
        <v>163</v>
      </c>
    </row>
    <row r="2225" spans="2:22" x14ac:dyDescent="0.35">
      <c r="B2225" t="s">
        <v>163</v>
      </c>
      <c r="C2225" s="79" t="s">
        <v>163</v>
      </c>
      <c r="E2225" t="s">
        <v>163</v>
      </c>
      <c r="F2225" t="s">
        <v>163</v>
      </c>
      <c r="G2225" t="s">
        <v>163</v>
      </c>
      <c r="H2225" t="s">
        <v>163</v>
      </c>
      <c r="I2225" t="s">
        <v>163</v>
      </c>
      <c r="J2225" t="s">
        <v>163</v>
      </c>
      <c r="K2225" t="s">
        <v>163</v>
      </c>
      <c r="L2225" t="s">
        <v>163</v>
      </c>
      <c r="M2225" t="s">
        <v>163</v>
      </c>
      <c r="N2225" t="s">
        <v>163</v>
      </c>
      <c r="O2225" t="s">
        <v>163</v>
      </c>
      <c r="P2225" t="s">
        <v>163</v>
      </c>
      <c r="Q2225" s="80" t="s">
        <v>163</v>
      </c>
      <c r="R2225" s="79"/>
      <c r="T2225" t="s">
        <v>163</v>
      </c>
      <c r="U2225" t="s">
        <v>163</v>
      </c>
      <c r="V2225" t="s">
        <v>163</v>
      </c>
    </row>
    <row r="2226" spans="2:22" x14ac:dyDescent="0.35">
      <c r="B2226" t="s">
        <v>163</v>
      </c>
      <c r="C2226" s="79" t="s">
        <v>163</v>
      </c>
      <c r="E2226" t="s">
        <v>163</v>
      </c>
      <c r="F2226" t="s">
        <v>163</v>
      </c>
      <c r="G2226" t="s">
        <v>163</v>
      </c>
      <c r="H2226" t="s">
        <v>163</v>
      </c>
      <c r="I2226" t="s">
        <v>163</v>
      </c>
      <c r="J2226" t="s">
        <v>163</v>
      </c>
      <c r="K2226" t="s">
        <v>163</v>
      </c>
      <c r="L2226" t="s">
        <v>163</v>
      </c>
      <c r="M2226" t="s">
        <v>163</v>
      </c>
      <c r="N2226" t="s">
        <v>163</v>
      </c>
      <c r="O2226" t="s">
        <v>163</v>
      </c>
      <c r="P2226" t="s">
        <v>163</v>
      </c>
      <c r="Q2226" s="80" t="s">
        <v>163</v>
      </c>
      <c r="R2226" s="79"/>
      <c r="T2226" t="s">
        <v>163</v>
      </c>
      <c r="U2226" t="s">
        <v>163</v>
      </c>
      <c r="V2226" t="s">
        <v>163</v>
      </c>
    </row>
    <row r="2227" spans="2:22" x14ac:dyDescent="0.35">
      <c r="B2227" t="s">
        <v>163</v>
      </c>
      <c r="C2227" s="79" t="s">
        <v>163</v>
      </c>
      <c r="E2227" t="s">
        <v>163</v>
      </c>
      <c r="F2227" t="s">
        <v>163</v>
      </c>
      <c r="G2227" t="s">
        <v>163</v>
      </c>
      <c r="H2227" t="s">
        <v>163</v>
      </c>
      <c r="I2227" t="s">
        <v>163</v>
      </c>
      <c r="J2227" t="s">
        <v>163</v>
      </c>
      <c r="K2227" t="s">
        <v>163</v>
      </c>
      <c r="L2227" t="s">
        <v>163</v>
      </c>
      <c r="M2227" t="s">
        <v>163</v>
      </c>
      <c r="N2227" t="s">
        <v>163</v>
      </c>
      <c r="O2227" t="s">
        <v>163</v>
      </c>
      <c r="P2227" t="s">
        <v>163</v>
      </c>
      <c r="Q2227" s="80" t="s">
        <v>163</v>
      </c>
      <c r="R2227" s="79"/>
      <c r="T2227" t="s">
        <v>163</v>
      </c>
      <c r="U2227" t="s">
        <v>163</v>
      </c>
      <c r="V2227" t="s">
        <v>163</v>
      </c>
    </row>
    <row r="2228" spans="2:22" x14ac:dyDescent="0.35">
      <c r="B2228" t="s">
        <v>163</v>
      </c>
      <c r="C2228" s="79" t="s">
        <v>163</v>
      </c>
      <c r="E2228" t="s">
        <v>163</v>
      </c>
      <c r="F2228" t="s">
        <v>163</v>
      </c>
      <c r="G2228" t="s">
        <v>163</v>
      </c>
      <c r="H2228" t="s">
        <v>163</v>
      </c>
      <c r="I2228" t="s">
        <v>163</v>
      </c>
      <c r="J2228" t="s">
        <v>163</v>
      </c>
      <c r="K2228" t="s">
        <v>163</v>
      </c>
      <c r="L2228" t="s">
        <v>163</v>
      </c>
      <c r="M2228" t="s">
        <v>163</v>
      </c>
      <c r="N2228" t="s">
        <v>163</v>
      </c>
      <c r="O2228" t="s">
        <v>163</v>
      </c>
      <c r="P2228" t="s">
        <v>163</v>
      </c>
      <c r="Q2228" s="80" t="s">
        <v>163</v>
      </c>
      <c r="R2228" s="79"/>
      <c r="T2228" t="s">
        <v>163</v>
      </c>
      <c r="U2228" t="s">
        <v>163</v>
      </c>
      <c r="V2228" t="s">
        <v>163</v>
      </c>
    </row>
    <row r="2229" spans="2:22" x14ac:dyDescent="0.35">
      <c r="B2229" t="s">
        <v>163</v>
      </c>
      <c r="C2229" s="79" t="s">
        <v>163</v>
      </c>
      <c r="E2229" t="s">
        <v>163</v>
      </c>
      <c r="F2229" t="s">
        <v>163</v>
      </c>
      <c r="G2229" t="s">
        <v>163</v>
      </c>
      <c r="H2229" t="s">
        <v>163</v>
      </c>
      <c r="I2229" t="s">
        <v>163</v>
      </c>
      <c r="J2229" t="s">
        <v>163</v>
      </c>
      <c r="K2229" t="s">
        <v>163</v>
      </c>
      <c r="L2229" t="s">
        <v>163</v>
      </c>
      <c r="M2229" t="s">
        <v>163</v>
      </c>
      <c r="N2229" t="s">
        <v>163</v>
      </c>
      <c r="O2229" t="s">
        <v>163</v>
      </c>
      <c r="P2229" t="s">
        <v>163</v>
      </c>
      <c r="Q2229" s="80" t="s">
        <v>163</v>
      </c>
      <c r="R2229" s="79"/>
      <c r="T2229" t="s">
        <v>163</v>
      </c>
      <c r="U2229" t="s">
        <v>163</v>
      </c>
      <c r="V2229" t="s">
        <v>163</v>
      </c>
    </row>
    <row r="2230" spans="2:22" x14ac:dyDescent="0.35">
      <c r="B2230" t="s">
        <v>163</v>
      </c>
      <c r="C2230" s="79" t="s">
        <v>163</v>
      </c>
      <c r="E2230" t="s">
        <v>163</v>
      </c>
      <c r="F2230" t="s">
        <v>163</v>
      </c>
      <c r="G2230" t="s">
        <v>163</v>
      </c>
      <c r="H2230" t="s">
        <v>163</v>
      </c>
      <c r="I2230" t="s">
        <v>163</v>
      </c>
      <c r="J2230" t="s">
        <v>163</v>
      </c>
      <c r="K2230" t="s">
        <v>163</v>
      </c>
      <c r="L2230" t="s">
        <v>163</v>
      </c>
      <c r="M2230" t="s">
        <v>163</v>
      </c>
      <c r="N2230" t="s">
        <v>163</v>
      </c>
      <c r="O2230" t="s">
        <v>163</v>
      </c>
      <c r="P2230" t="s">
        <v>163</v>
      </c>
      <c r="Q2230" s="80" t="s">
        <v>163</v>
      </c>
      <c r="R2230" s="79"/>
      <c r="T2230" t="s">
        <v>163</v>
      </c>
      <c r="U2230" t="s">
        <v>163</v>
      </c>
      <c r="V2230" t="s">
        <v>163</v>
      </c>
    </row>
    <row r="2231" spans="2:22" x14ac:dyDescent="0.35">
      <c r="B2231" t="s">
        <v>163</v>
      </c>
      <c r="C2231" s="79" t="s">
        <v>163</v>
      </c>
      <c r="E2231" t="s">
        <v>163</v>
      </c>
      <c r="F2231" t="s">
        <v>163</v>
      </c>
      <c r="G2231" t="s">
        <v>163</v>
      </c>
      <c r="H2231" t="s">
        <v>163</v>
      </c>
      <c r="I2231" t="s">
        <v>163</v>
      </c>
      <c r="J2231" t="s">
        <v>163</v>
      </c>
      <c r="K2231" t="s">
        <v>163</v>
      </c>
      <c r="L2231" t="s">
        <v>163</v>
      </c>
      <c r="M2231" t="s">
        <v>163</v>
      </c>
      <c r="N2231" t="s">
        <v>163</v>
      </c>
      <c r="O2231" t="s">
        <v>163</v>
      </c>
      <c r="P2231" t="s">
        <v>163</v>
      </c>
      <c r="Q2231" s="80" t="s">
        <v>163</v>
      </c>
      <c r="R2231" s="79"/>
      <c r="T2231" t="s">
        <v>163</v>
      </c>
      <c r="U2231" t="s">
        <v>163</v>
      </c>
      <c r="V2231" t="s">
        <v>163</v>
      </c>
    </row>
    <row r="2232" spans="2:22" x14ac:dyDescent="0.35">
      <c r="B2232" t="s">
        <v>163</v>
      </c>
      <c r="C2232" s="79" t="s">
        <v>163</v>
      </c>
      <c r="E2232" t="s">
        <v>163</v>
      </c>
      <c r="F2232" t="s">
        <v>163</v>
      </c>
      <c r="G2232" t="s">
        <v>163</v>
      </c>
      <c r="H2232" t="s">
        <v>163</v>
      </c>
      <c r="I2232" t="s">
        <v>163</v>
      </c>
      <c r="J2232" t="s">
        <v>163</v>
      </c>
      <c r="K2232" t="s">
        <v>163</v>
      </c>
      <c r="L2232" t="s">
        <v>163</v>
      </c>
      <c r="M2232" t="s">
        <v>163</v>
      </c>
      <c r="N2232" t="s">
        <v>163</v>
      </c>
      <c r="O2232" t="s">
        <v>163</v>
      </c>
      <c r="P2232" t="s">
        <v>163</v>
      </c>
      <c r="Q2232" s="80" t="s">
        <v>163</v>
      </c>
      <c r="R2232" s="79"/>
      <c r="T2232" t="s">
        <v>163</v>
      </c>
      <c r="U2232" t="s">
        <v>163</v>
      </c>
      <c r="V2232" t="s">
        <v>163</v>
      </c>
    </row>
    <row r="2233" spans="2:22" x14ac:dyDescent="0.35">
      <c r="B2233" t="s">
        <v>163</v>
      </c>
      <c r="C2233" s="79" t="s">
        <v>163</v>
      </c>
      <c r="E2233" t="s">
        <v>163</v>
      </c>
      <c r="F2233" t="s">
        <v>163</v>
      </c>
      <c r="G2233" t="s">
        <v>163</v>
      </c>
      <c r="H2233" t="s">
        <v>163</v>
      </c>
      <c r="I2233" t="s">
        <v>163</v>
      </c>
      <c r="J2233" t="s">
        <v>163</v>
      </c>
      <c r="K2233" t="s">
        <v>163</v>
      </c>
      <c r="L2233" t="s">
        <v>163</v>
      </c>
      <c r="M2233" t="s">
        <v>163</v>
      </c>
      <c r="N2233" t="s">
        <v>163</v>
      </c>
      <c r="O2233" t="s">
        <v>163</v>
      </c>
      <c r="P2233" t="s">
        <v>163</v>
      </c>
      <c r="Q2233" s="80" t="s">
        <v>163</v>
      </c>
      <c r="R2233" s="79"/>
      <c r="T2233" t="s">
        <v>163</v>
      </c>
      <c r="U2233" t="s">
        <v>163</v>
      </c>
      <c r="V2233" t="s">
        <v>163</v>
      </c>
    </row>
    <row r="2234" spans="2:22" x14ac:dyDescent="0.35">
      <c r="B2234" t="s">
        <v>163</v>
      </c>
      <c r="C2234" s="79" t="s">
        <v>163</v>
      </c>
      <c r="E2234" t="s">
        <v>163</v>
      </c>
      <c r="F2234" t="s">
        <v>163</v>
      </c>
      <c r="G2234" t="s">
        <v>163</v>
      </c>
      <c r="H2234" t="s">
        <v>163</v>
      </c>
      <c r="I2234" t="s">
        <v>163</v>
      </c>
      <c r="J2234" t="s">
        <v>163</v>
      </c>
      <c r="K2234" t="s">
        <v>163</v>
      </c>
      <c r="L2234" t="s">
        <v>163</v>
      </c>
      <c r="M2234" t="s">
        <v>163</v>
      </c>
      <c r="N2234" t="s">
        <v>163</v>
      </c>
      <c r="O2234" t="s">
        <v>163</v>
      </c>
      <c r="P2234" t="s">
        <v>163</v>
      </c>
      <c r="Q2234" s="80" t="s">
        <v>163</v>
      </c>
      <c r="R2234" s="79"/>
      <c r="T2234" t="s">
        <v>163</v>
      </c>
      <c r="U2234" t="s">
        <v>163</v>
      </c>
      <c r="V2234" t="s">
        <v>163</v>
      </c>
    </row>
    <row r="2235" spans="2:22" x14ac:dyDescent="0.35">
      <c r="B2235" t="s">
        <v>163</v>
      </c>
      <c r="C2235" s="79" t="s">
        <v>163</v>
      </c>
      <c r="E2235" t="s">
        <v>163</v>
      </c>
      <c r="F2235" t="s">
        <v>163</v>
      </c>
      <c r="G2235" t="s">
        <v>163</v>
      </c>
      <c r="H2235" t="s">
        <v>163</v>
      </c>
      <c r="I2235" t="s">
        <v>163</v>
      </c>
      <c r="J2235" t="s">
        <v>163</v>
      </c>
      <c r="K2235" t="s">
        <v>163</v>
      </c>
      <c r="L2235" t="s">
        <v>163</v>
      </c>
      <c r="M2235" t="s">
        <v>163</v>
      </c>
      <c r="N2235" t="s">
        <v>163</v>
      </c>
      <c r="O2235" t="s">
        <v>163</v>
      </c>
      <c r="P2235" t="s">
        <v>163</v>
      </c>
      <c r="Q2235" s="80" t="s">
        <v>163</v>
      </c>
      <c r="R2235" s="79"/>
      <c r="T2235" t="s">
        <v>163</v>
      </c>
      <c r="U2235" t="s">
        <v>163</v>
      </c>
      <c r="V2235" t="s">
        <v>163</v>
      </c>
    </row>
    <row r="2236" spans="2:22" x14ac:dyDescent="0.35">
      <c r="B2236" t="s">
        <v>163</v>
      </c>
      <c r="C2236" s="79" t="s">
        <v>163</v>
      </c>
      <c r="E2236" t="s">
        <v>163</v>
      </c>
      <c r="F2236" t="s">
        <v>163</v>
      </c>
      <c r="G2236" t="s">
        <v>163</v>
      </c>
      <c r="H2236" t="s">
        <v>163</v>
      </c>
      <c r="I2236" t="s">
        <v>163</v>
      </c>
      <c r="J2236" t="s">
        <v>163</v>
      </c>
      <c r="K2236" t="s">
        <v>163</v>
      </c>
      <c r="L2236" t="s">
        <v>163</v>
      </c>
      <c r="M2236" t="s">
        <v>163</v>
      </c>
      <c r="N2236" t="s">
        <v>163</v>
      </c>
      <c r="O2236" t="s">
        <v>163</v>
      </c>
      <c r="P2236" t="s">
        <v>163</v>
      </c>
      <c r="Q2236" s="80" t="s">
        <v>163</v>
      </c>
      <c r="R2236" s="79"/>
      <c r="T2236" t="s">
        <v>163</v>
      </c>
      <c r="U2236" t="s">
        <v>163</v>
      </c>
      <c r="V2236" t="s">
        <v>163</v>
      </c>
    </row>
    <row r="2237" spans="2:22" x14ac:dyDescent="0.35">
      <c r="B2237" t="s">
        <v>163</v>
      </c>
      <c r="C2237" s="79" t="s">
        <v>163</v>
      </c>
      <c r="E2237" t="s">
        <v>163</v>
      </c>
      <c r="F2237" t="s">
        <v>163</v>
      </c>
      <c r="G2237" t="s">
        <v>163</v>
      </c>
      <c r="H2237" t="s">
        <v>163</v>
      </c>
      <c r="I2237" t="s">
        <v>163</v>
      </c>
      <c r="J2237" t="s">
        <v>163</v>
      </c>
      <c r="K2237" t="s">
        <v>163</v>
      </c>
      <c r="L2237" t="s">
        <v>163</v>
      </c>
      <c r="M2237" t="s">
        <v>163</v>
      </c>
      <c r="N2237" t="s">
        <v>163</v>
      </c>
      <c r="O2237" t="s">
        <v>163</v>
      </c>
      <c r="P2237" t="s">
        <v>163</v>
      </c>
      <c r="Q2237" s="80" t="s">
        <v>163</v>
      </c>
      <c r="R2237" s="79"/>
      <c r="T2237" t="s">
        <v>163</v>
      </c>
      <c r="U2237" t="s">
        <v>163</v>
      </c>
      <c r="V2237" t="s">
        <v>163</v>
      </c>
    </row>
    <row r="2238" spans="2:22" x14ac:dyDescent="0.35">
      <c r="B2238" t="s">
        <v>163</v>
      </c>
      <c r="C2238" s="79" t="s">
        <v>163</v>
      </c>
      <c r="E2238" t="s">
        <v>163</v>
      </c>
      <c r="F2238" t="s">
        <v>163</v>
      </c>
      <c r="G2238" t="s">
        <v>163</v>
      </c>
      <c r="H2238" t="s">
        <v>163</v>
      </c>
      <c r="I2238" t="s">
        <v>163</v>
      </c>
      <c r="J2238" t="s">
        <v>163</v>
      </c>
      <c r="K2238" t="s">
        <v>163</v>
      </c>
      <c r="L2238" t="s">
        <v>163</v>
      </c>
      <c r="M2238" t="s">
        <v>163</v>
      </c>
      <c r="N2238" t="s">
        <v>163</v>
      </c>
      <c r="O2238" t="s">
        <v>163</v>
      </c>
      <c r="P2238" t="s">
        <v>163</v>
      </c>
      <c r="Q2238" s="80" t="s">
        <v>163</v>
      </c>
      <c r="R2238" s="79"/>
      <c r="T2238" t="s">
        <v>163</v>
      </c>
      <c r="U2238" t="s">
        <v>163</v>
      </c>
      <c r="V2238" t="s">
        <v>163</v>
      </c>
    </row>
    <row r="2239" spans="2:22" x14ac:dyDescent="0.35">
      <c r="B2239" t="s">
        <v>163</v>
      </c>
      <c r="C2239" s="79" t="s">
        <v>163</v>
      </c>
      <c r="E2239" t="s">
        <v>163</v>
      </c>
      <c r="F2239" t="s">
        <v>163</v>
      </c>
      <c r="G2239" t="s">
        <v>163</v>
      </c>
      <c r="H2239" t="s">
        <v>163</v>
      </c>
      <c r="I2239" t="s">
        <v>163</v>
      </c>
      <c r="J2239" t="s">
        <v>163</v>
      </c>
      <c r="K2239" t="s">
        <v>163</v>
      </c>
      <c r="L2239" t="s">
        <v>163</v>
      </c>
      <c r="M2239" t="s">
        <v>163</v>
      </c>
      <c r="N2239" t="s">
        <v>163</v>
      </c>
      <c r="O2239" t="s">
        <v>163</v>
      </c>
      <c r="P2239" t="s">
        <v>163</v>
      </c>
      <c r="Q2239" s="80" t="s">
        <v>163</v>
      </c>
      <c r="R2239" s="79"/>
      <c r="T2239" t="s">
        <v>163</v>
      </c>
      <c r="U2239" t="s">
        <v>163</v>
      </c>
      <c r="V2239" t="s">
        <v>163</v>
      </c>
    </row>
    <row r="2240" spans="2:22" x14ac:dyDescent="0.35">
      <c r="B2240" t="s">
        <v>163</v>
      </c>
      <c r="C2240" s="79" t="s">
        <v>163</v>
      </c>
      <c r="E2240" t="s">
        <v>163</v>
      </c>
      <c r="F2240" t="s">
        <v>163</v>
      </c>
      <c r="G2240" t="s">
        <v>163</v>
      </c>
      <c r="H2240" t="s">
        <v>163</v>
      </c>
      <c r="I2240" t="s">
        <v>163</v>
      </c>
      <c r="J2240" t="s">
        <v>163</v>
      </c>
      <c r="K2240" t="s">
        <v>163</v>
      </c>
      <c r="L2240" t="s">
        <v>163</v>
      </c>
      <c r="M2240" t="s">
        <v>163</v>
      </c>
      <c r="N2240" t="s">
        <v>163</v>
      </c>
      <c r="O2240" t="s">
        <v>163</v>
      </c>
      <c r="P2240" t="s">
        <v>163</v>
      </c>
      <c r="Q2240" s="80" t="s">
        <v>163</v>
      </c>
      <c r="R2240" s="79"/>
      <c r="T2240" t="s">
        <v>163</v>
      </c>
      <c r="U2240" t="s">
        <v>163</v>
      </c>
      <c r="V2240" t="s">
        <v>163</v>
      </c>
    </row>
    <row r="2241" spans="2:22" x14ac:dyDescent="0.35">
      <c r="B2241" t="s">
        <v>163</v>
      </c>
      <c r="C2241" s="79" t="s">
        <v>163</v>
      </c>
      <c r="E2241" t="s">
        <v>163</v>
      </c>
      <c r="F2241" t="s">
        <v>163</v>
      </c>
      <c r="G2241" t="s">
        <v>163</v>
      </c>
      <c r="H2241" t="s">
        <v>163</v>
      </c>
      <c r="I2241" t="s">
        <v>163</v>
      </c>
      <c r="J2241" t="s">
        <v>163</v>
      </c>
      <c r="K2241" t="s">
        <v>163</v>
      </c>
      <c r="L2241" t="s">
        <v>163</v>
      </c>
      <c r="M2241" t="s">
        <v>163</v>
      </c>
      <c r="N2241" t="s">
        <v>163</v>
      </c>
      <c r="O2241" t="s">
        <v>163</v>
      </c>
      <c r="P2241" t="s">
        <v>163</v>
      </c>
      <c r="Q2241" s="80" t="s">
        <v>163</v>
      </c>
      <c r="R2241" s="79"/>
      <c r="T2241" t="s">
        <v>163</v>
      </c>
      <c r="U2241" t="s">
        <v>163</v>
      </c>
      <c r="V2241" t="s">
        <v>163</v>
      </c>
    </row>
    <row r="2242" spans="2:22" x14ac:dyDescent="0.35">
      <c r="B2242" t="s">
        <v>163</v>
      </c>
      <c r="C2242" s="79" t="s">
        <v>163</v>
      </c>
      <c r="E2242" t="s">
        <v>163</v>
      </c>
      <c r="F2242" t="s">
        <v>163</v>
      </c>
      <c r="G2242" t="s">
        <v>163</v>
      </c>
      <c r="H2242" t="s">
        <v>163</v>
      </c>
      <c r="I2242" t="s">
        <v>163</v>
      </c>
      <c r="J2242" t="s">
        <v>163</v>
      </c>
      <c r="K2242" t="s">
        <v>163</v>
      </c>
      <c r="L2242" t="s">
        <v>163</v>
      </c>
      <c r="M2242" t="s">
        <v>163</v>
      </c>
      <c r="N2242" t="s">
        <v>163</v>
      </c>
      <c r="O2242" t="s">
        <v>163</v>
      </c>
      <c r="P2242" t="s">
        <v>163</v>
      </c>
      <c r="Q2242" s="80" t="s">
        <v>163</v>
      </c>
      <c r="R2242" s="79"/>
      <c r="T2242" t="s">
        <v>163</v>
      </c>
      <c r="U2242" t="s">
        <v>163</v>
      </c>
      <c r="V2242" t="s">
        <v>163</v>
      </c>
    </row>
    <row r="2243" spans="2:22" x14ac:dyDescent="0.35">
      <c r="B2243" t="s">
        <v>163</v>
      </c>
      <c r="C2243" s="79" t="s">
        <v>163</v>
      </c>
      <c r="E2243" t="s">
        <v>163</v>
      </c>
      <c r="F2243" t="s">
        <v>163</v>
      </c>
      <c r="G2243" t="s">
        <v>163</v>
      </c>
      <c r="H2243" t="s">
        <v>163</v>
      </c>
      <c r="I2243" t="s">
        <v>163</v>
      </c>
      <c r="J2243" t="s">
        <v>163</v>
      </c>
      <c r="K2243" t="s">
        <v>163</v>
      </c>
      <c r="L2243" t="s">
        <v>163</v>
      </c>
      <c r="M2243" t="s">
        <v>163</v>
      </c>
      <c r="N2243" t="s">
        <v>163</v>
      </c>
      <c r="O2243" t="s">
        <v>163</v>
      </c>
      <c r="P2243" t="s">
        <v>163</v>
      </c>
      <c r="Q2243" s="80" t="s">
        <v>163</v>
      </c>
      <c r="R2243" s="79"/>
      <c r="T2243" t="s">
        <v>163</v>
      </c>
      <c r="U2243" t="s">
        <v>163</v>
      </c>
      <c r="V2243" t="s">
        <v>163</v>
      </c>
    </row>
    <row r="2244" spans="2:22" x14ac:dyDescent="0.35">
      <c r="B2244" t="s">
        <v>163</v>
      </c>
      <c r="C2244" s="79" t="s">
        <v>163</v>
      </c>
      <c r="E2244" t="s">
        <v>163</v>
      </c>
      <c r="F2244" t="s">
        <v>163</v>
      </c>
      <c r="G2244" t="s">
        <v>163</v>
      </c>
      <c r="H2244" t="s">
        <v>163</v>
      </c>
      <c r="I2244" t="s">
        <v>163</v>
      </c>
      <c r="J2244" t="s">
        <v>163</v>
      </c>
      <c r="K2244" t="s">
        <v>163</v>
      </c>
      <c r="L2244" t="s">
        <v>163</v>
      </c>
      <c r="M2244" t="s">
        <v>163</v>
      </c>
      <c r="N2244" t="s">
        <v>163</v>
      </c>
      <c r="O2244" t="s">
        <v>163</v>
      </c>
      <c r="P2244" t="s">
        <v>163</v>
      </c>
      <c r="Q2244" s="80" t="s">
        <v>163</v>
      </c>
      <c r="R2244" s="79"/>
      <c r="T2244" t="s">
        <v>163</v>
      </c>
      <c r="U2244" t="s">
        <v>163</v>
      </c>
      <c r="V2244" t="s">
        <v>163</v>
      </c>
    </row>
    <row r="2245" spans="2:22" x14ac:dyDescent="0.35">
      <c r="B2245" t="s">
        <v>163</v>
      </c>
      <c r="C2245" s="79" t="s">
        <v>163</v>
      </c>
      <c r="E2245" t="s">
        <v>163</v>
      </c>
      <c r="F2245" t="s">
        <v>163</v>
      </c>
      <c r="G2245" t="s">
        <v>163</v>
      </c>
      <c r="H2245" t="s">
        <v>163</v>
      </c>
      <c r="I2245" t="s">
        <v>163</v>
      </c>
      <c r="J2245" t="s">
        <v>163</v>
      </c>
      <c r="K2245" t="s">
        <v>163</v>
      </c>
      <c r="L2245" t="s">
        <v>163</v>
      </c>
      <c r="M2245" t="s">
        <v>163</v>
      </c>
      <c r="N2245" t="s">
        <v>163</v>
      </c>
      <c r="O2245" t="s">
        <v>163</v>
      </c>
      <c r="P2245" t="s">
        <v>163</v>
      </c>
      <c r="Q2245" s="80" t="s">
        <v>163</v>
      </c>
      <c r="R2245" s="79"/>
      <c r="T2245" t="s">
        <v>163</v>
      </c>
      <c r="U2245" t="s">
        <v>163</v>
      </c>
      <c r="V2245" t="s">
        <v>163</v>
      </c>
    </row>
    <row r="2246" spans="2:22" x14ac:dyDescent="0.35">
      <c r="B2246" t="s">
        <v>163</v>
      </c>
      <c r="C2246" s="79" t="s">
        <v>163</v>
      </c>
      <c r="E2246" t="s">
        <v>163</v>
      </c>
      <c r="F2246" t="s">
        <v>163</v>
      </c>
      <c r="G2246" t="s">
        <v>163</v>
      </c>
      <c r="H2246" t="s">
        <v>163</v>
      </c>
      <c r="I2246" t="s">
        <v>163</v>
      </c>
      <c r="J2246" t="s">
        <v>163</v>
      </c>
      <c r="K2246" t="s">
        <v>163</v>
      </c>
      <c r="L2246" t="s">
        <v>163</v>
      </c>
      <c r="M2246" t="s">
        <v>163</v>
      </c>
      <c r="N2246" t="s">
        <v>163</v>
      </c>
      <c r="O2246" t="s">
        <v>163</v>
      </c>
      <c r="P2246" t="s">
        <v>163</v>
      </c>
      <c r="Q2246" s="80" t="s">
        <v>163</v>
      </c>
      <c r="R2246" s="79"/>
      <c r="T2246" t="s">
        <v>163</v>
      </c>
      <c r="U2246" t="s">
        <v>163</v>
      </c>
      <c r="V2246" t="s">
        <v>163</v>
      </c>
    </row>
    <row r="2247" spans="2:22" x14ac:dyDescent="0.35">
      <c r="B2247" t="s">
        <v>163</v>
      </c>
      <c r="C2247" s="79" t="s">
        <v>163</v>
      </c>
      <c r="E2247" t="s">
        <v>163</v>
      </c>
      <c r="F2247" t="s">
        <v>163</v>
      </c>
      <c r="G2247" t="s">
        <v>163</v>
      </c>
      <c r="H2247" t="s">
        <v>163</v>
      </c>
      <c r="I2247" t="s">
        <v>163</v>
      </c>
      <c r="J2247" t="s">
        <v>163</v>
      </c>
      <c r="K2247" t="s">
        <v>163</v>
      </c>
      <c r="L2247" t="s">
        <v>163</v>
      </c>
      <c r="M2247" t="s">
        <v>163</v>
      </c>
      <c r="N2247" t="s">
        <v>163</v>
      </c>
      <c r="O2247" t="s">
        <v>163</v>
      </c>
      <c r="P2247" t="s">
        <v>163</v>
      </c>
      <c r="Q2247" s="80" t="s">
        <v>163</v>
      </c>
      <c r="R2247" s="79"/>
      <c r="T2247" t="s">
        <v>163</v>
      </c>
      <c r="U2247" t="s">
        <v>163</v>
      </c>
      <c r="V2247" t="s">
        <v>163</v>
      </c>
    </row>
    <row r="2248" spans="2:22" x14ac:dyDescent="0.35">
      <c r="B2248" t="s">
        <v>163</v>
      </c>
      <c r="C2248" s="79" t="s">
        <v>163</v>
      </c>
      <c r="E2248" t="s">
        <v>163</v>
      </c>
      <c r="F2248" t="s">
        <v>163</v>
      </c>
      <c r="G2248" t="s">
        <v>163</v>
      </c>
      <c r="H2248" t="s">
        <v>163</v>
      </c>
      <c r="I2248" t="s">
        <v>163</v>
      </c>
      <c r="J2248" t="s">
        <v>163</v>
      </c>
      <c r="K2248" t="s">
        <v>163</v>
      </c>
      <c r="L2248" t="s">
        <v>163</v>
      </c>
      <c r="M2248" t="s">
        <v>163</v>
      </c>
      <c r="N2248" t="s">
        <v>163</v>
      </c>
      <c r="O2248" t="s">
        <v>163</v>
      </c>
      <c r="P2248" t="s">
        <v>163</v>
      </c>
      <c r="Q2248" s="80" t="s">
        <v>163</v>
      </c>
      <c r="R2248" s="79"/>
      <c r="T2248" t="s">
        <v>163</v>
      </c>
      <c r="U2248" t="s">
        <v>163</v>
      </c>
      <c r="V2248" t="s">
        <v>163</v>
      </c>
    </row>
    <row r="2249" spans="2:22" x14ac:dyDescent="0.35">
      <c r="B2249" t="s">
        <v>163</v>
      </c>
      <c r="C2249" s="79" t="s">
        <v>163</v>
      </c>
      <c r="E2249" t="s">
        <v>163</v>
      </c>
      <c r="F2249" t="s">
        <v>163</v>
      </c>
      <c r="G2249" t="s">
        <v>163</v>
      </c>
      <c r="H2249" t="s">
        <v>163</v>
      </c>
      <c r="I2249" t="s">
        <v>163</v>
      </c>
      <c r="J2249" t="s">
        <v>163</v>
      </c>
      <c r="K2249" t="s">
        <v>163</v>
      </c>
      <c r="L2249" t="s">
        <v>163</v>
      </c>
      <c r="M2249" t="s">
        <v>163</v>
      </c>
      <c r="N2249" t="s">
        <v>163</v>
      </c>
      <c r="O2249" t="s">
        <v>163</v>
      </c>
      <c r="P2249" t="s">
        <v>163</v>
      </c>
      <c r="Q2249" s="80" t="s">
        <v>163</v>
      </c>
      <c r="R2249" s="79"/>
      <c r="T2249" t="s">
        <v>163</v>
      </c>
      <c r="U2249" t="s">
        <v>163</v>
      </c>
      <c r="V2249" t="s">
        <v>163</v>
      </c>
    </row>
    <row r="2250" spans="2:22" x14ac:dyDescent="0.35">
      <c r="B2250" t="s">
        <v>163</v>
      </c>
      <c r="C2250" s="79" t="s">
        <v>163</v>
      </c>
      <c r="E2250" t="s">
        <v>163</v>
      </c>
      <c r="F2250" t="s">
        <v>163</v>
      </c>
      <c r="G2250" t="s">
        <v>163</v>
      </c>
      <c r="H2250" t="s">
        <v>163</v>
      </c>
      <c r="I2250" t="s">
        <v>163</v>
      </c>
      <c r="J2250" t="s">
        <v>163</v>
      </c>
      <c r="K2250" t="s">
        <v>163</v>
      </c>
      <c r="L2250" t="s">
        <v>163</v>
      </c>
      <c r="M2250" t="s">
        <v>163</v>
      </c>
      <c r="N2250" t="s">
        <v>163</v>
      </c>
      <c r="O2250" t="s">
        <v>163</v>
      </c>
      <c r="P2250" t="s">
        <v>163</v>
      </c>
      <c r="Q2250" s="80" t="s">
        <v>163</v>
      </c>
      <c r="R2250" s="79"/>
      <c r="T2250" t="s">
        <v>163</v>
      </c>
      <c r="U2250" t="s">
        <v>163</v>
      </c>
      <c r="V2250" t="s">
        <v>163</v>
      </c>
    </row>
    <row r="2251" spans="2:22" x14ac:dyDescent="0.35">
      <c r="B2251" t="s">
        <v>163</v>
      </c>
      <c r="C2251" s="79" t="s">
        <v>163</v>
      </c>
      <c r="E2251" t="s">
        <v>163</v>
      </c>
      <c r="F2251" t="s">
        <v>163</v>
      </c>
      <c r="G2251" t="s">
        <v>163</v>
      </c>
      <c r="H2251" t="s">
        <v>163</v>
      </c>
      <c r="I2251" t="s">
        <v>163</v>
      </c>
      <c r="J2251" t="s">
        <v>163</v>
      </c>
      <c r="K2251" t="s">
        <v>163</v>
      </c>
      <c r="L2251" t="s">
        <v>163</v>
      </c>
      <c r="M2251" t="s">
        <v>163</v>
      </c>
      <c r="N2251" t="s">
        <v>163</v>
      </c>
      <c r="O2251" t="s">
        <v>163</v>
      </c>
      <c r="P2251" t="s">
        <v>163</v>
      </c>
      <c r="Q2251" s="80" t="s">
        <v>163</v>
      </c>
      <c r="R2251" s="79"/>
      <c r="T2251" t="s">
        <v>163</v>
      </c>
      <c r="U2251" t="s">
        <v>163</v>
      </c>
      <c r="V2251" t="s">
        <v>163</v>
      </c>
    </row>
    <row r="2252" spans="2:22" x14ac:dyDescent="0.35">
      <c r="B2252" t="s">
        <v>163</v>
      </c>
      <c r="C2252" s="79" t="s">
        <v>163</v>
      </c>
      <c r="E2252" t="s">
        <v>163</v>
      </c>
      <c r="F2252" t="s">
        <v>163</v>
      </c>
      <c r="G2252" t="s">
        <v>163</v>
      </c>
      <c r="H2252" t="s">
        <v>163</v>
      </c>
      <c r="I2252" t="s">
        <v>163</v>
      </c>
      <c r="J2252" t="s">
        <v>163</v>
      </c>
      <c r="K2252" t="s">
        <v>163</v>
      </c>
      <c r="L2252" t="s">
        <v>163</v>
      </c>
      <c r="M2252" t="s">
        <v>163</v>
      </c>
      <c r="N2252" t="s">
        <v>163</v>
      </c>
      <c r="O2252" t="s">
        <v>163</v>
      </c>
      <c r="P2252" t="s">
        <v>163</v>
      </c>
      <c r="Q2252" s="80" t="s">
        <v>163</v>
      </c>
      <c r="R2252" s="79"/>
      <c r="T2252" t="s">
        <v>163</v>
      </c>
      <c r="U2252" t="s">
        <v>163</v>
      </c>
      <c r="V2252" t="s">
        <v>163</v>
      </c>
    </row>
    <row r="2253" spans="2:22" x14ac:dyDescent="0.35">
      <c r="B2253" t="s">
        <v>163</v>
      </c>
      <c r="C2253" s="79" t="s">
        <v>163</v>
      </c>
      <c r="E2253" t="s">
        <v>163</v>
      </c>
      <c r="F2253" t="s">
        <v>163</v>
      </c>
      <c r="G2253" t="s">
        <v>163</v>
      </c>
      <c r="H2253" t="s">
        <v>163</v>
      </c>
      <c r="I2253" t="s">
        <v>163</v>
      </c>
      <c r="J2253" t="s">
        <v>163</v>
      </c>
      <c r="K2253" t="s">
        <v>163</v>
      </c>
      <c r="L2253" t="s">
        <v>163</v>
      </c>
      <c r="M2253" t="s">
        <v>163</v>
      </c>
      <c r="N2253" t="s">
        <v>163</v>
      </c>
      <c r="O2253" t="s">
        <v>163</v>
      </c>
      <c r="P2253" t="s">
        <v>163</v>
      </c>
      <c r="Q2253" s="80" t="s">
        <v>163</v>
      </c>
      <c r="R2253" s="79"/>
      <c r="T2253" t="s">
        <v>163</v>
      </c>
      <c r="U2253" t="s">
        <v>163</v>
      </c>
      <c r="V2253" t="s">
        <v>163</v>
      </c>
    </row>
    <row r="2254" spans="2:22" x14ac:dyDescent="0.35">
      <c r="B2254" t="s">
        <v>163</v>
      </c>
      <c r="C2254" s="79" t="s">
        <v>163</v>
      </c>
      <c r="E2254" t="s">
        <v>163</v>
      </c>
      <c r="F2254" t="s">
        <v>163</v>
      </c>
      <c r="G2254" t="s">
        <v>163</v>
      </c>
      <c r="H2254" t="s">
        <v>163</v>
      </c>
      <c r="I2254" t="s">
        <v>163</v>
      </c>
      <c r="J2254" t="s">
        <v>163</v>
      </c>
      <c r="K2254" t="s">
        <v>163</v>
      </c>
      <c r="L2254" t="s">
        <v>163</v>
      </c>
      <c r="M2254" t="s">
        <v>163</v>
      </c>
      <c r="N2254" t="s">
        <v>163</v>
      </c>
      <c r="O2254" t="s">
        <v>163</v>
      </c>
      <c r="P2254" t="s">
        <v>163</v>
      </c>
      <c r="Q2254" s="80" t="s">
        <v>163</v>
      </c>
      <c r="R2254" s="79"/>
      <c r="T2254" t="s">
        <v>163</v>
      </c>
      <c r="U2254" t="s">
        <v>163</v>
      </c>
      <c r="V2254" t="s">
        <v>163</v>
      </c>
    </row>
    <row r="2255" spans="2:22" x14ac:dyDescent="0.35">
      <c r="B2255" t="s">
        <v>163</v>
      </c>
      <c r="C2255" s="79" t="s">
        <v>163</v>
      </c>
      <c r="E2255" t="s">
        <v>163</v>
      </c>
      <c r="F2255" t="s">
        <v>163</v>
      </c>
      <c r="G2255" t="s">
        <v>163</v>
      </c>
      <c r="H2255" t="s">
        <v>163</v>
      </c>
      <c r="I2255" t="s">
        <v>163</v>
      </c>
      <c r="J2255" t="s">
        <v>163</v>
      </c>
      <c r="K2255" t="s">
        <v>163</v>
      </c>
      <c r="L2255" t="s">
        <v>163</v>
      </c>
      <c r="M2255" t="s">
        <v>163</v>
      </c>
      <c r="N2255" t="s">
        <v>163</v>
      </c>
      <c r="O2255" t="s">
        <v>163</v>
      </c>
      <c r="P2255" t="s">
        <v>163</v>
      </c>
      <c r="Q2255" s="80" t="s">
        <v>163</v>
      </c>
      <c r="R2255" s="79"/>
      <c r="T2255" t="s">
        <v>163</v>
      </c>
      <c r="U2255" t="s">
        <v>163</v>
      </c>
      <c r="V2255" t="s">
        <v>163</v>
      </c>
    </row>
    <row r="2256" spans="2:22" x14ac:dyDescent="0.35">
      <c r="B2256" t="s">
        <v>163</v>
      </c>
      <c r="C2256" s="79" t="s">
        <v>163</v>
      </c>
      <c r="E2256" t="s">
        <v>163</v>
      </c>
      <c r="F2256" t="s">
        <v>163</v>
      </c>
      <c r="G2256" t="s">
        <v>163</v>
      </c>
      <c r="H2256" t="s">
        <v>163</v>
      </c>
      <c r="I2256" t="s">
        <v>163</v>
      </c>
      <c r="J2256" t="s">
        <v>163</v>
      </c>
      <c r="K2256" t="s">
        <v>163</v>
      </c>
      <c r="L2256" t="s">
        <v>163</v>
      </c>
      <c r="M2256" t="s">
        <v>163</v>
      </c>
      <c r="N2256" t="s">
        <v>163</v>
      </c>
      <c r="O2256" t="s">
        <v>163</v>
      </c>
      <c r="P2256" t="s">
        <v>163</v>
      </c>
      <c r="Q2256" s="80" t="s">
        <v>163</v>
      </c>
      <c r="R2256" s="79"/>
      <c r="T2256" t="s">
        <v>163</v>
      </c>
      <c r="U2256" t="s">
        <v>163</v>
      </c>
      <c r="V2256" t="s">
        <v>163</v>
      </c>
    </row>
    <row r="2257" spans="2:22" x14ac:dyDescent="0.35">
      <c r="B2257" t="s">
        <v>163</v>
      </c>
      <c r="C2257" s="79" t="s">
        <v>163</v>
      </c>
      <c r="E2257" t="s">
        <v>163</v>
      </c>
      <c r="F2257" t="s">
        <v>163</v>
      </c>
      <c r="G2257" t="s">
        <v>163</v>
      </c>
      <c r="H2257" t="s">
        <v>163</v>
      </c>
      <c r="I2257" t="s">
        <v>163</v>
      </c>
      <c r="J2257" t="s">
        <v>163</v>
      </c>
      <c r="K2257" t="s">
        <v>163</v>
      </c>
      <c r="L2257" t="s">
        <v>163</v>
      </c>
      <c r="M2257" t="s">
        <v>163</v>
      </c>
      <c r="N2257" t="s">
        <v>163</v>
      </c>
      <c r="O2257" t="s">
        <v>163</v>
      </c>
      <c r="P2257" t="s">
        <v>163</v>
      </c>
      <c r="Q2257" s="80" t="s">
        <v>163</v>
      </c>
      <c r="R2257" s="79"/>
      <c r="T2257" t="s">
        <v>163</v>
      </c>
      <c r="U2257" t="s">
        <v>163</v>
      </c>
      <c r="V2257" t="s">
        <v>163</v>
      </c>
    </row>
    <row r="2258" spans="2:22" x14ac:dyDescent="0.35">
      <c r="B2258" t="s">
        <v>163</v>
      </c>
      <c r="C2258" s="79" t="s">
        <v>163</v>
      </c>
      <c r="E2258" t="s">
        <v>163</v>
      </c>
      <c r="F2258" t="s">
        <v>163</v>
      </c>
      <c r="G2258" t="s">
        <v>163</v>
      </c>
      <c r="H2258" t="s">
        <v>163</v>
      </c>
      <c r="I2258" t="s">
        <v>163</v>
      </c>
      <c r="J2258" t="s">
        <v>163</v>
      </c>
      <c r="K2258" t="s">
        <v>163</v>
      </c>
      <c r="L2258" t="s">
        <v>163</v>
      </c>
      <c r="M2258" t="s">
        <v>163</v>
      </c>
      <c r="N2258" t="s">
        <v>163</v>
      </c>
      <c r="O2258" t="s">
        <v>163</v>
      </c>
      <c r="P2258" t="s">
        <v>163</v>
      </c>
      <c r="Q2258" s="80" t="s">
        <v>163</v>
      </c>
      <c r="R2258" s="79"/>
      <c r="T2258" t="s">
        <v>163</v>
      </c>
      <c r="U2258" t="s">
        <v>163</v>
      </c>
      <c r="V2258" t="s">
        <v>163</v>
      </c>
    </row>
    <row r="2259" spans="2:22" x14ac:dyDescent="0.35">
      <c r="B2259" t="s">
        <v>163</v>
      </c>
      <c r="C2259" s="79" t="s">
        <v>163</v>
      </c>
      <c r="E2259" t="s">
        <v>163</v>
      </c>
      <c r="F2259" t="s">
        <v>163</v>
      </c>
      <c r="G2259" t="s">
        <v>163</v>
      </c>
      <c r="H2259" t="s">
        <v>163</v>
      </c>
      <c r="I2259" t="s">
        <v>163</v>
      </c>
      <c r="J2259" t="s">
        <v>163</v>
      </c>
      <c r="K2259" t="s">
        <v>163</v>
      </c>
      <c r="L2259" t="s">
        <v>163</v>
      </c>
      <c r="M2259" t="s">
        <v>163</v>
      </c>
      <c r="N2259" t="s">
        <v>163</v>
      </c>
      <c r="O2259" t="s">
        <v>163</v>
      </c>
      <c r="P2259" t="s">
        <v>163</v>
      </c>
      <c r="Q2259" s="80" t="s">
        <v>163</v>
      </c>
      <c r="R2259" s="79"/>
      <c r="T2259" t="s">
        <v>163</v>
      </c>
      <c r="U2259" t="s">
        <v>163</v>
      </c>
      <c r="V2259" t="s">
        <v>163</v>
      </c>
    </row>
    <row r="2260" spans="2:22" x14ac:dyDescent="0.35">
      <c r="B2260" t="s">
        <v>163</v>
      </c>
      <c r="C2260" s="79" t="s">
        <v>163</v>
      </c>
      <c r="E2260" t="s">
        <v>163</v>
      </c>
      <c r="F2260" t="s">
        <v>163</v>
      </c>
      <c r="G2260" t="s">
        <v>163</v>
      </c>
      <c r="H2260" t="s">
        <v>163</v>
      </c>
      <c r="I2260" t="s">
        <v>163</v>
      </c>
      <c r="J2260" t="s">
        <v>163</v>
      </c>
      <c r="K2260" t="s">
        <v>163</v>
      </c>
      <c r="L2260" t="s">
        <v>163</v>
      </c>
      <c r="M2260" t="s">
        <v>163</v>
      </c>
      <c r="N2260" t="s">
        <v>163</v>
      </c>
      <c r="O2260" t="s">
        <v>163</v>
      </c>
      <c r="P2260" t="s">
        <v>163</v>
      </c>
      <c r="Q2260" s="80" t="s">
        <v>163</v>
      </c>
      <c r="R2260" s="79"/>
      <c r="T2260" t="s">
        <v>163</v>
      </c>
      <c r="U2260" t="s">
        <v>163</v>
      </c>
      <c r="V2260" t="s">
        <v>163</v>
      </c>
    </row>
    <row r="2261" spans="2:22" x14ac:dyDescent="0.35">
      <c r="B2261" t="s">
        <v>163</v>
      </c>
      <c r="C2261" s="79" t="s">
        <v>163</v>
      </c>
      <c r="E2261" t="s">
        <v>163</v>
      </c>
      <c r="F2261" t="s">
        <v>163</v>
      </c>
      <c r="G2261" t="s">
        <v>163</v>
      </c>
      <c r="H2261" t="s">
        <v>163</v>
      </c>
      <c r="I2261" t="s">
        <v>163</v>
      </c>
      <c r="J2261" t="s">
        <v>163</v>
      </c>
      <c r="K2261" t="s">
        <v>163</v>
      </c>
      <c r="L2261" t="s">
        <v>163</v>
      </c>
      <c r="M2261" t="s">
        <v>163</v>
      </c>
      <c r="N2261" t="s">
        <v>163</v>
      </c>
      <c r="O2261" t="s">
        <v>163</v>
      </c>
      <c r="P2261" t="s">
        <v>163</v>
      </c>
      <c r="Q2261" s="80" t="s">
        <v>163</v>
      </c>
      <c r="R2261" s="79"/>
      <c r="T2261" t="s">
        <v>163</v>
      </c>
      <c r="U2261" t="s">
        <v>163</v>
      </c>
      <c r="V2261" t="s">
        <v>163</v>
      </c>
    </row>
    <row r="2262" spans="2:22" x14ac:dyDescent="0.35">
      <c r="B2262" t="s">
        <v>163</v>
      </c>
      <c r="C2262" s="79" t="s">
        <v>163</v>
      </c>
      <c r="E2262" t="s">
        <v>163</v>
      </c>
      <c r="F2262" t="s">
        <v>163</v>
      </c>
      <c r="G2262" t="s">
        <v>163</v>
      </c>
      <c r="H2262" t="s">
        <v>163</v>
      </c>
      <c r="I2262" t="s">
        <v>163</v>
      </c>
      <c r="J2262" t="s">
        <v>163</v>
      </c>
      <c r="K2262" t="s">
        <v>163</v>
      </c>
      <c r="L2262" t="s">
        <v>163</v>
      </c>
      <c r="M2262" t="s">
        <v>163</v>
      </c>
      <c r="N2262" t="s">
        <v>163</v>
      </c>
      <c r="O2262" t="s">
        <v>163</v>
      </c>
      <c r="P2262" t="s">
        <v>163</v>
      </c>
      <c r="Q2262" s="80" t="s">
        <v>163</v>
      </c>
      <c r="R2262" s="79"/>
      <c r="T2262" t="s">
        <v>163</v>
      </c>
      <c r="U2262" t="s">
        <v>163</v>
      </c>
      <c r="V2262" t="s">
        <v>163</v>
      </c>
    </row>
    <row r="2263" spans="2:22" x14ac:dyDescent="0.35">
      <c r="B2263" t="s">
        <v>163</v>
      </c>
      <c r="C2263" s="79" t="s">
        <v>163</v>
      </c>
      <c r="E2263" t="s">
        <v>163</v>
      </c>
      <c r="F2263" t="s">
        <v>163</v>
      </c>
      <c r="G2263" t="s">
        <v>163</v>
      </c>
      <c r="H2263" t="s">
        <v>163</v>
      </c>
      <c r="I2263" t="s">
        <v>163</v>
      </c>
      <c r="J2263" t="s">
        <v>163</v>
      </c>
      <c r="K2263" t="s">
        <v>163</v>
      </c>
      <c r="L2263" t="s">
        <v>163</v>
      </c>
      <c r="M2263" t="s">
        <v>163</v>
      </c>
      <c r="N2263" t="s">
        <v>163</v>
      </c>
      <c r="O2263" t="s">
        <v>163</v>
      </c>
      <c r="P2263" t="s">
        <v>163</v>
      </c>
      <c r="Q2263" s="80" t="s">
        <v>163</v>
      </c>
      <c r="R2263" s="79"/>
      <c r="T2263" t="s">
        <v>163</v>
      </c>
      <c r="U2263" t="s">
        <v>163</v>
      </c>
      <c r="V2263" t="s">
        <v>163</v>
      </c>
    </row>
    <row r="2264" spans="2:22" x14ac:dyDescent="0.35">
      <c r="B2264" t="s">
        <v>163</v>
      </c>
      <c r="C2264" s="79" t="s">
        <v>163</v>
      </c>
      <c r="E2264" t="s">
        <v>163</v>
      </c>
      <c r="F2264" t="s">
        <v>163</v>
      </c>
      <c r="G2264" t="s">
        <v>163</v>
      </c>
      <c r="H2264" t="s">
        <v>163</v>
      </c>
      <c r="I2264" t="s">
        <v>163</v>
      </c>
      <c r="J2264" t="s">
        <v>163</v>
      </c>
      <c r="K2264" t="s">
        <v>163</v>
      </c>
      <c r="L2264" t="s">
        <v>163</v>
      </c>
      <c r="M2264" t="s">
        <v>163</v>
      </c>
      <c r="N2264" t="s">
        <v>163</v>
      </c>
      <c r="O2264" t="s">
        <v>163</v>
      </c>
      <c r="P2264" t="s">
        <v>163</v>
      </c>
      <c r="Q2264" s="80" t="s">
        <v>163</v>
      </c>
      <c r="R2264" s="79"/>
      <c r="T2264" t="s">
        <v>163</v>
      </c>
      <c r="U2264" t="s">
        <v>163</v>
      </c>
      <c r="V2264" t="s">
        <v>163</v>
      </c>
    </row>
    <row r="2265" spans="2:22" x14ac:dyDescent="0.35">
      <c r="B2265" t="s">
        <v>163</v>
      </c>
      <c r="C2265" s="79" t="s">
        <v>163</v>
      </c>
      <c r="E2265" t="s">
        <v>163</v>
      </c>
      <c r="F2265" t="s">
        <v>163</v>
      </c>
      <c r="G2265" t="s">
        <v>163</v>
      </c>
      <c r="H2265" t="s">
        <v>163</v>
      </c>
      <c r="I2265" t="s">
        <v>163</v>
      </c>
      <c r="J2265" t="s">
        <v>163</v>
      </c>
      <c r="K2265" t="s">
        <v>163</v>
      </c>
      <c r="L2265" t="s">
        <v>163</v>
      </c>
      <c r="M2265" t="s">
        <v>163</v>
      </c>
      <c r="N2265" t="s">
        <v>163</v>
      </c>
      <c r="O2265" t="s">
        <v>163</v>
      </c>
      <c r="P2265" t="s">
        <v>163</v>
      </c>
      <c r="Q2265" s="80" t="s">
        <v>163</v>
      </c>
      <c r="R2265" s="79"/>
      <c r="T2265" t="s">
        <v>163</v>
      </c>
      <c r="U2265" t="s">
        <v>163</v>
      </c>
      <c r="V2265" t="s">
        <v>163</v>
      </c>
    </row>
    <row r="2266" spans="2:22" x14ac:dyDescent="0.35">
      <c r="B2266" t="s">
        <v>163</v>
      </c>
      <c r="C2266" s="79" t="s">
        <v>163</v>
      </c>
      <c r="E2266" t="s">
        <v>163</v>
      </c>
      <c r="F2266" t="s">
        <v>163</v>
      </c>
      <c r="G2266" t="s">
        <v>163</v>
      </c>
      <c r="H2266" t="s">
        <v>163</v>
      </c>
      <c r="I2266" t="s">
        <v>163</v>
      </c>
      <c r="J2266" t="s">
        <v>163</v>
      </c>
      <c r="K2266" t="s">
        <v>163</v>
      </c>
      <c r="L2266" t="s">
        <v>163</v>
      </c>
      <c r="M2266" t="s">
        <v>163</v>
      </c>
      <c r="N2266" t="s">
        <v>163</v>
      </c>
      <c r="O2266" t="s">
        <v>163</v>
      </c>
      <c r="P2266" t="s">
        <v>163</v>
      </c>
      <c r="Q2266" s="80" t="s">
        <v>163</v>
      </c>
      <c r="R2266" s="79"/>
      <c r="T2266" t="s">
        <v>163</v>
      </c>
      <c r="U2266" t="s">
        <v>163</v>
      </c>
      <c r="V2266" t="s">
        <v>163</v>
      </c>
    </row>
    <row r="2267" spans="2:22" x14ac:dyDescent="0.35">
      <c r="B2267" t="s">
        <v>163</v>
      </c>
      <c r="C2267" s="79" t="s">
        <v>163</v>
      </c>
      <c r="E2267" t="s">
        <v>163</v>
      </c>
      <c r="F2267" t="s">
        <v>163</v>
      </c>
      <c r="G2267" t="s">
        <v>163</v>
      </c>
      <c r="H2267" t="s">
        <v>163</v>
      </c>
      <c r="I2267" t="s">
        <v>163</v>
      </c>
      <c r="J2267" t="s">
        <v>163</v>
      </c>
      <c r="K2267" t="s">
        <v>163</v>
      </c>
      <c r="L2267" t="s">
        <v>163</v>
      </c>
      <c r="M2267" t="s">
        <v>163</v>
      </c>
      <c r="N2267" t="s">
        <v>163</v>
      </c>
      <c r="O2267" t="s">
        <v>163</v>
      </c>
      <c r="P2267" t="s">
        <v>163</v>
      </c>
      <c r="Q2267" s="80" t="s">
        <v>163</v>
      </c>
      <c r="R2267" s="79"/>
      <c r="T2267" t="s">
        <v>163</v>
      </c>
      <c r="U2267" t="s">
        <v>163</v>
      </c>
      <c r="V2267" t="s">
        <v>163</v>
      </c>
    </row>
    <row r="2268" spans="2:22" x14ac:dyDescent="0.35">
      <c r="B2268" t="s">
        <v>163</v>
      </c>
      <c r="C2268" s="79" t="s">
        <v>163</v>
      </c>
      <c r="E2268" t="s">
        <v>163</v>
      </c>
      <c r="F2268" t="s">
        <v>163</v>
      </c>
      <c r="G2268" t="s">
        <v>163</v>
      </c>
      <c r="H2268" t="s">
        <v>163</v>
      </c>
      <c r="I2268" t="s">
        <v>163</v>
      </c>
      <c r="J2268" t="s">
        <v>163</v>
      </c>
      <c r="K2268" t="s">
        <v>163</v>
      </c>
      <c r="L2268" t="s">
        <v>163</v>
      </c>
      <c r="M2268" t="s">
        <v>163</v>
      </c>
      <c r="N2268" t="s">
        <v>163</v>
      </c>
      <c r="O2268" t="s">
        <v>163</v>
      </c>
      <c r="P2268" t="s">
        <v>163</v>
      </c>
      <c r="Q2268" s="80" t="s">
        <v>163</v>
      </c>
      <c r="R2268" s="79"/>
      <c r="T2268" t="s">
        <v>163</v>
      </c>
      <c r="U2268" t="s">
        <v>163</v>
      </c>
      <c r="V2268" t="s">
        <v>163</v>
      </c>
    </row>
    <row r="2269" spans="2:22" x14ac:dyDescent="0.35">
      <c r="B2269" t="s">
        <v>163</v>
      </c>
      <c r="C2269" s="79" t="s">
        <v>163</v>
      </c>
      <c r="E2269" t="s">
        <v>163</v>
      </c>
      <c r="F2269" t="s">
        <v>163</v>
      </c>
      <c r="G2269" t="s">
        <v>163</v>
      </c>
      <c r="H2269" t="s">
        <v>163</v>
      </c>
      <c r="I2269" t="s">
        <v>163</v>
      </c>
      <c r="J2269" t="s">
        <v>163</v>
      </c>
      <c r="K2269" t="s">
        <v>163</v>
      </c>
      <c r="L2269" t="s">
        <v>163</v>
      </c>
      <c r="M2269" t="s">
        <v>163</v>
      </c>
      <c r="N2269" t="s">
        <v>163</v>
      </c>
      <c r="O2269" t="s">
        <v>163</v>
      </c>
      <c r="P2269" t="s">
        <v>163</v>
      </c>
      <c r="Q2269" s="80" t="s">
        <v>163</v>
      </c>
      <c r="R2269" s="79"/>
      <c r="T2269" t="s">
        <v>163</v>
      </c>
      <c r="U2269" t="s">
        <v>163</v>
      </c>
      <c r="V2269" t="s">
        <v>163</v>
      </c>
    </row>
    <row r="2270" spans="2:22" x14ac:dyDescent="0.35">
      <c r="B2270" t="s">
        <v>163</v>
      </c>
      <c r="C2270" s="79" t="s">
        <v>163</v>
      </c>
      <c r="E2270" t="s">
        <v>163</v>
      </c>
      <c r="F2270" t="s">
        <v>163</v>
      </c>
      <c r="G2270" t="s">
        <v>163</v>
      </c>
      <c r="H2270" t="s">
        <v>163</v>
      </c>
      <c r="I2270" t="s">
        <v>163</v>
      </c>
      <c r="J2270" t="s">
        <v>163</v>
      </c>
      <c r="K2270" t="s">
        <v>163</v>
      </c>
      <c r="L2270" t="s">
        <v>163</v>
      </c>
      <c r="M2270" t="s">
        <v>163</v>
      </c>
      <c r="N2270" t="s">
        <v>163</v>
      </c>
      <c r="O2270" t="s">
        <v>163</v>
      </c>
      <c r="P2270" t="s">
        <v>163</v>
      </c>
      <c r="Q2270" s="80" t="s">
        <v>163</v>
      </c>
      <c r="R2270" s="79"/>
      <c r="T2270" t="s">
        <v>163</v>
      </c>
      <c r="U2270" t="s">
        <v>163</v>
      </c>
      <c r="V2270" t="s">
        <v>163</v>
      </c>
    </row>
    <row r="2271" spans="2:22" x14ac:dyDescent="0.35">
      <c r="B2271" t="s">
        <v>163</v>
      </c>
      <c r="C2271" s="79" t="s">
        <v>163</v>
      </c>
      <c r="E2271" t="s">
        <v>163</v>
      </c>
      <c r="F2271" t="s">
        <v>163</v>
      </c>
      <c r="G2271" t="s">
        <v>163</v>
      </c>
      <c r="H2271" t="s">
        <v>163</v>
      </c>
      <c r="I2271" t="s">
        <v>163</v>
      </c>
      <c r="J2271" t="s">
        <v>163</v>
      </c>
      <c r="K2271" t="s">
        <v>163</v>
      </c>
      <c r="L2271" t="s">
        <v>163</v>
      </c>
      <c r="M2271" t="s">
        <v>163</v>
      </c>
      <c r="N2271" t="s">
        <v>163</v>
      </c>
      <c r="O2271" t="s">
        <v>163</v>
      </c>
      <c r="P2271" t="s">
        <v>163</v>
      </c>
      <c r="Q2271" s="80" t="s">
        <v>163</v>
      </c>
      <c r="R2271" s="79"/>
      <c r="T2271" t="s">
        <v>163</v>
      </c>
      <c r="U2271" t="s">
        <v>163</v>
      </c>
      <c r="V2271" t="s">
        <v>163</v>
      </c>
    </row>
    <row r="2272" spans="2:22" x14ac:dyDescent="0.35">
      <c r="B2272" t="s">
        <v>163</v>
      </c>
      <c r="C2272" s="79" t="s">
        <v>163</v>
      </c>
      <c r="E2272" t="s">
        <v>163</v>
      </c>
      <c r="F2272" t="s">
        <v>163</v>
      </c>
      <c r="G2272" t="s">
        <v>163</v>
      </c>
      <c r="H2272" t="s">
        <v>163</v>
      </c>
      <c r="I2272" t="s">
        <v>163</v>
      </c>
      <c r="J2272" t="s">
        <v>163</v>
      </c>
      <c r="K2272" t="s">
        <v>163</v>
      </c>
      <c r="L2272" t="s">
        <v>163</v>
      </c>
      <c r="M2272" t="s">
        <v>163</v>
      </c>
      <c r="N2272" t="s">
        <v>163</v>
      </c>
      <c r="O2272" t="s">
        <v>163</v>
      </c>
      <c r="P2272" t="s">
        <v>163</v>
      </c>
      <c r="Q2272" s="80" t="s">
        <v>163</v>
      </c>
      <c r="R2272" s="79"/>
      <c r="T2272" t="s">
        <v>163</v>
      </c>
      <c r="U2272" t="s">
        <v>163</v>
      </c>
      <c r="V2272" t="s">
        <v>163</v>
      </c>
    </row>
    <row r="2273" spans="2:22" x14ac:dyDescent="0.35">
      <c r="B2273" t="s">
        <v>163</v>
      </c>
      <c r="C2273" s="79" t="s">
        <v>163</v>
      </c>
      <c r="E2273" t="s">
        <v>163</v>
      </c>
      <c r="F2273" t="s">
        <v>163</v>
      </c>
      <c r="G2273" t="s">
        <v>163</v>
      </c>
      <c r="H2273" t="s">
        <v>163</v>
      </c>
      <c r="I2273" t="s">
        <v>163</v>
      </c>
      <c r="J2273" t="s">
        <v>163</v>
      </c>
      <c r="K2273" t="s">
        <v>163</v>
      </c>
      <c r="L2273" t="s">
        <v>163</v>
      </c>
      <c r="M2273" t="s">
        <v>163</v>
      </c>
      <c r="N2273" t="s">
        <v>163</v>
      </c>
      <c r="O2273" t="s">
        <v>163</v>
      </c>
      <c r="P2273" t="s">
        <v>163</v>
      </c>
      <c r="Q2273" s="80" t="s">
        <v>163</v>
      </c>
      <c r="R2273" s="79"/>
      <c r="T2273" t="s">
        <v>163</v>
      </c>
      <c r="U2273" t="s">
        <v>163</v>
      </c>
      <c r="V2273" t="s">
        <v>163</v>
      </c>
    </row>
    <row r="2274" spans="2:22" x14ac:dyDescent="0.35">
      <c r="B2274" t="s">
        <v>163</v>
      </c>
      <c r="C2274" s="79" t="s">
        <v>163</v>
      </c>
      <c r="E2274" t="s">
        <v>163</v>
      </c>
      <c r="F2274" t="s">
        <v>163</v>
      </c>
      <c r="G2274" t="s">
        <v>163</v>
      </c>
      <c r="H2274" t="s">
        <v>163</v>
      </c>
      <c r="I2274" t="s">
        <v>163</v>
      </c>
      <c r="J2274" t="s">
        <v>163</v>
      </c>
      <c r="K2274" t="s">
        <v>163</v>
      </c>
      <c r="L2274" t="s">
        <v>163</v>
      </c>
      <c r="M2274" t="s">
        <v>163</v>
      </c>
      <c r="N2274" t="s">
        <v>163</v>
      </c>
      <c r="O2274" t="s">
        <v>163</v>
      </c>
      <c r="P2274" t="s">
        <v>163</v>
      </c>
      <c r="Q2274" s="80" t="s">
        <v>163</v>
      </c>
      <c r="R2274" s="79"/>
      <c r="T2274" t="s">
        <v>163</v>
      </c>
      <c r="U2274" t="s">
        <v>163</v>
      </c>
      <c r="V2274" t="s">
        <v>163</v>
      </c>
    </row>
    <row r="2275" spans="2:22" x14ac:dyDescent="0.35">
      <c r="B2275" t="s">
        <v>163</v>
      </c>
      <c r="C2275" s="79" t="s">
        <v>163</v>
      </c>
      <c r="E2275" t="s">
        <v>163</v>
      </c>
      <c r="F2275" t="s">
        <v>163</v>
      </c>
      <c r="G2275" t="s">
        <v>163</v>
      </c>
      <c r="H2275" t="s">
        <v>163</v>
      </c>
      <c r="I2275" t="s">
        <v>163</v>
      </c>
      <c r="J2275" t="s">
        <v>163</v>
      </c>
      <c r="K2275" t="s">
        <v>163</v>
      </c>
      <c r="L2275" t="s">
        <v>163</v>
      </c>
      <c r="M2275" t="s">
        <v>163</v>
      </c>
      <c r="N2275" t="s">
        <v>163</v>
      </c>
      <c r="O2275" t="s">
        <v>163</v>
      </c>
      <c r="P2275" t="s">
        <v>163</v>
      </c>
      <c r="Q2275" s="80" t="s">
        <v>163</v>
      </c>
      <c r="R2275" s="79"/>
      <c r="T2275" t="s">
        <v>163</v>
      </c>
      <c r="U2275" t="s">
        <v>163</v>
      </c>
      <c r="V2275" t="s">
        <v>163</v>
      </c>
    </row>
    <row r="2276" spans="2:22" x14ac:dyDescent="0.35">
      <c r="B2276" t="s">
        <v>163</v>
      </c>
      <c r="C2276" s="79" t="s">
        <v>163</v>
      </c>
      <c r="E2276" t="s">
        <v>163</v>
      </c>
      <c r="F2276" t="s">
        <v>163</v>
      </c>
      <c r="G2276" t="s">
        <v>163</v>
      </c>
      <c r="H2276" t="s">
        <v>163</v>
      </c>
      <c r="I2276" t="s">
        <v>163</v>
      </c>
      <c r="J2276" t="s">
        <v>163</v>
      </c>
      <c r="K2276" t="s">
        <v>163</v>
      </c>
      <c r="L2276" t="s">
        <v>163</v>
      </c>
      <c r="M2276" t="s">
        <v>163</v>
      </c>
      <c r="N2276" t="s">
        <v>163</v>
      </c>
      <c r="O2276" t="s">
        <v>163</v>
      </c>
      <c r="P2276" t="s">
        <v>163</v>
      </c>
      <c r="Q2276" s="80" t="s">
        <v>163</v>
      </c>
      <c r="R2276" s="79"/>
      <c r="T2276" t="s">
        <v>163</v>
      </c>
      <c r="U2276" t="s">
        <v>163</v>
      </c>
      <c r="V2276" t="s">
        <v>163</v>
      </c>
    </row>
    <row r="2277" spans="2:22" x14ac:dyDescent="0.35">
      <c r="B2277" t="s">
        <v>163</v>
      </c>
      <c r="C2277" s="79" t="s">
        <v>163</v>
      </c>
      <c r="E2277" t="s">
        <v>163</v>
      </c>
      <c r="F2277" t="s">
        <v>163</v>
      </c>
      <c r="G2277" t="s">
        <v>163</v>
      </c>
      <c r="H2277" t="s">
        <v>163</v>
      </c>
      <c r="I2277" t="s">
        <v>163</v>
      </c>
      <c r="J2277" t="s">
        <v>163</v>
      </c>
      <c r="K2277" t="s">
        <v>163</v>
      </c>
      <c r="L2277" t="s">
        <v>163</v>
      </c>
      <c r="M2277" t="s">
        <v>163</v>
      </c>
      <c r="N2277" t="s">
        <v>163</v>
      </c>
      <c r="O2277" t="s">
        <v>163</v>
      </c>
      <c r="P2277" t="s">
        <v>163</v>
      </c>
      <c r="Q2277" s="80" t="s">
        <v>163</v>
      </c>
      <c r="R2277" s="79"/>
      <c r="T2277" t="s">
        <v>163</v>
      </c>
      <c r="U2277" t="s">
        <v>163</v>
      </c>
      <c r="V2277" t="s">
        <v>163</v>
      </c>
    </row>
    <row r="2278" spans="2:22" x14ac:dyDescent="0.35">
      <c r="B2278" t="s">
        <v>163</v>
      </c>
      <c r="C2278" s="79" t="s">
        <v>163</v>
      </c>
      <c r="E2278" t="s">
        <v>163</v>
      </c>
      <c r="F2278" t="s">
        <v>163</v>
      </c>
      <c r="G2278" t="s">
        <v>163</v>
      </c>
      <c r="H2278" t="s">
        <v>163</v>
      </c>
      <c r="I2278" t="s">
        <v>163</v>
      </c>
      <c r="J2278" t="s">
        <v>163</v>
      </c>
      <c r="K2278" t="s">
        <v>163</v>
      </c>
      <c r="L2278" t="s">
        <v>163</v>
      </c>
      <c r="M2278" t="s">
        <v>163</v>
      </c>
      <c r="N2278" t="s">
        <v>163</v>
      </c>
      <c r="O2278" t="s">
        <v>163</v>
      </c>
      <c r="P2278" t="s">
        <v>163</v>
      </c>
      <c r="Q2278" s="80" t="s">
        <v>163</v>
      </c>
      <c r="R2278" s="79"/>
      <c r="T2278" t="s">
        <v>163</v>
      </c>
      <c r="U2278" t="s">
        <v>163</v>
      </c>
      <c r="V2278" t="s">
        <v>163</v>
      </c>
    </row>
    <row r="2279" spans="2:22" x14ac:dyDescent="0.35">
      <c r="B2279" t="s">
        <v>163</v>
      </c>
      <c r="C2279" s="79" t="s">
        <v>163</v>
      </c>
      <c r="E2279" t="s">
        <v>163</v>
      </c>
      <c r="F2279" t="s">
        <v>163</v>
      </c>
      <c r="G2279" t="s">
        <v>163</v>
      </c>
      <c r="H2279" t="s">
        <v>163</v>
      </c>
      <c r="I2279" t="s">
        <v>163</v>
      </c>
      <c r="J2279" t="s">
        <v>163</v>
      </c>
      <c r="K2279" t="s">
        <v>163</v>
      </c>
      <c r="L2279" t="s">
        <v>163</v>
      </c>
      <c r="M2279" t="s">
        <v>163</v>
      </c>
      <c r="N2279" t="s">
        <v>163</v>
      </c>
      <c r="O2279" t="s">
        <v>163</v>
      </c>
      <c r="P2279" t="s">
        <v>163</v>
      </c>
      <c r="Q2279" s="80" t="s">
        <v>163</v>
      </c>
      <c r="R2279" s="79"/>
      <c r="T2279" t="s">
        <v>163</v>
      </c>
      <c r="U2279" t="s">
        <v>163</v>
      </c>
      <c r="V2279" t="s">
        <v>163</v>
      </c>
    </row>
    <row r="2280" spans="2:22" x14ac:dyDescent="0.35">
      <c r="B2280" t="s">
        <v>163</v>
      </c>
      <c r="C2280" s="79" t="s">
        <v>163</v>
      </c>
      <c r="E2280" t="s">
        <v>163</v>
      </c>
      <c r="F2280" t="s">
        <v>163</v>
      </c>
      <c r="G2280" t="s">
        <v>163</v>
      </c>
      <c r="H2280" t="s">
        <v>163</v>
      </c>
      <c r="I2280" t="s">
        <v>163</v>
      </c>
      <c r="J2280" t="s">
        <v>163</v>
      </c>
      <c r="K2280" t="s">
        <v>163</v>
      </c>
      <c r="L2280" t="s">
        <v>163</v>
      </c>
      <c r="M2280" t="s">
        <v>163</v>
      </c>
      <c r="N2280" t="s">
        <v>163</v>
      </c>
      <c r="O2280" t="s">
        <v>163</v>
      </c>
      <c r="P2280" t="s">
        <v>163</v>
      </c>
      <c r="Q2280" s="80" t="s">
        <v>163</v>
      </c>
      <c r="R2280" s="79"/>
      <c r="T2280" t="s">
        <v>163</v>
      </c>
      <c r="U2280" t="s">
        <v>163</v>
      </c>
      <c r="V2280" t="s">
        <v>163</v>
      </c>
    </row>
    <row r="2281" spans="2:22" x14ac:dyDescent="0.35">
      <c r="B2281" t="s">
        <v>163</v>
      </c>
      <c r="C2281" s="79" t="s">
        <v>163</v>
      </c>
      <c r="E2281" t="s">
        <v>163</v>
      </c>
      <c r="F2281" t="s">
        <v>163</v>
      </c>
      <c r="G2281" t="s">
        <v>163</v>
      </c>
      <c r="H2281" t="s">
        <v>163</v>
      </c>
      <c r="I2281" t="s">
        <v>163</v>
      </c>
      <c r="J2281" t="s">
        <v>163</v>
      </c>
      <c r="K2281" t="s">
        <v>163</v>
      </c>
      <c r="L2281" t="s">
        <v>163</v>
      </c>
      <c r="M2281" t="s">
        <v>163</v>
      </c>
      <c r="N2281" t="s">
        <v>163</v>
      </c>
      <c r="O2281" t="s">
        <v>163</v>
      </c>
      <c r="P2281" t="s">
        <v>163</v>
      </c>
      <c r="Q2281" s="80" t="s">
        <v>163</v>
      </c>
      <c r="R2281" s="79"/>
      <c r="T2281" t="s">
        <v>163</v>
      </c>
      <c r="U2281" t="s">
        <v>163</v>
      </c>
      <c r="V2281" t="s">
        <v>163</v>
      </c>
    </row>
    <row r="2282" spans="2:22" x14ac:dyDescent="0.35">
      <c r="B2282" t="s">
        <v>163</v>
      </c>
      <c r="C2282" s="79" t="s">
        <v>163</v>
      </c>
      <c r="E2282" t="s">
        <v>163</v>
      </c>
      <c r="F2282" t="s">
        <v>163</v>
      </c>
      <c r="G2282" t="s">
        <v>163</v>
      </c>
      <c r="H2282" t="s">
        <v>163</v>
      </c>
      <c r="I2282" t="s">
        <v>163</v>
      </c>
      <c r="J2282" t="s">
        <v>163</v>
      </c>
      <c r="K2282" t="s">
        <v>163</v>
      </c>
      <c r="L2282" t="s">
        <v>163</v>
      </c>
      <c r="M2282" t="s">
        <v>163</v>
      </c>
      <c r="N2282" t="s">
        <v>163</v>
      </c>
      <c r="O2282" t="s">
        <v>163</v>
      </c>
      <c r="P2282" t="s">
        <v>163</v>
      </c>
      <c r="Q2282" s="80" t="s">
        <v>163</v>
      </c>
      <c r="R2282" s="79"/>
      <c r="T2282" t="s">
        <v>163</v>
      </c>
      <c r="U2282" t="s">
        <v>163</v>
      </c>
      <c r="V2282" t="s">
        <v>163</v>
      </c>
    </row>
    <row r="2283" spans="2:22" x14ac:dyDescent="0.35">
      <c r="B2283" t="s">
        <v>163</v>
      </c>
      <c r="C2283" s="79" t="s">
        <v>163</v>
      </c>
      <c r="E2283" t="s">
        <v>163</v>
      </c>
      <c r="F2283" t="s">
        <v>163</v>
      </c>
      <c r="G2283" t="s">
        <v>163</v>
      </c>
      <c r="H2283" t="s">
        <v>163</v>
      </c>
      <c r="I2283" t="s">
        <v>163</v>
      </c>
      <c r="J2283" t="s">
        <v>163</v>
      </c>
      <c r="K2283" t="s">
        <v>163</v>
      </c>
      <c r="L2283" t="s">
        <v>163</v>
      </c>
      <c r="M2283" t="s">
        <v>163</v>
      </c>
      <c r="N2283" t="s">
        <v>163</v>
      </c>
      <c r="O2283" t="s">
        <v>163</v>
      </c>
      <c r="P2283" t="s">
        <v>163</v>
      </c>
      <c r="Q2283" s="80" t="s">
        <v>163</v>
      </c>
      <c r="R2283" s="79"/>
      <c r="T2283" t="s">
        <v>163</v>
      </c>
      <c r="U2283" t="s">
        <v>163</v>
      </c>
      <c r="V2283" t="s">
        <v>163</v>
      </c>
    </row>
    <row r="2284" spans="2:22" x14ac:dyDescent="0.35">
      <c r="B2284" t="s">
        <v>163</v>
      </c>
      <c r="C2284" s="79" t="s">
        <v>163</v>
      </c>
      <c r="E2284" t="s">
        <v>163</v>
      </c>
      <c r="F2284" t="s">
        <v>163</v>
      </c>
      <c r="G2284" t="s">
        <v>163</v>
      </c>
      <c r="H2284" t="s">
        <v>163</v>
      </c>
      <c r="I2284" t="s">
        <v>163</v>
      </c>
      <c r="J2284" t="s">
        <v>163</v>
      </c>
      <c r="K2284" t="s">
        <v>163</v>
      </c>
      <c r="L2284" t="s">
        <v>163</v>
      </c>
      <c r="M2284" t="s">
        <v>163</v>
      </c>
      <c r="N2284" t="s">
        <v>163</v>
      </c>
      <c r="O2284" t="s">
        <v>163</v>
      </c>
      <c r="P2284" t="s">
        <v>163</v>
      </c>
      <c r="Q2284" s="80" t="s">
        <v>163</v>
      </c>
      <c r="R2284" s="79"/>
      <c r="T2284" t="s">
        <v>163</v>
      </c>
      <c r="U2284" t="s">
        <v>163</v>
      </c>
      <c r="V2284" t="s">
        <v>163</v>
      </c>
    </row>
    <row r="2285" spans="2:22" x14ac:dyDescent="0.35">
      <c r="B2285" t="s">
        <v>163</v>
      </c>
      <c r="C2285" s="79" t="s">
        <v>163</v>
      </c>
      <c r="E2285" t="s">
        <v>163</v>
      </c>
      <c r="F2285" t="s">
        <v>163</v>
      </c>
      <c r="G2285" t="s">
        <v>163</v>
      </c>
      <c r="H2285" t="s">
        <v>163</v>
      </c>
      <c r="I2285" t="s">
        <v>163</v>
      </c>
      <c r="J2285" t="s">
        <v>163</v>
      </c>
      <c r="K2285" t="s">
        <v>163</v>
      </c>
      <c r="L2285" t="s">
        <v>163</v>
      </c>
      <c r="M2285" t="s">
        <v>163</v>
      </c>
      <c r="N2285" t="s">
        <v>163</v>
      </c>
      <c r="O2285" t="s">
        <v>163</v>
      </c>
      <c r="P2285" t="s">
        <v>163</v>
      </c>
      <c r="Q2285" s="80" t="s">
        <v>163</v>
      </c>
      <c r="R2285" s="79"/>
      <c r="T2285" t="s">
        <v>163</v>
      </c>
      <c r="U2285" t="s">
        <v>163</v>
      </c>
      <c r="V2285" t="s">
        <v>163</v>
      </c>
    </row>
    <row r="2286" spans="2:22" x14ac:dyDescent="0.35">
      <c r="B2286" t="s">
        <v>163</v>
      </c>
      <c r="C2286" s="79" t="s">
        <v>163</v>
      </c>
      <c r="E2286" t="s">
        <v>163</v>
      </c>
      <c r="F2286" t="s">
        <v>163</v>
      </c>
      <c r="G2286" t="s">
        <v>163</v>
      </c>
      <c r="H2286" t="s">
        <v>163</v>
      </c>
      <c r="I2286" t="s">
        <v>163</v>
      </c>
      <c r="J2286" t="s">
        <v>163</v>
      </c>
      <c r="K2286" t="s">
        <v>163</v>
      </c>
      <c r="L2286" t="s">
        <v>163</v>
      </c>
      <c r="M2286" t="s">
        <v>163</v>
      </c>
      <c r="N2286" t="s">
        <v>163</v>
      </c>
      <c r="O2286" t="s">
        <v>163</v>
      </c>
      <c r="P2286" t="s">
        <v>163</v>
      </c>
      <c r="Q2286" s="80" t="s">
        <v>163</v>
      </c>
      <c r="R2286" s="79"/>
      <c r="T2286" t="s">
        <v>163</v>
      </c>
      <c r="U2286" t="s">
        <v>163</v>
      </c>
      <c r="V2286" t="s">
        <v>163</v>
      </c>
    </row>
    <row r="2287" spans="2:22" x14ac:dyDescent="0.35">
      <c r="B2287" t="s">
        <v>163</v>
      </c>
      <c r="C2287" s="79" t="s">
        <v>163</v>
      </c>
      <c r="E2287" t="s">
        <v>163</v>
      </c>
      <c r="F2287" t="s">
        <v>163</v>
      </c>
      <c r="G2287" t="s">
        <v>163</v>
      </c>
      <c r="H2287" t="s">
        <v>163</v>
      </c>
      <c r="I2287" t="s">
        <v>163</v>
      </c>
      <c r="J2287" t="s">
        <v>163</v>
      </c>
      <c r="K2287" t="s">
        <v>163</v>
      </c>
      <c r="L2287" t="s">
        <v>163</v>
      </c>
      <c r="M2287" t="s">
        <v>163</v>
      </c>
      <c r="N2287" t="s">
        <v>163</v>
      </c>
      <c r="O2287" t="s">
        <v>163</v>
      </c>
      <c r="P2287" t="s">
        <v>163</v>
      </c>
      <c r="Q2287" s="80" t="s">
        <v>163</v>
      </c>
      <c r="R2287" s="79"/>
      <c r="T2287" t="s">
        <v>163</v>
      </c>
      <c r="U2287" t="s">
        <v>163</v>
      </c>
      <c r="V2287" t="s">
        <v>163</v>
      </c>
    </row>
    <row r="2288" spans="2:22" x14ac:dyDescent="0.35">
      <c r="B2288" t="s">
        <v>163</v>
      </c>
      <c r="C2288" s="79" t="s">
        <v>163</v>
      </c>
      <c r="E2288" t="s">
        <v>163</v>
      </c>
      <c r="F2288" t="s">
        <v>163</v>
      </c>
      <c r="G2288" t="s">
        <v>163</v>
      </c>
      <c r="H2288" t="s">
        <v>163</v>
      </c>
      <c r="I2288" t="s">
        <v>163</v>
      </c>
      <c r="J2288" t="s">
        <v>163</v>
      </c>
      <c r="K2288" t="s">
        <v>163</v>
      </c>
      <c r="L2288" t="s">
        <v>163</v>
      </c>
      <c r="M2288" t="s">
        <v>163</v>
      </c>
      <c r="N2288" t="s">
        <v>163</v>
      </c>
      <c r="O2288" t="s">
        <v>163</v>
      </c>
      <c r="P2288" t="s">
        <v>163</v>
      </c>
      <c r="Q2288" s="80" t="s">
        <v>163</v>
      </c>
      <c r="R2288" s="79"/>
      <c r="T2288" t="s">
        <v>163</v>
      </c>
      <c r="U2288" t="s">
        <v>163</v>
      </c>
      <c r="V2288" t="s">
        <v>163</v>
      </c>
    </row>
    <row r="2289" spans="2:22" x14ac:dyDescent="0.35">
      <c r="B2289" t="s">
        <v>163</v>
      </c>
      <c r="C2289" s="79" t="s">
        <v>163</v>
      </c>
      <c r="E2289" t="s">
        <v>163</v>
      </c>
      <c r="F2289" t="s">
        <v>163</v>
      </c>
      <c r="G2289" t="s">
        <v>163</v>
      </c>
      <c r="H2289" t="s">
        <v>163</v>
      </c>
      <c r="I2289" t="s">
        <v>163</v>
      </c>
      <c r="J2289" t="s">
        <v>163</v>
      </c>
      <c r="K2289" t="s">
        <v>163</v>
      </c>
      <c r="L2289" t="s">
        <v>163</v>
      </c>
      <c r="M2289" t="s">
        <v>163</v>
      </c>
      <c r="N2289" t="s">
        <v>163</v>
      </c>
      <c r="O2289" t="s">
        <v>163</v>
      </c>
      <c r="P2289" t="s">
        <v>163</v>
      </c>
      <c r="Q2289" s="80" t="s">
        <v>163</v>
      </c>
      <c r="R2289" s="79"/>
      <c r="T2289" t="s">
        <v>163</v>
      </c>
      <c r="U2289" t="s">
        <v>163</v>
      </c>
      <c r="V2289" t="s">
        <v>163</v>
      </c>
    </row>
    <row r="2290" spans="2:22" x14ac:dyDescent="0.35">
      <c r="B2290" t="s">
        <v>163</v>
      </c>
      <c r="C2290" s="79" t="s">
        <v>163</v>
      </c>
      <c r="E2290" t="s">
        <v>163</v>
      </c>
      <c r="F2290" t="s">
        <v>163</v>
      </c>
      <c r="G2290" t="s">
        <v>163</v>
      </c>
      <c r="H2290" t="s">
        <v>163</v>
      </c>
      <c r="I2290" t="s">
        <v>163</v>
      </c>
      <c r="J2290" t="s">
        <v>163</v>
      </c>
      <c r="K2290" t="s">
        <v>163</v>
      </c>
      <c r="L2290" t="s">
        <v>163</v>
      </c>
      <c r="M2290" t="s">
        <v>163</v>
      </c>
      <c r="N2290" t="s">
        <v>163</v>
      </c>
      <c r="O2290" t="s">
        <v>163</v>
      </c>
      <c r="P2290" t="s">
        <v>163</v>
      </c>
      <c r="Q2290" s="80" t="s">
        <v>163</v>
      </c>
      <c r="R2290" s="79"/>
      <c r="T2290" t="s">
        <v>163</v>
      </c>
      <c r="U2290" t="s">
        <v>163</v>
      </c>
      <c r="V2290" t="s">
        <v>163</v>
      </c>
    </row>
    <row r="2291" spans="2:22" x14ac:dyDescent="0.35">
      <c r="B2291" t="s">
        <v>163</v>
      </c>
      <c r="C2291" s="79" t="s">
        <v>163</v>
      </c>
      <c r="E2291" t="s">
        <v>163</v>
      </c>
      <c r="F2291" t="s">
        <v>163</v>
      </c>
      <c r="G2291" t="s">
        <v>163</v>
      </c>
      <c r="H2291" t="s">
        <v>163</v>
      </c>
      <c r="I2291" t="s">
        <v>163</v>
      </c>
      <c r="J2291" t="s">
        <v>163</v>
      </c>
      <c r="K2291" t="s">
        <v>163</v>
      </c>
      <c r="L2291" t="s">
        <v>163</v>
      </c>
      <c r="M2291" t="s">
        <v>163</v>
      </c>
      <c r="N2291" t="s">
        <v>163</v>
      </c>
      <c r="O2291" t="s">
        <v>163</v>
      </c>
      <c r="P2291" t="s">
        <v>163</v>
      </c>
      <c r="Q2291" s="80" t="s">
        <v>163</v>
      </c>
      <c r="R2291" s="79"/>
      <c r="T2291" t="s">
        <v>163</v>
      </c>
      <c r="U2291" t="s">
        <v>163</v>
      </c>
      <c r="V2291" t="s">
        <v>163</v>
      </c>
    </row>
    <row r="2292" spans="2:22" x14ac:dyDescent="0.35">
      <c r="B2292" t="s">
        <v>163</v>
      </c>
      <c r="C2292" s="79" t="s">
        <v>163</v>
      </c>
      <c r="E2292" t="s">
        <v>163</v>
      </c>
      <c r="F2292" t="s">
        <v>163</v>
      </c>
      <c r="G2292" t="s">
        <v>163</v>
      </c>
      <c r="H2292" t="s">
        <v>163</v>
      </c>
      <c r="I2292" t="s">
        <v>163</v>
      </c>
      <c r="J2292" t="s">
        <v>163</v>
      </c>
      <c r="K2292" t="s">
        <v>163</v>
      </c>
      <c r="L2292" t="s">
        <v>163</v>
      </c>
      <c r="M2292" t="s">
        <v>163</v>
      </c>
      <c r="N2292" t="s">
        <v>163</v>
      </c>
      <c r="O2292" t="s">
        <v>163</v>
      </c>
      <c r="P2292" t="s">
        <v>163</v>
      </c>
      <c r="Q2292" s="80" t="s">
        <v>163</v>
      </c>
      <c r="R2292" s="79"/>
      <c r="T2292" t="s">
        <v>163</v>
      </c>
      <c r="U2292" t="s">
        <v>163</v>
      </c>
      <c r="V2292" t="s">
        <v>163</v>
      </c>
    </row>
    <row r="2293" spans="2:22" x14ac:dyDescent="0.35">
      <c r="B2293" t="s">
        <v>163</v>
      </c>
      <c r="C2293" s="79" t="s">
        <v>163</v>
      </c>
      <c r="E2293" t="s">
        <v>163</v>
      </c>
      <c r="F2293" t="s">
        <v>163</v>
      </c>
      <c r="G2293" t="s">
        <v>163</v>
      </c>
      <c r="H2293" t="s">
        <v>163</v>
      </c>
      <c r="I2293" t="s">
        <v>163</v>
      </c>
      <c r="J2293" t="s">
        <v>163</v>
      </c>
      <c r="K2293" t="s">
        <v>163</v>
      </c>
      <c r="L2293" t="s">
        <v>163</v>
      </c>
      <c r="M2293" t="s">
        <v>163</v>
      </c>
      <c r="N2293" t="s">
        <v>163</v>
      </c>
      <c r="O2293" t="s">
        <v>163</v>
      </c>
      <c r="P2293" t="s">
        <v>163</v>
      </c>
      <c r="Q2293" s="80" t="s">
        <v>163</v>
      </c>
      <c r="R2293" s="79"/>
      <c r="T2293" t="s">
        <v>163</v>
      </c>
      <c r="U2293" t="s">
        <v>163</v>
      </c>
      <c r="V2293" t="s">
        <v>163</v>
      </c>
    </row>
    <row r="2294" spans="2:22" x14ac:dyDescent="0.35">
      <c r="B2294" t="s">
        <v>163</v>
      </c>
      <c r="C2294" s="79" t="s">
        <v>163</v>
      </c>
      <c r="E2294" t="s">
        <v>163</v>
      </c>
      <c r="F2294" t="s">
        <v>163</v>
      </c>
      <c r="G2294" t="s">
        <v>163</v>
      </c>
      <c r="H2294" t="s">
        <v>163</v>
      </c>
      <c r="I2294" t="s">
        <v>163</v>
      </c>
      <c r="J2294" t="s">
        <v>163</v>
      </c>
      <c r="K2294" t="s">
        <v>163</v>
      </c>
      <c r="L2294" t="s">
        <v>163</v>
      </c>
      <c r="M2294" t="s">
        <v>163</v>
      </c>
      <c r="N2294" t="s">
        <v>163</v>
      </c>
      <c r="O2294" t="s">
        <v>163</v>
      </c>
      <c r="P2294" t="s">
        <v>163</v>
      </c>
      <c r="Q2294" s="80" t="s">
        <v>163</v>
      </c>
      <c r="R2294" s="79"/>
      <c r="T2294" t="s">
        <v>163</v>
      </c>
      <c r="U2294" t="s">
        <v>163</v>
      </c>
      <c r="V2294" t="s">
        <v>163</v>
      </c>
    </row>
    <row r="2295" spans="2:22" x14ac:dyDescent="0.35">
      <c r="B2295" t="s">
        <v>163</v>
      </c>
      <c r="C2295" s="79" t="s">
        <v>163</v>
      </c>
      <c r="E2295" t="s">
        <v>163</v>
      </c>
      <c r="F2295" t="s">
        <v>163</v>
      </c>
      <c r="G2295" t="s">
        <v>163</v>
      </c>
      <c r="H2295" t="s">
        <v>163</v>
      </c>
      <c r="I2295" t="s">
        <v>163</v>
      </c>
      <c r="J2295" t="s">
        <v>163</v>
      </c>
      <c r="K2295" t="s">
        <v>163</v>
      </c>
      <c r="L2295" t="s">
        <v>163</v>
      </c>
      <c r="M2295" t="s">
        <v>163</v>
      </c>
      <c r="N2295" t="s">
        <v>163</v>
      </c>
      <c r="O2295" t="s">
        <v>163</v>
      </c>
      <c r="P2295" t="s">
        <v>163</v>
      </c>
      <c r="Q2295" s="80" t="s">
        <v>163</v>
      </c>
      <c r="R2295" s="79"/>
      <c r="T2295" t="s">
        <v>163</v>
      </c>
      <c r="U2295" t="s">
        <v>163</v>
      </c>
      <c r="V2295" t="s">
        <v>163</v>
      </c>
    </row>
    <row r="2296" spans="2:22" x14ac:dyDescent="0.35">
      <c r="B2296" t="s">
        <v>163</v>
      </c>
      <c r="C2296" s="79" t="s">
        <v>163</v>
      </c>
      <c r="E2296" t="s">
        <v>163</v>
      </c>
      <c r="F2296" t="s">
        <v>163</v>
      </c>
      <c r="G2296" t="s">
        <v>163</v>
      </c>
      <c r="H2296" t="s">
        <v>163</v>
      </c>
      <c r="I2296" t="s">
        <v>163</v>
      </c>
      <c r="J2296" t="s">
        <v>163</v>
      </c>
      <c r="K2296" t="s">
        <v>163</v>
      </c>
      <c r="L2296" t="s">
        <v>163</v>
      </c>
      <c r="M2296" t="s">
        <v>163</v>
      </c>
      <c r="N2296" t="s">
        <v>163</v>
      </c>
      <c r="O2296" t="s">
        <v>163</v>
      </c>
      <c r="P2296" t="s">
        <v>163</v>
      </c>
      <c r="Q2296" s="80" t="s">
        <v>163</v>
      </c>
      <c r="R2296" s="79"/>
      <c r="T2296" t="s">
        <v>163</v>
      </c>
      <c r="U2296" t="s">
        <v>163</v>
      </c>
      <c r="V2296" t="s">
        <v>163</v>
      </c>
    </row>
    <row r="2297" spans="2:22" x14ac:dyDescent="0.35">
      <c r="B2297" t="s">
        <v>163</v>
      </c>
      <c r="C2297" s="79" t="s">
        <v>163</v>
      </c>
      <c r="E2297" t="s">
        <v>163</v>
      </c>
      <c r="F2297" t="s">
        <v>163</v>
      </c>
      <c r="G2297" t="s">
        <v>163</v>
      </c>
      <c r="H2297" t="s">
        <v>163</v>
      </c>
      <c r="I2297" t="s">
        <v>163</v>
      </c>
      <c r="J2297" t="s">
        <v>163</v>
      </c>
      <c r="K2297" t="s">
        <v>163</v>
      </c>
      <c r="L2297" t="s">
        <v>163</v>
      </c>
      <c r="M2297" t="s">
        <v>163</v>
      </c>
      <c r="N2297" t="s">
        <v>163</v>
      </c>
      <c r="O2297" t="s">
        <v>163</v>
      </c>
      <c r="P2297" t="s">
        <v>163</v>
      </c>
      <c r="Q2297" s="80" t="s">
        <v>163</v>
      </c>
      <c r="R2297" s="79"/>
      <c r="T2297" t="s">
        <v>163</v>
      </c>
      <c r="U2297" t="s">
        <v>163</v>
      </c>
      <c r="V2297" t="s">
        <v>163</v>
      </c>
    </row>
    <row r="2298" spans="2:22" x14ac:dyDescent="0.35">
      <c r="B2298" t="s">
        <v>163</v>
      </c>
      <c r="C2298" s="79" t="s">
        <v>163</v>
      </c>
      <c r="E2298" t="s">
        <v>163</v>
      </c>
      <c r="F2298" t="s">
        <v>163</v>
      </c>
      <c r="G2298" t="s">
        <v>163</v>
      </c>
      <c r="H2298" t="s">
        <v>163</v>
      </c>
      <c r="I2298" t="s">
        <v>163</v>
      </c>
      <c r="J2298" t="s">
        <v>163</v>
      </c>
      <c r="K2298" t="s">
        <v>163</v>
      </c>
      <c r="L2298" t="s">
        <v>163</v>
      </c>
      <c r="M2298" t="s">
        <v>163</v>
      </c>
      <c r="N2298" t="s">
        <v>163</v>
      </c>
      <c r="O2298" t="s">
        <v>163</v>
      </c>
      <c r="P2298" t="s">
        <v>163</v>
      </c>
      <c r="Q2298" s="80" t="s">
        <v>163</v>
      </c>
      <c r="R2298" s="79"/>
      <c r="T2298" t="s">
        <v>163</v>
      </c>
      <c r="U2298" t="s">
        <v>163</v>
      </c>
      <c r="V2298" t="s">
        <v>163</v>
      </c>
    </row>
    <row r="2299" spans="2:22" x14ac:dyDescent="0.35">
      <c r="B2299" t="s">
        <v>163</v>
      </c>
      <c r="C2299" s="79" t="s">
        <v>163</v>
      </c>
      <c r="E2299" t="s">
        <v>163</v>
      </c>
      <c r="F2299" t="s">
        <v>163</v>
      </c>
      <c r="G2299" t="s">
        <v>163</v>
      </c>
      <c r="H2299" t="s">
        <v>163</v>
      </c>
      <c r="I2299" t="s">
        <v>163</v>
      </c>
      <c r="J2299" t="s">
        <v>163</v>
      </c>
      <c r="K2299" t="s">
        <v>163</v>
      </c>
      <c r="L2299" t="s">
        <v>163</v>
      </c>
      <c r="M2299" t="s">
        <v>163</v>
      </c>
      <c r="N2299" t="s">
        <v>163</v>
      </c>
      <c r="O2299" t="s">
        <v>163</v>
      </c>
      <c r="P2299" t="s">
        <v>163</v>
      </c>
      <c r="Q2299" s="80" t="s">
        <v>163</v>
      </c>
      <c r="R2299" s="79"/>
      <c r="T2299" t="s">
        <v>163</v>
      </c>
      <c r="U2299" t="s">
        <v>163</v>
      </c>
      <c r="V2299" t="s">
        <v>163</v>
      </c>
    </row>
    <row r="2300" spans="2:22" x14ac:dyDescent="0.35">
      <c r="B2300" t="s">
        <v>163</v>
      </c>
      <c r="C2300" s="79" t="s">
        <v>163</v>
      </c>
      <c r="E2300" t="s">
        <v>163</v>
      </c>
      <c r="F2300" t="s">
        <v>163</v>
      </c>
      <c r="G2300" t="s">
        <v>163</v>
      </c>
      <c r="H2300" t="s">
        <v>163</v>
      </c>
      <c r="I2300" t="s">
        <v>163</v>
      </c>
      <c r="J2300" t="s">
        <v>163</v>
      </c>
      <c r="K2300" t="s">
        <v>163</v>
      </c>
      <c r="L2300" t="s">
        <v>163</v>
      </c>
      <c r="M2300" t="s">
        <v>163</v>
      </c>
      <c r="N2300" t="s">
        <v>163</v>
      </c>
      <c r="O2300" t="s">
        <v>163</v>
      </c>
      <c r="P2300" t="s">
        <v>163</v>
      </c>
      <c r="Q2300" s="80" t="s">
        <v>163</v>
      </c>
      <c r="R2300" s="79"/>
      <c r="T2300" t="s">
        <v>163</v>
      </c>
      <c r="U2300" t="s">
        <v>163</v>
      </c>
      <c r="V2300" t="s">
        <v>163</v>
      </c>
    </row>
    <row r="2301" spans="2:22" x14ac:dyDescent="0.35">
      <c r="B2301" t="s">
        <v>163</v>
      </c>
      <c r="C2301" s="79" t="s">
        <v>163</v>
      </c>
      <c r="E2301" t="s">
        <v>163</v>
      </c>
      <c r="F2301" t="s">
        <v>163</v>
      </c>
      <c r="G2301" t="s">
        <v>163</v>
      </c>
      <c r="H2301" t="s">
        <v>163</v>
      </c>
      <c r="I2301" t="s">
        <v>163</v>
      </c>
      <c r="J2301" t="s">
        <v>163</v>
      </c>
      <c r="K2301" t="s">
        <v>163</v>
      </c>
      <c r="L2301" t="s">
        <v>163</v>
      </c>
      <c r="M2301" t="s">
        <v>163</v>
      </c>
      <c r="N2301" t="s">
        <v>163</v>
      </c>
      <c r="O2301" t="s">
        <v>163</v>
      </c>
      <c r="P2301" t="s">
        <v>163</v>
      </c>
      <c r="Q2301" s="80" t="s">
        <v>163</v>
      </c>
      <c r="R2301" s="79"/>
      <c r="T2301" t="s">
        <v>163</v>
      </c>
      <c r="U2301" t="s">
        <v>163</v>
      </c>
      <c r="V2301" t="s">
        <v>163</v>
      </c>
    </row>
    <row r="2302" spans="2:22" x14ac:dyDescent="0.35">
      <c r="B2302" t="s">
        <v>163</v>
      </c>
      <c r="C2302" s="79" t="s">
        <v>163</v>
      </c>
      <c r="E2302" t="s">
        <v>163</v>
      </c>
      <c r="F2302" t="s">
        <v>163</v>
      </c>
      <c r="G2302" t="s">
        <v>163</v>
      </c>
      <c r="H2302" t="s">
        <v>163</v>
      </c>
      <c r="I2302" t="s">
        <v>163</v>
      </c>
      <c r="J2302" t="s">
        <v>163</v>
      </c>
      <c r="K2302" t="s">
        <v>163</v>
      </c>
      <c r="L2302" t="s">
        <v>163</v>
      </c>
      <c r="M2302" t="s">
        <v>163</v>
      </c>
      <c r="N2302" t="s">
        <v>163</v>
      </c>
      <c r="O2302" t="s">
        <v>163</v>
      </c>
      <c r="P2302" t="s">
        <v>163</v>
      </c>
      <c r="Q2302" s="80" t="s">
        <v>163</v>
      </c>
      <c r="R2302" s="79"/>
      <c r="T2302" t="s">
        <v>163</v>
      </c>
      <c r="U2302" t="s">
        <v>163</v>
      </c>
      <c r="V2302" t="s">
        <v>163</v>
      </c>
    </row>
    <row r="2303" spans="2:22" x14ac:dyDescent="0.35">
      <c r="B2303" t="s">
        <v>163</v>
      </c>
      <c r="C2303" s="79" t="s">
        <v>163</v>
      </c>
      <c r="E2303" t="s">
        <v>163</v>
      </c>
      <c r="F2303" t="s">
        <v>163</v>
      </c>
      <c r="G2303" t="s">
        <v>163</v>
      </c>
      <c r="H2303" t="s">
        <v>163</v>
      </c>
      <c r="I2303" t="s">
        <v>163</v>
      </c>
      <c r="J2303" t="s">
        <v>163</v>
      </c>
      <c r="K2303" t="s">
        <v>163</v>
      </c>
      <c r="L2303" t="s">
        <v>163</v>
      </c>
      <c r="M2303" t="s">
        <v>163</v>
      </c>
      <c r="N2303" t="s">
        <v>163</v>
      </c>
      <c r="O2303" t="s">
        <v>163</v>
      </c>
      <c r="P2303" t="s">
        <v>163</v>
      </c>
      <c r="Q2303" s="80" t="s">
        <v>163</v>
      </c>
      <c r="R2303" s="79"/>
      <c r="T2303" t="s">
        <v>163</v>
      </c>
      <c r="U2303" t="s">
        <v>163</v>
      </c>
      <c r="V2303" t="s">
        <v>163</v>
      </c>
    </row>
    <row r="2304" spans="2:22" x14ac:dyDescent="0.35">
      <c r="B2304" t="s">
        <v>163</v>
      </c>
      <c r="C2304" s="79" t="s">
        <v>163</v>
      </c>
      <c r="E2304" t="s">
        <v>163</v>
      </c>
      <c r="F2304" t="s">
        <v>163</v>
      </c>
      <c r="G2304" t="s">
        <v>163</v>
      </c>
      <c r="H2304" t="s">
        <v>163</v>
      </c>
      <c r="I2304" t="s">
        <v>163</v>
      </c>
      <c r="J2304" t="s">
        <v>163</v>
      </c>
      <c r="K2304" t="s">
        <v>163</v>
      </c>
      <c r="L2304" t="s">
        <v>163</v>
      </c>
      <c r="M2304" t="s">
        <v>163</v>
      </c>
      <c r="N2304" t="s">
        <v>163</v>
      </c>
      <c r="O2304" t="s">
        <v>163</v>
      </c>
      <c r="P2304" t="s">
        <v>163</v>
      </c>
      <c r="Q2304" s="80" t="s">
        <v>163</v>
      </c>
      <c r="R2304" s="79"/>
      <c r="T2304" t="s">
        <v>163</v>
      </c>
      <c r="U2304" t="s">
        <v>163</v>
      </c>
      <c r="V2304" t="s">
        <v>163</v>
      </c>
    </row>
    <row r="2305" spans="2:22" x14ac:dyDescent="0.35">
      <c r="B2305" t="s">
        <v>163</v>
      </c>
      <c r="C2305" s="79" t="s">
        <v>163</v>
      </c>
      <c r="E2305" t="s">
        <v>163</v>
      </c>
      <c r="F2305" t="s">
        <v>163</v>
      </c>
      <c r="G2305" t="s">
        <v>163</v>
      </c>
      <c r="H2305" t="s">
        <v>163</v>
      </c>
      <c r="I2305" t="s">
        <v>163</v>
      </c>
      <c r="J2305" t="s">
        <v>163</v>
      </c>
      <c r="K2305" t="s">
        <v>163</v>
      </c>
      <c r="L2305" t="s">
        <v>163</v>
      </c>
      <c r="M2305" t="s">
        <v>163</v>
      </c>
      <c r="N2305" t="s">
        <v>163</v>
      </c>
      <c r="O2305" t="s">
        <v>163</v>
      </c>
      <c r="P2305" t="s">
        <v>163</v>
      </c>
      <c r="Q2305" s="80" t="s">
        <v>163</v>
      </c>
      <c r="R2305" s="79"/>
      <c r="T2305" t="s">
        <v>163</v>
      </c>
      <c r="U2305" t="s">
        <v>163</v>
      </c>
      <c r="V2305" t="s">
        <v>163</v>
      </c>
    </row>
    <row r="2306" spans="2:22" x14ac:dyDescent="0.35">
      <c r="B2306" t="s">
        <v>163</v>
      </c>
      <c r="C2306" s="79" t="s">
        <v>163</v>
      </c>
      <c r="E2306" t="s">
        <v>163</v>
      </c>
      <c r="F2306" t="s">
        <v>163</v>
      </c>
      <c r="G2306" t="s">
        <v>163</v>
      </c>
      <c r="H2306" t="s">
        <v>163</v>
      </c>
      <c r="I2306" t="s">
        <v>163</v>
      </c>
      <c r="J2306" t="s">
        <v>163</v>
      </c>
      <c r="K2306" t="s">
        <v>163</v>
      </c>
      <c r="L2306" t="s">
        <v>163</v>
      </c>
      <c r="M2306" t="s">
        <v>163</v>
      </c>
      <c r="N2306" t="s">
        <v>163</v>
      </c>
      <c r="O2306" t="s">
        <v>163</v>
      </c>
      <c r="P2306" t="s">
        <v>163</v>
      </c>
      <c r="Q2306" s="80" t="s">
        <v>163</v>
      </c>
      <c r="R2306" s="79"/>
      <c r="T2306" t="s">
        <v>163</v>
      </c>
      <c r="U2306" t="s">
        <v>163</v>
      </c>
      <c r="V2306" t="s">
        <v>163</v>
      </c>
    </row>
    <row r="2307" spans="2:22" x14ac:dyDescent="0.35">
      <c r="B2307" t="s">
        <v>163</v>
      </c>
      <c r="C2307" s="79" t="s">
        <v>163</v>
      </c>
      <c r="E2307" t="s">
        <v>163</v>
      </c>
      <c r="F2307" t="s">
        <v>163</v>
      </c>
      <c r="G2307" t="s">
        <v>163</v>
      </c>
      <c r="H2307" t="s">
        <v>163</v>
      </c>
      <c r="I2307" t="s">
        <v>163</v>
      </c>
      <c r="J2307" t="s">
        <v>163</v>
      </c>
      <c r="K2307" t="s">
        <v>163</v>
      </c>
      <c r="L2307" t="s">
        <v>163</v>
      </c>
      <c r="M2307" t="s">
        <v>163</v>
      </c>
      <c r="N2307" t="s">
        <v>163</v>
      </c>
      <c r="O2307" t="s">
        <v>163</v>
      </c>
      <c r="P2307" t="s">
        <v>163</v>
      </c>
      <c r="Q2307" s="80" t="s">
        <v>163</v>
      </c>
      <c r="R2307" s="79"/>
      <c r="T2307" t="s">
        <v>163</v>
      </c>
      <c r="U2307" t="s">
        <v>163</v>
      </c>
      <c r="V2307" t="s">
        <v>163</v>
      </c>
    </row>
    <row r="2308" spans="2:22" x14ac:dyDescent="0.35">
      <c r="B2308" t="s">
        <v>163</v>
      </c>
      <c r="C2308" s="79" t="s">
        <v>163</v>
      </c>
      <c r="E2308" t="s">
        <v>163</v>
      </c>
      <c r="F2308" t="s">
        <v>163</v>
      </c>
      <c r="G2308" t="s">
        <v>163</v>
      </c>
      <c r="H2308" t="s">
        <v>163</v>
      </c>
      <c r="I2308" t="s">
        <v>163</v>
      </c>
      <c r="J2308" t="s">
        <v>163</v>
      </c>
      <c r="K2308" t="s">
        <v>163</v>
      </c>
      <c r="L2308" t="s">
        <v>163</v>
      </c>
      <c r="M2308" t="s">
        <v>163</v>
      </c>
      <c r="N2308" t="s">
        <v>163</v>
      </c>
      <c r="O2308" t="s">
        <v>163</v>
      </c>
      <c r="P2308" t="s">
        <v>163</v>
      </c>
      <c r="Q2308" s="80" t="s">
        <v>163</v>
      </c>
      <c r="R2308" s="79"/>
      <c r="T2308" t="s">
        <v>163</v>
      </c>
      <c r="U2308" t="s">
        <v>163</v>
      </c>
      <c r="V2308" t="s">
        <v>163</v>
      </c>
    </row>
    <row r="2309" spans="2:22" x14ac:dyDescent="0.35">
      <c r="B2309" t="s">
        <v>163</v>
      </c>
      <c r="C2309" s="79" t="s">
        <v>163</v>
      </c>
      <c r="E2309" t="s">
        <v>163</v>
      </c>
      <c r="F2309" t="s">
        <v>163</v>
      </c>
      <c r="G2309" t="s">
        <v>163</v>
      </c>
      <c r="H2309" t="s">
        <v>163</v>
      </c>
      <c r="I2309" t="s">
        <v>163</v>
      </c>
      <c r="J2309" t="s">
        <v>163</v>
      </c>
      <c r="K2309" t="s">
        <v>163</v>
      </c>
      <c r="L2309" t="s">
        <v>163</v>
      </c>
      <c r="M2309" t="s">
        <v>163</v>
      </c>
      <c r="N2309" t="s">
        <v>163</v>
      </c>
      <c r="O2309" t="s">
        <v>163</v>
      </c>
      <c r="P2309" t="s">
        <v>163</v>
      </c>
      <c r="Q2309" s="80" t="s">
        <v>163</v>
      </c>
      <c r="R2309" s="79"/>
      <c r="T2309" t="s">
        <v>163</v>
      </c>
      <c r="U2309" t="s">
        <v>163</v>
      </c>
      <c r="V2309" t="s">
        <v>163</v>
      </c>
    </row>
    <row r="2310" spans="2:22" x14ac:dyDescent="0.35">
      <c r="B2310" t="s">
        <v>163</v>
      </c>
      <c r="C2310" s="79" t="s">
        <v>163</v>
      </c>
      <c r="E2310" t="s">
        <v>163</v>
      </c>
      <c r="F2310" t="s">
        <v>163</v>
      </c>
      <c r="G2310" t="s">
        <v>163</v>
      </c>
      <c r="H2310" t="s">
        <v>163</v>
      </c>
      <c r="I2310" t="s">
        <v>163</v>
      </c>
      <c r="J2310" t="s">
        <v>163</v>
      </c>
      <c r="K2310" t="s">
        <v>163</v>
      </c>
      <c r="L2310" t="s">
        <v>163</v>
      </c>
      <c r="M2310" t="s">
        <v>163</v>
      </c>
      <c r="N2310" t="s">
        <v>163</v>
      </c>
      <c r="O2310" t="s">
        <v>163</v>
      </c>
      <c r="P2310" t="s">
        <v>163</v>
      </c>
      <c r="Q2310" s="80" t="s">
        <v>163</v>
      </c>
      <c r="R2310" s="79"/>
      <c r="T2310" t="s">
        <v>163</v>
      </c>
      <c r="U2310" t="s">
        <v>163</v>
      </c>
      <c r="V2310" t="s">
        <v>163</v>
      </c>
    </row>
    <row r="2311" spans="2:22" x14ac:dyDescent="0.35">
      <c r="B2311" t="s">
        <v>163</v>
      </c>
      <c r="C2311" s="79" t="s">
        <v>163</v>
      </c>
      <c r="E2311" t="s">
        <v>163</v>
      </c>
      <c r="F2311" t="s">
        <v>163</v>
      </c>
      <c r="G2311" t="s">
        <v>163</v>
      </c>
      <c r="H2311" t="s">
        <v>163</v>
      </c>
      <c r="I2311" t="s">
        <v>163</v>
      </c>
      <c r="J2311" t="s">
        <v>163</v>
      </c>
      <c r="K2311" t="s">
        <v>163</v>
      </c>
      <c r="L2311" t="s">
        <v>163</v>
      </c>
      <c r="M2311" t="s">
        <v>163</v>
      </c>
      <c r="N2311" t="s">
        <v>163</v>
      </c>
      <c r="O2311" t="s">
        <v>163</v>
      </c>
      <c r="P2311" t="s">
        <v>163</v>
      </c>
      <c r="Q2311" s="80" t="s">
        <v>163</v>
      </c>
      <c r="R2311" s="79"/>
      <c r="T2311" t="s">
        <v>163</v>
      </c>
      <c r="U2311" t="s">
        <v>163</v>
      </c>
      <c r="V2311" t="s">
        <v>163</v>
      </c>
    </row>
    <row r="2312" spans="2:22" x14ac:dyDescent="0.35">
      <c r="B2312" t="s">
        <v>163</v>
      </c>
      <c r="C2312" s="79" t="s">
        <v>163</v>
      </c>
      <c r="E2312" t="s">
        <v>163</v>
      </c>
      <c r="F2312" t="s">
        <v>163</v>
      </c>
      <c r="G2312" t="s">
        <v>163</v>
      </c>
      <c r="H2312" t="s">
        <v>163</v>
      </c>
      <c r="I2312" t="s">
        <v>163</v>
      </c>
      <c r="J2312" t="s">
        <v>163</v>
      </c>
      <c r="K2312" t="s">
        <v>163</v>
      </c>
      <c r="L2312" t="s">
        <v>163</v>
      </c>
      <c r="M2312" t="s">
        <v>163</v>
      </c>
      <c r="N2312" t="s">
        <v>163</v>
      </c>
      <c r="O2312" t="s">
        <v>163</v>
      </c>
      <c r="P2312" t="s">
        <v>163</v>
      </c>
      <c r="Q2312" s="80" t="s">
        <v>163</v>
      </c>
      <c r="R2312" s="79"/>
      <c r="T2312" t="s">
        <v>163</v>
      </c>
      <c r="U2312" t="s">
        <v>163</v>
      </c>
      <c r="V2312" t="s">
        <v>163</v>
      </c>
    </row>
    <row r="2313" spans="2:22" x14ac:dyDescent="0.35">
      <c r="B2313" t="s">
        <v>163</v>
      </c>
      <c r="C2313" s="79" t="s">
        <v>163</v>
      </c>
      <c r="E2313" t="s">
        <v>163</v>
      </c>
      <c r="F2313" t="s">
        <v>163</v>
      </c>
      <c r="G2313" t="s">
        <v>163</v>
      </c>
      <c r="H2313" t="s">
        <v>163</v>
      </c>
      <c r="I2313" t="s">
        <v>163</v>
      </c>
      <c r="J2313" t="s">
        <v>163</v>
      </c>
      <c r="K2313" t="s">
        <v>163</v>
      </c>
      <c r="L2313" t="s">
        <v>163</v>
      </c>
      <c r="M2313" t="s">
        <v>163</v>
      </c>
      <c r="N2313" t="s">
        <v>163</v>
      </c>
      <c r="O2313" t="s">
        <v>163</v>
      </c>
      <c r="P2313" t="s">
        <v>163</v>
      </c>
      <c r="Q2313" s="80" t="s">
        <v>163</v>
      </c>
      <c r="R2313" s="79"/>
      <c r="T2313" t="s">
        <v>163</v>
      </c>
      <c r="U2313" t="s">
        <v>163</v>
      </c>
      <c r="V2313" t="s">
        <v>163</v>
      </c>
    </row>
    <row r="2314" spans="2:22" x14ac:dyDescent="0.35">
      <c r="B2314" t="s">
        <v>163</v>
      </c>
      <c r="C2314" s="79" t="s">
        <v>163</v>
      </c>
      <c r="E2314" t="s">
        <v>163</v>
      </c>
      <c r="F2314" t="s">
        <v>163</v>
      </c>
      <c r="G2314" t="s">
        <v>163</v>
      </c>
      <c r="H2314" t="s">
        <v>163</v>
      </c>
      <c r="I2314" t="s">
        <v>163</v>
      </c>
      <c r="J2314" t="s">
        <v>163</v>
      </c>
      <c r="K2314" t="s">
        <v>163</v>
      </c>
      <c r="L2314" t="s">
        <v>163</v>
      </c>
      <c r="M2314" t="s">
        <v>163</v>
      </c>
      <c r="N2314" t="s">
        <v>163</v>
      </c>
      <c r="O2314" t="s">
        <v>163</v>
      </c>
      <c r="P2314" t="s">
        <v>163</v>
      </c>
      <c r="Q2314" s="80" t="s">
        <v>163</v>
      </c>
      <c r="R2314" s="79"/>
      <c r="T2314" t="s">
        <v>163</v>
      </c>
      <c r="U2314" t="s">
        <v>163</v>
      </c>
      <c r="V2314" t="s">
        <v>163</v>
      </c>
    </row>
    <row r="2315" spans="2:22" x14ac:dyDescent="0.35">
      <c r="B2315" t="s">
        <v>163</v>
      </c>
      <c r="C2315" s="79" t="s">
        <v>163</v>
      </c>
      <c r="E2315" t="s">
        <v>163</v>
      </c>
      <c r="F2315" t="s">
        <v>163</v>
      </c>
      <c r="G2315" t="s">
        <v>163</v>
      </c>
      <c r="H2315" t="s">
        <v>163</v>
      </c>
      <c r="I2315" t="s">
        <v>163</v>
      </c>
      <c r="J2315" t="s">
        <v>163</v>
      </c>
      <c r="K2315" t="s">
        <v>163</v>
      </c>
      <c r="L2315" t="s">
        <v>163</v>
      </c>
      <c r="M2315" t="s">
        <v>163</v>
      </c>
      <c r="N2315" t="s">
        <v>163</v>
      </c>
      <c r="O2315" t="s">
        <v>163</v>
      </c>
      <c r="P2315" t="s">
        <v>163</v>
      </c>
      <c r="Q2315" s="80" t="s">
        <v>163</v>
      </c>
      <c r="R2315" s="79"/>
      <c r="T2315" t="s">
        <v>163</v>
      </c>
      <c r="U2315" t="s">
        <v>163</v>
      </c>
      <c r="V2315" t="s">
        <v>163</v>
      </c>
    </row>
    <row r="2316" spans="2:22" x14ac:dyDescent="0.35">
      <c r="B2316" t="s">
        <v>163</v>
      </c>
      <c r="C2316" s="79" t="s">
        <v>163</v>
      </c>
      <c r="E2316" t="s">
        <v>163</v>
      </c>
      <c r="F2316" t="s">
        <v>163</v>
      </c>
      <c r="G2316" t="s">
        <v>163</v>
      </c>
      <c r="H2316" t="s">
        <v>163</v>
      </c>
      <c r="I2316" t="s">
        <v>163</v>
      </c>
      <c r="J2316" t="s">
        <v>163</v>
      </c>
      <c r="K2316" t="s">
        <v>163</v>
      </c>
      <c r="L2316" t="s">
        <v>163</v>
      </c>
      <c r="M2316" t="s">
        <v>163</v>
      </c>
      <c r="N2316" t="s">
        <v>163</v>
      </c>
      <c r="O2316" t="s">
        <v>163</v>
      </c>
      <c r="P2316" t="s">
        <v>163</v>
      </c>
      <c r="Q2316" s="80" t="s">
        <v>163</v>
      </c>
      <c r="R2316" s="79"/>
      <c r="T2316" t="s">
        <v>163</v>
      </c>
      <c r="U2316" t="s">
        <v>163</v>
      </c>
      <c r="V2316" t="s">
        <v>163</v>
      </c>
    </row>
    <row r="2317" spans="2:22" x14ac:dyDescent="0.35">
      <c r="B2317" t="s">
        <v>163</v>
      </c>
      <c r="C2317" s="79" t="s">
        <v>163</v>
      </c>
      <c r="E2317" t="s">
        <v>163</v>
      </c>
      <c r="F2317" t="s">
        <v>163</v>
      </c>
      <c r="G2317" t="s">
        <v>163</v>
      </c>
      <c r="H2317" t="s">
        <v>163</v>
      </c>
      <c r="I2317" t="s">
        <v>163</v>
      </c>
      <c r="J2317" t="s">
        <v>163</v>
      </c>
      <c r="K2317" t="s">
        <v>163</v>
      </c>
      <c r="L2317" t="s">
        <v>163</v>
      </c>
      <c r="M2317" t="s">
        <v>163</v>
      </c>
      <c r="N2317" t="s">
        <v>163</v>
      </c>
      <c r="O2317" t="s">
        <v>163</v>
      </c>
      <c r="P2317" t="s">
        <v>163</v>
      </c>
      <c r="Q2317" s="80" t="s">
        <v>163</v>
      </c>
      <c r="R2317" s="79"/>
      <c r="T2317" t="s">
        <v>163</v>
      </c>
      <c r="U2317" t="s">
        <v>163</v>
      </c>
      <c r="V2317" t="s">
        <v>163</v>
      </c>
    </row>
    <row r="2318" spans="2:22" x14ac:dyDescent="0.35">
      <c r="B2318" t="s">
        <v>163</v>
      </c>
      <c r="C2318" s="79" t="s">
        <v>163</v>
      </c>
      <c r="E2318" t="s">
        <v>163</v>
      </c>
      <c r="F2318" t="s">
        <v>163</v>
      </c>
      <c r="G2318" t="s">
        <v>163</v>
      </c>
      <c r="H2318" t="s">
        <v>163</v>
      </c>
      <c r="I2318" t="s">
        <v>163</v>
      </c>
      <c r="J2318" t="s">
        <v>163</v>
      </c>
      <c r="K2318" t="s">
        <v>163</v>
      </c>
      <c r="L2318" t="s">
        <v>163</v>
      </c>
      <c r="M2318" t="s">
        <v>163</v>
      </c>
      <c r="N2318" t="s">
        <v>163</v>
      </c>
      <c r="O2318" t="s">
        <v>163</v>
      </c>
      <c r="P2318" t="s">
        <v>163</v>
      </c>
      <c r="Q2318" s="80" t="s">
        <v>163</v>
      </c>
      <c r="R2318" s="79"/>
      <c r="T2318" t="s">
        <v>163</v>
      </c>
      <c r="U2318" t="s">
        <v>163</v>
      </c>
      <c r="V2318" t="s">
        <v>163</v>
      </c>
    </row>
    <row r="2319" spans="2:22" x14ac:dyDescent="0.35">
      <c r="B2319" t="s">
        <v>163</v>
      </c>
      <c r="C2319" s="79" t="s">
        <v>163</v>
      </c>
      <c r="E2319" t="s">
        <v>163</v>
      </c>
      <c r="F2319" t="s">
        <v>163</v>
      </c>
      <c r="G2319" t="s">
        <v>163</v>
      </c>
      <c r="H2319" t="s">
        <v>163</v>
      </c>
      <c r="I2319" t="s">
        <v>163</v>
      </c>
      <c r="J2319" t="s">
        <v>163</v>
      </c>
      <c r="K2319" t="s">
        <v>163</v>
      </c>
      <c r="L2319" t="s">
        <v>163</v>
      </c>
      <c r="M2319" t="s">
        <v>163</v>
      </c>
      <c r="N2319" t="s">
        <v>163</v>
      </c>
      <c r="O2319" t="s">
        <v>163</v>
      </c>
      <c r="P2319" t="s">
        <v>163</v>
      </c>
      <c r="Q2319" s="80" t="s">
        <v>163</v>
      </c>
      <c r="R2319" s="79"/>
      <c r="T2319" t="s">
        <v>163</v>
      </c>
      <c r="U2319" t="s">
        <v>163</v>
      </c>
      <c r="V2319" t="s">
        <v>163</v>
      </c>
    </row>
    <row r="2320" spans="2:22" x14ac:dyDescent="0.35">
      <c r="B2320" t="s">
        <v>163</v>
      </c>
      <c r="C2320" s="79" t="s">
        <v>163</v>
      </c>
      <c r="E2320" t="s">
        <v>163</v>
      </c>
      <c r="F2320" t="s">
        <v>163</v>
      </c>
      <c r="G2320" t="s">
        <v>163</v>
      </c>
      <c r="H2320" t="s">
        <v>163</v>
      </c>
      <c r="I2320" t="s">
        <v>163</v>
      </c>
      <c r="J2320" t="s">
        <v>163</v>
      </c>
      <c r="K2320" t="s">
        <v>163</v>
      </c>
      <c r="L2320" t="s">
        <v>163</v>
      </c>
      <c r="M2320" t="s">
        <v>163</v>
      </c>
      <c r="N2320" t="s">
        <v>163</v>
      </c>
      <c r="O2320" t="s">
        <v>163</v>
      </c>
      <c r="P2320" t="s">
        <v>163</v>
      </c>
      <c r="Q2320" s="80" t="s">
        <v>163</v>
      </c>
      <c r="R2320" s="79"/>
      <c r="T2320" t="s">
        <v>163</v>
      </c>
      <c r="U2320" t="s">
        <v>163</v>
      </c>
      <c r="V2320" t="s">
        <v>163</v>
      </c>
    </row>
    <row r="2321" spans="2:22" x14ac:dyDescent="0.35">
      <c r="B2321" t="s">
        <v>163</v>
      </c>
      <c r="C2321" s="79" t="s">
        <v>163</v>
      </c>
      <c r="E2321" t="s">
        <v>163</v>
      </c>
      <c r="F2321" t="s">
        <v>163</v>
      </c>
      <c r="G2321" t="s">
        <v>163</v>
      </c>
      <c r="H2321" t="s">
        <v>163</v>
      </c>
      <c r="I2321" t="s">
        <v>163</v>
      </c>
      <c r="J2321" t="s">
        <v>163</v>
      </c>
      <c r="K2321" t="s">
        <v>163</v>
      </c>
      <c r="L2321" t="s">
        <v>163</v>
      </c>
      <c r="M2321" t="s">
        <v>163</v>
      </c>
      <c r="N2321" t="s">
        <v>163</v>
      </c>
      <c r="O2321" t="s">
        <v>163</v>
      </c>
      <c r="P2321" t="s">
        <v>163</v>
      </c>
      <c r="Q2321" s="80" t="s">
        <v>163</v>
      </c>
      <c r="R2321" s="79"/>
      <c r="T2321" t="s">
        <v>163</v>
      </c>
      <c r="U2321" t="s">
        <v>163</v>
      </c>
      <c r="V2321" t="s">
        <v>163</v>
      </c>
    </row>
    <row r="2322" spans="2:22" x14ac:dyDescent="0.35">
      <c r="B2322" t="s">
        <v>163</v>
      </c>
      <c r="C2322" s="79" t="s">
        <v>163</v>
      </c>
      <c r="E2322" t="s">
        <v>163</v>
      </c>
      <c r="F2322" t="s">
        <v>163</v>
      </c>
      <c r="G2322" t="s">
        <v>163</v>
      </c>
      <c r="H2322" t="s">
        <v>163</v>
      </c>
      <c r="I2322" t="s">
        <v>163</v>
      </c>
      <c r="J2322" t="s">
        <v>163</v>
      </c>
      <c r="K2322" t="s">
        <v>163</v>
      </c>
      <c r="L2322" t="s">
        <v>163</v>
      </c>
      <c r="M2322" t="s">
        <v>163</v>
      </c>
      <c r="N2322" t="s">
        <v>163</v>
      </c>
      <c r="O2322" t="s">
        <v>163</v>
      </c>
      <c r="P2322" t="s">
        <v>163</v>
      </c>
      <c r="Q2322" s="80" t="s">
        <v>163</v>
      </c>
      <c r="R2322" s="79"/>
      <c r="T2322" t="s">
        <v>163</v>
      </c>
      <c r="U2322" t="s">
        <v>163</v>
      </c>
      <c r="V2322" t="s">
        <v>163</v>
      </c>
    </row>
    <row r="2323" spans="2:22" x14ac:dyDescent="0.35">
      <c r="B2323" t="s">
        <v>163</v>
      </c>
      <c r="C2323" s="79" t="s">
        <v>163</v>
      </c>
      <c r="E2323" t="s">
        <v>163</v>
      </c>
      <c r="F2323" t="s">
        <v>163</v>
      </c>
      <c r="G2323" t="s">
        <v>163</v>
      </c>
      <c r="H2323" t="s">
        <v>163</v>
      </c>
      <c r="I2323" t="s">
        <v>163</v>
      </c>
      <c r="J2323" t="s">
        <v>163</v>
      </c>
      <c r="K2323" t="s">
        <v>163</v>
      </c>
      <c r="L2323" t="s">
        <v>163</v>
      </c>
      <c r="M2323" t="s">
        <v>163</v>
      </c>
      <c r="N2323" t="s">
        <v>163</v>
      </c>
      <c r="O2323" t="s">
        <v>163</v>
      </c>
      <c r="P2323" t="s">
        <v>163</v>
      </c>
      <c r="Q2323" s="80" t="s">
        <v>163</v>
      </c>
      <c r="R2323" s="79"/>
      <c r="T2323" t="s">
        <v>163</v>
      </c>
      <c r="U2323" t="s">
        <v>163</v>
      </c>
      <c r="V2323" t="s">
        <v>163</v>
      </c>
    </row>
    <row r="2324" spans="2:22" x14ac:dyDescent="0.35">
      <c r="B2324" t="s">
        <v>163</v>
      </c>
      <c r="C2324" s="79" t="s">
        <v>163</v>
      </c>
      <c r="E2324" t="s">
        <v>163</v>
      </c>
      <c r="F2324" t="s">
        <v>163</v>
      </c>
      <c r="G2324" t="s">
        <v>163</v>
      </c>
      <c r="H2324" t="s">
        <v>163</v>
      </c>
      <c r="I2324" t="s">
        <v>163</v>
      </c>
      <c r="J2324" t="s">
        <v>163</v>
      </c>
      <c r="K2324" t="s">
        <v>163</v>
      </c>
      <c r="L2324" t="s">
        <v>163</v>
      </c>
      <c r="M2324" t="s">
        <v>163</v>
      </c>
      <c r="N2324" t="s">
        <v>163</v>
      </c>
      <c r="O2324" t="s">
        <v>163</v>
      </c>
      <c r="P2324" t="s">
        <v>163</v>
      </c>
      <c r="Q2324" s="80" t="s">
        <v>163</v>
      </c>
      <c r="R2324" s="79"/>
      <c r="T2324" t="s">
        <v>163</v>
      </c>
      <c r="U2324" t="s">
        <v>163</v>
      </c>
      <c r="V2324" t="s">
        <v>163</v>
      </c>
    </row>
    <row r="2325" spans="2:22" x14ac:dyDescent="0.35">
      <c r="B2325" t="s">
        <v>163</v>
      </c>
      <c r="C2325" s="79" t="s">
        <v>163</v>
      </c>
      <c r="E2325" t="s">
        <v>163</v>
      </c>
      <c r="F2325" t="s">
        <v>163</v>
      </c>
      <c r="G2325" t="s">
        <v>163</v>
      </c>
      <c r="H2325" t="s">
        <v>163</v>
      </c>
      <c r="I2325" t="s">
        <v>163</v>
      </c>
      <c r="J2325" t="s">
        <v>163</v>
      </c>
      <c r="K2325" t="s">
        <v>163</v>
      </c>
      <c r="L2325" t="s">
        <v>163</v>
      </c>
      <c r="M2325" t="s">
        <v>163</v>
      </c>
      <c r="N2325" t="s">
        <v>163</v>
      </c>
      <c r="O2325" t="s">
        <v>163</v>
      </c>
      <c r="P2325" t="s">
        <v>163</v>
      </c>
      <c r="Q2325" s="80" t="s">
        <v>163</v>
      </c>
      <c r="R2325" s="79"/>
      <c r="T2325" t="s">
        <v>163</v>
      </c>
      <c r="U2325" t="s">
        <v>163</v>
      </c>
      <c r="V2325" t="s">
        <v>163</v>
      </c>
    </row>
    <row r="2326" spans="2:22" x14ac:dyDescent="0.35">
      <c r="B2326" t="s">
        <v>163</v>
      </c>
      <c r="C2326" s="79" t="s">
        <v>163</v>
      </c>
      <c r="E2326" t="s">
        <v>163</v>
      </c>
      <c r="F2326" t="s">
        <v>163</v>
      </c>
      <c r="G2326" t="s">
        <v>163</v>
      </c>
      <c r="H2326" t="s">
        <v>163</v>
      </c>
      <c r="I2326" t="s">
        <v>163</v>
      </c>
      <c r="J2326" t="s">
        <v>163</v>
      </c>
      <c r="K2326" t="s">
        <v>163</v>
      </c>
      <c r="L2326" t="s">
        <v>163</v>
      </c>
      <c r="M2326" t="s">
        <v>163</v>
      </c>
      <c r="N2326" t="s">
        <v>163</v>
      </c>
      <c r="O2326" t="s">
        <v>163</v>
      </c>
      <c r="P2326" t="s">
        <v>163</v>
      </c>
      <c r="Q2326" s="80" t="s">
        <v>163</v>
      </c>
      <c r="R2326" s="79"/>
      <c r="T2326" t="s">
        <v>163</v>
      </c>
      <c r="U2326" t="s">
        <v>163</v>
      </c>
      <c r="V2326" t="s">
        <v>163</v>
      </c>
    </row>
    <row r="2327" spans="2:22" x14ac:dyDescent="0.35">
      <c r="B2327" t="s">
        <v>163</v>
      </c>
      <c r="C2327" s="79" t="s">
        <v>163</v>
      </c>
      <c r="E2327" t="s">
        <v>163</v>
      </c>
      <c r="F2327" t="s">
        <v>163</v>
      </c>
      <c r="G2327" t="s">
        <v>163</v>
      </c>
      <c r="H2327" t="s">
        <v>163</v>
      </c>
      <c r="I2327" t="s">
        <v>163</v>
      </c>
      <c r="J2327" t="s">
        <v>163</v>
      </c>
      <c r="K2327" t="s">
        <v>163</v>
      </c>
      <c r="L2327" t="s">
        <v>163</v>
      </c>
      <c r="M2327" t="s">
        <v>163</v>
      </c>
      <c r="N2327" t="s">
        <v>163</v>
      </c>
      <c r="O2327" t="s">
        <v>163</v>
      </c>
      <c r="P2327" t="s">
        <v>163</v>
      </c>
      <c r="Q2327" s="80" t="s">
        <v>163</v>
      </c>
      <c r="R2327" s="79"/>
      <c r="T2327" t="s">
        <v>163</v>
      </c>
      <c r="U2327" t="s">
        <v>163</v>
      </c>
      <c r="V2327" t="s">
        <v>163</v>
      </c>
    </row>
    <row r="2328" spans="2:22" x14ac:dyDescent="0.35">
      <c r="B2328" t="s">
        <v>163</v>
      </c>
      <c r="C2328" s="79" t="s">
        <v>163</v>
      </c>
      <c r="E2328" t="s">
        <v>163</v>
      </c>
      <c r="F2328" t="s">
        <v>163</v>
      </c>
      <c r="G2328" t="s">
        <v>163</v>
      </c>
      <c r="H2328" t="s">
        <v>163</v>
      </c>
      <c r="I2328" t="s">
        <v>163</v>
      </c>
      <c r="J2328" t="s">
        <v>163</v>
      </c>
      <c r="K2328" t="s">
        <v>163</v>
      </c>
      <c r="L2328" t="s">
        <v>163</v>
      </c>
      <c r="M2328" t="s">
        <v>163</v>
      </c>
      <c r="N2328" t="s">
        <v>163</v>
      </c>
      <c r="O2328" t="s">
        <v>163</v>
      </c>
      <c r="P2328" t="s">
        <v>163</v>
      </c>
      <c r="Q2328" s="80" t="s">
        <v>163</v>
      </c>
      <c r="R2328" s="79"/>
      <c r="T2328" t="s">
        <v>163</v>
      </c>
      <c r="U2328" t="s">
        <v>163</v>
      </c>
      <c r="V2328" t="s">
        <v>163</v>
      </c>
    </row>
    <row r="2329" spans="2:22" x14ac:dyDescent="0.35">
      <c r="B2329" t="s">
        <v>163</v>
      </c>
      <c r="C2329" s="79" t="s">
        <v>163</v>
      </c>
      <c r="E2329" t="s">
        <v>163</v>
      </c>
      <c r="F2329" t="s">
        <v>163</v>
      </c>
      <c r="G2329" t="s">
        <v>163</v>
      </c>
      <c r="H2329" t="s">
        <v>163</v>
      </c>
      <c r="I2329" t="s">
        <v>163</v>
      </c>
      <c r="J2329" t="s">
        <v>163</v>
      </c>
      <c r="K2329" t="s">
        <v>163</v>
      </c>
      <c r="L2329" t="s">
        <v>163</v>
      </c>
      <c r="M2329" t="s">
        <v>163</v>
      </c>
      <c r="N2329" t="s">
        <v>163</v>
      </c>
      <c r="O2329" t="s">
        <v>163</v>
      </c>
      <c r="P2329" t="s">
        <v>163</v>
      </c>
      <c r="Q2329" s="80" t="s">
        <v>163</v>
      </c>
      <c r="R2329" s="79"/>
      <c r="T2329" t="s">
        <v>163</v>
      </c>
      <c r="U2329" t="s">
        <v>163</v>
      </c>
      <c r="V2329" t="s">
        <v>163</v>
      </c>
    </row>
    <row r="2330" spans="2:22" x14ac:dyDescent="0.35">
      <c r="B2330" t="s">
        <v>163</v>
      </c>
      <c r="C2330" s="79" t="s">
        <v>163</v>
      </c>
      <c r="E2330" t="s">
        <v>163</v>
      </c>
      <c r="F2330" t="s">
        <v>163</v>
      </c>
      <c r="G2330" t="s">
        <v>163</v>
      </c>
      <c r="H2330" t="s">
        <v>163</v>
      </c>
      <c r="I2330" t="s">
        <v>163</v>
      </c>
      <c r="J2330" t="s">
        <v>163</v>
      </c>
      <c r="K2330" t="s">
        <v>163</v>
      </c>
      <c r="L2330" t="s">
        <v>163</v>
      </c>
      <c r="M2330" t="s">
        <v>163</v>
      </c>
      <c r="N2330" t="s">
        <v>163</v>
      </c>
      <c r="O2330" t="s">
        <v>163</v>
      </c>
      <c r="P2330" t="s">
        <v>163</v>
      </c>
      <c r="Q2330" s="80" t="s">
        <v>163</v>
      </c>
      <c r="R2330" s="79"/>
      <c r="T2330" t="s">
        <v>163</v>
      </c>
      <c r="U2330" t="s">
        <v>163</v>
      </c>
      <c r="V2330" t="s">
        <v>163</v>
      </c>
    </row>
    <row r="2331" spans="2:22" x14ac:dyDescent="0.35">
      <c r="B2331" t="s">
        <v>163</v>
      </c>
      <c r="C2331" s="79" t="s">
        <v>163</v>
      </c>
      <c r="E2331" t="s">
        <v>163</v>
      </c>
      <c r="F2331" t="s">
        <v>163</v>
      </c>
      <c r="G2331" t="s">
        <v>163</v>
      </c>
      <c r="H2331" t="s">
        <v>163</v>
      </c>
      <c r="I2331" t="s">
        <v>163</v>
      </c>
      <c r="J2331" t="s">
        <v>163</v>
      </c>
      <c r="K2331" t="s">
        <v>163</v>
      </c>
      <c r="L2331" t="s">
        <v>163</v>
      </c>
      <c r="M2331" t="s">
        <v>163</v>
      </c>
      <c r="N2331" t="s">
        <v>163</v>
      </c>
      <c r="O2331" t="s">
        <v>163</v>
      </c>
      <c r="P2331" t="s">
        <v>163</v>
      </c>
      <c r="Q2331" s="80" t="s">
        <v>163</v>
      </c>
      <c r="R2331" s="79"/>
      <c r="T2331" t="s">
        <v>163</v>
      </c>
      <c r="U2331" t="s">
        <v>163</v>
      </c>
      <c r="V2331" t="s">
        <v>163</v>
      </c>
    </row>
    <row r="2332" spans="2:22" x14ac:dyDescent="0.35">
      <c r="B2332" t="s">
        <v>163</v>
      </c>
      <c r="C2332" s="79" t="s">
        <v>163</v>
      </c>
      <c r="E2332" t="s">
        <v>163</v>
      </c>
      <c r="F2332" t="s">
        <v>163</v>
      </c>
      <c r="G2332" t="s">
        <v>163</v>
      </c>
      <c r="H2332" t="s">
        <v>163</v>
      </c>
      <c r="I2332" t="s">
        <v>163</v>
      </c>
      <c r="J2332" t="s">
        <v>163</v>
      </c>
      <c r="K2332" t="s">
        <v>163</v>
      </c>
      <c r="L2332" t="s">
        <v>163</v>
      </c>
      <c r="M2332" t="s">
        <v>163</v>
      </c>
      <c r="N2332" t="s">
        <v>163</v>
      </c>
      <c r="O2332" t="s">
        <v>163</v>
      </c>
      <c r="P2332" t="s">
        <v>163</v>
      </c>
      <c r="Q2332" s="80" t="s">
        <v>163</v>
      </c>
      <c r="R2332" s="79"/>
      <c r="T2332" t="s">
        <v>163</v>
      </c>
      <c r="U2332" t="s">
        <v>163</v>
      </c>
      <c r="V2332" t="s">
        <v>163</v>
      </c>
    </row>
    <row r="2333" spans="2:22" x14ac:dyDescent="0.35">
      <c r="B2333" t="s">
        <v>163</v>
      </c>
      <c r="C2333" s="79" t="s">
        <v>163</v>
      </c>
      <c r="E2333" t="s">
        <v>163</v>
      </c>
      <c r="F2333" t="s">
        <v>163</v>
      </c>
      <c r="G2333" t="s">
        <v>163</v>
      </c>
      <c r="H2333" t="s">
        <v>163</v>
      </c>
      <c r="I2333" t="s">
        <v>163</v>
      </c>
      <c r="J2333" t="s">
        <v>163</v>
      </c>
      <c r="K2333" t="s">
        <v>163</v>
      </c>
      <c r="L2333" t="s">
        <v>163</v>
      </c>
      <c r="M2333" t="s">
        <v>163</v>
      </c>
      <c r="N2333" t="s">
        <v>163</v>
      </c>
      <c r="O2333" t="s">
        <v>163</v>
      </c>
      <c r="P2333" t="s">
        <v>163</v>
      </c>
      <c r="Q2333" s="80" t="s">
        <v>163</v>
      </c>
      <c r="R2333" s="79"/>
      <c r="T2333" t="s">
        <v>163</v>
      </c>
      <c r="U2333" t="s">
        <v>163</v>
      </c>
      <c r="V2333" t="s">
        <v>163</v>
      </c>
    </row>
    <row r="2334" spans="2:22" x14ac:dyDescent="0.35">
      <c r="B2334" t="s">
        <v>163</v>
      </c>
      <c r="C2334" s="79" t="s">
        <v>163</v>
      </c>
      <c r="E2334" t="s">
        <v>163</v>
      </c>
      <c r="F2334" t="s">
        <v>163</v>
      </c>
      <c r="G2334" t="s">
        <v>163</v>
      </c>
      <c r="H2334" t="s">
        <v>163</v>
      </c>
      <c r="I2334" t="s">
        <v>163</v>
      </c>
      <c r="J2334" t="s">
        <v>163</v>
      </c>
      <c r="K2334" t="s">
        <v>163</v>
      </c>
      <c r="L2334" t="s">
        <v>163</v>
      </c>
      <c r="M2334" t="s">
        <v>163</v>
      </c>
      <c r="N2334" t="s">
        <v>163</v>
      </c>
      <c r="O2334" t="s">
        <v>163</v>
      </c>
      <c r="P2334" t="s">
        <v>163</v>
      </c>
      <c r="Q2334" s="80" t="s">
        <v>163</v>
      </c>
      <c r="R2334" s="79"/>
      <c r="T2334" t="s">
        <v>163</v>
      </c>
      <c r="U2334" t="s">
        <v>163</v>
      </c>
      <c r="V2334" t="s">
        <v>163</v>
      </c>
    </row>
    <row r="2335" spans="2:22" x14ac:dyDescent="0.35">
      <c r="B2335" t="s">
        <v>163</v>
      </c>
      <c r="C2335" s="79" t="s">
        <v>163</v>
      </c>
      <c r="E2335" t="s">
        <v>163</v>
      </c>
      <c r="F2335" t="s">
        <v>163</v>
      </c>
      <c r="G2335" t="s">
        <v>163</v>
      </c>
      <c r="H2335" t="s">
        <v>163</v>
      </c>
      <c r="I2335" t="s">
        <v>163</v>
      </c>
      <c r="J2335" t="s">
        <v>163</v>
      </c>
      <c r="K2335" t="s">
        <v>163</v>
      </c>
      <c r="L2335" t="s">
        <v>163</v>
      </c>
      <c r="M2335" t="s">
        <v>163</v>
      </c>
      <c r="N2335" t="s">
        <v>163</v>
      </c>
      <c r="O2335" t="s">
        <v>163</v>
      </c>
      <c r="P2335" t="s">
        <v>163</v>
      </c>
      <c r="Q2335" s="80" t="s">
        <v>163</v>
      </c>
      <c r="R2335" s="79"/>
      <c r="T2335" t="s">
        <v>163</v>
      </c>
      <c r="U2335" t="s">
        <v>163</v>
      </c>
      <c r="V2335" t="s">
        <v>163</v>
      </c>
    </row>
    <row r="2336" spans="2:22" x14ac:dyDescent="0.35">
      <c r="B2336" t="s">
        <v>163</v>
      </c>
      <c r="C2336" s="79" t="s">
        <v>163</v>
      </c>
      <c r="E2336" t="s">
        <v>163</v>
      </c>
      <c r="F2336" t="s">
        <v>163</v>
      </c>
      <c r="G2336" t="s">
        <v>163</v>
      </c>
      <c r="H2336" t="s">
        <v>163</v>
      </c>
      <c r="I2336" t="s">
        <v>163</v>
      </c>
      <c r="J2336" t="s">
        <v>163</v>
      </c>
      <c r="K2336" t="s">
        <v>163</v>
      </c>
      <c r="L2336" t="s">
        <v>163</v>
      </c>
      <c r="M2336" t="s">
        <v>163</v>
      </c>
      <c r="N2336" t="s">
        <v>163</v>
      </c>
      <c r="O2336" t="s">
        <v>163</v>
      </c>
      <c r="P2336" t="s">
        <v>163</v>
      </c>
      <c r="Q2336" s="80" t="s">
        <v>163</v>
      </c>
      <c r="R2336" s="79"/>
      <c r="T2336" t="s">
        <v>163</v>
      </c>
      <c r="U2336" t="s">
        <v>163</v>
      </c>
      <c r="V2336" t="s">
        <v>163</v>
      </c>
    </row>
    <row r="2337" spans="2:22" x14ac:dyDescent="0.35">
      <c r="B2337" t="s">
        <v>163</v>
      </c>
      <c r="C2337" s="79" t="s">
        <v>163</v>
      </c>
      <c r="E2337" t="s">
        <v>163</v>
      </c>
      <c r="F2337" t="s">
        <v>163</v>
      </c>
      <c r="G2337" t="s">
        <v>163</v>
      </c>
      <c r="H2337" t="s">
        <v>163</v>
      </c>
      <c r="I2337" t="s">
        <v>163</v>
      </c>
      <c r="J2337" t="s">
        <v>163</v>
      </c>
      <c r="K2337" t="s">
        <v>163</v>
      </c>
      <c r="L2337" t="s">
        <v>163</v>
      </c>
      <c r="M2337" t="s">
        <v>163</v>
      </c>
      <c r="N2337" t="s">
        <v>163</v>
      </c>
      <c r="O2337" t="s">
        <v>163</v>
      </c>
      <c r="P2337" t="s">
        <v>163</v>
      </c>
      <c r="Q2337" s="80" t="s">
        <v>163</v>
      </c>
      <c r="R2337" s="79"/>
      <c r="T2337" t="s">
        <v>163</v>
      </c>
      <c r="U2337" t="s">
        <v>163</v>
      </c>
      <c r="V2337" t="s">
        <v>163</v>
      </c>
    </row>
    <row r="2338" spans="2:22" x14ac:dyDescent="0.35">
      <c r="B2338" t="s">
        <v>163</v>
      </c>
      <c r="C2338" s="79" t="s">
        <v>163</v>
      </c>
      <c r="E2338" t="s">
        <v>163</v>
      </c>
      <c r="F2338" t="s">
        <v>163</v>
      </c>
      <c r="G2338" t="s">
        <v>163</v>
      </c>
      <c r="H2338" t="s">
        <v>163</v>
      </c>
      <c r="I2338" t="s">
        <v>163</v>
      </c>
      <c r="J2338" t="s">
        <v>163</v>
      </c>
      <c r="K2338" t="s">
        <v>163</v>
      </c>
      <c r="L2338" t="s">
        <v>163</v>
      </c>
      <c r="M2338" t="s">
        <v>163</v>
      </c>
      <c r="N2338" t="s">
        <v>163</v>
      </c>
      <c r="O2338" t="s">
        <v>163</v>
      </c>
      <c r="P2338" t="s">
        <v>163</v>
      </c>
      <c r="Q2338" s="80" t="s">
        <v>163</v>
      </c>
      <c r="R2338" s="79"/>
      <c r="T2338" t="s">
        <v>163</v>
      </c>
      <c r="U2338" t="s">
        <v>163</v>
      </c>
      <c r="V2338" t="s">
        <v>163</v>
      </c>
    </row>
    <row r="2339" spans="2:22" x14ac:dyDescent="0.35">
      <c r="B2339" t="s">
        <v>163</v>
      </c>
      <c r="C2339" s="79" t="s">
        <v>163</v>
      </c>
      <c r="E2339" t="s">
        <v>163</v>
      </c>
      <c r="F2339" t="s">
        <v>163</v>
      </c>
      <c r="G2339" t="s">
        <v>163</v>
      </c>
      <c r="H2339" t="s">
        <v>163</v>
      </c>
      <c r="I2339" t="s">
        <v>163</v>
      </c>
      <c r="J2339" t="s">
        <v>163</v>
      </c>
      <c r="K2339" t="s">
        <v>163</v>
      </c>
      <c r="L2339" t="s">
        <v>163</v>
      </c>
      <c r="M2339" t="s">
        <v>163</v>
      </c>
      <c r="N2339" t="s">
        <v>163</v>
      </c>
      <c r="O2339" t="s">
        <v>163</v>
      </c>
      <c r="P2339" t="s">
        <v>163</v>
      </c>
      <c r="Q2339" s="80" t="s">
        <v>163</v>
      </c>
      <c r="R2339" s="79"/>
      <c r="T2339" t="s">
        <v>163</v>
      </c>
      <c r="U2339" t="s">
        <v>163</v>
      </c>
      <c r="V2339" t="s">
        <v>163</v>
      </c>
    </row>
    <row r="2340" spans="2:22" x14ac:dyDescent="0.35">
      <c r="B2340" t="s">
        <v>163</v>
      </c>
      <c r="C2340" s="79" t="s">
        <v>163</v>
      </c>
      <c r="E2340" t="s">
        <v>163</v>
      </c>
      <c r="F2340" t="s">
        <v>163</v>
      </c>
      <c r="G2340" t="s">
        <v>163</v>
      </c>
      <c r="H2340" t="s">
        <v>163</v>
      </c>
      <c r="I2340" t="s">
        <v>163</v>
      </c>
      <c r="J2340" t="s">
        <v>163</v>
      </c>
      <c r="K2340" t="s">
        <v>163</v>
      </c>
      <c r="L2340" t="s">
        <v>163</v>
      </c>
      <c r="M2340" t="s">
        <v>163</v>
      </c>
      <c r="N2340" t="s">
        <v>163</v>
      </c>
      <c r="O2340" t="s">
        <v>163</v>
      </c>
      <c r="P2340" t="s">
        <v>163</v>
      </c>
      <c r="Q2340" s="80" t="s">
        <v>163</v>
      </c>
      <c r="R2340" s="79"/>
      <c r="T2340" t="s">
        <v>163</v>
      </c>
      <c r="U2340" t="s">
        <v>163</v>
      </c>
      <c r="V2340" t="s">
        <v>163</v>
      </c>
    </row>
    <row r="2341" spans="2:22" x14ac:dyDescent="0.35">
      <c r="B2341" t="s">
        <v>163</v>
      </c>
      <c r="C2341" s="79" t="s">
        <v>163</v>
      </c>
      <c r="E2341" t="s">
        <v>163</v>
      </c>
      <c r="F2341" t="s">
        <v>163</v>
      </c>
      <c r="G2341" t="s">
        <v>163</v>
      </c>
      <c r="H2341" t="s">
        <v>163</v>
      </c>
      <c r="I2341" t="s">
        <v>163</v>
      </c>
      <c r="J2341" t="s">
        <v>163</v>
      </c>
      <c r="K2341" t="s">
        <v>163</v>
      </c>
      <c r="L2341" t="s">
        <v>163</v>
      </c>
      <c r="M2341" t="s">
        <v>163</v>
      </c>
      <c r="N2341" t="s">
        <v>163</v>
      </c>
      <c r="O2341" t="s">
        <v>163</v>
      </c>
      <c r="P2341" t="s">
        <v>163</v>
      </c>
      <c r="Q2341" s="80" t="s">
        <v>163</v>
      </c>
      <c r="R2341" s="79"/>
      <c r="T2341" t="s">
        <v>163</v>
      </c>
      <c r="U2341" t="s">
        <v>163</v>
      </c>
      <c r="V2341" t="s">
        <v>163</v>
      </c>
    </row>
    <row r="2342" spans="2:22" x14ac:dyDescent="0.35">
      <c r="B2342" t="s">
        <v>163</v>
      </c>
      <c r="C2342" s="79" t="s">
        <v>163</v>
      </c>
      <c r="E2342" t="s">
        <v>163</v>
      </c>
      <c r="F2342" t="s">
        <v>163</v>
      </c>
      <c r="G2342" t="s">
        <v>163</v>
      </c>
      <c r="H2342" t="s">
        <v>163</v>
      </c>
      <c r="I2342" t="s">
        <v>163</v>
      </c>
      <c r="J2342" t="s">
        <v>163</v>
      </c>
      <c r="K2342" t="s">
        <v>163</v>
      </c>
      <c r="L2342" t="s">
        <v>163</v>
      </c>
      <c r="M2342" t="s">
        <v>163</v>
      </c>
      <c r="N2342" t="s">
        <v>163</v>
      </c>
      <c r="O2342" t="s">
        <v>163</v>
      </c>
      <c r="P2342" t="s">
        <v>163</v>
      </c>
      <c r="Q2342" s="80" t="s">
        <v>163</v>
      </c>
      <c r="R2342" s="79"/>
      <c r="T2342" t="s">
        <v>163</v>
      </c>
      <c r="U2342" t="s">
        <v>163</v>
      </c>
      <c r="V2342" t="s">
        <v>163</v>
      </c>
    </row>
    <row r="2343" spans="2:22" x14ac:dyDescent="0.35">
      <c r="B2343" t="s">
        <v>163</v>
      </c>
      <c r="C2343" s="79" t="s">
        <v>163</v>
      </c>
      <c r="E2343" t="s">
        <v>163</v>
      </c>
      <c r="F2343" t="s">
        <v>163</v>
      </c>
      <c r="G2343" t="s">
        <v>163</v>
      </c>
      <c r="H2343" t="s">
        <v>163</v>
      </c>
      <c r="I2343" t="s">
        <v>163</v>
      </c>
      <c r="J2343" t="s">
        <v>163</v>
      </c>
      <c r="K2343" t="s">
        <v>163</v>
      </c>
      <c r="L2343" t="s">
        <v>163</v>
      </c>
      <c r="M2343" t="s">
        <v>163</v>
      </c>
      <c r="N2343" t="s">
        <v>163</v>
      </c>
      <c r="O2343" t="s">
        <v>163</v>
      </c>
      <c r="P2343" t="s">
        <v>163</v>
      </c>
      <c r="Q2343" s="80" t="s">
        <v>163</v>
      </c>
      <c r="R2343" s="79"/>
      <c r="T2343" t="s">
        <v>163</v>
      </c>
      <c r="U2343" t="s">
        <v>163</v>
      </c>
      <c r="V2343" t="s">
        <v>163</v>
      </c>
    </row>
    <row r="2344" spans="2:22" x14ac:dyDescent="0.35">
      <c r="B2344" t="s">
        <v>163</v>
      </c>
      <c r="C2344" s="79" t="s">
        <v>163</v>
      </c>
      <c r="E2344" t="s">
        <v>163</v>
      </c>
      <c r="F2344" t="s">
        <v>163</v>
      </c>
      <c r="G2344" t="s">
        <v>163</v>
      </c>
      <c r="H2344" t="s">
        <v>163</v>
      </c>
      <c r="I2344" t="s">
        <v>163</v>
      </c>
      <c r="J2344" t="s">
        <v>163</v>
      </c>
      <c r="K2344" t="s">
        <v>163</v>
      </c>
      <c r="L2344" t="s">
        <v>163</v>
      </c>
      <c r="M2344" t="s">
        <v>163</v>
      </c>
      <c r="N2344" t="s">
        <v>163</v>
      </c>
      <c r="O2344" t="s">
        <v>163</v>
      </c>
      <c r="P2344" t="s">
        <v>163</v>
      </c>
      <c r="Q2344" s="80" t="s">
        <v>163</v>
      </c>
      <c r="R2344" s="79"/>
      <c r="T2344" t="s">
        <v>163</v>
      </c>
      <c r="U2344" t="s">
        <v>163</v>
      </c>
      <c r="V2344" t="s">
        <v>163</v>
      </c>
    </row>
    <row r="2345" spans="2:22" x14ac:dyDescent="0.35">
      <c r="B2345" t="s">
        <v>163</v>
      </c>
      <c r="C2345" s="79" t="s">
        <v>163</v>
      </c>
      <c r="E2345" t="s">
        <v>163</v>
      </c>
      <c r="F2345" t="s">
        <v>163</v>
      </c>
      <c r="G2345" t="s">
        <v>163</v>
      </c>
      <c r="H2345" t="s">
        <v>163</v>
      </c>
      <c r="I2345" t="s">
        <v>163</v>
      </c>
      <c r="J2345" t="s">
        <v>163</v>
      </c>
      <c r="K2345" t="s">
        <v>163</v>
      </c>
      <c r="L2345" t="s">
        <v>163</v>
      </c>
      <c r="M2345" t="s">
        <v>163</v>
      </c>
      <c r="N2345" t="s">
        <v>163</v>
      </c>
      <c r="O2345" t="s">
        <v>163</v>
      </c>
      <c r="P2345" t="s">
        <v>163</v>
      </c>
      <c r="Q2345" s="80" t="s">
        <v>163</v>
      </c>
      <c r="R2345" s="79"/>
      <c r="T2345" t="s">
        <v>163</v>
      </c>
      <c r="U2345" t="s">
        <v>163</v>
      </c>
      <c r="V2345" t="s">
        <v>163</v>
      </c>
    </row>
    <row r="2346" spans="2:22" x14ac:dyDescent="0.35">
      <c r="B2346" t="s">
        <v>163</v>
      </c>
      <c r="C2346" s="79" t="s">
        <v>163</v>
      </c>
      <c r="E2346" t="s">
        <v>163</v>
      </c>
      <c r="F2346" t="s">
        <v>163</v>
      </c>
      <c r="G2346" t="s">
        <v>163</v>
      </c>
      <c r="H2346" t="s">
        <v>163</v>
      </c>
      <c r="I2346" t="s">
        <v>163</v>
      </c>
      <c r="J2346" t="s">
        <v>163</v>
      </c>
      <c r="K2346" t="s">
        <v>163</v>
      </c>
      <c r="L2346" t="s">
        <v>163</v>
      </c>
      <c r="M2346" t="s">
        <v>163</v>
      </c>
      <c r="N2346" t="s">
        <v>163</v>
      </c>
      <c r="O2346" t="s">
        <v>163</v>
      </c>
      <c r="P2346" t="s">
        <v>163</v>
      </c>
      <c r="Q2346" s="80" t="s">
        <v>163</v>
      </c>
      <c r="R2346" s="79"/>
      <c r="T2346" t="s">
        <v>163</v>
      </c>
      <c r="U2346" t="s">
        <v>163</v>
      </c>
      <c r="V2346" t="s">
        <v>163</v>
      </c>
    </row>
    <row r="2347" spans="2:22" x14ac:dyDescent="0.35">
      <c r="B2347" t="s">
        <v>163</v>
      </c>
      <c r="C2347" s="79" t="s">
        <v>163</v>
      </c>
      <c r="E2347" t="s">
        <v>163</v>
      </c>
      <c r="F2347" t="s">
        <v>163</v>
      </c>
      <c r="G2347" t="s">
        <v>163</v>
      </c>
      <c r="H2347" t="s">
        <v>163</v>
      </c>
      <c r="I2347" t="s">
        <v>163</v>
      </c>
      <c r="J2347" t="s">
        <v>163</v>
      </c>
      <c r="K2347" t="s">
        <v>163</v>
      </c>
      <c r="L2347" t="s">
        <v>163</v>
      </c>
      <c r="M2347" t="s">
        <v>163</v>
      </c>
      <c r="N2347" t="s">
        <v>163</v>
      </c>
      <c r="O2347" t="s">
        <v>163</v>
      </c>
      <c r="P2347" t="s">
        <v>163</v>
      </c>
      <c r="Q2347" s="80" t="s">
        <v>163</v>
      </c>
      <c r="R2347" s="79"/>
      <c r="T2347" t="s">
        <v>163</v>
      </c>
      <c r="U2347" t="s">
        <v>163</v>
      </c>
      <c r="V2347" t="s">
        <v>163</v>
      </c>
    </row>
    <row r="2348" spans="2:22" x14ac:dyDescent="0.35">
      <c r="B2348" t="s">
        <v>163</v>
      </c>
      <c r="C2348" s="79" t="s">
        <v>163</v>
      </c>
      <c r="E2348" t="s">
        <v>163</v>
      </c>
      <c r="F2348" t="s">
        <v>163</v>
      </c>
      <c r="G2348" t="s">
        <v>163</v>
      </c>
      <c r="H2348" t="s">
        <v>163</v>
      </c>
      <c r="I2348" t="s">
        <v>163</v>
      </c>
      <c r="J2348" t="s">
        <v>163</v>
      </c>
      <c r="K2348" t="s">
        <v>163</v>
      </c>
      <c r="L2348" t="s">
        <v>163</v>
      </c>
      <c r="M2348" t="s">
        <v>163</v>
      </c>
      <c r="N2348" t="s">
        <v>163</v>
      </c>
      <c r="O2348" t="s">
        <v>163</v>
      </c>
      <c r="P2348" t="s">
        <v>163</v>
      </c>
      <c r="Q2348" s="80" t="s">
        <v>163</v>
      </c>
      <c r="R2348" s="79"/>
      <c r="T2348" t="s">
        <v>163</v>
      </c>
      <c r="U2348" t="s">
        <v>163</v>
      </c>
      <c r="V2348" t="s">
        <v>163</v>
      </c>
    </row>
    <row r="2349" spans="2:22" x14ac:dyDescent="0.35">
      <c r="B2349" t="s">
        <v>163</v>
      </c>
      <c r="C2349" s="79" t="s">
        <v>163</v>
      </c>
      <c r="E2349" t="s">
        <v>163</v>
      </c>
      <c r="F2349" t="s">
        <v>163</v>
      </c>
      <c r="G2349" t="s">
        <v>163</v>
      </c>
      <c r="H2349" t="s">
        <v>163</v>
      </c>
      <c r="I2349" t="s">
        <v>163</v>
      </c>
      <c r="J2349" t="s">
        <v>163</v>
      </c>
      <c r="K2349" t="s">
        <v>163</v>
      </c>
      <c r="L2349" t="s">
        <v>163</v>
      </c>
      <c r="M2349" t="s">
        <v>163</v>
      </c>
      <c r="N2349" t="s">
        <v>163</v>
      </c>
      <c r="O2349" t="s">
        <v>163</v>
      </c>
      <c r="P2349" t="s">
        <v>163</v>
      </c>
      <c r="Q2349" s="80" t="s">
        <v>163</v>
      </c>
      <c r="R2349" s="79"/>
      <c r="T2349" t="s">
        <v>163</v>
      </c>
      <c r="U2349" t="s">
        <v>163</v>
      </c>
      <c r="V2349" t="s">
        <v>163</v>
      </c>
    </row>
    <row r="2350" spans="2:22" x14ac:dyDescent="0.35">
      <c r="B2350" t="s">
        <v>163</v>
      </c>
      <c r="C2350" s="79" t="s">
        <v>163</v>
      </c>
      <c r="E2350" t="s">
        <v>163</v>
      </c>
      <c r="F2350" t="s">
        <v>163</v>
      </c>
      <c r="G2350" t="s">
        <v>163</v>
      </c>
      <c r="H2350" t="s">
        <v>163</v>
      </c>
      <c r="I2350" t="s">
        <v>163</v>
      </c>
      <c r="J2350" t="s">
        <v>163</v>
      </c>
      <c r="K2350" t="s">
        <v>163</v>
      </c>
      <c r="L2350" t="s">
        <v>163</v>
      </c>
      <c r="M2350" t="s">
        <v>163</v>
      </c>
      <c r="N2350" t="s">
        <v>163</v>
      </c>
      <c r="O2350" t="s">
        <v>163</v>
      </c>
      <c r="P2350" t="s">
        <v>163</v>
      </c>
      <c r="Q2350" s="80" t="s">
        <v>163</v>
      </c>
      <c r="R2350" s="79"/>
      <c r="T2350" t="s">
        <v>163</v>
      </c>
      <c r="U2350" t="s">
        <v>163</v>
      </c>
      <c r="V2350" t="s">
        <v>163</v>
      </c>
    </row>
    <row r="2351" spans="2:22" x14ac:dyDescent="0.35">
      <c r="B2351" t="s">
        <v>163</v>
      </c>
      <c r="C2351" s="79" t="s">
        <v>163</v>
      </c>
      <c r="E2351" t="s">
        <v>163</v>
      </c>
      <c r="F2351" t="s">
        <v>163</v>
      </c>
      <c r="G2351" t="s">
        <v>163</v>
      </c>
      <c r="H2351" t="s">
        <v>163</v>
      </c>
      <c r="I2351" t="s">
        <v>163</v>
      </c>
      <c r="J2351" t="s">
        <v>163</v>
      </c>
      <c r="K2351" t="s">
        <v>163</v>
      </c>
      <c r="L2351" t="s">
        <v>163</v>
      </c>
      <c r="M2351" t="s">
        <v>163</v>
      </c>
      <c r="N2351" t="s">
        <v>163</v>
      </c>
      <c r="O2351" t="s">
        <v>163</v>
      </c>
      <c r="P2351" t="s">
        <v>163</v>
      </c>
      <c r="Q2351" s="80" t="s">
        <v>163</v>
      </c>
      <c r="R2351" s="79"/>
      <c r="T2351" t="s">
        <v>163</v>
      </c>
      <c r="U2351" t="s">
        <v>163</v>
      </c>
      <c r="V2351" t="s">
        <v>163</v>
      </c>
    </row>
    <row r="2352" spans="2:22" x14ac:dyDescent="0.35">
      <c r="B2352" t="s">
        <v>163</v>
      </c>
      <c r="C2352" s="79" t="s">
        <v>163</v>
      </c>
      <c r="E2352" t="s">
        <v>163</v>
      </c>
      <c r="F2352" t="s">
        <v>163</v>
      </c>
      <c r="G2352" t="s">
        <v>163</v>
      </c>
      <c r="H2352" t="s">
        <v>163</v>
      </c>
      <c r="I2352" t="s">
        <v>163</v>
      </c>
      <c r="J2352" t="s">
        <v>163</v>
      </c>
      <c r="K2352" t="s">
        <v>163</v>
      </c>
      <c r="L2352" t="s">
        <v>163</v>
      </c>
      <c r="M2352" t="s">
        <v>163</v>
      </c>
      <c r="N2352" t="s">
        <v>163</v>
      </c>
      <c r="O2352" t="s">
        <v>163</v>
      </c>
      <c r="P2352" t="s">
        <v>163</v>
      </c>
      <c r="Q2352" s="80" t="s">
        <v>163</v>
      </c>
      <c r="R2352" s="79"/>
      <c r="T2352" t="s">
        <v>163</v>
      </c>
      <c r="U2352" t="s">
        <v>163</v>
      </c>
      <c r="V2352" t="s">
        <v>163</v>
      </c>
    </row>
    <row r="2353" spans="2:22" x14ac:dyDescent="0.35">
      <c r="B2353" t="s">
        <v>163</v>
      </c>
      <c r="C2353" s="79" t="s">
        <v>163</v>
      </c>
      <c r="E2353" t="s">
        <v>163</v>
      </c>
      <c r="F2353" t="s">
        <v>163</v>
      </c>
      <c r="G2353" t="s">
        <v>163</v>
      </c>
      <c r="H2353" t="s">
        <v>163</v>
      </c>
      <c r="I2353" t="s">
        <v>163</v>
      </c>
      <c r="J2353" t="s">
        <v>163</v>
      </c>
      <c r="K2353" t="s">
        <v>163</v>
      </c>
      <c r="L2353" t="s">
        <v>163</v>
      </c>
      <c r="M2353" t="s">
        <v>163</v>
      </c>
      <c r="N2353" t="s">
        <v>163</v>
      </c>
      <c r="O2353" t="s">
        <v>163</v>
      </c>
      <c r="P2353" t="s">
        <v>163</v>
      </c>
      <c r="Q2353" s="80" t="s">
        <v>163</v>
      </c>
      <c r="R2353" s="79"/>
      <c r="T2353" t="s">
        <v>163</v>
      </c>
      <c r="U2353" t="s">
        <v>163</v>
      </c>
      <c r="V2353" t="s">
        <v>163</v>
      </c>
    </row>
    <row r="2354" spans="2:22" x14ac:dyDescent="0.35">
      <c r="B2354" t="s">
        <v>163</v>
      </c>
      <c r="C2354" s="79" t="s">
        <v>163</v>
      </c>
      <c r="E2354" t="s">
        <v>163</v>
      </c>
      <c r="F2354" t="s">
        <v>163</v>
      </c>
      <c r="G2354" t="s">
        <v>163</v>
      </c>
      <c r="H2354" t="s">
        <v>163</v>
      </c>
      <c r="I2354" t="s">
        <v>163</v>
      </c>
      <c r="J2354" t="s">
        <v>163</v>
      </c>
      <c r="K2354" t="s">
        <v>163</v>
      </c>
      <c r="L2354" t="s">
        <v>163</v>
      </c>
      <c r="M2354" t="s">
        <v>163</v>
      </c>
      <c r="N2354" t="s">
        <v>163</v>
      </c>
      <c r="O2354" t="s">
        <v>163</v>
      </c>
      <c r="P2354" t="s">
        <v>163</v>
      </c>
      <c r="Q2354" s="80" t="s">
        <v>163</v>
      </c>
      <c r="R2354" s="79"/>
      <c r="T2354" t="s">
        <v>163</v>
      </c>
      <c r="U2354" t="s">
        <v>163</v>
      </c>
      <c r="V2354" t="s">
        <v>163</v>
      </c>
    </row>
    <row r="2355" spans="2:22" x14ac:dyDescent="0.35">
      <c r="B2355" t="s">
        <v>163</v>
      </c>
      <c r="C2355" s="79" t="s">
        <v>163</v>
      </c>
      <c r="E2355" t="s">
        <v>163</v>
      </c>
      <c r="F2355" t="s">
        <v>163</v>
      </c>
      <c r="G2355" t="s">
        <v>163</v>
      </c>
      <c r="H2355" t="s">
        <v>163</v>
      </c>
      <c r="I2355" t="s">
        <v>163</v>
      </c>
      <c r="J2355" t="s">
        <v>163</v>
      </c>
      <c r="K2355" t="s">
        <v>163</v>
      </c>
      <c r="L2355" t="s">
        <v>163</v>
      </c>
      <c r="M2355" t="s">
        <v>163</v>
      </c>
      <c r="N2355" t="s">
        <v>163</v>
      </c>
      <c r="O2355" t="s">
        <v>163</v>
      </c>
      <c r="P2355" t="s">
        <v>163</v>
      </c>
      <c r="Q2355" s="80" t="s">
        <v>163</v>
      </c>
      <c r="R2355" s="79"/>
      <c r="T2355" t="s">
        <v>163</v>
      </c>
      <c r="U2355" t="s">
        <v>163</v>
      </c>
      <c r="V2355" t="s">
        <v>163</v>
      </c>
    </row>
    <row r="2356" spans="2:22" x14ac:dyDescent="0.35">
      <c r="B2356" t="s">
        <v>163</v>
      </c>
      <c r="C2356" s="79" t="s">
        <v>163</v>
      </c>
      <c r="E2356" t="s">
        <v>163</v>
      </c>
      <c r="F2356" t="s">
        <v>163</v>
      </c>
      <c r="G2356" t="s">
        <v>163</v>
      </c>
      <c r="H2356" t="s">
        <v>163</v>
      </c>
      <c r="I2356" t="s">
        <v>163</v>
      </c>
      <c r="J2356" t="s">
        <v>163</v>
      </c>
      <c r="K2356" t="s">
        <v>163</v>
      </c>
      <c r="L2356" t="s">
        <v>163</v>
      </c>
      <c r="M2356" t="s">
        <v>163</v>
      </c>
      <c r="N2356" t="s">
        <v>163</v>
      </c>
      <c r="O2356" t="s">
        <v>163</v>
      </c>
      <c r="P2356" t="s">
        <v>163</v>
      </c>
      <c r="Q2356" s="80" t="s">
        <v>163</v>
      </c>
      <c r="R2356" s="79"/>
      <c r="T2356" t="s">
        <v>163</v>
      </c>
      <c r="U2356" t="s">
        <v>163</v>
      </c>
      <c r="V2356" t="s">
        <v>163</v>
      </c>
    </row>
    <row r="2357" spans="2:22" x14ac:dyDescent="0.35">
      <c r="B2357" t="s">
        <v>163</v>
      </c>
      <c r="C2357" s="79" t="s">
        <v>163</v>
      </c>
      <c r="E2357" t="s">
        <v>163</v>
      </c>
      <c r="F2357" t="s">
        <v>163</v>
      </c>
      <c r="G2357" t="s">
        <v>163</v>
      </c>
      <c r="H2357" t="s">
        <v>163</v>
      </c>
      <c r="I2357" t="s">
        <v>163</v>
      </c>
      <c r="J2357" t="s">
        <v>163</v>
      </c>
      <c r="K2357" t="s">
        <v>163</v>
      </c>
      <c r="L2357" t="s">
        <v>163</v>
      </c>
      <c r="M2357" t="s">
        <v>163</v>
      </c>
      <c r="N2357" t="s">
        <v>163</v>
      </c>
      <c r="O2357" t="s">
        <v>163</v>
      </c>
      <c r="P2357" t="s">
        <v>163</v>
      </c>
      <c r="Q2357" s="80" t="s">
        <v>163</v>
      </c>
      <c r="R2357" s="79"/>
      <c r="T2357" t="s">
        <v>163</v>
      </c>
      <c r="U2357" t="s">
        <v>163</v>
      </c>
      <c r="V2357" t="s">
        <v>163</v>
      </c>
    </row>
    <row r="2358" spans="2:22" x14ac:dyDescent="0.35">
      <c r="B2358" t="s">
        <v>163</v>
      </c>
      <c r="C2358" s="79" t="s">
        <v>163</v>
      </c>
      <c r="E2358" t="s">
        <v>163</v>
      </c>
      <c r="F2358" t="s">
        <v>163</v>
      </c>
      <c r="G2358" t="s">
        <v>163</v>
      </c>
      <c r="H2358" t="s">
        <v>163</v>
      </c>
      <c r="I2358" t="s">
        <v>163</v>
      </c>
      <c r="J2358" t="s">
        <v>163</v>
      </c>
      <c r="K2358" t="s">
        <v>163</v>
      </c>
      <c r="L2358" t="s">
        <v>163</v>
      </c>
      <c r="M2358" t="s">
        <v>163</v>
      </c>
      <c r="N2358" t="s">
        <v>163</v>
      </c>
      <c r="O2358" t="s">
        <v>163</v>
      </c>
      <c r="P2358" t="s">
        <v>163</v>
      </c>
      <c r="Q2358" s="80" t="s">
        <v>163</v>
      </c>
      <c r="R2358" s="79"/>
      <c r="T2358" t="s">
        <v>163</v>
      </c>
      <c r="U2358" t="s">
        <v>163</v>
      </c>
      <c r="V2358" t="s">
        <v>163</v>
      </c>
    </row>
    <row r="2359" spans="2:22" x14ac:dyDescent="0.35">
      <c r="B2359" t="s">
        <v>163</v>
      </c>
      <c r="C2359" s="79" t="s">
        <v>163</v>
      </c>
      <c r="E2359" t="s">
        <v>163</v>
      </c>
      <c r="F2359" t="s">
        <v>163</v>
      </c>
      <c r="G2359" t="s">
        <v>163</v>
      </c>
      <c r="H2359" t="s">
        <v>163</v>
      </c>
      <c r="I2359" t="s">
        <v>163</v>
      </c>
      <c r="J2359" t="s">
        <v>163</v>
      </c>
      <c r="K2359" t="s">
        <v>163</v>
      </c>
      <c r="L2359" t="s">
        <v>163</v>
      </c>
      <c r="M2359" t="s">
        <v>163</v>
      </c>
      <c r="N2359" t="s">
        <v>163</v>
      </c>
      <c r="O2359" t="s">
        <v>163</v>
      </c>
      <c r="P2359" t="s">
        <v>163</v>
      </c>
      <c r="Q2359" s="80" t="s">
        <v>163</v>
      </c>
      <c r="R2359" s="79"/>
      <c r="T2359" t="s">
        <v>163</v>
      </c>
      <c r="U2359" t="s">
        <v>163</v>
      </c>
      <c r="V2359" t="s">
        <v>163</v>
      </c>
    </row>
    <row r="2360" spans="2:22" x14ac:dyDescent="0.35">
      <c r="B2360" t="s">
        <v>163</v>
      </c>
      <c r="C2360" s="79" t="s">
        <v>163</v>
      </c>
      <c r="E2360" t="s">
        <v>163</v>
      </c>
      <c r="F2360" t="s">
        <v>163</v>
      </c>
      <c r="G2360" t="s">
        <v>163</v>
      </c>
      <c r="H2360" t="s">
        <v>163</v>
      </c>
      <c r="I2360" t="s">
        <v>163</v>
      </c>
      <c r="J2360" t="s">
        <v>163</v>
      </c>
      <c r="K2360" t="s">
        <v>163</v>
      </c>
      <c r="L2360" t="s">
        <v>163</v>
      </c>
      <c r="M2360" t="s">
        <v>163</v>
      </c>
      <c r="N2360" t="s">
        <v>163</v>
      </c>
      <c r="O2360" t="s">
        <v>163</v>
      </c>
      <c r="P2360" t="s">
        <v>163</v>
      </c>
      <c r="Q2360" s="80" t="s">
        <v>163</v>
      </c>
      <c r="R2360" s="79"/>
      <c r="T2360" t="s">
        <v>163</v>
      </c>
      <c r="U2360" t="s">
        <v>163</v>
      </c>
      <c r="V2360" t="s">
        <v>163</v>
      </c>
    </row>
    <row r="2361" spans="2:22" x14ac:dyDescent="0.35">
      <c r="B2361" t="s">
        <v>163</v>
      </c>
      <c r="C2361" s="79" t="s">
        <v>163</v>
      </c>
      <c r="E2361" t="s">
        <v>163</v>
      </c>
      <c r="F2361" t="s">
        <v>163</v>
      </c>
      <c r="G2361" t="s">
        <v>163</v>
      </c>
      <c r="H2361" t="s">
        <v>163</v>
      </c>
      <c r="I2361" t="s">
        <v>163</v>
      </c>
      <c r="J2361" t="s">
        <v>163</v>
      </c>
      <c r="K2361" t="s">
        <v>163</v>
      </c>
      <c r="L2361" t="s">
        <v>163</v>
      </c>
      <c r="M2361" t="s">
        <v>163</v>
      </c>
      <c r="N2361" t="s">
        <v>163</v>
      </c>
      <c r="O2361" t="s">
        <v>163</v>
      </c>
      <c r="P2361" t="s">
        <v>163</v>
      </c>
      <c r="Q2361" s="80" t="s">
        <v>163</v>
      </c>
      <c r="R2361" s="79"/>
      <c r="T2361" t="s">
        <v>163</v>
      </c>
      <c r="U2361" t="s">
        <v>163</v>
      </c>
      <c r="V2361" t="s">
        <v>163</v>
      </c>
    </row>
    <row r="2362" spans="2:22" x14ac:dyDescent="0.35">
      <c r="B2362" t="s">
        <v>163</v>
      </c>
      <c r="C2362" s="79" t="s">
        <v>163</v>
      </c>
      <c r="E2362" t="s">
        <v>163</v>
      </c>
      <c r="F2362" t="s">
        <v>163</v>
      </c>
      <c r="G2362" t="s">
        <v>163</v>
      </c>
      <c r="H2362" t="s">
        <v>163</v>
      </c>
      <c r="I2362" t="s">
        <v>163</v>
      </c>
      <c r="J2362" t="s">
        <v>163</v>
      </c>
      <c r="K2362" t="s">
        <v>163</v>
      </c>
      <c r="L2362" t="s">
        <v>163</v>
      </c>
      <c r="M2362" t="s">
        <v>163</v>
      </c>
      <c r="N2362" t="s">
        <v>163</v>
      </c>
      <c r="O2362" t="s">
        <v>163</v>
      </c>
      <c r="P2362" t="s">
        <v>163</v>
      </c>
      <c r="Q2362" s="80" t="s">
        <v>163</v>
      </c>
      <c r="R2362" s="79"/>
      <c r="T2362" t="s">
        <v>163</v>
      </c>
      <c r="U2362" t="s">
        <v>163</v>
      </c>
      <c r="V2362" t="s">
        <v>163</v>
      </c>
    </row>
    <row r="2363" spans="2:22" x14ac:dyDescent="0.35">
      <c r="B2363" t="s">
        <v>163</v>
      </c>
      <c r="C2363" s="79" t="s">
        <v>163</v>
      </c>
      <c r="E2363" t="s">
        <v>163</v>
      </c>
      <c r="F2363" t="s">
        <v>163</v>
      </c>
      <c r="G2363" t="s">
        <v>163</v>
      </c>
      <c r="H2363" t="s">
        <v>163</v>
      </c>
      <c r="I2363" t="s">
        <v>163</v>
      </c>
      <c r="J2363" t="s">
        <v>163</v>
      </c>
      <c r="K2363" t="s">
        <v>163</v>
      </c>
      <c r="L2363" t="s">
        <v>163</v>
      </c>
      <c r="M2363" t="s">
        <v>163</v>
      </c>
      <c r="N2363" t="s">
        <v>163</v>
      </c>
      <c r="O2363" t="s">
        <v>163</v>
      </c>
      <c r="P2363" t="s">
        <v>163</v>
      </c>
      <c r="Q2363" s="80" t="s">
        <v>163</v>
      </c>
      <c r="R2363" s="79"/>
      <c r="T2363" t="s">
        <v>163</v>
      </c>
      <c r="U2363" t="s">
        <v>163</v>
      </c>
      <c r="V2363" t="s">
        <v>163</v>
      </c>
    </row>
    <row r="2364" spans="2:22" x14ac:dyDescent="0.35">
      <c r="B2364" t="s">
        <v>163</v>
      </c>
      <c r="C2364" s="79" t="s">
        <v>163</v>
      </c>
      <c r="E2364" t="s">
        <v>163</v>
      </c>
      <c r="F2364" t="s">
        <v>163</v>
      </c>
      <c r="G2364" t="s">
        <v>163</v>
      </c>
      <c r="H2364" t="s">
        <v>163</v>
      </c>
      <c r="I2364" t="s">
        <v>163</v>
      </c>
      <c r="J2364" t="s">
        <v>163</v>
      </c>
      <c r="K2364" t="s">
        <v>163</v>
      </c>
      <c r="L2364" t="s">
        <v>163</v>
      </c>
      <c r="M2364" t="s">
        <v>163</v>
      </c>
      <c r="N2364" t="s">
        <v>163</v>
      </c>
      <c r="O2364" t="s">
        <v>163</v>
      </c>
      <c r="P2364" t="s">
        <v>163</v>
      </c>
      <c r="Q2364" s="80" t="s">
        <v>163</v>
      </c>
      <c r="R2364" s="79"/>
      <c r="T2364" t="s">
        <v>163</v>
      </c>
      <c r="U2364" t="s">
        <v>163</v>
      </c>
      <c r="V2364" t="s">
        <v>163</v>
      </c>
    </row>
    <row r="2365" spans="2:22" x14ac:dyDescent="0.35">
      <c r="B2365" t="s">
        <v>163</v>
      </c>
      <c r="C2365" s="79" t="s">
        <v>163</v>
      </c>
      <c r="E2365" t="s">
        <v>163</v>
      </c>
      <c r="F2365" t="s">
        <v>163</v>
      </c>
      <c r="G2365" t="s">
        <v>163</v>
      </c>
      <c r="H2365" t="s">
        <v>163</v>
      </c>
      <c r="I2365" t="s">
        <v>163</v>
      </c>
      <c r="J2365" t="s">
        <v>163</v>
      </c>
      <c r="K2365" t="s">
        <v>163</v>
      </c>
      <c r="L2365" t="s">
        <v>163</v>
      </c>
      <c r="M2365" t="s">
        <v>163</v>
      </c>
      <c r="N2365" t="s">
        <v>163</v>
      </c>
      <c r="O2365" t="s">
        <v>163</v>
      </c>
      <c r="P2365" t="s">
        <v>163</v>
      </c>
      <c r="Q2365" s="80" t="s">
        <v>163</v>
      </c>
      <c r="R2365" s="79"/>
      <c r="T2365" t="s">
        <v>163</v>
      </c>
      <c r="U2365" t="s">
        <v>163</v>
      </c>
      <c r="V2365" t="s">
        <v>163</v>
      </c>
    </row>
    <row r="2366" spans="2:22" x14ac:dyDescent="0.35">
      <c r="B2366" t="s">
        <v>163</v>
      </c>
      <c r="C2366" s="79" t="s">
        <v>163</v>
      </c>
      <c r="E2366" t="s">
        <v>163</v>
      </c>
      <c r="F2366" t="s">
        <v>163</v>
      </c>
      <c r="G2366" t="s">
        <v>163</v>
      </c>
      <c r="H2366" t="s">
        <v>163</v>
      </c>
      <c r="I2366" t="s">
        <v>163</v>
      </c>
      <c r="J2366" t="s">
        <v>163</v>
      </c>
      <c r="K2366" t="s">
        <v>163</v>
      </c>
      <c r="L2366" t="s">
        <v>163</v>
      </c>
      <c r="M2366" t="s">
        <v>163</v>
      </c>
      <c r="N2366" t="s">
        <v>163</v>
      </c>
      <c r="O2366" t="s">
        <v>163</v>
      </c>
      <c r="P2366" t="s">
        <v>163</v>
      </c>
      <c r="Q2366" s="80" t="s">
        <v>163</v>
      </c>
      <c r="R2366" s="79"/>
      <c r="T2366" t="s">
        <v>163</v>
      </c>
      <c r="U2366" t="s">
        <v>163</v>
      </c>
      <c r="V2366" t="s">
        <v>163</v>
      </c>
    </row>
    <row r="2367" spans="2:22" x14ac:dyDescent="0.35">
      <c r="B2367" t="s">
        <v>163</v>
      </c>
      <c r="C2367" s="79" t="s">
        <v>163</v>
      </c>
      <c r="E2367" t="s">
        <v>163</v>
      </c>
      <c r="F2367" t="s">
        <v>163</v>
      </c>
      <c r="G2367" t="s">
        <v>163</v>
      </c>
      <c r="H2367" t="s">
        <v>163</v>
      </c>
      <c r="I2367" t="s">
        <v>163</v>
      </c>
      <c r="J2367" t="s">
        <v>163</v>
      </c>
      <c r="K2367" t="s">
        <v>163</v>
      </c>
      <c r="L2367" t="s">
        <v>163</v>
      </c>
      <c r="M2367" t="s">
        <v>163</v>
      </c>
      <c r="N2367" t="s">
        <v>163</v>
      </c>
      <c r="O2367" t="s">
        <v>163</v>
      </c>
      <c r="P2367" t="s">
        <v>163</v>
      </c>
      <c r="Q2367" s="80" t="s">
        <v>163</v>
      </c>
      <c r="R2367" s="79"/>
      <c r="T2367" t="s">
        <v>163</v>
      </c>
      <c r="U2367" t="s">
        <v>163</v>
      </c>
      <c r="V2367" t="s">
        <v>163</v>
      </c>
    </row>
    <row r="2368" spans="2:22" x14ac:dyDescent="0.35">
      <c r="B2368" t="s">
        <v>163</v>
      </c>
      <c r="C2368" s="79" t="s">
        <v>163</v>
      </c>
      <c r="E2368" t="s">
        <v>163</v>
      </c>
      <c r="F2368" t="s">
        <v>163</v>
      </c>
      <c r="G2368" t="s">
        <v>163</v>
      </c>
      <c r="H2368" t="s">
        <v>163</v>
      </c>
      <c r="I2368" t="s">
        <v>163</v>
      </c>
      <c r="J2368" t="s">
        <v>163</v>
      </c>
      <c r="K2368" t="s">
        <v>163</v>
      </c>
      <c r="L2368" t="s">
        <v>163</v>
      </c>
      <c r="M2368" t="s">
        <v>163</v>
      </c>
      <c r="N2368" t="s">
        <v>163</v>
      </c>
      <c r="O2368" t="s">
        <v>163</v>
      </c>
      <c r="P2368" t="s">
        <v>163</v>
      </c>
      <c r="Q2368" s="80" t="s">
        <v>163</v>
      </c>
      <c r="R2368" s="79"/>
      <c r="T2368" t="s">
        <v>163</v>
      </c>
      <c r="U2368" t="s">
        <v>163</v>
      </c>
      <c r="V2368" t="s">
        <v>163</v>
      </c>
    </row>
    <row r="2369" spans="2:22" x14ac:dyDescent="0.35">
      <c r="B2369" t="s">
        <v>163</v>
      </c>
      <c r="C2369" s="79" t="s">
        <v>163</v>
      </c>
      <c r="E2369" t="s">
        <v>163</v>
      </c>
      <c r="F2369" t="s">
        <v>163</v>
      </c>
      <c r="G2369" t="s">
        <v>163</v>
      </c>
      <c r="H2369" t="s">
        <v>163</v>
      </c>
      <c r="I2369" t="s">
        <v>163</v>
      </c>
      <c r="J2369" t="s">
        <v>163</v>
      </c>
      <c r="K2369" t="s">
        <v>163</v>
      </c>
      <c r="L2369" t="s">
        <v>163</v>
      </c>
      <c r="M2369" t="s">
        <v>163</v>
      </c>
      <c r="N2369" t="s">
        <v>163</v>
      </c>
      <c r="O2369" t="s">
        <v>163</v>
      </c>
      <c r="P2369" t="s">
        <v>163</v>
      </c>
      <c r="Q2369" s="80" t="s">
        <v>163</v>
      </c>
      <c r="R2369" s="79"/>
      <c r="T2369" t="s">
        <v>163</v>
      </c>
      <c r="U2369" t="s">
        <v>163</v>
      </c>
      <c r="V2369" t="s">
        <v>163</v>
      </c>
    </row>
    <row r="2370" spans="2:22" x14ac:dyDescent="0.35">
      <c r="B2370" t="s">
        <v>163</v>
      </c>
      <c r="C2370" s="79" t="s">
        <v>163</v>
      </c>
      <c r="E2370" t="s">
        <v>163</v>
      </c>
      <c r="F2370" t="s">
        <v>163</v>
      </c>
      <c r="G2370" t="s">
        <v>163</v>
      </c>
      <c r="H2370" t="s">
        <v>163</v>
      </c>
      <c r="I2370" t="s">
        <v>163</v>
      </c>
      <c r="J2370" t="s">
        <v>163</v>
      </c>
      <c r="K2370" t="s">
        <v>163</v>
      </c>
      <c r="L2370" t="s">
        <v>163</v>
      </c>
      <c r="M2370" t="s">
        <v>163</v>
      </c>
      <c r="N2370" t="s">
        <v>163</v>
      </c>
      <c r="O2370" t="s">
        <v>163</v>
      </c>
      <c r="P2370" t="s">
        <v>163</v>
      </c>
      <c r="Q2370" s="80" t="s">
        <v>163</v>
      </c>
      <c r="R2370" s="79"/>
      <c r="T2370" t="s">
        <v>163</v>
      </c>
      <c r="U2370" t="s">
        <v>163</v>
      </c>
      <c r="V2370" t="s">
        <v>163</v>
      </c>
    </row>
    <row r="2371" spans="2:22" x14ac:dyDescent="0.35">
      <c r="B2371" t="s">
        <v>163</v>
      </c>
      <c r="C2371" s="79" t="s">
        <v>163</v>
      </c>
      <c r="E2371" t="s">
        <v>163</v>
      </c>
      <c r="F2371" t="s">
        <v>163</v>
      </c>
      <c r="G2371" t="s">
        <v>163</v>
      </c>
      <c r="H2371" t="s">
        <v>163</v>
      </c>
      <c r="I2371" t="s">
        <v>163</v>
      </c>
      <c r="J2371" t="s">
        <v>163</v>
      </c>
      <c r="K2371" t="s">
        <v>163</v>
      </c>
      <c r="L2371" t="s">
        <v>163</v>
      </c>
      <c r="M2371" t="s">
        <v>163</v>
      </c>
      <c r="N2371" t="s">
        <v>163</v>
      </c>
      <c r="O2371" t="s">
        <v>163</v>
      </c>
      <c r="P2371" t="s">
        <v>163</v>
      </c>
      <c r="Q2371" s="80" t="s">
        <v>163</v>
      </c>
      <c r="R2371" s="79"/>
      <c r="T2371" t="s">
        <v>163</v>
      </c>
      <c r="U2371" t="s">
        <v>163</v>
      </c>
      <c r="V2371" t="s">
        <v>163</v>
      </c>
    </row>
    <row r="2372" spans="2:22" x14ac:dyDescent="0.35">
      <c r="B2372" t="s">
        <v>163</v>
      </c>
      <c r="C2372" s="79" t="s">
        <v>163</v>
      </c>
      <c r="E2372" t="s">
        <v>163</v>
      </c>
      <c r="F2372" t="s">
        <v>163</v>
      </c>
      <c r="G2372" t="s">
        <v>163</v>
      </c>
      <c r="H2372" t="s">
        <v>163</v>
      </c>
      <c r="I2372" t="s">
        <v>163</v>
      </c>
      <c r="J2372" t="s">
        <v>163</v>
      </c>
      <c r="K2372" t="s">
        <v>163</v>
      </c>
      <c r="L2372" t="s">
        <v>163</v>
      </c>
      <c r="M2372" t="s">
        <v>163</v>
      </c>
      <c r="N2372" t="s">
        <v>163</v>
      </c>
      <c r="O2372" t="s">
        <v>163</v>
      </c>
      <c r="P2372" t="s">
        <v>163</v>
      </c>
      <c r="Q2372" s="80" t="s">
        <v>163</v>
      </c>
      <c r="R2372" s="79"/>
      <c r="T2372" t="s">
        <v>163</v>
      </c>
      <c r="U2372" t="s">
        <v>163</v>
      </c>
      <c r="V2372" t="s">
        <v>163</v>
      </c>
    </row>
    <row r="2373" spans="2:22" x14ac:dyDescent="0.35">
      <c r="B2373" t="s">
        <v>163</v>
      </c>
      <c r="C2373" s="79" t="s">
        <v>163</v>
      </c>
      <c r="E2373" t="s">
        <v>163</v>
      </c>
      <c r="F2373" t="s">
        <v>163</v>
      </c>
      <c r="G2373" t="s">
        <v>163</v>
      </c>
      <c r="H2373" t="s">
        <v>163</v>
      </c>
      <c r="I2373" t="s">
        <v>163</v>
      </c>
      <c r="J2373" t="s">
        <v>163</v>
      </c>
      <c r="K2373" t="s">
        <v>163</v>
      </c>
      <c r="L2373" t="s">
        <v>163</v>
      </c>
      <c r="M2373" t="s">
        <v>163</v>
      </c>
      <c r="N2373" t="s">
        <v>163</v>
      </c>
      <c r="O2373" t="s">
        <v>163</v>
      </c>
      <c r="P2373" t="s">
        <v>163</v>
      </c>
      <c r="Q2373" s="80" t="s">
        <v>163</v>
      </c>
      <c r="R2373" s="79"/>
      <c r="T2373" t="s">
        <v>163</v>
      </c>
      <c r="U2373" t="s">
        <v>163</v>
      </c>
      <c r="V2373" t="s">
        <v>163</v>
      </c>
    </row>
    <row r="2374" spans="2:22" x14ac:dyDescent="0.35">
      <c r="B2374" t="s">
        <v>163</v>
      </c>
      <c r="C2374" s="79" t="s">
        <v>163</v>
      </c>
      <c r="E2374" t="s">
        <v>163</v>
      </c>
      <c r="F2374" t="s">
        <v>163</v>
      </c>
      <c r="G2374" t="s">
        <v>163</v>
      </c>
      <c r="H2374" t="s">
        <v>163</v>
      </c>
      <c r="I2374" t="s">
        <v>163</v>
      </c>
      <c r="J2374" t="s">
        <v>163</v>
      </c>
      <c r="K2374" t="s">
        <v>163</v>
      </c>
      <c r="L2374" t="s">
        <v>163</v>
      </c>
      <c r="M2374" t="s">
        <v>163</v>
      </c>
      <c r="N2374" t="s">
        <v>163</v>
      </c>
      <c r="O2374" t="s">
        <v>163</v>
      </c>
      <c r="P2374" t="s">
        <v>163</v>
      </c>
      <c r="Q2374" s="80" t="s">
        <v>163</v>
      </c>
      <c r="R2374" s="79"/>
      <c r="T2374" t="s">
        <v>163</v>
      </c>
      <c r="U2374" t="s">
        <v>163</v>
      </c>
      <c r="V2374" t="s">
        <v>163</v>
      </c>
    </row>
    <row r="2375" spans="2:22" x14ac:dyDescent="0.35">
      <c r="B2375" t="s">
        <v>163</v>
      </c>
      <c r="C2375" s="79" t="s">
        <v>163</v>
      </c>
      <c r="E2375" t="s">
        <v>163</v>
      </c>
      <c r="F2375" t="s">
        <v>163</v>
      </c>
      <c r="G2375" t="s">
        <v>163</v>
      </c>
      <c r="H2375" t="s">
        <v>163</v>
      </c>
      <c r="I2375" t="s">
        <v>163</v>
      </c>
      <c r="J2375" t="s">
        <v>163</v>
      </c>
      <c r="K2375" t="s">
        <v>163</v>
      </c>
      <c r="L2375" t="s">
        <v>163</v>
      </c>
      <c r="M2375" t="s">
        <v>163</v>
      </c>
      <c r="N2375" t="s">
        <v>163</v>
      </c>
      <c r="O2375" t="s">
        <v>163</v>
      </c>
      <c r="P2375" t="s">
        <v>163</v>
      </c>
      <c r="Q2375" s="80" t="s">
        <v>163</v>
      </c>
      <c r="R2375" s="79"/>
      <c r="T2375" t="s">
        <v>163</v>
      </c>
      <c r="U2375" t="s">
        <v>163</v>
      </c>
      <c r="V2375" t="s">
        <v>163</v>
      </c>
    </row>
    <row r="2376" spans="2:22" x14ac:dyDescent="0.35">
      <c r="B2376" t="s">
        <v>163</v>
      </c>
      <c r="C2376" s="79" t="s">
        <v>163</v>
      </c>
      <c r="E2376" t="s">
        <v>163</v>
      </c>
      <c r="F2376" t="s">
        <v>163</v>
      </c>
      <c r="G2376" t="s">
        <v>163</v>
      </c>
      <c r="H2376" t="s">
        <v>163</v>
      </c>
      <c r="I2376" t="s">
        <v>163</v>
      </c>
      <c r="J2376" t="s">
        <v>163</v>
      </c>
      <c r="K2376" t="s">
        <v>163</v>
      </c>
      <c r="L2376" t="s">
        <v>163</v>
      </c>
      <c r="M2376" t="s">
        <v>163</v>
      </c>
      <c r="N2376" t="s">
        <v>163</v>
      </c>
      <c r="O2376" t="s">
        <v>163</v>
      </c>
      <c r="P2376" t="s">
        <v>163</v>
      </c>
      <c r="Q2376" s="80" t="s">
        <v>163</v>
      </c>
      <c r="R2376" s="79"/>
      <c r="T2376" t="s">
        <v>163</v>
      </c>
      <c r="U2376" t="s">
        <v>163</v>
      </c>
      <c r="V2376" t="s">
        <v>163</v>
      </c>
    </row>
    <row r="2377" spans="2:22" x14ac:dyDescent="0.35">
      <c r="B2377" t="s">
        <v>163</v>
      </c>
      <c r="C2377" s="79" t="s">
        <v>163</v>
      </c>
      <c r="E2377" t="s">
        <v>163</v>
      </c>
      <c r="F2377" t="s">
        <v>163</v>
      </c>
      <c r="G2377" t="s">
        <v>163</v>
      </c>
      <c r="H2377" t="s">
        <v>163</v>
      </c>
      <c r="I2377" t="s">
        <v>163</v>
      </c>
      <c r="J2377" t="s">
        <v>163</v>
      </c>
      <c r="K2377" t="s">
        <v>163</v>
      </c>
      <c r="L2377" t="s">
        <v>163</v>
      </c>
      <c r="M2377" t="s">
        <v>163</v>
      </c>
      <c r="N2377" t="s">
        <v>163</v>
      </c>
      <c r="O2377" t="s">
        <v>163</v>
      </c>
      <c r="P2377" t="s">
        <v>163</v>
      </c>
      <c r="Q2377" s="80" t="s">
        <v>163</v>
      </c>
      <c r="R2377" s="79"/>
      <c r="T2377" t="s">
        <v>163</v>
      </c>
      <c r="U2377" t="s">
        <v>163</v>
      </c>
      <c r="V2377" t="s">
        <v>163</v>
      </c>
    </row>
    <row r="2378" spans="2:22" x14ac:dyDescent="0.35">
      <c r="B2378" t="s">
        <v>163</v>
      </c>
      <c r="C2378" s="79" t="s">
        <v>163</v>
      </c>
      <c r="E2378" t="s">
        <v>163</v>
      </c>
      <c r="F2378" t="s">
        <v>163</v>
      </c>
      <c r="G2378" t="s">
        <v>163</v>
      </c>
      <c r="H2378" t="s">
        <v>163</v>
      </c>
      <c r="I2378" t="s">
        <v>163</v>
      </c>
      <c r="J2378" t="s">
        <v>163</v>
      </c>
      <c r="K2378" t="s">
        <v>163</v>
      </c>
      <c r="L2378" t="s">
        <v>163</v>
      </c>
      <c r="M2378" t="s">
        <v>163</v>
      </c>
      <c r="N2378" t="s">
        <v>163</v>
      </c>
      <c r="O2378" t="s">
        <v>163</v>
      </c>
      <c r="P2378" t="s">
        <v>163</v>
      </c>
      <c r="Q2378" s="80" t="s">
        <v>163</v>
      </c>
      <c r="R2378" s="79"/>
      <c r="T2378" t="s">
        <v>163</v>
      </c>
      <c r="U2378" t="s">
        <v>163</v>
      </c>
      <c r="V2378" t="s">
        <v>163</v>
      </c>
    </row>
    <row r="2379" spans="2:22" x14ac:dyDescent="0.35">
      <c r="B2379" t="s">
        <v>163</v>
      </c>
      <c r="C2379" s="79" t="s">
        <v>163</v>
      </c>
      <c r="E2379" t="s">
        <v>163</v>
      </c>
      <c r="F2379" t="s">
        <v>163</v>
      </c>
      <c r="G2379" t="s">
        <v>163</v>
      </c>
      <c r="H2379" t="s">
        <v>163</v>
      </c>
      <c r="I2379" t="s">
        <v>163</v>
      </c>
      <c r="J2379" t="s">
        <v>163</v>
      </c>
      <c r="K2379" t="s">
        <v>163</v>
      </c>
      <c r="L2379" t="s">
        <v>163</v>
      </c>
      <c r="M2379" t="s">
        <v>163</v>
      </c>
      <c r="N2379" t="s">
        <v>163</v>
      </c>
      <c r="O2379" t="s">
        <v>163</v>
      </c>
      <c r="P2379" t="s">
        <v>163</v>
      </c>
      <c r="Q2379" s="80" t="s">
        <v>163</v>
      </c>
      <c r="R2379" s="79"/>
      <c r="T2379" t="s">
        <v>163</v>
      </c>
      <c r="U2379" t="s">
        <v>163</v>
      </c>
      <c r="V2379" t="s">
        <v>163</v>
      </c>
    </row>
    <row r="2380" spans="2:22" x14ac:dyDescent="0.35">
      <c r="B2380" t="s">
        <v>163</v>
      </c>
      <c r="C2380" s="79" t="s">
        <v>163</v>
      </c>
      <c r="E2380" t="s">
        <v>163</v>
      </c>
      <c r="F2380" t="s">
        <v>163</v>
      </c>
      <c r="G2380" t="s">
        <v>163</v>
      </c>
      <c r="H2380" t="s">
        <v>163</v>
      </c>
      <c r="I2380" t="s">
        <v>163</v>
      </c>
      <c r="J2380" t="s">
        <v>163</v>
      </c>
      <c r="K2380" t="s">
        <v>163</v>
      </c>
      <c r="L2380" t="s">
        <v>163</v>
      </c>
      <c r="M2380" t="s">
        <v>163</v>
      </c>
      <c r="N2380" t="s">
        <v>163</v>
      </c>
      <c r="O2380" t="s">
        <v>163</v>
      </c>
      <c r="P2380" t="s">
        <v>163</v>
      </c>
      <c r="Q2380" s="80" t="s">
        <v>163</v>
      </c>
      <c r="R2380" s="79"/>
      <c r="T2380" t="s">
        <v>163</v>
      </c>
      <c r="U2380" t="s">
        <v>163</v>
      </c>
      <c r="V2380" t="s">
        <v>163</v>
      </c>
    </row>
    <row r="2381" spans="2:22" x14ac:dyDescent="0.35">
      <c r="B2381" t="s">
        <v>163</v>
      </c>
      <c r="C2381" s="79" t="s">
        <v>163</v>
      </c>
      <c r="E2381" t="s">
        <v>163</v>
      </c>
      <c r="F2381" t="s">
        <v>163</v>
      </c>
      <c r="G2381" t="s">
        <v>163</v>
      </c>
      <c r="H2381" t="s">
        <v>163</v>
      </c>
      <c r="I2381" t="s">
        <v>163</v>
      </c>
      <c r="J2381" t="s">
        <v>163</v>
      </c>
      <c r="K2381" t="s">
        <v>163</v>
      </c>
      <c r="L2381" t="s">
        <v>163</v>
      </c>
      <c r="M2381" t="s">
        <v>163</v>
      </c>
      <c r="N2381" t="s">
        <v>163</v>
      </c>
      <c r="O2381" t="s">
        <v>163</v>
      </c>
      <c r="P2381" t="s">
        <v>163</v>
      </c>
      <c r="Q2381" s="80" t="s">
        <v>163</v>
      </c>
      <c r="R2381" s="79"/>
      <c r="T2381" t="s">
        <v>163</v>
      </c>
      <c r="U2381" t="s">
        <v>163</v>
      </c>
      <c r="V2381" t="s">
        <v>163</v>
      </c>
    </row>
    <row r="2382" spans="2:22" x14ac:dyDescent="0.35">
      <c r="B2382" t="s">
        <v>163</v>
      </c>
      <c r="C2382" s="79" t="s">
        <v>163</v>
      </c>
      <c r="E2382" t="s">
        <v>163</v>
      </c>
      <c r="F2382" t="s">
        <v>163</v>
      </c>
      <c r="G2382" t="s">
        <v>163</v>
      </c>
      <c r="H2382" t="s">
        <v>163</v>
      </c>
      <c r="I2382" t="s">
        <v>163</v>
      </c>
      <c r="J2382" t="s">
        <v>163</v>
      </c>
      <c r="K2382" t="s">
        <v>163</v>
      </c>
      <c r="L2382" t="s">
        <v>163</v>
      </c>
      <c r="M2382" t="s">
        <v>163</v>
      </c>
      <c r="N2382" t="s">
        <v>163</v>
      </c>
      <c r="O2382" t="s">
        <v>163</v>
      </c>
      <c r="P2382" t="s">
        <v>163</v>
      </c>
      <c r="Q2382" s="80" t="s">
        <v>163</v>
      </c>
      <c r="R2382" s="79"/>
      <c r="T2382" t="s">
        <v>163</v>
      </c>
      <c r="U2382" t="s">
        <v>163</v>
      </c>
      <c r="V2382" t="s">
        <v>163</v>
      </c>
    </row>
    <row r="2383" spans="2:22" x14ac:dyDescent="0.35">
      <c r="B2383" t="s">
        <v>163</v>
      </c>
      <c r="C2383" s="79" t="s">
        <v>163</v>
      </c>
      <c r="E2383" t="s">
        <v>163</v>
      </c>
      <c r="F2383" t="s">
        <v>163</v>
      </c>
      <c r="G2383" t="s">
        <v>163</v>
      </c>
      <c r="H2383" t="s">
        <v>163</v>
      </c>
      <c r="I2383" t="s">
        <v>163</v>
      </c>
      <c r="J2383" t="s">
        <v>163</v>
      </c>
      <c r="K2383" t="s">
        <v>163</v>
      </c>
      <c r="L2383" t="s">
        <v>163</v>
      </c>
      <c r="M2383" t="s">
        <v>163</v>
      </c>
      <c r="N2383" t="s">
        <v>163</v>
      </c>
      <c r="O2383" t="s">
        <v>163</v>
      </c>
      <c r="P2383" t="s">
        <v>163</v>
      </c>
      <c r="Q2383" s="80" t="s">
        <v>163</v>
      </c>
      <c r="R2383" s="79"/>
      <c r="T2383" t="s">
        <v>163</v>
      </c>
      <c r="U2383" t="s">
        <v>163</v>
      </c>
      <c r="V2383" t="s">
        <v>163</v>
      </c>
    </row>
    <row r="2384" spans="2:22" x14ac:dyDescent="0.35">
      <c r="B2384" t="s">
        <v>163</v>
      </c>
      <c r="C2384" s="79" t="s">
        <v>163</v>
      </c>
      <c r="E2384" t="s">
        <v>163</v>
      </c>
      <c r="F2384" t="s">
        <v>163</v>
      </c>
      <c r="G2384" t="s">
        <v>163</v>
      </c>
      <c r="H2384" t="s">
        <v>163</v>
      </c>
      <c r="I2384" t="s">
        <v>163</v>
      </c>
      <c r="J2384" t="s">
        <v>163</v>
      </c>
      <c r="K2384" t="s">
        <v>163</v>
      </c>
      <c r="L2384" t="s">
        <v>163</v>
      </c>
      <c r="M2384" t="s">
        <v>163</v>
      </c>
      <c r="N2384" t="s">
        <v>163</v>
      </c>
      <c r="O2384" t="s">
        <v>163</v>
      </c>
      <c r="P2384" t="s">
        <v>163</v>
      </c>
      <c r="Q2384" s="80" t="s">
        <v>163</v>
      </c>
      <c r="R2384" s="79"/>
      <c r="T2384" t="s">
        <v>163</v>
      </c>
      <c r="U2384" t="s">
        <v>163</v>
      </c>
      <c r="V2384" t="s">
        <v>163</v>
      </c>
    </row>
    <row r="2385" spans="2:22" x14ac:dyDescent="0.35">
      <c r="B2385" t="s">
        <v>163</v>
      </c>
      <c r="C2385" s="79" t="s">
        <v>163</v>
      </c>
      <c r="E2385" t="s">
        <v>163</v>
      </c>
      <c r="F2385" t="s">
        <v>163</v>
      </c>
      <c r="G2385" t="s">
        <v>163</v>
      </c>
      <c r="H2385" t="s">
        <v>163</v>
      </c>
      <c r="I2385" t="s">
        <v>163</v>
      </c>
      <c r="J2385" t="s">
        <v>163</v>
      </c>
      <c r="K2385" t="s">
        <v>163</v>
      </c>
      <c r="L2385" t="s">
        <v>163</v>
      </c>
      <c r="M2385" t="s">
        <v>163</v>
      </c>
      <c r="N2385" t="s">
        <v>163</v>
      </c>
      <c r="O2385" t="s">
        <v>163</v>
      </c>
      <c r="P2385" t="s">
        <v>163</v>
      </c>
      <c r="Q2385" s="80" t="s">
        <v>163</v>
      </c>
      <c r="R2385" s="79"/>
      <c r="T2385" t="s">
        <v>163</v>
      </c>
      <c r="U2385" t="s">
        <v>163</v>
      </c>
      <c r="V2385" t="s">
        <v>163</v>
      </c>
    </row>
    <row r="2386" spans="2:22" x14ac:dyDescent="0.35">
      <c r="B2386" t="s">
        <v>163</v>
      </c>
      <c r="C2386" s="79" t="s">
        <v>163</v>
      </c>
      <c r="E2386" t="s">
        <v>163</v>
      </c>
      <c r="F2386" t="s">
        <v>163</v>
      </c>
      <c r="G2386" t="s">
        <v>163</v>
      </c>
      <c r="H2386" t="s">
        <v>163</v>
      </c>
      <c r="I2386" t="s">
        <v>163</v>
      </c>
      <c r="J2386" t="s">
        <v>163</v>
      </c>
      <c r="K2386" t="s">
        <v>163</v>
      </c>
      <c r="L2386" t="s">
        <v>163</v>
      </c>
      <c r="M2386" t="s">
        <v>163</v>
      </c>
      <c r="N2386" t="s">
        <v>163</v>
      </c>
      <c r="O2386" t="s">
        <v>163</v>
      </c>
      <c r="P2386" t="s">
        <v>163</v>
      </c>
      <c r="Q2386" s="80" t="s">
        <v>163</v>
      </c>
      <c r="R2386" s="79"/>
      <c r="T2386" t="s">
        <v>163</v>
      </c>
      <c r="U2386" t="s">
        <v>163</v>
      </c>
      <c r="V2386" t="s">
        <v>163</v>
      </c>
    </row>
    <row r="2387" spans="2:22" x14ac:dyDescent="0.35">
      <c r="B2387" t="s">
        <v>163</v>
      </c>
      <c r="C2387" s="79" t="s">
        <v>163</v>
      </c>
      <c r="E2387" t="s">
        <v>163</v>
      </c>
      <c r="F2387" t="s">
        <v>163</v>
      </c>
      <c r="G2387" t="s">
        <v>163</v>
      </c>
      <c r="H2387" t="s">
        <v>163</v>
      </c>
      <c r="I2387" t="s">
        <v>163</v>
      </c>
      <c r="J2387" t="s">
        <v>163</v>
      </c>
      <c r="K2387" t="s">
        <v>163</v>
      </c>
      <c r="L2387" t="s">
        <v>163</v>
      </c>
      <c r="M2387" t="s">
        <v>163</v>
      </c>
      <c r="N2387" t="s">
        <v>163</v>
      </c>
      <c r="O2387" t="s">
        <v>163</v>
      </c>
      <c r="P2387" t="s">
        <v>163</v>
      </c>
      <c r="Q2387" s="80" t="s">
        <v>163</v>
      </c>
      <c r="R2387" s="79"/>
      <c r="T2387" t="s">
        <v>163</v>
      </c>
      <c r="U2387" t="s">
        <v>163</v>
      </c>
      <c r="V2387" t="s">
        <v>163</v>
      </c>
    </row>
    <row r="2388" spans="2:22" x14ac:dyDescent="0.35">
      <c r="B2388" t="s">
        <v>163</v>
      </c>
      <c r="C2388" s="79" t="s">
        <v>163</v>
      </c>
      <c r="E2388" t="s">
        <v>163</v>
      </c>
      <c r="F2388" t="s">
        <v>163</v>
      </c>
      <c r="G2388" t="s">
        <v>163</v>
      </c>
      <c r="H2388" t="s">
        <v>163</v>
      </c>
      <c r="I2388" t="s">
        <v>163</v>
      </c>
      <c r="J2388" t="s">
        <v>163</v>
      </c>
      <c r="K2388" t="s">
        <v>163</v>
      </c>
      <c r="L2388" t="s">
        <v>163</v>
      </c>
      <c r="M2388" t="s">
        <v>163</v>
      </c>
      <c r="N2388" t="s">
        <v>163</v>
      </c>
      <c r="O2388" t="s">
        <v>163</v>
      </c>
      <c r="P2388" t="s">
        <v>163</v>
      </c>
      <c r="Q2388" s="80" t="s">
        <v>163</v>
      </c>
      <c r="R2388" s="79"/>
      <c r="T2388" t="s">
        <v>163</v>
      </c>
      <c r="U2388" t="s">
        <v>163</v>
      </c>
      <c r="V2388" t="s">
        <v>163</v>
      </c>
    </row>
    <row r="2389" spans="2:22" x14ac:dyDescent="0.35">
      <c r="B2389" t="s">
        <v>163</v>
      </c>
      <c r="C2389" s="79" t="s">
        <v>163</v>
      </c>
      <c r="E2389" t="s">
        <v>163</v>
      </c>
      <c r="F2389" t="s">
        <v>163</v>
      </c>
      <c r="G2389" t="s">
        <v>163</v>
      </c>
      <c r="H2389" t="s">
        <v>163</v>
      </c>
      <c r="I2389" t="s">
        <v>163</v>
      </c>
      <c r="J2389" t="s">
        <v>163</v>
      </c>
      <c r="K2389" t="s">
        <v>163</v>
      </c>
      <c r="L2389" t="s">
        <v>163</v>
      </c>
      <c r="M2389" t="s">
        <v>163</v>
      </c>
      <c r="N2389" t="s">
        <v>163</v>
      </c>
      <c r="O2389" t="s">
        <v>163</v>
      </c>
      <c r="P2389" t="s">
        <v>163</v>
      </c>
      <c r="Q2389" s="80" t="s">
        <v>163</v>
      </c>
      <c r="R2389" s="79"/>
      <c r="T2389" t="s">
        <v>163</v>
      </c>
      <c r="U2389" t="s">
        <v>163</v>
      </c>
      <c r="V2389" t="s">
        <v>163</v>
      </c>
    </row>
    <row r="2390" spans="2:22" x14ac:dyDescent="0.35">
      <c r="B2390" t="s">
        <v>163</v>
      </c>
      <c r="C2390" s="79" t="s">
        <v>163</v>
      </c>
      <c r="E2390" t="s">
        <v>163</v>
      </c>
      <c r="F2390" t="s">
        <v>163</v>
      </c>
      <c r="G2390" t="s">
        <v>163</v>
      </c>
      <c r="H2390" t="s">
        <v>163</v>
      </c>
      <c r="I2390" t="s">
        <v>163</v>
      </c>
      <c r="J2390" t="s">
        <v>163</v>
      </c>
      <c r="K2390" t="s">
        <v>163</v>
      </c>
      <c r="L2390" t="s">
        <v>163</v>
      </c>
      <c r="M2390" t="s">
        <v>163</v>
      </c>
      <c r="N2390" t="s">
        <v>163</v>
      </c>
      <c r="O2390" t="s">
        <v>163</v>
      </c>
      <c r="P2390" t="s">
        <v>163</v>
      </c>
      <c r="Q2390" s="80" t="s">
        <v>163</v>
      </c>
      <c r="R2390" s="79"/>
      <c r="T2390" t="s">
        <v>163</v>
      </c>
      <c r="U2390" t="s">
        <v>163</v>
      </c>
      <c r="V2390" t="s">
        <v>163</v>
      </c>
    </row>
    <row r="2391" spans="2:22" x14ac:dyDescent="0.35">
      <c r="B2391" t="s">
        <v>163</v>
      </c>
      <c r="C2391" s="79" t="s">
        <v>163</v>
      </c>
      <c r="E2391" t="s">
        <v>163</v>
      </c>
      <c r="F2391" t="s">
        <v>163</v>
      </c>
      <c r="G2391" t="s">
        <v>163</v>
      </c>
      <c r="H2391" t="s">
        <v>163</v>
      </c>
      <c r="I2391" t="s">
        <v>163</v>
      </c>
      <c r="J2391" t="s">
        <v>163</v>
      </c>
      <c r="K2391" t="s">
        <v>163</v>
      </c>
      <c r="L2391" t="s">
        <v>163</v>
      </c>
      <c r="M2391" t="s">
        <v>163</v>
      </c>
      <c r="N2391" t="s">
        <v>163</v>
      </c>
      <c r="O2391" t="s">
        <v>163</v>
      </c>
      <c r="P2391" t="s">
        <v>163</v>
      </c>
      <c r="Q2391" s="80" t="s">
        <v>163</v>
      </c>
      <c r="R2391" s="79"/>
      <c r="T2391" t="s">
        <v>163</v>
      </c>
      <c r="U2391" t="s">
        <v>163</v>
      </c>
      <c r="V2391" t="s">
        <v>163</v>
      </c>
    </row>
    <row r="2392" spans="2:22" x14ac:dyDescent="0.35">
      <c r="B2392" t="s">
        <v>163</v>
      </c>
      <c r="C2392" s="79" t="s">
        <v>163</v>
      </c>
      <c r="E2392" t="s">
        <v>163</v>
      </c>
      <c r="F2392" t="s">
        <v>163</v>
      </c>
      <c r="G2392" t="s">
        <v>163</v>
      </c>
      <c r="H2392" t="s">
        <v>163</v>
      </c>
      <c r="I2392" t="s">
        <v>163</v>
      </c>
      <c r="J2392" t="s">
        <v>163</v>
      </c>
      <c r="K2392" t="s">
        <v>163</v>
      </c>
      <c r="L2392" t="s">
        <v>163</v>
      </c>
      <c r="M2392" t="s">
        <v>163</v>
      </c>
      <c r="N2392" t="s">
        <v>163</v>
      </c>
      <c r="O2392" t="s">
        <v>163</v>
      </c>
      <c r="P2392" t="s">
        <v>163</v>
      </c>
      <c r="Q2392" s="80" t="s">
        <v>163</v>
      </c>
      <c r="R2392" s="79"/>
      <c r="T2392" t="s">
        <v>163</v>
      </c>
      <c r="U2392" t="s">
        <v>163</v>
      </c>
      <c r="V2392" t="s">
        <v>163</v>
      </c>
    </row>
    <row r="2393" spans="2:22" x14ac:dyDescent="0.35">
      <c r="B2393" t="s">
        <v>163</v>
      </c>
      <c r="C2393" s="79" t="s">
        <v>163</v>
      </c>
      <c r="E2393" t="s">
        <v>163</v>
      </c>
      <c r="F2393" t="s">
        <v>163</v>
      </c>
      <c r="G2393" t="s">
        <v>163</v>
      </c>
      <c r="H2393" t="s">
        <v>163</v>
      </c>
      <c r="I2393" t="s">
        <v>163</v>
      </c>
      <c r="J2393" t="s">
        <v>163</v>
      </c>
      <c r="K2393" t="s">
        <v>163</v>
      </c>
      <c r="L2393" t="s">
        <v>163</v>
      </c>
      <c r="M2393" t="s">
        <v>163</v>
      </c>
      <c r="N2393" t="s">
        <v>163</v>
      </c>
      <c r="O2393" t="s">
        <v>163</v>
      </c>
      <c r="P2393" t="s">
        <v>163</v>
      </c>
      <c r="Q2393" s="80" t="s">
        <v>163</v>
      </c>
      <c r="R2393" s="79"/>
      <c r="T2393" t="s">
        <v>163</v>
      </c>
      <c r="U2393" t="s">
        <v>163</v>
      </c>
      <c r="V2393" t="s">
        <v>163</v>
      </c>
    </row>
    <row r="2394" spans="2:22" x14ac:dyDescent="0.35">
      <c r="B2394" t="s">
        <v>163</v>
      </c>
      <c r="C2394" s="79" t="s">
        <v>163</v>
      </c>
      <c r="E2394" t="s">
        <v>163</v>
      </c>
      <c r="F2394" t="s">
        <v>163</v>
      </c>
      <c r="G2394" t="s">
        <v>163</v>
      </c>
      <c r="H2394" t="s">
        <v>163</v>
      </c>
      <c r="I2394" t="s">
        <v>163</v>
      </c>
      <c r="J2394" t="s">
        <v>163</v>
      </c>
      <c r="K2394" t="s">
        <v>163</v>
      </c>
      <c r="L2394" t="s">
        <v>163</v>
      </c>
      <c r="M2394" t="s">
        <v>163</v>
      </c>
      <c r="N2394" t="s">
        <v>163</v>
      </c>
      <c r="O2394" t="s">
        <v>163</v>
      </c>
      <c r="P2394" t="s">
        <v>163</v>
      </c>
      <c r="Q2394" s="80" t="s">
        <v>163</v>
      </c>
      <c r="R2394" s="79"/>
      <c r="T2394" t="s">
        <v>163</v>
      </c>
      <c r="U2394" t="s">
        <v>163</v>
      </c>
      <c r="V2394" t="s">
        <v>163</v>
      </c>
    </row>
    <row r="2395" spans="2:22" x14ac:dyDescent="0.35">
      <c r="B2395" t="s">
        <v>163</v>
      </c>
      <c r="C2395" s="79" t="s">
        <v>163</v>
      </c>
      <c r="E2395" t="s">
        <v>163</v>
      </c>
      <c r="F2395" t="s">
        <v>163</v>
      </c>
      <c r="G2395" t="s">
        <v>163</v>
      </c>
      <c r="H2395" t="s">
        <v>163</v>
      </c>
      <c r="I2395" t="s">
        <v>163</v>
      </c>
      <c r="J2395" t="s">
        <v>163</v>
      </c>
      <c r="K2395" t="s">
        <v>163</v>
      </c>
      <c r="L2395" t="s">
        <v>163</v>
      </c>
      <c r="M2395" t="s">
        <v>163</v>
      </c>
      <c r="N2395" t="s">
        <v>163</v>
      </c>
      <c r="O2395" t="s">
        <v>163</v>
      </c>
      <c r="P2395" t="s">
        <v>163</v>
      </c>
      <c r="Q2395" s="80" t="s">
        <v>163</v>
      </c>
      <c r="R2395" s="79"/>
      <c r="T2395" t="s">
        <v>163</v>
      </c>
      <c r="U2395" t="s">
        <v>163</v>
      </c>
      <c r="V2395" t="s">
        <v>163</v>
      </c>
    </row>
    <row r="2396" spans="2:22" x14ac:dyDescent="0.35">
      <c r="B2396" t="s">
        <v>163</v>
      </c>
      <c r="C2396" s="79" t="s">
        <v>163</v>
      </c>
      <c r="E2396" t="s">
        <v>163</v>
      </c>
      <c r="F2396" t="s">
        <v>163</v>
      </c>
      <c r="G2396" t="s">
        <v>163</v>
      </c>
      <c r="H2396" t="s">
        <v>163</v>
      </c>
      <c r="I2396" t="s">
        <v>163</v>
      </c>
      <c r="J2396" t="s">
        <v>163</v>
      </c>
      <c r="K2396" t="s">
        <v>163</v>
      </c>
      <c r="L2396" t="s">
        <v>163</v>
      </c>
      <c r="M2396" t="s">
        <v>163</v>
      </c>
      <c r="N2396" t="s">
        <v>163</v>
      </c>
      <c r="O2396" t="s">
        <v>163</v>
      </c>
      <c r="P2396" t="s">
        <v>163</v>
      </c>
      <c r="Q2396" s="80" t="s">
        <v>163</v>
      </c>
      <c r="R2396" s="79"/>
      <c r="T2396" t="s">
        <v>163</v>
      </c>
      <c r="U2396" t="s">
        <v>163</v>
      </c>
      <c r="V2396" t="s">
        <v>163</v>
      </c>
    </row>
    <row r="2397" spans="2:22" x14ac:dyDescent="0.35">
      <c r="B2397" t="s">
        <v>163</v>
      </c>
      <c r="C2397" s="79" t="s">
        <v>163</v>
      </c>
      <c r="E2397" t="s">
        <v>163</v>
      </c>
      <c r="F2397" t="s">
        <v>163</v>
      </c>
      <c r="G2397" t="s">
        <v>163</v>
      </c>
      <c r="H2397" t="s">
        <v>163</v>
      </c>
      <c r="I2397" t="s">
        <v>163</v>
      </c>
      <c r="J2397" t="s">
        <v>163</v>
      </c>
      <c r="K2397" t="s">
        <v>163</v>
      </c>
      <c r="L2397" t="s">
        <v>163</v>
      </c>
      <c r="M2397" t="s">
        <v>163</v>
      </c>
      <c r="N2397" t="s">
        <v>163</v>
      </c>
      <c r="O2397" t="s">
        <v>163</v>
      </c>
      <c r="P2397" t="s">
        <v>163</v>
      </c>
      <c r="Q2397" s="80" t="s">
        <v>163</v>
      </c>
      <c r="R2397" s="79"/>
      <c r="T2397" t="s">
        <v>163</v>
      </c>
      <c r="U2397" t="s">
        <v>163</v>
      </c>
      <c r="V2397" t="s">
        <v>163</v>
      </c>
    </row>
    <row r="2398" spans="2:22" x14ac:dyDescent="0.35">
      <c r="B2398" t="s">
        <v>163</v>
      </c>
      <c r="C2398" s="79" t="s">
        <v>163</v>
      </c>
      <c r="E2398" t="s">
        <v>163</v>
      </c>
      <c r="F2398" t="s">
        <v>163</v>
      </c>
      <c r="G2398" t="s">
        <v>163</v>
      </c>
      <c r="H2398" t="s">
        <v>163</v>
      </c>
      <c r="I2398" t="s">
        <v>163</v>
      </c>
      <c r="J2398" t="s">
        <v>163</v>
      </c>
      <c r="K2398" t="s">
        <v>163</v>
      </c>
      <c r="L2398" t="s">
        <v>163</v>
      </c>
      <c r="M2398" t="s">
        <v>163</v>
      </c>
      <c r="N2398" t="s">
        <v>163</v>
      </c>
      <c r="O2398" t="s">
        <v>163</v>
      </c>
      <c r="P2398" t="s">
        <v>163</v>
      </c>
      <c r="Q2398" s="80" t="s">
        <v>163</v>
      </c>
      <c r="R2398" s="79"/>
      <c r="T2398" t="s">
        <v>163</v>
      </c>
      <c r="U2398" t="s">
        <v>163</v>
      </c>
      <c r="V2398" t="s">
        <v>163</v>
      </c>
    </row>
    <row r="2399" spans="2:22" x14ac:dyDescent="0.35">
      <c r="B2399" t="s">
        <v>163</v>
      </c>
      <c r="C2399" s="79" t="s">
        <v>163</v>
      </c>
      <c r="E2399" t="s">
        <v>163</v>
      </c>
      <c r="F2399" t="s">
        <v>163</v>
      </c>
      <c r="G2399" t="s">
        <v>163</v>
      </c>
      <c r="H2399" t="s">
        <v>163</v>
      </c>
      <c r="I2399" t="s">
        <v>163</v>
      </c>
      <c r="J2399" t="s">
        <v>163</v>
      </c>
      <c r="K2399" t="s">
        <v>163</v>
      </c>
      <c r="L2399" t="s">
        <v>163</v>
      </c>
      <c r="M2399" t="s">
        <v>163</v>
      </c>
      <c r="N2399" t="s">
        <v>163</v>
      </c>
      <c r="O2399" t="s">
        <v>163</v>
      </c>
      <c r="P2399" t="s">
        <v>163</v>
      </c>
      <c r="Q2399" s="80" t="s">
        <v>163</v>
      </c>
      <c r="R2399" s="79"/>
      <c r="T2399" t="s">
        <v>163</v>
      </c>
      <c r="U2399" t="s">
        <v>163</v>
      </c>
      <c r="V2399" t="s">
        <v>163</v>
      </c>
    </row>
    <row r="2400" spans="2:22" x14ac:dyDescent="0.35">
      <c r="B2400" t="s">
        <v>163</v>
      </c>
      <c r="C2400" s="79" t="s">
        <v>163</v>
      </c>
      <c r="E2400" t="s">
        <v>163</v>
      </c>
      <c r="F2400" t="s">
        <v>163</v>
      </c>
      <c r="G2400" t="s">
        <v>163</v>
      </c>
      <c r="H2400" t="s">
        <v>163</v>
      </c>
      <c r="I2400" t="s">
        <v>163</v>
      </c>
      <c r="J2400" t="s">
        <v>163</v>
      </c>
      <c r="K2400" t="s">
        <v>163</v>
      </c>
      <c r="L2400" t="s">
        <v>163</v>
      </c>
      <c r="M2400" t="s">
        <v>163</v>
      </c>
      <c r="N2400" t="s">
        <v>163</v>
      </c>
      <c r="O2400" t="s">
        <v>163</v>
      </c>
      <c r="P2400" t="s">
        <v>163</v>
      </c>
      <c r="Q2400" s="80" t="s">
        <v>163</v>
      </c>
      <c r="R2400" s="79"/>
      <c r="T2400" t="s">
        <v>163</v>
      </c>
      <c r="U2400" t="s">
        <v>163</v>
      </c>
      <c r="V2400" t="s">
        <v>163</v>
      </c>
    </row>
    <row r="2401" spans="2:22" x14ac:dyDescent="0.35">
      <c r="B2401" t="s">
        <v>163</v>
      </c>
      <c r="C2401" s="79" t="s">
        <v>163</v>
      </c>
      <c r="E2401" t="s">
        <v>163</v>
      </c>
      <c r="F2401" t="s">
        <v>163</v>
      </c>
      <c r="G2401" t="s">
        <v>163</v>
      </c>
      <c r="H2401" t="s">
        <v>163</v>
      </c>
      <c r="I2401" t="s">
        <v>163</v>
      </c>
      <c r="J2401" t="s">
        <v>163</v>
      </c>
      <c r="K2401" t="s">
        <v>163</v>
      </c>
      <c r="L2401" t="s">
        <v>163</v>
      </c>
      <c r="M2401" t="s">
        <v>163</v>
      </c>
      <c r="N2401" t="s">
        <v>163</v>
      </c>
      <c r="O2401" t="s">
        <v>163</v>
      </c>
      <c r="P2401" t="s">
        <v>163</v>
      </c>
      <c r="Q2401" s="80" t="s">
        <v>163</v>
      </c>
      <c r="R2401" s="79"/>
      <c r="T2401" t="s">
        <v>163</v>
      </c>
      <c r="U2401" t="s">
        <v>163</v>
      </c>
      <c r="V2401" t="s">
        <v>163</v>
      </c>
    </row>
    <row r="2402" spans="2:22" x14ac:dyDescent="0.35">
      <c r="B2402" t="s">
        <v>163</v>
      </c>
      <c r="C2402" s="79" t="s">
        <v>163</v>
      </c>
      <c r="E2402" t="s">
        <v>163</v>
      </c>
      <c r="F2402" t="s">
        <v>163</v>
      </c>
      <c r="G2402" t="s">
        <v>163</v>
      </c>
      <c r="H2402" t="s">
        <v>163</v>
      </c>
      <c r="I2402" t="s">
        <v>163</v>
      </c>
      <c r="J2402" t="s">
        <v>163</v>
      </c>
      <c r="K2402" t="s">
        <v>163</v>
      </c>
      <c r="L2402" t="s">
        <v>163</v>
      </c>
      <c r="M2402" t="s">
        <v>163</v>
      </c>
      <c r="N2402" t="s">
        <v>163</v>
      </c>
      <c r="O2402" t="s">
        <v>163</v>
      </c>
      <c r="P2402" t="s">
        <v>163</v>
      </c>
      <c r="Q2402" s="80" t="s">
        <v>163</v>
      </c>
      <c r="R2402" s="79"/>
      <c r="T2402" t="s">
        <v>163</v>
      </c>
      <c r="U2402" t="s">
        <v>163</v>
      </c>
      <c r="V2402" t="s">
        <v>163</v>
      </c>
    </row>
    <row r="2403" spans="2:22" x14ac:dyDescent="0.35">
      <c r="B2403" t="s">
        <v>163</v>
      </c>
      <c r="C2403" s="79" t="s">
        <v>163</v>
      </c>
      <c r="E2403" t="s">
        <v>163</v>
      </c>
      <c r="F2403" t="s">
        <v>163</v>
      </c>
      <c r="G2403" t="s">
        <v>163</v>
      </c>
      <c r="H2403" t="s">
        <v>163</v>
      </c>
      <c r="I2403" t="s">
        <v>163</v>
      </c>
      <c r="J2403" t="s">
        <v>163</v>
      </c>
      <c r="K2403" t="s">
        <v>163</v>
      </c>
      <c r="L2403" t="s">
        <v>163</v>
      </c>
      <c r="M2403" t="s">
        <v>163</v>
      </c>
      <c r="N2403" t="s">
        <v>163</v>
      </c>
      <c r="O2403" t="s">
        <v>163</v>
      </c>
      <c r="P2403" t="s">
        <v>163</v>
      </c>
      <c r="Q2403" s="80" t="s">
        <v>163</v>
      </c>
      <c r="R2403" s="79"/>
      <c r="T2403" t="s">
        <v>163</v>
      </c>
      <c r="U2403" t="s">
        <v>163</v>
      </c>
      <c r="V2403" t="s">
        <v>163</v>
      </c>
    </row>
    <row r="2404" spans="2:22" x14ac:dyDescent="0.35">
      <c r="B2404" t="s">
        <v>163</v>
      </c>
      <c r="C2404" s="79" t="s">
        <v>163</v>
      </c>
      <c r="E2404" t="s">
        <v>163</v>
      </c>
      <c r="F2404" t="s">
        <v>163</v>
      </c>
      <c r="G2404" t="s">
        <v>163</v>
      </c>
      <c r="H2404" t="s">
        <v>163</v>
      </c>
      <c r="I2404" t="s">
        <v>163</v>
      </c>
      <c r="J2404" t="s">
        <v>163</v>
      </c>
      <c r="K2404" t="s">
        <v>163</v>
      </c>
      <c r="L2404" t="s">
        <v>163</v>
      </c>
      <c r="M2404" t="s">
        <v>163</v>
      </c>
      <c r="N2404" t="s">
        <v>163</v>
      </c>
      <c r="O2404" t="s">
        <v>163</v>
      </c>
      <c r="P2404" t="s">
        <v>163</v>
      </c>
      <c r="Q2404" s="80" t="s">
        <v>163</v>
      </c>
      <c r="R2404" s="79"/>
      <c r="T2404" t="s">
        <v>163</v>
      </c>
      <c r="U2404" t="s">
        <v>163</v>
      </c>
      <c r="V2404" t="s">
        <v>163</v>
      </c>
    </row>
    <row r="2405" spans="2:22" x14ac:dyDescent="0.35">
      <c r="B2405" t="s">
        <v>163</v>
      </c>
      <c r="C2405" s="79" t="s">
        <v>163</v>
      </c>
      <c r="E2405" t="s">
        <v>163</v>
      </c>
      <c r="F2405" t="s">
        <v>163</v>
      </c>
      <c r="G2405" t="s">
        <v>163</v>
      </c>
      <c r="H2405" t="s">
        <v>163</v>
      </c>
      <c r="I2405" t="s">
        <v>163</v>
      </c>
      <c r="J2405" t="s">
        <v>163</v>
      </c>
      <c r="K2405" t="s">
        <v>163</v>
      </c>
      <c r="L2405" t="s">
        <v>163</v>
      </c>
      <c r="M2405" t="s">
        <v>163</v>
      </c>
      <c r="N2405" t="s">
        <v>163</v>
      </c>
      <c r="O2405" t="s">
        <v>163</v>
      </c>
      <c r="P2405" t="s">
        <v>163</v>
      </c>
      <c r="Q2405" s="80" t="s">
        <v>163</v>
      </c>
      <c r="R2405" s="79"/>
      <c r="T2405" t="s">
        <v>163</v>
      </c>
      <c r="U2405" t="s">
        <v>163</v>
      </c>
      <c r="V2405" t="s">
        <v>163</v>
      </c>
    </row>
    <row r="2406" spans="2:22" x14ac:dyDescent="0.35">
      <c r="B2406" t="s">
        <v>163</v>
      </c>
      <c r="C2406" s="79" t="s">
        <v>163</v>
      </c>
      <c r="E2406" t="s">
        <v>163</v>
      </c>
      <c r="F2406" t="s">
        <v>163</v>
      </c>
      <c r="G2406" t="s">
        <v>163</v>
      </c>
      <c r="H2406" t="s">
        <v>163</v>
      </c>
      <c r="I2406" t="s">
        <v>163</v>
      </c>
      <c r="J2406" t="s">
        <v>163</v>
      </c>
      <c r="K2406" t="s">
        <v>163</v>
      </c>
      <c r="L2406" t="s">
        <v>163</v>
      </c>
      <c r="M2406" t="s">
        <v>163</v>
      </c>
      <c r="N2406" t="s">
        <v>163</v>
      </c>
      <c r="O2406" t="s">
        <v>163</v>
      </c>
      <c r="P2406" t="s">
        <v>163</v>
      </c>
      <c r="Q2406" s="80" t="s">
        <v>163</v>
      </c>
      <c r="R2406" s="79"/>
      <c r="T2406" t="s">
        <v>163</v>
      </c>
      <c r="U2406" t="s">
        <v>163</v>
      </c>
      <c r="V2406" t="s">
        <v>163</v>
      </c>
    </row>
    <row r="2407" spans="2:22" x14ac:dyDescent="0.35">
      <c r="B2407" t="s">
        <v>163</v>
      </c>
      <c r="C2407" s="79" t="s">
        <v>163</v>
      </c>
      <c r="E2407" t="s">
        <v>163</v>
      </c>
      <c r="F2407" t="s">
        <v>163</v>
      </c>
      <c r="G2407" t="s">
        <v>163</v>
      </c>
      <c r="H2407" t="s">
        <v>163</v>
      </c>
      <c r="I2407" t="s">
        <v>163</v>
      </c>
      <c r="J2407" t="s">
        <v>163</v>
      </c>
      <c r="K2407" t="s">
        <v>163</v>
      </c>
      <c r="L2407" t="s">
        <v>163</v>
      </c>
      <c r="M2407" t="s">
        <v>163</v>
      </c>
      <c r="N2407" t="s">
        <v>163</v>
      </c>
      <c r="O2407" t="s">
        <v>163</v>
      </c>
      <c r="P2407" t="s">
        <v>163</v>
      </c>
      <c r="Q2407" s="80" t="s">
        <v>163</v>
      </c>
      <c r="R2407" s="79"/>
      <c r="T2407" t="s">
        <v>163</v>
      </c>
      <c r="U2407" t="s">
        <v>163</v>
      </c>
      <c r="V2407" t="s">
        <v>163</v>
      </c>
    </row>
    <row r="2408" spans="2:22" x14ac:dyDescent="0.35">
      <c r="B2408" t="s">
        <v>163</v>
      </c>
      <c r="C2408" s="79" t="s">
        <v>163</v>
      </c>
      <c r="E2408" t="s">
        <v>163</v>
      </c>
      <c r="F2408" t="s">
        <v>163</v>
      </c>
      <c r="G2408" t="s">
        <v>163</v>
      </c>
      <c r="H2408" t="s">
        <v>163</v>
      </c>
      <c r="I2408" t="s">
        <v>163</v>
      </c>
      <c r="J2408" t="s">
        <v>163</v>
      </c>
      <c r="K2408" t="s">
        <v>163</v>
      </c>
      <c r="L2408" t="s">
        <v>163</v>
      </c>
      <c r="M2408" t="s">
        <v>163</v>
      </c>
      <c r="N2408" t="s">
        <v>163</v>
      </c>
      <c r="O2408" t="s">
        <v>163</v>
      </c>
      <c r="P2408" t="s">
        <v>163</v>
      </c>
      <c r="Q2408" s="80" t="s">
        <v>163</v>
      </c>
      <c r="R2408" s="79"/>
      <c r="T2408" t="s">
        <v>163</v>
      </c>
      <c r="U2408" t="s">
        <v>163</v>
      </c>
      <c r="V2408" t="s">
        <v>163</v>
      </c>
    </row>
    <row r="2409" spans="2:22" x14ac:dyDescent="0.35">
      <c r="B2409" t="s">
        <v>163</v>
      </c>
      <c r="C2409" s="79" t="s">
        <v>163</v>
      </c>
      <c r="E2409" t="s">
        <v>163</v>
      </c>
      <c r="F2409" t="s">
        <v>163</v>
      </c>
      <c r="G2409" t="s">
        <v>163</v>
      </c>
      <c r="H2409" t="s">
        <v>163</v>
      </c>
      <c r="I2409" t="s">
        <v>163</v>
      </c>
      <c r="J2409" t="s">
        <v>163</v>
      </c>
      <c r="K2409" t="s">
        <v>163</v>
      </c>
      <c r="L2409" t="s">
        <v>163</v>
      </c>
      <c r="M2409" t="s">
        <v>163</v>
      </c>
      <c r="N2409" t="s">
        <v>163</v>
      </c>
      <c r="O2409" t="s">
        <v>163</v>
      </c>
      <c r="P2409" t="s">
        <v>163</v>
      </c>
      <c r="Q2409" s="80" t="s">
        <v>163</v>
      </c>
      <c r="R2409" s="79"/>
      <c r="T2409" t="s">
        <v>163</v>
      </c>
      <c r="U2409" t="s">
        <v>163</v>
      </c>
      <c r="V2409" t="s">
        <v>163</v>
      </c>
    </row>
    <row r="2410" spans="2:22" x14ac:dyDescent="0.35">
      <c r="B2410" t="s">
        <v>163</v>
      </c>
      <c r="C2410" s="79" t="s">
        <v>163</v>
      </c>
      <c r="E2410" t="s">
        <v>163</v>
      </c>
      <c r="F2410" t="s">
        <v>163</v>
      </c>
      <c r="G2410" t="s">
        <v>163</v>
      </c>
      <c r="H2410" t="s">
        <v>163</v>
      </c>
      <c r="I2410" t="s">
        <v>163</v>
      </c>
      <c r="J2410" t="s">
        <v>163</v>
      </c>
      <c r="K2410" t="s">
        <v>163</v>
      </c>
      <c r="L2410" t="s">
        <v>163</v>
      </c>
      <c r="M2410" t="s">
        <v>163</v>
      </c>
      <c r="N2410" t="s">
        <v>163</v>
      </c>
      <c r="O2410" t="s">
        <v>163</v>
      </c>
      <c r="P2410" t="s">
        <v>163</v>
      </c>
      <c r="Q2410" s="80" t="s">
        <v>163</v>
      </c>
      <c r="R2410" s="79"/>
      <c r="T2410" t="s">
        <v>163</v>
      </c>
      <c r="U2410" t="s">
        <v>163</v>
      </c>
      <c r="V2410" t="s">
        <v>163</v>
      </c>
    </row>
    <row r="2411" spans="2:22" x14ac:dyDescent="0.35">
      <c r="B2411" t="s">
        <v>163</v>
      </c>
      <c r="C2411" s="79" t="s">
        <v>163</v>
      </c>
      <c r="E2411" t="s">
        <v>163</v>
      </c>
      <c r="F2411" t="s">
        <v>163</v>
      </c>
      <c r="G2411" t="s">
        <v>163</v>
      </c>
      <c r="H2411" t="s">
        <v>163</v>
      </c>
      <c r="I2411" t="s">
        <v>163</v>
      </c>
      <c r="J2411" t="s">
        <v>163</v>
      </c>
      <c r="K2411" t="s">
        <v>163</v>
      </c>
      <c r="L2411" t="s">
        <v>163</v>
      </c>
      <c r="M2411" t="s">
        <v>163</v>
      </c>
      <c r="N2411" t="s">
        <v>163</v>
      </c>
      <c r="O2411" t="s">
        <v>163</v>
      </c>
      <c r="P2411" t="s">
        <v>163</v>
      </c>
      <c r="Q2411" s="80" t="s">
        <v>163</v>
      </c>
      <c r="R2411" s="79"/>
      <c r="T2411" t="s">
        <v>163</v>
      </c>
      <c r="U2411" t="s">
        <v>163</v>
      </c>
      <c r="V2411" t="s">
        <v>163</v>
      </c>
    </row>
    <row r="2412" spans="2:22" x14ac:dyDescent="0.35">
      <c r="B2412" t="s">
        <v>163</v>
      </c>
      <c r="C2412" s="79" t="s">
        <v>163</v>
      </c>
      <c r="E2412" t="s">
        <v>163</v>
      </c>
      <c r="F2412" t="s">
        <v>163</v>
      </c>
      <c r="G2412" t="s">
        <v>163</v>
      </c>
      <c r="H2412" t="s">
        <v>163</v>
      </c>
      <c r="I2412" t="s">
        <v>163</v>
      </c>
      <c r="J2412" t="s">
        <v>163</v>
      </c>
      <c r="K2412" t="s">
        <v>163</v>
      </c>
      <c r="L2412" t="s">
        <v>163</v>
      </c>
      <c r="M2412" t="s">
        <v>163</v>
      </c>
      <c r="N2412" t="s">
        <v>163</v>
      </c>
      <c r="O2412" t="s">
        <v>163</v>
      </c>
      <c r="P2412" t="s">
        <v>163</v>
      </c>
      <c r="Q2412" s="80" t="s">
        <v>163</v>
      </c>
      <c r="R2412" s="79"/>
      <c r="T2412" t="s">
        <v>163</v>
      </c>
      <c r="U2412" t="s">
        <v>163</v>
      </c>
      <c r="V2412" t="s">
        <v>163</v>
      </c>
    </row>
    <row r="2413" spans="2:22" x14ac:dyDescent="0.35">
      <c r="B2413" t="s">
        <v>163</v>
      </c>
      <c r="C2413" s="79" t="s">
        <v>163</v>
      </c>
      <c r="E2413" t="s">
        <v>163</v>
      </c>
      <c r="F2413" t="s">
        <v>163</v>
      </c>
      <c r="G2413" t="s">
        <v>163</v>
      </c>
      <c r="H2413" t="s">
        <v>163</v>
      </c>
      <c r="I2413" t="s">
        <v>163</v>
      </c>
      <c r="J2413" t="s">
        <v>163</v>
      </c>
      <c r="K2413" t="s">
        <v>163</v>
      </c>
      <c r="L2413" t="s">
        <v>163</v>
      </c>
      <c r="M2413" t="s">
        <v>163</v>
      </c>
      <c r="N2413" t="s">
        <v>163</v>
      </c>
      <c r="O2413" t="s">
        <v>163</v>
      </c>
      <c r="P2413" t="s">
        <v>163</v>
      </c>
      <c r="Q2413" s="80" t="s">
        <v>163</v>
      </c>
      <c r="R2413" s="79"/>
      <c r="T2413" t="s">
        <v>163</v>
      </c>
      <c r="U2413" t="s">
        <v>163</v>
      </c>
      <c r="V2413" t="s">
        <v>163</v>
      </c>
    </row>
    <row r="2414" spans="2:22" x14ac:dyDescent="0.35">
      <c r="B2414" t="s">
        <v>163</v>
      </c>
      <c r="C2414" s="79" t="s">
        <v>163</v>
      </c>
      <c r="E2414" t="s">
        <v>163</v>
      </c>
      <c r="F2414" t="s">
        <v>163</v>
      </c>
      <c r="G2414" t="s">
        <v>163</v>
      </c>
      <c r="H2414" t="s">
        <v>163</v>
      </c>
      <c r="I2414" t="s">
        <v>163</v>
      </c>
      <c r="J2414" t="s">
        <v>163</v>
      </c>
      <c r="K2414" t="s">
        <v>163</v>
      </c>
      <c r="L2414" t="s">
        <v>163</v>
      </c>
      <c r="M2414" t="s">
        <v>163</v>
      </c>
      <c r="N2414" t="s">
        <v>163</v>
      </c>
      <c r="O2414" t="s">
        <v>163</v>
      </c>
      <c r="P2414" t="s">
        <v>163</v>
      </c>
      <c r="Q2414" s="80" t="s">
        <v>163</v>
      </c>
      <c r="R2414" s="79"/>
      <c r="T2414" t="s">
        <v>163</v>
      </c>
      <c r="U2414" t="s">
        <v>163</v>
      </c>
      <c r="V2414" t="s">
        <v>163</v>
      </c>
    </row>
    <row r="2415" spans="2:22" x14ac:dyDescent="0.35">
      <c r="B2415" t="s">
        <v>163</v>
      </c>
      <c r="C2415" s="79" t="s">
        <v>163</v>
      </c>
      <c r="E2415" t="s">
        <v>163</v>
      </c>
      <c r="F2415" t="s">
        <v>163</v>
      </c>
      <c r="G2415" t="s">
        <v>163</v>
      </c>
      <c r="H2415" t="s">
        <v>163</v>
      </c>
      <c r="I2415" t="s">
        <v>163</v>
      </c>
      <c r="J2415" t="s">
        <v>163</v>
      </c>
      <c r="K2415" t="s">
        <v>163</v>
      </c>
      <c r="L2415" t="s">
        <v>163</v>
      </c>
      <c r="M2415" t="s">
        <v>163</v>
      </c>
      <c r="N2415" t="s">
        <v>163</v>
      </c>
      <c r="O2415" t="s">
        <v>163</v>
      </c>
      <c r="P2415" t="s">
        <v>163</v>
      </c>
      <c r="Q2415" s="80" t="s">
        <v>163</v>
      </c>
      <c r="R2415" s="79"/>
      <c r="T2415" t="s">
        <v>163</v>
      </c>
      <c r="U2415" t="s">
        <v>163</v>
      </c>
      <c r="V2415" t="s">
        <v>163</v>
      </c>
    </row>
    <row r="2416" spans="2:22" x14ac:dyDescent="0.35">
      <c r="B2416" t="s">
        <v>163</v>
      </c>
      <c r="C2416" s="79" t="s">
        <v>163</v>
      </c>
      <c r="E2416" t="s">
        <v>163</v>
      </c>
      <c r="F2416" t="s">
        <v>163</v>
      </c>
      <c r="G2416" t="s">
        <v>163</v>
      </c>
      <c r="H2416" t="s">
        <v>163</v>
      </c>
      <c r="I2416" t="s">
        <v>163</v>
      </c>
      <c r="J2416" t="s">
        <v>163</v>
      </c>
      <c r="K2416" t="s">
        <v>163</v>
      </c>
      <c r="L2416" t="s">
        <v>163</v>
      </c>
      <c r="M2416" t="s">
        <v>163</v>
      </c>
      <c r="N2416" t="s">
        <v>163</v>
      </c>
      <c r="O2416" t="s">
        <v>163</v>
      </c>
      <c r="P2416" t="s">
        <v>163</v>
      </c>
      <c r="Q2416" s="80" t="s">
        <v>163</v>
      </c>
      <c r="R2416" s="79"/>
      <c r="T2416" t="s">
        <v>163</v>
      </c>
      <c r="U2416" t="s">
        <v>163</v>
      </c>
      <c r="V2416" t="s">
        <v>163</v>
      </c>
    </row>
    <row r="2417" spans="2:22" x14ac:dyDescent="0.35">
      <c r="B2417" t="s">
        <v>163</v>
      </c>
      <c r="C2417" s="79" t="s">
        <v>163</v>
      </c>
      <c r="E2417" t="s">
        <v>163</v>
      </c>
      <c r="F2417" t="s">
        <v>163</v>
      </c>
      <c r="G2417" t="s">
        <v>163</v>
      </c>
      <c r="H2417" t="s">
        <v>163</v>
      </c>
      <c r="I2417" t="s">
        <v>163</v>
      </c>
      <c r="J2417" t="s">
        <v>163</v>
      </c>
      <c r="K2417" t="s">
        <v>163</v>
      </c>
      <c r="L2417" t="s">
        <v>163</v>
      </c>
      <c r="M2417" t="s">
        <v>163</v>
      </c>
      <c r="N2417" t="s">
        <v>163</v>
      </c>
      <c r="O2417" t="s">
        <v>163</v>
      </c>
      <c r="P2417" t="s">
        <v>163</v>
      </c>
      <c r="Q2417" s="80" t="s">
        <v>163</v>
      </c>
      <c r="R2417" s="79"/>
      <c r="T2417" t="s">
        <v>163</v>
      </c>
      <c r="U2417" t="s">
        <v>163</v>
      </c>
      <c r="V2417" t="s">
        <v>163</v>
      </c>
    </row>
    <row r="2418" spans="2:22" x14ac:dyDescent="0.35">
      <c r="B2418" t="s">
        <v>163</v>
      </c>
      <c r="C2418" s="79" t="s">
        <v>163</v>
      </c>
      <c r="E2418" t="s">
        <v>163</v>
      </c>
      <c r="F2418" t="s">
        <v>163</v>
      </c>
      <c r="G2418" t="s">
        <v>163</v>
      </c>
      <c r="H2418" t="s">
        <v>163</v>
      </c>
      <c r="I2418" t="s">
        <v>163</v>
      </c>
      <c r="J2418" t="s">
        <v>163</v>
      </c>
      <c r="K2418" t="s">
        <v>163</v>
      </c>
      <c r="L2418" t="s">
        <v>163</v>
      </c>
      <c r="M2418" t="s">
        <v>163</v>
      </c>
      <c r="N2418" t="s">
        <v>163</v>
      </c>
      <c r="O2418" t="s">
        <v>163</v>
      </c>
      <c r="P2418" t="s">
        <v>163</v>
      </c>
      <c r="Q2418" s="80" t="s">
        <v>163</v>
      </c>
      <c r="R2418" s="79"/>
      <c r="T2418" t="s">
        <v>163</v>
      </c>
      <c r="U2418" t="s">
        <v>163</v>
      </c>
      <c r="V2418" t="s">
        <v>163</v>
      </c>
    </row>
    <row r="2419" spans="2:22" x14ac:dyDescent="0.35">
      <c r="B2419" t="s">
        <v>163</v>
      </c>
      <c r="C2419" s="79" t="s">
        <v>163</v>
      </c>
      <c r="E2419" t="s">
        <v>163</v>
      </c>
      <c r="F2419" t="s">
        <v>163</v>
      </c>
      <c r="G2419" t="s">
        <v>163</v>
      </c>
      <c r="H2419" t="s">
        <v>163</v>
      </c>
      <c r="I2419" t="s">
        <v>163</v>
      </c>
      <c r="J2419" t="s">
        <v>163</v>
      </c>
      <c r="K2419" t="s">
        <v>163</v>
      </c>
      <c r="L2419" t="s">
        <v>163</v>
      </c>
      <c r="M2419" t="s">
        <v>163</v>
      </c>
      <c r="N2419" t="s">
        <v>163</v>
      </c>
      <c r="O2419" t="s">
        <v>163</v>
      </c>
      <c r="P2419" t="s">
        <v>163</v>
      </c>
      <c r="Q2419" s="80" t="s">
        <v>163</v>
      </c>
      <c r="R2419" s="79"/>
      <c r="T2419" t="s">
        <v>163</v>
      </c>
      <c r="U2419" t="s">
        <v>163</v>
      </c>
      <c r="V2419" t="s">
        <v>163</v>
      </c>
    </row>
    <row r="2420" spans="2:22" x14ac:dyDescent="0.35">
      <c r="B2420" t="s">
        <v>163</v>
      </c>
      <c r="C2420" s="79" t="s">
        <v>163</v>
      </c>
      <c r="E2420" t="s">
        <v>163</v>
      </c>
      <c r="F2420" t="s">
        <v>163</v>
      </c>
      <c r="G2420" t="s">
        <v>163</v>
      </c>
      <c r="H2420" t="s">
        <v>163</v>
      </c>
      <c r="I2420" t="s">
        <v>163</v>
      </c>
      <c r="J2420" t="s">
        <v>163</v>
      </c>
      <c r="K2420" t="s">
        <v>163</v>
      </c>
      <c r="L2420" t="s">
        <v>163</v>
      </c>
      <c r="M2420" t="s">
        <v>163</v>
      </c>
      <c r="N2420" t="s">
        <v>163</v>
      </c>
      <c r="O2420" t="s">
        <v>163</v>
      </c>
      <c r="P2420" t="s">
        <v>163</v>
      </c>
      <c r="Q2420" s="80" t="s">
        <v>163</v>
      </c>
      <c r="R2420" s="79"/>
      <c r="T2420" t="s">
        <v>163</v>
      </c>
      <c r="U2420" t="s">
        <v>163</v>
      </c>
      <c r="V2420" t="s">
        <v>163</v>
      </c>
    </row>
    <row r="2421" spans="2:22" x14ac:dyDescent="0.35">
      <c r="B2421" t="s">
        <v>163</v>
      </c>
      <c r="C2421" s="79" t="s">
        <v>163</v>
      </c>
      <c r="E2421" t="s">
        <v>163</v>
      </c>
      <c r="F2421" t="s">
        <v>163</v>
      </c>
      <c r="G2421" t="s">
        <v>163</v>
      </c>
      <c r="H2421" t="s">
        <v>163</v>
      </c>
      <c r="I2421" t="s">
        <v>163</v>
      </c>
      <c r="J2421" t="s">
        <v>163</v>
      </c>
      <c r="K2421" t="s">
        <v>163</v>
      </c>
      <c r="L2421" t="s">
        <v>163</v>
      </c>
      <c r="M2421" t="s">
        <v>163</v>
      </c>
      <c r="N2421" t="s">
        <v>163</v>
      </c>
      <c r="O2421" t="s">
        <v>163</v>
      </c>
      <c r="P2421" t="s">
        <v>163</v>
      </c>
      <c r="Q2421" s="80" t="s">
        <v>163</v>
      </c>
      <c r="R2421" s="79"/>
      <c r="T2421" t="s">
        <v>163</v>
      </c>
      <c r="U2421" t="s">
        <v>163</v>
      </c>
      <c r="V2421" t="s">
        <v>163</v>
      </c>
    </row>
    <row r="2422" spans="2:22" x14ac:dyDescent="0.35">
      <c r="B2422" t="s">
        <v>163</v>
      </c>
      <c r="C2422" s="79" t="s">
        <v>163</v>
      </c>
      <c r="E2422" t="s">
        <v>163</v>
      </c>
      <c r="F2422" t="s">
        <v>163</v>
      </c>
      <c r="G2422" t="s">
        <v>163</v>
      </c>
      <c r="H2422" t="s">
        <v>163</v>
      </c>
      <c r="I2422" t="s">
        <v>163</v>
      </c>
      <c r="J2422" t="s">
        <v>163</v>
      </c>
      <c r="K2422" t="s">
        <v>163</v>
      </c>
      <c r="L2422" t="s">
        <v>163</v>
      </c>
      <c r="M2422" t="s">
        <v>163</v>
      </c>
      <c r="N2422" t="s">
        <v>163</v>
      </c>
      <c r="O2422" t="s">
        <v>163</v>
      </c>
      <c r="P2422" t="s">
        <v>163</v>
      </c>
      <c r="Q2422" s="80" t="s">
        <v>163</v>
      </c>
      <c r="R2422" s="79"/>
      <c r="T2422" t="s">
        <v>163</v>
      </c>
      <c r="U2422" t="s">
        <v>163</v>
      </c>
      <c r="V2422" t="s">
        <v>163</v>
      </c>
    </row>
    <row r="2423" spans="2:22" x14ac:dyDescent="0.35">
      <c r="B2423" t="s">
        <v>163</v>
      </c>
      <c r="C2423" s="79" t="s">
        <v>163</v>
      </c>
      <c r="E2423" t="s">
        <v>163</v>
      </c>
      <c r="F2423" t="s">
        <v>163</v>
      </c>
      <c r="G2423" t="s">
        <v>163</v>
      </c>
      <c r="H2423" t="s">
        <v>163</v>
      </c>
      <c r="I2423" t="s">
        <v>163</v>
      </c>
      <c r="J2423" t="s">
        <v>163</v>
      </c>
      <c r="K2423" t="s">
        <v>163</v>
      </c>
      <c r="L2423" t="s">
        <v>163</v>
      </c>
      <c r="M2423" t="s">
        <v>163</v>
      </c>
      <c r="N2423" t="s">
        <v>163</v>
      </c>
      <c r="O2423" t="s">
        <v>163</v>
      </c>
      <c r="P2423" t="s">
        <v>163</v>
      </c>
      <c r="Q2423" s="80" t="s">
        <v>163</v>
      </c>
      <c r="R2423" s="79"/>
      <c r="T2423" t="s">
        <v>163</v>
      </c>
      <c r="U2423" t="s">
        <v>163</v>
      </c>
      <c r="V2423" t="s">
        <v>163</v>
      </c>
    </row>
    <row r="2424" spans="2:22" x14ac:dyDescent="0.35">
      <c r="B2424" t="s">
        <v>163</v>
      </c>
      <c r="C2424" s="79" t="s">
        <v>163</v>
      </c>
      <c r="E2424" t="s">
        <v>163</v>
      </c>
      <c r="F2424" t="s">
        <v>163</v>
      </c>
      <c r="G2424" t="s">
        <v>163</v>
      </c>
      <c r="H2424" t="s">
        <v>163</v>
      </c>
      <c r="I2424" t="s">
        <v>163</v>
      </c>
      <c r="J2424" t="s">
        <v>163</v>
      </c>
      <c r="K2424" t="s">
        <v>163</v>
      </c>
      <c r="L2424" t="s">
        <v>163</v>
      </c>
      <c r="M2424" t="s">
        <v>163</v>
      </c>
      <c r="N2424" t="s">
        <v>163</v>
      </c>
      <c r="O2424" t="s">
        <v>163</v>
      </c>
      <c r="P2424" t="s">
        <v>163</v>
      </c>
      <c r="Q2424" s="80" t="s">
        <v>163</v>
      </c>
      <c r="R2424" s="79"/>
      <c r="T2424" t="s">
        <v>163</v>
      </c>
      <c r="U2424" t="s">
        <v>163</v>
      </c>
      <c r="V2424" t="s">
        <v>163</v>
      </c>
    </row>
    <row r="2425" spans="2:22" x14ac:dyDescent="0.35">
      <c r="B2425" t="s">
        <v>163</v>
      </c>
      <c r="C2425" s="79" t="s">
        <v>163</v>
      </c>
      <c r="E2425" t="s">
        <v>163</v>
      </c>
      <c r="F2425" t="s">
        <v>163</v>
      </c>
      <c r="G2425" t="s">
        <v>163</v>
      </c>
      <c r="H2425" t="s">
        <v>163</v>
      </c>
      <c r="I2425" t="s">
        <v>163</v>
      </c>
      <c r="J2425" t="s">
        <v>163</v>
      </c>
      <c r="K2425" t="s">
        <v>163</v>
      </c>
      <c r="L2425" t="s">
        <v>163</v>
      </c>
      <c r="M2425" t="s">
        <v>163</v>
      </c>
      <c r="N2425" t="s">
        <v>163</v>
      </c>
      <c r="O2425" t="s">
        <v>163</v>
      </c>
      <c r="P2425" t="s">
        <v>163</v>
      </c>
      <c r="Q2425" s="80" t="s">
        <v>163</v>
      </c>
      <c r="R2425" s="79"/>
      <c r="T2425" t="s">
        <v>163</v>
      </c>
      <c r="U2425" t="s">
        <v>163</v>
      </c>
      <c r="V2425" t="s">
        <v>163</v>
      </c>
    </row>
    <row r="2426" spans="2:22" x14ac:dyDescent="0.35">
      <c r="B2426" t="s">
        <v>163</v>
      </c>
      <c r="C2426" s="79" t="s">
        <v>163</v>
      </c>
      <c r="E2426" t="s">
        <v>163</v>
      </c>
      <c r="F2426" t="s">
        <v>163</v>
      </c>
      <c r="G2426" t="s">
        <v>163</v>
      </c>
      <c r="H2426" t="s">
        <v>163</v>
      </c>
      <c r="I2426" t="s">
        <v>163</v>
      </c>
      <c r="J2426" t="s">
        <v>163</v>
      </c>
      <c r="K2426" t="s">
        <v>163</v>
      </c>
      <c r="L2426" t="s">
        <v>163</v>
      </c>
      <c r="M2426" t="s">
        <v>163</v>
      </c>
      <c r="N2426" t="s">
        <v>163</v>
      </c>
      <c r="O2426" t="s">
        <v>163</v>
      </c>
      <c r="P2426" t="s">
        <v>163</v>
      </c>
      <c r="Q2426" s="80" t="s">
        <v>163</v>
      </c>
      <c r="R2426" s="79"/>
      <c r="T2426" t="s">
        <v>163</v>
      </c>
      <c r="U2426" t="s">
        <v>163</v>
      </c>
      <c r="V2426" t="s">
        <v>163</v>
      </c>
    </row>
    <row r="2427" spans="2:22" x14ac:dyDescent="0.35">
      <c r="B2427" t="s">
        <v>163</v>
      </c>
      <c r="C2427" s="79" t="s">
        <v>163</v>
      </c>
      <c r="E2427" t="s">
        <v>163</v>
      </c>
      <c r="F2427" t="s">
        <v>163</v>
      </c>
      <c r="G2427" t="s">
        <v>163</v>
      </c>
      <c r="H2427" t="s">
        <v>163</v>
      </c>
      <c r="I2427" t="s">
        <v>163</v>
      </c>
      <c r="J2427" t="s">
        <v>163</v>
      </c>
      <c r="K2427" t="s">
        <v>163</v>
      </c>
      <c r="L2427" t="s">
        <v>163</v>
      </c>
      <c r="M2427" t="s">
        <v>163</v>
      </c>
      <c r="N2427" t="s">
        <v>163</v>
      </c>
      <c r="O2427" t="s">
        <v>163</v>
      </c>
      <c r="P2427" t="s">
        <v>163</v>
      </c>
      <c r="Q2427" s="80" t="s">
        <v>163</v>
      </c>
      <c r="R2427" s="79"/>
      <c r="T2427" t="s">
        <v>163</v>
      </c>
      <c r="U2427" t="s">
        <v>163</v>
      </c>
      <c r="V2427" t="s">
        <v>163</v>
      </c>
    </row>
    <row r="2428" spans="2:22" x14ac:dyDescent="0.35">
      <c r="B2428" t="s">
        <v>163</v>
      </c>
      <c r="C2428" s="79" t="s">
        <v>163</v>
      </c>
      <c r="E2428" t="s">
        <v>163</v>
      </c>
      <c r="F2428" t="s">
        <v>163</v>
      </c>
      <c r="G2428" t="s">
        <v>163</v>
      </c>
      <c r="H2428" t="s">
        <v>163</v>
      </c>
      <c r="I2428" t="s">
        <v>163</v>
      </c>
      <c r="J2428" t="s">
        <v>163</v>
      </c>
      <c r="K2428" t="s">
        <v>163</v>
      </c>
      <c r="L2428" t="s">
        <v>163</v>
      </c>
      <c r="M2428" t="s">
        <v>163</v>
      </c>
      <c r="N2428" t="s">
        <v>163</v>
      </c>
      <c r="O2428" t="s">
        <v>163</v>
      </c>
      <c r="P2428" t="s">
        <v>163</v>
      </c>
      <c r="Q2428" s="80" t="s">
        <v>163</v>
      </c>
      <c r="R2428" s="79"/>
      <c r="T2428" t="s">
        <v>163</v>
      </c>
      <c r="U2428" t="s">
        <v>163</v>
      </c>
      <c r="V2428" t="s">
        <v>163</v>
      </c>
    </row>
    <row r="2429" spans="2:22" x14ac:dyDescent="0.35">
      <c r="B2429" t="s">
        <v>163</v>
      </c>
      <c r="C2429" s="79" t="s">
        <v>163</v>
      </c>
      <c r="E2429" t="s">
        <v>163</v>
      </c>
      <c r="F2429" t="s">
        <v>163</v>
      </c>
      <c r="G2429" t="s">
        <v>163</v>
      </c>
      <c r="H2429" t="s">
        <v>163</v>
      </c>
      <c r="I2429" t="s">
        <v>163</v>
      </c>
      <c r="J2429" t="s">
        <v>163</v>
      </c>
      <c r="K2429" t="s">
        <v>163</v>
      </c>
      <c r="L2429" t="s">
        <v>163</v>
      </c>
      <c r="M2429" t="s">
        <v>163</v>
      </c>
      <c r="N2429" t="s">
        <v>163</v>
      </c>
      <c r="O2429" t="s">
        <v>163</v>
      </c>
      <c r="P2429" t="s">
        <v>163</v>
      </c>
      <c r="Q2429" s="80" t="s">
        <v>163</v>
      </c>
      <c r="R2429" s="79"/>
      <c r="T2429" t="s">
        <v>163</v>
      </c>
      <c r="U2429" t="s">
        <v>163</v>
      </c>
      <c r="V2429" t="s">
        <v>163</v>
      </c>
    </row>
    <row r="2430" spans="2:22" x14ac:dyDescent="0.35">
      <c r="B2430" t="s">
        <v>163</v>
      </c>
      <c r="C2430" s="79" t="s">
        <v>163</v>
      </c>
      <c r="E2430" t="s">
        <v>163</v>
      </c>
      <c r="F2430" t="s">
        <v>163</v>
      </c>
      <c r="G2430" t="s">
        <v>163</v>
      </c>
      <c r="H2430" t="s">
        <v>163</v>
      </c>
      <c r="I2430" t="s">
        <v>163</v>
      </c>
      <c r="J2430" t="s">
        <v>163</v>
      </c>
      <c r="K2430" t="s">
        <v>163</v>
      </c>
      <c r="L2430" t="s">
        <v>163</v>
      </c>
      <c r="M2430" t="s">
        <v>163</v>
      </c>
      <c r="N2430" t="s">
        <v>163</v>
      </c>
      <c r="O2430" t="s">
        <v>163</v>
      </c>
      <c r="P2430" t="s">
        <v>163</v>
      </c>
      <c r="Q2430" s="80" t="s">
        <v>163</v>
      </c>
      <c r="R2430" s="79"/>
      <c r="T2430" t="s">
        <v>163</v>
      </c>
      <c r="U2430" t="s">
        <v>163</v>
      </c>
      <c r="V2430" t="s">
        <v>163</v>
      </c>
    </row>
    <row r="2431" spans="2:22" x14ac:dyDescent="0.35">
      <c r="B2431" t="s">
        <v>163</v>
      </c>
      <c r="C2431" s="79" t="s">
        <v>163</v>
      </c>
      <c r="E2431" t="s">
        <v>163</v>
      </c>
      <c r="F2431" t="s">
        <v>163</v>
      </c>
      <c r="G2431" t="s">
        <v>163</v>
      </c>
      <c r="H2431" t="s">
        <v>163</v>
      </c>
      <c r="I2431" t="s">
        <v>163</v>
      </c>
      <c r="J2431" t="s">
        <v>163</v>
      </c>
      <c r="K2431" t="s">
        <v>163</v>
      </c>
      <c r="L2431" t="s">
        <v>163</v>
      </c>
      <c r="M2431" t="s">
        <v>163</v>
      </c>
      <c r="N2431" t="s">
        <v>163</v>
      </c>
      <c r="O2431" t="s">
        <v>163</v>
      </c>
      <c r="P2431" t="s">
        <v>163</v>
      </c>
      <c r="Q2431" s="80" t="s">
        <v>163</v>
      </c>
      <c r="R2431" s="79"/>
      <c r="T2431" t="s">
        <v>163</v>
      </c>
      <c r="U2431" t="s">
        <v>163</v>
      </c>
      <c r="V2431" t="s">
        <v>163</v>
      </c>
    </row>
    <row r="2432" spans="2:22" x14ac:dyDescent="0.35">
      <c r="B2432" t="s">
        <v>163</v>
      </c>
      <c r="C2432" s="79" t="s">
        <v>163</v>
      </c>
      <c r="E2432" t="s">
        <v>163</v>
      </c>
      <c r="F2432" t="s">
        <v>163</v>
      </c>
      <c r="G2432" t="s">
        <v>163</v>
      </c>
      <c r="H2432" t="s">
        <v>163</v>
      </c>
      <c r="I2432" t="s">
        <v>163</v>
      </c>
      <c r="J2432" t="s">
        <v>163</v>
      </c>
      <c r="K2432" t="s">
        <v>163</v>
      </c>
      <c r="L2432" t="s">
        <v>163</v>
      </c>
      <c r="M2432" t="s">
        <v>163</v>
      </c>
      <c r="N2432" t="s">
        <v>163</v>
      </c>
      <c r="O2432" t="s">
        <v>163</v>
      </c>
      <c r="P2432" t="s">
        <v>163</v>
      </c>
      <c r="Q2432" s="80" t="s">
        <v>163</v>
      </c>
      <c r="R2432" s="79"/>
      <c r="T2432" t="s">
        <v>163</v>
      </c>
      <c r="U2432" t="s">
        <v>163</v>
      </c>
      <c r="V2432" t="s">
        <v>163</v>
      </c>
    </row>
    <row r="2433" spans="2:22" x14ac:dyDescent="0.35">
      <c r="B2433" t="s">
        <v>163</v>
      </c>
      <c r="C2433" s="79" t="s">
        <v>163</v>
      </c>
      <c r="E2433" t="s">
        <v>163</v>
      </c>
      <c r="F2433" t="s">
        <v>163</v>
      </c>
      <c r="G2433" t="s">
        <v>163</v>
      </c>
      <c r="H2433" t="s">
        <v>163</v>
      </c>
      <c r="I2433" t="s">
        <v>163</v>
      </c>
      <c r="J2433" t="s">
        <v>163</v>
      </c>
      <c r="K2433" t="s">
        <v>163</v>
      </c>
      <c r="L2433" t="s">
        <v>163</v>
      </c>
      <c r="M2433" t="s">
        <v>163</v>
      </c>
      <c r="N2433" t="s">
        <v>163</v>
      </c>
      <c r="O2433" t="s">
        <v>163</v>
      </c>
      <c r="P2433" t="s">
        <v>163</v>
      </c>
      <c r="Q2433" s="80" t="s">
        <v>163</v>
      </c>
      <c r="R2433" s="79"/>
      <c r="T2433" t="s">
        <v>163</v>
      </c>
      <c r="U2433" t="s">
        <v>163</v>
      </c>
      <c r="V2433" t="s">
        <v>163</v>
      </c>
    </row>
    <row r="2434" spans="2:22" x14ac:dyDescent="0.35">
      <c r="B2434" t="s">
        <v>163</v>
      </c>
      <c r="C2434" s="79" t="s">
        <v>163</v>
      </c>
      <c r="E2434" t="s">
        <v>163</v>
      </c>
      <c r="F2434" t="s">
        <v>163</v>
      </c>
      <c r="G2434" t="s">
        <v>163</v>
      </c>
      <c r="H2434" t="s">
        <v>163</v>
      </c>
      <c r="I2434" t="s">
        <v>163</v>
      </c>
      <c r="J2434" t="s">
        <v>163</v>
      </c>
      <c r="K2434" t="s">
        <v>163</v>
      </c>
      <c r="L2434" t="s">
        <v>163</v>
      </c>
      <c r="M2434" t="s">
        <v>163</v>
      </c>
      <c r="N2434" t="s">
        <v>163</v>
      </c>
      <c r="O2434" t="s">
        <v>163</v>
      </c>
      <c r="P2434" t="s">
        <v>163</v>
      </c>
      <c r="Q2434" s="80" t="s">
        <v>163</v>
      </c>
      <c r="R2434" s="79"/>
      <c r="T2434" t="s">
        <v>163</v>
      </c>
      <c r="U2434" t="s">
        <v>163</v>
      </c>
      <c r="V2434" t="s">
        <v>163</v>
      </c>
    </row>
    <row r="2435" spans="2:22" x14ac:dyDescent="0.35">
      <c r="B2435" t="s">
        <v>163</v>
      </c>
      <c r="C2435" s="79" t="s">
        <v>163</v>
      </c>
      <c r="E2435" t="s">
        <v>163</v>
      </c>
      <c r="F2435" t="s">
        <v>163</v>
      </c>
      <c r="G2435" t="s">
        <v>163</v>
      </c>
      <c r="H2435" t="s">
        <v>163</v>
      </c>
      <c r="I2435" t="s">
        <v>163</v>
      </c>
      <c r="J2435" t="s">
        <v>163</v>
      </c>
      <c r="K2435" t="s">
        <v>163</v>
      </c>
      <c r="L2435" t="s">
        <v>163</v>
      </c>
      <c r="M2435" t="s">
        <v>163</v>
      </c>
      <c r="N2435" t="s">
        <v>163</v>
      </c>
      <c r="O2435" t="s">
        <v>163</v>
      </c>
      <c r="P2435" t="s">
        <v>163</v>
      </c>
      <c r="Q2435" s="80" t="s">
        <v>163</v>
      </c>
      <c r="R2435" s="79"/>
      <c r="T2435" t="s">
        <v>163</v>
      </c>
      <c r="U2435" t="s">
        <v>163</v>
      </c>
      <c r="V2435" t="s">
        <v>163</v>
      </c>
    </row>
    <row r="2436" spans="2:22" x14ac:dyDescent="0.35">
      <c r="B2436" t="s">
        <v>163</v>
      </c>
      <c r="C2436" s="79" t="s">
        <v>163</v>
      </c>
      <c r="E2436" t="s">
        <v>163</v>
      </c>
      <c r="F2436" t="s">
        <v>163</v>
      </c>
      <c r="G2436" t="s">
        <v>163</v>
      </c>
      <c r="H2436" t="s">
        <v>163</v>
      </c>
      <c r="I2436" t="s">
        <v>163</v>
      </c>
      <c r="J2436" t="s">
        <v>163</v>
      </c>
      <c r="K2436" t="s">
        <v>163</v>
      </c>
      <c r="L2436" t="s">
        <v>163</v>
      </c>
      <c r="M2436" t="s">
        <v>163</v>
      </c>
      <c r="N2436" t="s">
        <v>163</v>
      </c>
      <c r="O2436" t="s">
        <v>163</v>
      </c>
      <c r="P2436" t="s">
        <v>163</v>
      </c>
      <c r="Q2436" s="80" t="s">
        <v>163</v>
      </c>
      <c r="R2436" s="79"/>
      <c r="T2436" t="s">
        <v>163</v>
      </c>
      <c r="U2436" t="s">
        <v>163</v>
      </c>
      <c r="V2436" t="s">
        <v>163</v>
      </c>
    </row>
    <row r="2437" spans="2:22" x14ac:dyDescent="0.35">
      <c r="B2437" t="s">
        <v>163</v>
      </c>
      <c r="C2437" s="79" t="s">
        <v>163</v>
      </c>
      <c r="E2437" t="s">
        <v>163</v>
      </c>
      <c r="F2437" t="s">
        <v>163</v>
      </c>
      <c r="G2437" t="s">
        <v>163</v>
      </c>
      <c r="H2437" t="s">
        <v>163</v>
      </c>
      <c r="I2437" t="s">
        <v>163</v>
      </c>
      <c r="J2437" t="s">
        <v>163</v>
      </c>
      <c r="K2437" t="s">
        <v>163</v>
      </c>
      <c r="L2437" t="s">
        <v>163</v>
      </c>
      <c r="M2437" t="s">
        <v>163</v>
      </c>
      <c r="N2437" t="s">
        <v>163</v>
      </c>
      <c r="O2437" t="s">
        <v>163</v>
      </c>
      <c r="P2437" t="s">
        <v>163</v>
      </c>
      <c r="Q2437" s="80" t="s">
        <v>163</v>
      </c>
      <c r="R2437" s="79"/>
      <c r="T2437" t="s">
        <v>163</v>
      </c>
      <c r="U2437" t="s">
        <v>163</v>
      </c>
      <c r="V2437" t="s">
        <v>163</v>
      </c>
    </row>
    <row r="2438" spans="2:22" x14ac:dyDescent="0.35">
      <c r="B2438" t="s">
        <v>163</v>
      </c>
      <c r="C2438" s="79" t="s">
        <v>163</v>
      </c>
      <c r="E2438" t="s">
        <v>163</v>
      </c>
      <c r="F2438" t="s">
        <v>163</v>
      </c>
      <c r="G2438" t="s">
        <v>163</v>
      </c>
      <c r="H2438" t="s">
        <v>163</v>
      </c>
      <c r="I2438" t="s">
        <v>163</v>
      </c>
      <c r="J2438" t="s">
        <v>163</v>
      </c>
      <c r="K2438" t="s">
        <v>163</v>
      </c>
      <c r="L2438" t="s">
        <v>163</v>
      </c>
      <c r="M2438" t="s">
        <v>163</v>
      </c>
      <c r="N2438" t="s">
        <v>163</v>
      </c>
      <c r="O2438" t="s">
        <v>163</v>
      </c>
      <c r="P2438" t="s">
        <v>163</v>
      </c>
      <c r="Q2438" s="80" t="s">
        <v>163</v>
      </c>
      <c r="R2438" s="79"/>
      <c r="T2438" t="s">
        <v>163</v>
      </c>
      <c r="U2438" t="s">
        <v>163</v>
      </c>
      <c r="V2438" t="s">
        <v>163</v>
      </c>
    </row>
    <row r="2439" spans="2:22" x14ac:dyDescent="0.35">
      <c r="B2439" t="s">
        <v>163</v>
      </c>
      <c r="C2439" s="79" t="s">
        <v>163</v>
      </c>
      <c r="E2439" t="s">
        <v>163</v>
      </c>
      <c r="F2439" t="s">
        <v>163</v>
      </c>
      <c r="G2439" t="s">
        <v>163</v>
      </c>
      <c r="H2439" t="s">
        <v>163</v>
      </c>
      <c r="I2439" t="s">
        <v>163</v>
      </c>
      <c r="J2439" t="s">
        <v>163</v>
      </c>
      <c r="K2439" t="s">
        <v>163</v>
      </c>
      <c r="L2439" t="s">
        <v>163</v>
      </c>
      <c r="M2439" t="s">
        <v>163</v>
      </c>
      <c r="N2439" t="s">
        <v>163</v>
      </c>
      <c r="O2439" t="s">
        <v>163</v>
      </c>
      <c r="P2439" t="s">
        <v>163</v>
      </c>
      <c r="Q2439" s="80" t="s">
        <v>163</v>
      </c>
      <c r="R2439" s="79"/>
      <c r="T2439" t="s">
        <v>163</v>
      </c>
      <c r="U2439" t="s">
        <v>163</v>
      </c>
      <c r="V2439" t="s">
        <v>163</v>
      </c>
    </row>
    <row r="2440" spans="2:22" x14ac:dyDescent="0.35">
      <c r="B2440" t="s">
        <v>163</v>
      </c>
      <c r="C2440" s="79" t="s">
        <v>163</v>
      </c>
      <c r="E2440" t="s">
        <v>163</v>
      </c>
      <c r="F2440" t="s">
        <v>163</v>
      </c>
      <c r="G2440" t="s">
        <v>163</v>
      </c>
      <c r="H2440" t="s">
        <v>163</v>
      </c>
      <c r="I2440" t="s">
        <v>163</v>
      </c>
      <c r="J2440" t="s">
        <v>163</v>
      </c>
      <c r="K2440" t="s">
        <v>163</v>
      </c>
      <c r="L2440" t="s">
        <v>163</v>
      </c>
      <c r="M2440" t="s">
        <v>163</v>
      </c>
      <c r="N2440" t="s">
        <v>163</v>
      </c>
      <c r="O2440" t="s">
        <v>163</v>
      </c>
      <c r="P2440" t="s">
        <v>163</v>
      </c>
      <c r="Q2440" s="80" t="s">
        <v>163</v>
      </c>
      <c r="R2440" s="79"/>
      <c r="T2440" t="s">
        <v>163</v>
      </c>
      <c r="U2440" t="s">
        <v>163</v>
      </c>
      <c r="V2440" t="s">
        <v>163</v>
      </c>
    </row>
    <row r="2441" spans="2:22" x14ac:dyDescent="0.35">
      <c r="B2441" t="s">
        <v>163</v>
      </c>
      <c r="C2441" s="79" t="s">
        <v>163</v>
      </c>
      <c r="E2441" t="s">
        <v>163</v>
      </c>
      <c r="F2441" t="s">
        <v>163</v>
      </c>
      <c r="G2441" t="s">
        <v>163</v>
      </c>
      <c r="H2441" t="s">
        <v>163</v>
      </c>
      <c r="I2441" t="s">
        <v>163</v>
      </c>
      <c r="J2441" t="s">
        <v>163</v>
      </c>
      <c r="K2441" t="s">
        <v>163</v>
      </c>
      <c r="L2441" t="s">
        <v>163</v>
      </c>
      <c r="M2441" t="s">
        <v>163</v>
      </c>
      <c r="N2441" t="s">
        <v>163</v>
      </c>
      <c r="O2441" t="s">
        <v>163</v>
      </c>
      <c r="P2441" t="s">
        <v>163</v>
      </c>
      <c r="Q2441" s="80" t="s">
        <v>163</v>
      </c>
      <c r="R2441" s="79"/>
      <c r="T2441" t="s">
        <v>163</v>
      </c>
      <c r="U2441" t="s">
        <v>163</v>
      </c>
      <c r="V2441" t="s">
        <v>163</v>
      </c>
    </row>
    <row r="2442" spans="2:22" x14ac:dyDescent="0.35">
      <c r="B2442" t="s">
        <v>163</v>
      </c>
      <c r="C2442" s="79" t="s">
        <v>163</v>
      </c>
      <c r="E2442" t="s">
        <v>163</v>
      </c>
      <c r="F2442" t="s">
        <v>163</v>
      </c>
      <c r="G2442" t="s">
        <v>163</v>
      </c>
      <c r="H2442" t="s">
        <v>163</v>
      </c>
      <c r="I2442" t="s">
        <v>163</v>
      </c>
      <c r="J2442" t="s">
        <v>163</v>
      </c>
      <c r="K2442" t="s">
        <v>163</v>
      </c>
      <c r="L2442" t="s">
        <v>163</v>
      </c>
      <c r="M2442" t="s">
        <v>163</v>
      </c>
      <c r="N2442" t="s">
        <v>163</v>
      </c>
      <c r="O2442" t="s">
        <v>163</v>
      </c>
      <c r="P2442" t="s">
        <v>163</v>
      </c>
      <c r="Q2442" s="80" t="s">
        <v>163</v>
      </c>
      <c r="R2442" s="79"/>
      <c r="T2442" t="s">
        <v>163</v>
      </c>
      <c r="U2442" t="s">
        <v>163</v>
      </c>
      <c r="V2442" t="s">
        <v>163</v>
      </c>
    </row>
    <row r="2443" spans="2:22" x14ac:dyDescent="0.35">
      <c r="B2443" t="s">
        <v>163</v>
      </c>
      <c r="C2443" s="79" t="s">
        <v>163</v>
      </c>
      <c r="E2443" t="s">
        <v>163</v>
      </c>
      <c r="F2443" t="s">
        <v>163</v>
      </c>
      <c r="G2443" t="s">
        <v>163</v>
      </c>
      <c r="H2443" t="s">
        <v>163</v>
      </c>
      <c r="I2443" t="s">
        <v>163</v>
      </c>
      <c r="J2443" t="s">
        <v>163</v>
      </c>
      <c r="K2443" t="s">
        <v>163</v>
      </c>
      <c r="L2443" t="s">
        <v>163</v>
      </c>
      <c r="M2443" t="s">
        <v>163</v>
      </c>
      <c r="N2443" t="s">
        <v>163</v>
      </c>
      <c r="O2443" t="s">
        <v>163</v>
      </c>
      <c r="P2443" t="s">
        <v>163</v>
      </c>
      <c r="Q2443" s="80" t="s">
        <v>163</v>
      </c>
      <c r="R2443" s="79"/>
      <c r="T2443" t="s">
        <v>163</v>
      </c>
      <c r="U2443" t="s">
        <v>163</v>
      </c>
      <c r="V2443" t="s">
        <v>163</v>
      </c>
    </row>
    <row r="2444" spans="2:22" x14ac:dyDescent="0.35">
      <c r="B2444" t="s">
        <v>163</v>
      </c>
      <c r="C2444" s="79" t="s">
        <v>163</v>
      </c>
      <c r="E2444" t="s">
        <v>163</v>
      </c>
      <c r="F2444" t="s">
        <v>163</v>
      </c>
      <c r="G2444" t="s">
        <v>163</v>
      </c>
      <c r="H2444" t="s">
        <v>163</v>
      </c>
      <c r="I2444" t="s">
        <v>163</v>
      </c>
      <c r="J2444" t="s">
        <v>163</v>
      </c>
      <c r="K2444" t="s">
        <v>163</v>
      </c>
      <c r="L2444" t="s">
        <v>163</v>
      </c>
      <c r="M2444" t="s">
        <v>163</v>
      </c>
      <c r="N2444" t="s">
        <v>163</v>
      </c>
      <c r="O2444" t="s">
        <v>163</v>
      </c>
      <c r="P2444" t="s">
        <v>163</v>
      </c>
      <c r="Q2444" s="80" t="s">
        <v>163</v>
      </c>
      <c r="R2444" s="79"/>
      <c r="T2444" t="s">
        <v>163</v>
      </c>
      <c r="U2444" t="s">
        <v>163</v>
      </c>
      <c r="V2444" t="s">
        <v>163</v>
      </c>
    </row>
    <row r="2445" spans="2:22" x14ac:dyDescent="0.35">
      <c r="B2445" t="s">
        <v>163</v>
      </c>
      <c r="C2445" s="79" t="s">
        <v>163</v>
      </c>
      <c r="E2445" t="s">
        <v>163</v>
      </c>
      <c r="F2445" t="s">
        <v>163</v>
      </c>
      <c r="G2445" t="s">
        <v>163</v>
      </c>
      <c r="H2445" t="s">
        <v>163</v>
      </c>
      <c r="I2445" t="s">
        <v>163</v>
      </c>
      <c r="J2445" t="s">
        <v>163</v>
      </c>
      <c r="K2445" t="s">
        <v>163</v>
      </c>
      <c r="L2445" t="s">
        <v>163</v>
      </c>
      <c r="M2445" t="s">
        <v>163</v>
      </c>
      <c r="N2445" t="s">
        <v>163</v>
      </c>
      <c r="O2445" t="s">
        <v>163</v>
      </c>
      <c r="P2445" t="s">
        <v>163</v>
      </c>
      <c r="Q2445" s="80" t="s">
        <v>163</v>
      </c>
      <c r="R2445" s="79"/>
      <c r="T2445" t="s">
        <v>163</v>
      </c>
      <c r="U2445" t="s">
        <v>163</v>
      </c>
      <c r="V2445" t="s">
        <v>163</v>
      </c>
    </row>
    <row r="2446" spans="2:22" x14ac:dyDescent="0.35">
      <c r="B2446" t="s">
        <v>163</v>
      </c>
      <c r="C2446" s="79" t="s">
        <v>163</v>
      </c>
      <c r="E2446" t="s">
        <v>163</v>
      </c>
      <c r="F2446" t="s">
        <v>163</v>
      </c>
      <c r="G2446" t="s">
        <v>163</v>
      </c>
      <c r="H2446" t="s">
        <v>163</v>
      </c>
      <c r="I2446" t="s">
        <v>163</v>
      </c>
      <c r="J2446" t="s">
        <v>163</v>
      </c>
      <c r="K2446" t="s">
        <v>163</v>
      </c>
      <c r="L2446" t="s">
        <v>163</v>
      </c>
      <c r="M2446" t="s">
        <v>163</v>
      </c>
      <c r="N2446" t="s">
        <v>163</v>
      </c>
      <c r="O2446" t="s">
        <v>163</v>
      </c>
      <c r="P2446" t="s">
        <v>163</v>
      </c>
      <c r="Q2446" s="80" t="s">
        <v>163</v>
      </c>
      <c r="R2446" s="79"/>
      <c r="T2446" t="s">
        <v>163</v>
      </c>
      <c r="U2446" t="s">
        <v>163</v>
      </c>
      <c r="V2446" t="s">
        <v>163</v>
      </c>
    </row>
    <row r="2447" spans="2:22" x14ac:dyDescent="0.35">
      <c r="B2447" t="s">
        <v>163</v>
      </c>
      <c r="C2447" s="79" t="s">
        <v>163</v>
      </c>
      <c r="E2447" t="s">
        <v>163</v>
      </c>
      <c r="F2447" t="s">
        <v>163</v>
      </c>
      <c r="G2447" t="s">
        <v>163</v>
      </c>
      <c r="H2447" t="s">
        <v>163</v>
      </c>
      <c r="I2447" t="s">
        <v>163</v>
      </c>
      <c r="J2447" t="s">
        <v>163</v>
      </c>
      <c r="K2447" t="s">
        <v>163</v>
      </c>
      <c r="L2447" t="s">
        <v>163</v>
      </c>
      <c r="M2447" t="s">
        <v>163</v>
      </c>
      <c r="N2447" t="s">
        <v>163</v>
      </c>
      <c r="O2447" t="s">
        <v>163</v>
      </c>
      <c r="P2447" t="s">
        <v>163</v>
      </c>
      <c r="Q2447" s="80" t="s">
        <v>163</v>
      </c>
      <c r="R2447" s="79"/>
      <c r="T2447" t="s">
        <v>163</v>
      </c>
      <c r="U2447" t="s">
        <v>163</v>
      </c>
      <c r="V2447" t="s">
        <v>163</v>
      </c>
    </row>
    <row r="2448" spans="2:22" x14ac:dyDescent="0.35">
      <c r="B2448" t="s">
        <v>163</v>
      </c>
      <c r="C2448" s="79" t="s">
        <v>163</v>
      </c>
      <c r="E2448" t="s">
        <v>163</v>
      </c>
      <c r="F2448" t="s">
        <v>163</v>
      </c>
      <c r="G2448" t="s">
        <v>163</v>
      </c>
      <c r="H2448" t="s">
        <v>163</v>
      </c>
      <c r="I2448" t="s">
        <v>163</v>
      </c>
      <c r="J2448" t="s">
        <v>163</v>
      </c>
      <c r="K2448" t="s">
        <v>163</v>
      </c>
      <c r="L2448" t="s">
        <v>163</v>
      </c>
      <c r="M2448" t="s">
        <v>163</v>
      </c>
      <c r="N2448" t="s">
        <v>163</v>
      </c>
      <c r="O2448" t="s">
        <v>163</v>
      </c>
      <c r="P2448" t="s">
        <v>163</v>
      </c>
      <c r="Q2448" s="80" t="s">
        <v>163</v>
      </c>
      <c r="R2448" s="79"/>
      <c r="T2448" t="s">
        <v>163</v>
      </c>
      <c r="U2448" t="s">
        <v>163</v>
      </c>
      <c r="V2448" t="s">
        <v>163</v>
      </c>
    </row>
    <row r="2449" spans="2:22" x14ac:dyDescent="0.35">
      <c r="B2449" t="s">
        <v>163</v>
      </c>
      <c r="C2449" s="79" t="s">
        <v>163</v>
      </c>
      <c r="E2449" t="s">
        <v>163</v>
      </c>
      <c r="F2449" t="s">
        <v>163</v>
      </c>
      <c r="G2449" t="s">
        <v>163</v>
      </c>
      <c r="H2449" t="s">
        <v>163</v>
      </c>
      <c r="I2449" t="s">
        <v>163</v>
      </c>
      <c r="J2449" t="s">
        <v>163</v>
      </c>
      <c r="K2449" t="s">
        <v>163</v>
      </c>
      <c r="L2449" t="s">
        <v>163</v>
      </c>
      <c r="M2449" t="s">
        <v>163</v>
      </c>
      <c r="N2449" t="s">
        <v>163</v>
      </c>
      <c r="O2449" t="s">
        <v>163</v>
      </c>
      <c r="P2449" t="s">
        <v>163</v>
      </c>
      <c r="Q2449" s="80" t="s">
        <v>163</v>
      </c>
      <c r="R2449" s="79"/>
      <c r="T2449" t="s">
        <v>163</v>
      </c>
      <c r="U2449" t="s">
        <v>163</v>
      </c>
      <c r="V2449" t="s">
        <v>163</v>
      </c>
    </row>
    <row r="2450" spans="2:22" x14ac:dyDescent="0.35">
      <c r="B2450" t="s">
        <v>163</v>
      </c>
      <c r="C2450" s="79" t="s">
        <v>163</v>
      </c>
      <c r="E2450" t="s">
        <v>163</v>
      </c>
      <c r="F2450" t="s">
        <v>163</v>
      </c>
      <c r="G2450" t="s">
        <v>163</v>
      </c>
      <c r="H2450" t="s">
        <v>163</v>
      </c>
      <c r="I2450" t="s">
        <v>163</v>
      </c>
      <c r="J2450" t="s">
        <v>163</v>
      </c>
      <c r="K2450" t="s">
        <v>163</v>
      </c>
      <c r="L2450" t="s">
        <v>163</v>
      </c>
      <c r="M2450" t="s">
        <v>163</v>
      </c>
      <c r="N2450" t="s">
        <v>163</v>
      </c>
      <c r="O2450" t="s">
        <v>163</v>
      </c>
      <c r="P2450" t="s">
        <v>163</v>
      </c>
      <c r="Q2450" s="80" t="s">
        <v>163</v>
      </c>
      <c r="R2450" s="79"/>
      <c r="T2450" t="s">
        <v>163</v>
      </c>
      <c r="U2450" t="s">
        <v>163</v>
      </c>
      <c r="V2450" t="s">
        <v>163</v>
      </c>
    </row>
    <row r="2451" spans="2:22" x14ac:dyDescent="0.35">
      <c r="B2451" t="s">
        <v>163</v>
      </c>
      <c r="C2451" s="79" t="s">
        <v>163</v>
      </c>
      <c r="E2451" t="s">
        <v>163</v>
      </c>
      <c r="F2451" t="s">
        <v>163</v>
      </c>
      <c r="G2451" t="s">
        <v>163</v>
      </c>
      <c r="H2451" t="s">
        <v>163</v>
      </c>
      <c r="I2451" t="s">
        <v>163</v>
      </c>
      <c r="J2451" t="s">
        <v>163</v>
      </c>
      <c r="K2451" t="s">
        <v>163</v>
      </c>
      <c r="L2451" t="s">
        <v>163</v>
      </c>
      <c r="M2451" t="s">
        <v>163</v>
      </c>
      <c r="N2451" t="s">
        <v>163</v>
      </c>
      <c r="O2451" t="s">
        <v>163</v>
      </c>
      <c r="P2451" t="s">
        <v>163</v>
      </c>
      <c r="Q2451" s="80" t="s">
        <v>163</v>
      </c>
      <c r="R2451" s="79"/>
      <c r="T2451" t="s">
        <v>163</v>
      </c>
      <c r="U2451" t="s">
        <v>163</v>
      </c>
      <c r="V2451" t="s">
        <v>163</v>
      </c>
    </row>
    <row r="2452" spans="2:22" x14ac:dyDescent="0.35">
      <c r="B2452" t="s">
        <v>163</v>
      </c>
      <c r="C2452" s="79" t="s">
        <v>163</v>
      </c>
      <c r="E2452" t="s">
        <v>163</v>
      </c>
      <c r="F2452" t="s">
        <v>163</v>
      </c>
      <c r="G2452" t="s">
        <v>163</v>
      </c>
      <c r="H2452" t="s">
        <v>163</v>
      </c>
      <c r="I2452" t="s">
        <v>163</v>
      </c>
      <c r="J2452" t="s">
        <v>163</v>
      </c>
      <c r="K2452" t="s">
        <v>163</v>
      </c>
      <c r="L2452" t="s">
        <v>163</v>
      </c>
      <c r="M2452" t="s">
        <v>163</v>
      </c>
      <c r="N2452" t="s">
        <v>163</v>
      </c>
      <c r="O2452" t="s">
        <v>163</v>
      </c>
      <c r="P2452" t="s">
        <v>163</v>
      </c>
      <c r="Q2452" s="80" t="s">
        <v>163</v>
      </c>
      <c r="R2452" s="79"/>
      <c r="T2452" t="s">
        <v>163</v>
      </c>
      <c r="U2452" t="s">
        <v>163</v>
      </c>
      <c r="V2452" t="s">
        <v>163</v>
      </c>
    </row>
    <row r="2453" spans="2:22" x14ac:dyDescent="0.35">
      <c r="B2453" t="s">
        <v>163</v>
      </c>
      <c r="C2453" s="79" t="s">
        <v>163</v>
      </c>
      <c r="E2453" t="s">
        <v>163</v>
      </c>
      <c r="F2453" t="s">
        <v>163</v>
      </c>
      <c r="G2453" t="s">
        <v>163</v>
      </c>
      <c r="H2453" t="s">
        <v>163</v>
      </c>
      <c r="I2453" t="s">
        <v>163</v>
      </c>
      <c r="J2453" t="s">
        <v>163</v>
      </c>
      <c r="K2453" t="s">
        <v>163</v>
      </c>
      <c r="L2453" t="s">
        <v>163</v>
      </c>
      <c r="M2453" t="s">
        <v>163</v>
      </c>
      <c r="N2453" t="s">
        <v>163</v>
      </c>
      <c r="O2453" t="s">
        <v>163</v>
      </c>
      <c r="P2453" t="s">
        <v>163</v>
      </c>
      <c r="Q2453" s="80" t="s">
        <v>163</v>
      </c>
      <c r="R2453" s="79"/>
      <c r="T2453" t="s">
        <v>163</v>
      </c>
      <c r="U2453" t="s">
        <v>163</v>
      </c>
      <c r="V2453" t="s">
        <v>163</v>
      </c>
    </row>
    <row r="2454" spans="2:22" x14ac:dyDescent="0.35">
      <c r="B2454" t="s">
        <v>163</v>
      </c>
      <c r="C2454" s="79" t="s">
        <v>163</v>
      </c>
      <c r="E2454" t="s">
        <v>163</v>
      </c>
      <c r="F2454" t="s">
        <v>163</v>
      </c>
      <c r="G2454" t="s">
        <v>163</v>
      </c>
      <c r="H2454" t="s">
        <v>163</v>
      </c>
      <c r="I2454" t="s">
        <v>163</v>
      </c>
      <c r="J2454" t="s">
        <v>163</v>
      </c>
      <c r="K2454" t="s">
        <v>163</v>
      </c>
      <c r="L2454" t="s">
        <v>163</v>
      </c>
      <c r="M2454" t="s">
        <v>163</v>
      </c>
      <c r="N2454" t="s">
        <v>163</v>
      </c>
      <c r="O2454" t="s">
        <v>163</v>
      </c>
      <c r="P2454" t="s">
        <v>163</v>
      </c>
      <c r="Q2454" s="80" t="s">
        <v>163</v>
      </c>
      <c r="R2454" s="79"/>
      <c r="T2454" t="s">
        <v>163</v>
      </c>
      <c r="U2454" t="s">
        <v>163</v>
      </c>
      <c r="V2454" t="s">
        <v>163</v>
      </c>
    </row>
    <row r="2455" spans="2:22" x14ac:dyDescent="0.35">
      <c r="B2455" t="s">
        <v>163</v>
      </c>
      <c r="C2455" s="79" t="s">
        <v>163</v>
      </c>
      <c r="E2455" t="s">
        <v>163</v>
      </c>
      <c r="F2455" t="s">
        <v>163</v>
      </c>
      <c r="G2455" t="s">
        <v>163</v>
      </c>
      <c r="H2455" t="s">
        <v>163</v>
      </c>
      <c r="I2455" t="s">
        <v>163</v>
      </c>
      <c r="J2455" t="s">
        <v>163</v>
      </c>
      <c r="K2455" t="s">
        <v>163</v>
      </c>
      <c r="L2455" t="s">
        <v>163</v>
      </c>
      <c r="M2455" t="s">
        <v>163</v>
      </c>
      <c r="N2455" t="s">
        <v>163</v>
      </c>
      <c r="O2455" t="s">
        <v>163</v>
      </c>
      <c r="P2455" t="s">
        <v>163</v>
      </c>
      <c r="Q2455" s="80" t="s">
        <v>163</v>
      </c>
      <c r="R2455" s="79"/>
      <c r="T2455" t="s">
        <v>163</v>
      </c>
      <c r="U2455" t="s">
        <v>163</v>
      </c>
      <c r="V2455" t="s">
        <v>163</v>
      </c>
    </row>
    <row r="2456" spans="2:22" x14ac:dyDescent="0.35">
      <c r="B2456" t="s">
        <v>163</v>
      </c>
      <c r="C2456" s="79" t="s">
        <v>163</v>
      </c>
      <c r="E2456" t="s">
        <v>163</v>
      </c>
      <c r="F2456" t="s">
        <v>163</v>
      </c>
      <c r="G2456" t="s">
        <v>163</v>
      </c>
      <c r="H2456" t="s">
        <v>163</v>
      </c>
      <c r="I2456" t="s">
        <v>163</v>
      </c>
      <c r="J2456" t="s">
        <v>163</v>
      </c>
      <c r="K2456" t="s">
        <v>163</v>
      </c>
      <c r="L2456" t="s">
        <v>163</v>
      </c>
      <c r="M2456" t="s">
        <v>163</v>
      </c>
      <c r="N2456" t="s">
        <v>163</v>
      </c>
      <c r="O2456" t="s">
        <v>163</v>
      </c>
      <c r="P2456" t="s">
        <v>163</v>
      </c>
      <c r="Q2456" s="80" t="s">
        <v>163</v>
      </c>
      <c r="R2456" s="79"/>
      <c r="T2456" t="s">
        <v>163</v>
      </c>
      <c r="U2456" t="s">
        <v>163</v>
      </c>
      <c r="V2456" t="s">
        <v>163</v>
      </c>
    </row>
    <row r="2457" spans="2:22" x14ac:dyDescent="0.35">
      <c r="B2457" t="s">
        <v>163</v>
      </c>
      <c r="C2457" s="79" t="s">
        <v>163</v>
      </c>
      <c r="E2457" t="s">
        <v>163</v>
      </c>
      <c r="F2457" t="s">
        <v>163</v>
      </c>
      <c r="G2457" t="s">
        <v>163</v>
      </c>
      <c r="H2457" t="s">
        <v>163</v>
      </c>
      <c r="I2457" t="s">
        <v>163</v>
      </c>
      <c r="J2457" t="s">
        <v>163</v>
      </c>
      <c r="K2457" t="s">
        <v>163</v>
      </c>
      <c r="L2457" t="s">
        <v>163</v>
      </c>
      <c r="M2457" t="s">
        <v>163</v>
      </c>
      <c r="N2457" t="s">
        <v>163</v>
      </c>
      <c r="O2457" t="s">
        <v>163</v>
      </c>
      <c r="P2457" t="s">
        <v>163</v>
      </c>
      <c r="Q2457" s="80" t="s">
        <v>163</v>
      </c>
      <c r="R2457" s="79"/>
      <c r="T2457" t="s">
        <v>163</v>
      </c>
      <c r="U2457" t="s">
        <v>163</v>
      </c>
      <c r="V2457" t="s">
        <v>163</v>
      </c>
    </row>
    <row r="2458" spans="2:22" x14ac:dyDescent="0.35">
      <c r="B2458" t="s">
        <v>163</v>
      </c>
      <c r="C2458" s="79" t="s">
        <v>163</v>
      </c>
      <c r="E2458" t="s">
        <v>163</v>
      </c>
      <c r="F2458" t="s">
        <v>163</v>
      </c>
      <c r="G2458" t="s">
        <v>163</v>
      </c>
      <c r="H2458" t="s">
        <v>163</v>
      </c>
      <c r="I2458" t="s">
        <v>163</v>
      </c>
      <c r="J2458" t="s">
        <v>163</v>
      </c>
      <c r="K2458" t="s">
        <v>163</v>
      </c>
      <c r="L2458" t="s">
        <v>163</v>
      </c>
      <c r="M2458" t="s">
        <v>163</v>
      </c>
      <c r="N2458" t="s">
        <v>163</v>
      </c>
      <c r="O2458" t="s">
        <v>163</v>
      </c>
      <c r="P2458" t="s">
        <v>163</v>
      </c>
      <c r="Q2458" s="80" t="s">
        <v>163</v>
      </c>
      <c r="R2458" s="79"/>
      <c r="T2458" t="s">
        <v>163</v>
      </c>
      <c r="U2458" t="s">
        <v>163</v>
      </c>
      <c r="V2458" t="s">
        <v>163</v>
      </c>
    </row>
    <row r="2459" spans="2:22" x14ac:dyDescent="0.35">
      <c r="B2459" t="s">
        <v>163</v>
      </c>
      <c r="C2459" s="79" t="s">
        <v>163</v>
      </c>
      <c r="E2459" t="s">
        <v>163</v>
      </c>
      <c r="F2459" t="s">
        <v>163</v>
      </c>
      <c r="G2459" t="s">
        <v>163</v>
      </c>
      <c r="H2459" t="s">
        <v>163</v>
      </c>
      <c r="I2459" t="s">
        <v>163</v>
      </c>
      <c r="J2459" t="s">
        <v>163</v>
      </c>
      <c r="K2459" t="s">
        <v>163</v>
      </c>
      <c r="L2459" t="s">
        <v>163</v>
      </c>
      <c r="M2459" t="s">
        <v>163</v>
      </c>
      <c r="N2459" t="s">
        <v>163</v>
      </c>
      <c r="O2459" t="s">
        <v>163</v>
      </c>
      <c r="P2459" t="s">
        <v>163</v>
      </c>
      <c r="Q2459" s="80" t="s">
        <v>163</v>
      </c>
      <c r="R2459" s="79"/>
      <c r="T2459" t="s">
        <v>163</v>
      </c>
      <c r="U2459" t="s">
        <v>163</v>
      </c>
      <c r="V2459" t="s">
        <v>163</v>
      </c>
    </row>
    <row r="2460" spans="2:22" x14ac:dyDescent="0.35">
      <c r="B2460" t="s">
        <v>163</v>
      </c>
      <c r="C2460" s="79" t="s">
        <v>163</v>
      </c>
      <c r="E2460" t="s">
        <v>163</v>
      </c>
      <c r="F2460" t="s">
        <v>163</v>
      </c>
      <c r="G2460" t="s">
        <v>163</v>
      </c>
      <c r="H2460" t="s">
        <v>163</v>
      </c>
      <c r="I2460" t="s">
        <v>163</v>
      </c>
      <c r="J2460" t="s">
        <v>163</v>
      </c>
      <c r="K2460" t="s">
        <v>163</v>
      </c>
      <c r="L2460" t="s">
        <v>163</v>
      </c>
      <c r="M2460" t="s">
        <v>163</v>
      </c>
      <c r="N2460" t="s">
        <v>163</v>
      </c>
      <c r="O2460" t="s">
        <v>163</v>
      </c>
      <c r="P2460" t="s">
        <v>163</v>
      </c>
      <c r="Q2460" s="80" t="s">
        <v>163</v>
      </c>
      <c r="R2460" s="79"/>
      <c r="T2460" t="s">
        <v>163</v>
      </c>
      <c r="U2460" t="s">
        <v>163</v>
      </c>
      <c r="V2460" t="s">
        <v>163</v>
      </c>
    </row>
    <row r="2461" spans="2:22" x14ac:dyDescent="0.35">
      <c r="B2461" t="s">
        <v>163</v>
      </c>
      <c r="C2461" s="79" t="s">
        <v>163</v>
      </c>
      <c r="E2461" t="s">
        <v>163</v>
      </c>
      <c r="F2461" t="s">
        <v>163</v>
      </c>
      <c r="G2461" t="s">
        <v>163</v>
      </c>
      <c r="H2461" t="s">
        <v>163</v>
      </c>
      <c r="I2461" t="s">
        <v>163</v>
      </c>
      <c r="J2461" t="s">
        <v>163</v>
      </c>
      <c r="K2461" t="s">
        <v>163</v>
      </c>
      <c r="L2461" t="s">
        <v>163</v>
      </c>
      <c r="M2461" t="s">
        <v>163</v>
      </c>
      <c r="N2461" t="s">
        <v>163</v>
      </c>
      <c r="O2461" t="s">
        <v>163</v>
      </c>
      <c r="P2461" t="s">
        <v>163</v>
      </c>
      <c r="Q2461" s="80" t="s">
        <v>163</v>
      </c>
      <c r="R2461" s="79"/>
      <c r="T2461" t="s">
        <v>163</v>
      </c>
      <c r="U2461" t="s">
        <v>163</v>
      </c>
      <c r="V2461" t="s">
        <v>163</v>
      </c>
    </row>
    <row r="2462" spans="2:22" x14ac:dyDescent="0.35">
      <c r="B2462" t="s">
        <v>163</v>
      </c>
      <c r="C2462" s="79" t="s">
        <v>163</v>
      </c>
      <c r="E2462" t="s">
        <v>163</v>
      </c>
      <c r="F2462" t="s">
        <v>163</v>
      </c>
      <c r="G2462" t="s">
        <v>163</v>
      </c>
      <c r="H2462" t="s">
        <v>163</v>
      </c>
      <c r="I2462" t="s">
        <v>163</v>
      </c>
      <c r="J2462" t="s">
        <v>163</v>
      </c>
      <c r="K2462" t="s">
        <v>163</v>
      </c>
      <c r="L2462" t="s">
        <v>163</v>
      </c>
      <c r="M2462" t="s">
        <v>163</v>
      </c>
      <c r="N2462" t="s">
        <v>163</v>
      </c>
      <c r="O2462" t="s">
        <v>163</v>
      </c>
      <c r="P2462" t="s">
        <v>163</v>
      </c>
      <c r="Q2462" s="80" t="s">
        <v>163</v>
      </c>
      <c r="R2462" s="79"/>
      <c r="T2462" t="s">
        <v>163</v>
      </c>
      <c r="U2462" t="s">
        <v>163</v>
      </c>
      <c r="V2462" t="s">
        <v>163</v>
      </c>
    </row>
    <row r="2463" spans="2:22" x14ac:dyDescent="0.35">
      <c r="B2463" t="s">
        <v>163</v>
      </c>
      <c r="C2463" s="79" t="s">
        <v>163</v>
      </c>
      <c r="E2463" t="s">
        <v>163</v>
      </c>
      <c r="F2463" t="s">
        <v>163</v>
      </c>
      <c r="G2463" t="s">
        <v>163</v>
      </c>
      <c r="H2463" t="s">
        <v>163</v>
      </c>
      <c r="I2463" t="s">
        <v>163</v>
      </c>
      <c r="J2463" t="s">
        <v>163</v>
      </c>
      <c r="K2463" t="s">
        <v>163</v>
      </c>
      <c r="L2463" t="s">
        <v>163</v>
      </c>
      <c r="M2463" t="s">
        <v>163</v>
      </c>
      <c r="N2463" t="s">
        <v>163</v>
      </c>
      <c r="O2463" t="s">
        <v>163</v>
      </c>
      <c r="P2463" t="s">
        <v>163</v>
      </c>
      <c r="Q2463" s="80" t="s">
        <v>163</v>
      </c>
      <c r="R2463" s="79"/>
      <c r="T2463" t="s">
        <v>163</v>
      </c>
      <c r="U2463" t="s">
        <v>163</v>
      </c>
      <c r="V2463" t="s">
        <v>163</v>
      </c>
    </row>
    <row r="2464" spans="2:22" x14ac:dyDescent="0.35">
      <c r="B2464" t="s">
        <v>163</v>
      </c>
      <c r="C2464" s="79" t="s">
        <v>163</v>
      </c>
      <c r="E2464" t="s">
        <v>163</v>
      </c>
      <c r="F2464" t="s">
        <v>163</v>
      </c>
      <c r="G2464" t="s">
        <v>163</v>
      </c>
      <c r="H2464" t="s">
        <v>163</v>
      </c>
      <c r="I2464" t="s">
        <v>163</v>
      </c>
      <c r="J2464" t="s">
        <v>163</v>
      </c>
      <c r="K2464" t="s">
        <v>163</v>
      </c>
      <c r="L2464" t="s">
        <v>163</v>
      </c>
      <c r="M2464" t="s">
        <v>163</v>
      </c>
      <c r="N2464" t="s">
        <v>163</v>
      </c>
      <c r="O2464" t="s">
        <v>163</v>
      </c>
      <c r="P2464" t="s">
        <v>163</v>
      </c>
      <c r="Q2464" s="80" t="s">
        <v>163</v>
      </c>
      <c r="R2464" s="79"/>
      <c r="T2464" t="s">
        <v>163</v>
      </c>
      <c r="U2464" t="s">
        <v>163</v>
      </c>
      <c r="V2464" t="s">
        <v>163</v>
      </c>
    </row>
    <row r="2465" spans="2:22" x14ac:dyDescent="0.35">
      <c r="B2465" t="s">
        <v>163</v>
      </c>
      <c r="C2465" s="79" t="s">
        <v>163</v>
      </c>
      <c r="E2465" t="s">
        <v>163</v>
      </c>
      <c r="F2465" t="s">
        <v>163</v>
      </c>
      <c r="G2465" t="s">
        <v>163</v>
      </c>
      <c r="H2465" t="s">
        <v>163</v>
      </c>
      <c r="I2465" t="s">
        <v>163</v>
      </c>
      <c r="J2465" t="s">
        <v>163</v>
      </c>
      <c r="K2465" t="s">
        <v>163</v>
      </c>
      <c r="L2465" t="s">
        <v>163</v>
      </c>
      <c r="M2465" t="s">
        <v>163</v>
      </c>
      <c r="N2465" t="s">
        <v>163</v>
      </c>
      <c r="O2465" t="s">
        <v>163</v>
      </c>
      <c r="P2465" t="s">
        <v>163</v>
      </c>
      <c r="Q2465" s="80" t="s">
        <v>163</v>
      </c>
      <c r="R2465" s="79"/>
      <c r="T2465" t="s">
        <v>163</v>
      </c>
      <c r="U2465" t="s">
        <v>163</v>
      </c>
      <c r="V2465" t="s">
        <v>163</v>
      </c>
    </row>
    <row r="2466" spans="2:22" x14ac:dyDescent="0.35">
      <c r="B2466" t="s">
        <v>163</v>
      </c>
      <c r="C2466" s="79" t="s">
        <v>163</v>
      </c>
      <c r="E2466" t="s">
        <v>163</v>
      </c>
      <c r="F2466" t="s">
        <v>163</v>
      </c>
      <c r="G2466" t="s">
        <v>163</v>
      </c>
      <c r="H2466" t="s">
        <v>163</v>
      </c>
      <c r="I2466" t="s">
        <v>163</v>
      </c>
      <c r="J2466" t="s">
        <v>163</v>
      </c>
      <c r="K2466" t="s">
        <v>163</v>
      </c>
      <c r="L2466" t="s">
        <v>163</v>
      </c>
      <c r="M2466" t="s">
        <v>163</v>
      </c>
      <c r="N2466" t="s">
        <v>163</v>
      </c>
      <c r="O2466" t="s">
        <v>163</v>
      </c>
      <c r="P2466" t="s">
        <v>163</v>
      </c>
      <c r="Q2466" s="80" t="s">
        <v>163</v>
      </c>
      <c r="R2466" s="79"/>
      <c r="T2466" t="s">
        <v>163</v>
      </c>
      <c r="U2466" t="s">
        <v>163</v>
      </c>
      <c r="V2466" t="s">
        <v>163</v>
      </c>
    </row>
    <row r="2467" spans="2:22" x14ac:dyDescent="0.35">
      <c r="B2467" t="s">
        <v>163</v>
      </c>
      <c r="C2467" s="79" t="s">
        <v>163</v>
      </c>
      <c r="E2467" t="s">
        <v>163</v>
      </c>
      <c r="F2467" t="s">
        <v>163</v>
      </c>
      <c r="G2467" t="s">
        <v>163</v>
      </c>
      <c r="H2467" t="s">
        <v>163</v>
      </c>
      <c r="I2467" t="s">
        <v>163</v>
      </c>
      <c r="J2467" t="s">
        <v>163</v>
      </c>
      <c r="K2467" t="s">
        <v>163</v>
      </c>
      <c r="L2467" t="s">
        <v>163</v>
      </c>
      <c r="M2467" t="s">
        <v>163</v>
      </c>
      <c r="N2467" t="s">
        <v>163</v>
      </c>
      <c r="O2467" t="s">
        <v>163</v>
      </c>
      <c r="P2467" t="s">
        <v>163</v>
      </c>
      <c r="Q2467" s="80" t="s">
        <v>163</v>
      </c>
      <c r="R2467" s="79"/>
      <c r="T2467" t="s">
        <v>163</v>
      </c>
      <c r="U2467" t="s">
        <v>163</v>
      </c>
      <c r="V2467" t="s">
        <v>163</v>
      </c>
    </row>
    <row r="2468" spans="2:22" x14ac:dyDescent="0.35">
      <c r="B2468" t="s">
        <v>163</v>
      </c>
      <c r="C2468" s="79" t="s">
        <v>163</v>
      </c>
      <c r="E2468" t="s">
        <v>163</v>
      </c>
      <c r="F2468" t="s">
        <v>163</v>
      </c>
      <c r="G2468" t="s">
        <v>163</v>
      </c>
      <c r="H2468" t="s">
        <v>163</v>
      </c>
      <c r="I2468" t="s">
        <v>163</v>
      </c>
      <c r="J2468" t="s">
        <v>163</v>
      </c>
      <c r="K2468" t="s">
        <v>163</v>
      </c>
      <c r="L2468" t="s">
        <v>163</v>
      </c>
      <c r="M2468" t="s">
        <v>163</v>
      </c>
      <c r="N2468" t="s">
        <v>163</v>
      </c>
      <c r="O2468" t="s">
        <v>163</v>
      </c>
      <c r="P2468" t="s">
        <v>163</v>
      </c>
      <c r="Q2468" s="80" t="s">
        <v>163</v>
      </c>
      <c r="R2468" s="79"/>
      <c r="T2468" t="s">
        <v>163</v>
      </c>
      <c r="U2468" t="s">
        <v>163</v>
      </c>
      <c r="V2468" t="s">
        <v>163</v>
      </c>
    </row>
    <row r="2469" spans="2:22" x14ac:dyDescent="0.35">
      <c r="B2469" t="s">
        <v>163</v>
      </c>
      <c r="C2469" s="79" t="s">
        <v>163</v>
      </c>
      <c r="E2469" t="s">
        <v>163</v>
      </c>
      <c r="F2469" t="s">
        <v>163</v>
      </c>
      <c r="G2469" t="s">
        <v>163</v>
      </c>
      <c r="H2469" t="s">
        <v>163</v>
      </c>
      <c r="I2469" t="s">
        <v>163</v>
      </c>
      <c r="J2469" t="s">
        <v>163</v>
      </c>
      <c r="K2469" t="s">
        <v>163</v>
      </c>
      <c r="L2469" t="s">
        <v>163</v>
      </c>
      <c r="M2469" t="s">
        <v>163</v>
      </c>
      <c r="N2469" t="s">
        <v>163</v>
      </c>
      <c r="O2469" t="s">
        <v>163</v>
      </c>
      <c r="P2469" t="s">
        <v>163</v>
      </c>
      <c r="Q2469" s="80" t="s">
        <v>163</v>
      </c>
      <c r="R2469" s="79"/>
      <c r="T2469" t="s">
        <v>163</v>
      </c>
      <c r="U2469" t="s">
        <v>163</v>
      </c>
      <c r="V2469" t="s">
        <v>163</v>
      </c>
    </row>
    <row r="2470" spans="2:22" x14ac:dyDescent="0.35">
      <c r="B2470" t="s">
        <v>163</v>
      </c>
      <c r="C2470" s="79" t="s">
        <v>163</v>
      </c>
      <c r="E2470" t="s">
        <v>163</v>
      </c>
      <c r="F2470" t="s">
        <v>163</v>
      </c>
      <c r="G2470" t="s">
        <v>163</v>
      </c>
      <c r="H2470" t="s">
        <v>163</v>
      </c>
      <c r="I2470" t="s">
        <v>163</v>
      </c>
      <c r="J2470" t="s">
        <v>163</v>
      </c>
      <c r="K2470" t="s">
        <v>163</v>
      </c>
      <c r="L2470" t="s">
        <v>163</v>
      </c>
      <c r="M2470" t="s">
        <v>163</v>
      </c>
      <c r="N2470" t="s">
        <v>163</v>
      </c>
      <c r="O2470" t="s">
        <v>163</v>
      </c>
      <c r="P2470" t="s">
        <v>163</v>
      </c>
      <c r="Q2470" s="80" t="s">
        <v>163</v>
      </c>
      <c r="R2470" s="79"/>
      <c r="T2470" t="s">
        <v>163</v>
      </c>
      <c r="U2470" t="s">
        <v>163</v>
      </c>
      <c r="V2470" t="s">
        <v>163</v>
      </c>
    </row>
    <row r="2471" spans="2:22" x14ac:dyDescent="0.35">
      <c r="B2471" t="s">
        <v>163</v>
      </c>
      <c r="C2471" s="79" t="s">
        <v>163</v>
      </c>
      <c r="E2471" t="s">
        <v>163</v>
      </c>
      <c r="F2471" t="s">
        <v>163</v>
      </c>
      <c r="G2471" t="s">
        <v>163</v>
      </c>
      <c r="H2471" t="s">
        <v>163</v>
      </c>
      <c r="I2471" t="s">
        <v>163</v>
      </c>
      <c r="J2471" t="s">
        <v>163</v>
      </c>
      <c r="K2471" t="s">
        <v>163</v>
      </c>
      <c r="L2471" t="s">
        <v>163</v>
      </c>
      <c r="M2471" t="s">
        <v>163</v>
      </c>
      <c r="N2471" t="s">
        <v>163</v>
      </c>
      <c r="O2471" t="s">
        <v>163</v>
      </c>
      <c r="P2471" t="s">
        <v>163</v>
      </c>
      <c r="Q2471" s="80" t="s">
        <v>163</v>
      </c>
      <c r="R2471" s="79"/>
      <c r="T2471" t="s">
        <v>163</v>
      </c>
      <c r="U2471" t="s">
        <v>163</v>
      </c>
      <c r="V2471" t="s">
        <v>163</v>
      </c>
    </row>
    <row r="2472" spans="2:22" x14ac:dyDescent="0.35">
      <c r="B2472" t="s">
        <v>163</v>
      </c>
      <c r="C2472" s="79" t="s">
        <v>163</v>
      </c>
      <c r="E2472" t="s">
        <v>163</v>
      </c>
      <c r="F2472" t="s">
        <v>163</v>
      </c>
      <c r="G2472" t="s">
        <v>163</v>
      </c>
      <c r="H2472" t="s">
        <v>163</v>
      </c>
      <c r="I2472" t="s">
        <v>163</v>
      </c>
      <c r="J2472" t="s">
        <v>163</v>
      </c>
      <c r="K2472" t="s">
        <v>163</v>
      </c>
      <c r="L2472" t="s">
        <v>163</v>
      </c>
      <c r="M2472" t="s">
        <v>163</v>
      </c>
      <c r="N2472" t="s">
        <v>163</v>
      </c>
      <c r="O2472" t="s">
        <v>163</v>
      </c>
      <c r="P2472" t="s">
        <v>163</v>
      </c>
      <c r="Q2472" s="80" t="s">
        <v>163</v>
      </c>
      <c r="R2472" s="79"/>
      <c r="T2472" t="s">
        <v>163</v>
      </c>
      <c r="U2472" t="s">
        <v>163</v>
      </c>
      <c r="V2472" t="s">
        <v>163</v>
      </c>
    </row>
    <row r="2473" spans="2:22" x14ac:dyDescent="0.35">
      <c r="B2473" t="s">
        <v>163</v>
      </c>
      <c r="C2473" s="79" t="s">
        <v>163</v>
      </c>
      <c r="E2473" t="s">
        <v>163</v>
      </c>
      <c r="F2473" t="s">
        <v>163</v>
      </c>
      <c r="G2473" t="s">
        <v>163</v>
      </c>
      <c r="H2473" t="s">
        <v>163</v>
      </c>
      <c r="I2473" t="s">
        <v>163</v>
      </c>
      <c r="J2473" t="s">
        <v>163</v>
      </c>
      <c r="K2473" t="s">
        <v>163</v>
      </c>
      <c r="L2473" t="s">
        <v>163</v>
      </c>
      <c r="M2473" t="s">
        <v>163</v>
      </c>
      <c r="N2473" t="s">
        <v>163</v>
      </c>
      <c r="O2473" t="s">
        <v>163</v>
      </c>
      <c r="P2473" t="s">
        <v>163</v>
      </c>
      <c r="Q2473" s="80" t="s">
        <v>163</v>
      </c>
      <c r="R2473" s="79"/>
      <c r="T2473" t="s">
        <v>163</v>
      </c>
      <c r="U2473" t="s">
        <v>163</v>
      </c>
      <c r="V2473" t="s">
        <v>163</v>
      </c>
    </row>
    <row r="2474" spans="2:22" x14ac:dyDescent="0.35">
      <c r="B2474" t="s">
        <v>163</v>
      </c>
      <c r="C2474" s="79" t="s">
        <v>163</v>
      </c>
      <c r="E2474" t="s">
        <v>163</v>
      </c>
      <c r="F2474" t="s">
        <v>163</v>
      </c>
      <c r="G2474" t="s">
        <v>163</v>
      </c>
      <c r="H2474" t="s">
        <v>163</v>
      </c>
      <c r="I2474" t="s">
        <v>163</v>
      </c>
      <c r="J2474" t="s">
        <v>163</v>
      </c>
      <c r="K2474" t="s">
        <v>163</v>
      </c>
      <c r="L2474" t="s">
        <v>163</v>
      </c>
      <c r="M2474" t="s">
        <v>163</v>
      </c>
      <c r="N2474" t="s">
        <v>163</v>
      </c>
      <c r="O2474" t="s">
        <v>163</v>
      </c>
      <c r="P2474" t="s">
        <v>163</v>
      </c>
      <c r="Q2474" s="80" t="s">
        <v>163</v>
      </c>
      <c r="R2474" s="79"/>
      <c r="T2474" t="s">
        <v>163</v>
      </c>
      <c r="U2474" t="s">
        <v>163</v>
      </c>
      <c r="V2474" t="s">
        <v>163</v>
      </c>
    </row>
    <row r="2475" spans="2:22" x14ac:dyDescent="0.35">
      <c r="B2475" t="s">
        <v>163</v>
      </c>
      <c r="C2475" s="79" t="s">
        <v>163</v>
      </c>
      <c r="E2475" t="s">
        <v>163</v>
      </c>
      <c r="F2475" t="s">
        <v>163</v>
      </c>
      <c r="G2475" t="s">
        <v>163</v>
      </c>
      <c r="H2475" t="s">
        <v>163</v>
      </c>
      <c r="I2475" t="s">
        <v>163</v>
      </c>
      <c r="J2475" t="s">
        <v>163</v>
      </c>
      <c r="K2475" t="s">
        <v>163</v>
      </c>
      <c r="L2475" t="s">
        <v>163</v>
      </c>
      <c r="M2475" t="s">
        <v>163</v>
      </c>
      <c r="N2475" t="s">
        <v>163</v>
      </c>
      <c r="O2475" t="s">
        <v>163</v>
      </c>
      <c r="P2475" t="s">
        <v>163</v>
      </c>
      <c r="Q2475" s="80" t="s">
        <v>163</v>
      </c>
      <c r="R2475" s="79"/>
      <c r="T2475" t="s">
        <v>163</v>
      </c>
      <c r="U2475" t="s">
        <v>163</v>
      </c>
      <c r="V2475" t="s">
        <v>163</v>
      </c>
    </row>
    <row r="2476" spans="2:22" x14ac:dyDescent="0.35">
      <c r="B2476" t="s">
        <v>163</v>
      </c>
      <c r="C2476" s="79" t="s">
        <v>163</v>
      </c>
      <c r="E2476" t="s">
        <v>163</v>
      </c>
      <c r="F2476" t="s">
        <v>163</v>
      </c>
      <c r="G2476" t="s">
        <v>163</v>
      </c>
      <c r="H2476" t="s">
        <v>163</v>
      </c>
      <c r="I2476" t="s">
        <v>163</v>
      </c>
      <c r="J2476" t="s">
        <v>163</v>
      </c>
      <c r="K2476" t="s">
        <v>163</v>
      </c>
      <c r="L2476" t="s">
        <v>163</v>
      </c>
      <c r="M2476" t="s">
        <v>163</v>
      </c>
      <c r="N2476" t="s">
        <v>163</v>
      </c>
      <c r="O2476" t="s">
        <v>163</v>
      </c>
      <c r="P2476" t="s">
        <v>163</v>
      </c>
      <c r="Q2476" s="80" t="s">
        <v>163</v>
      </c>
      <c r="R2476" s="79"/>
      <c r="T2476" t="s">
        <v>163</v>
      </c>
      <c r="U2476" t="s">
        <v>163</v>
      </c>
      <c r="V2476" t="s">
        <v>163</v>
      </c>
    </row>
    <row r="2477" spans="2:22" x14ac:dyDescent="0.35">
      <c r="B2477" t="s">
        <v>163</v>
      </c>
      <c r="C2477" s="79" t="s">
        <v>163</v>
      </c>
      <c r="E2477" t="s">
        <v>163</v>
      </c>
      <c r="F2477" t="s">
        <v>163</v>
      </c>
      <c r="G2477" t="s">
        <v>163</v>
      </c>
      <c r="H2477" t="s">
        <v>163</v>
      </c>
      <c r="I2477" t="s">
        <v>163</v>
      </c>
      <c r="J2477" t="s">
        <v>163</v>
      </c>
      <c r="K2477" t="s">
        <v>163</v>
      </c>
      <c r="L2477" t="s">
        <v>163</v>
      </c>
      <c r="M2477" t="s">
        <v>163</v>
      </c>
      <c r="N2477" t="s">
        <v>163</v>
      </c>
      <c r="O2477" t="s">
        <v>163</v>
      </c>
      <c r="P2477" t="s">
        <v>163</v>
      </c>
      <c r="Q2477" s="80" t="s">
        <v>163</v>
      </c>
      <c r="R2477" s="79"/>
      <c r="T2477" t="s">
        <v>163</v>
      </c>
      <c r="U2477" t="s">
        <v>163</v>
      </c>
      <c r="V2477" t="s">
        <v>163</v>
      </c>
    </row>
    <row r="2478" spans="2:22" x14ac:dyDescent="0.35">
      <c r="B2478" t="s">
        <v>163</v>
      </c>
      <c r="C2478" s="79" t="s">
        <v>163</v>
      </c>
      <c r="E2478" t="s">
        <v>163</v>
      </c>
      <c r="F2478" t="s">
        <v>163</v>
      </c>
      <c r="G2478" t="s">
        <v>163</v>
      </c>
      <c r="H2478" t="s">
        <v>163</v>
      </c>
      <c r="I2478" t="s">
        <v>163</v>
      </c>
      <c r="J2478" t="s">
        <v>163</v>
      </c>
      <c r="K2478" t="s">
        <v>163</v>
      </c>
      <c r="L2478" t="s">
        <v>163</v>
      </c>
      <c r="M2478" t="s">
        <v>163</v>
      </c>
      <c r="N2478" t="s">
        <v>163</v>
      </c>
      <c r="O2478" t="s">
        <v>163</v>
      </c>
      <c r="P2478" t="s">
        <v>163</v>
      </c>
      <c r="Q2478" s="80" t="s">
        <v>163</v>
      </c>
      <c r="R2478" s="79"/>
      <c r="T2478" t="s">
        <v>163</v>
      </c>
      <c r="U2478" t="s">
        <v>163</v>
      </c>
      <c r="V2478" t="s">
        <v>163</v>
      </c>
    </row>
    <row r="2479" spans="2:22" x14ac:dyDescent="0.35">
      <c r="B2479" t="s">
        <v>163</v>
      </c>
      <c r="C2479" s="79" t="s">
        <v>163</v>
      </c>
      <c r="E2479" t="s">
        <v>163</v>
      </c>
      <c r="F2479" t="s">
        <v>163</v>
      </c>
      <c r="G2479" t="s">
        <v>163</v>
      </c>
      <c r="H2479" t="s">
        <v>163</v>
      </c>
      <c r="I2479" t="s">
        <v>163</v>
      </c>
      <c r="J2479" t="s">
        <v>163</v>
      </c>
      <c r="K2479" t="s">
        <v>163</v>
      </c>
      <c r="L2479" t="s">
        <v>163</v>
      </c>
      <c r="M2479" t="s">
        <v>163</v>
      </c>
      <c r="N2479" t="s">
        <v>163</v>
      </c>
      <c r="O2479" t="s">
        <v>163</v>
      </c>
      <c r="P2479" t="s">
        <v>163</v>
      </c>
      <c r="Q2479" s="80" t="s">
        <v>163</v>
      </c>
      <c r="R2479" s="79"/>
      <c r="T2479" t="s">
        <v>163</v>
      </c>
      <c r="U2479" t="s">
        <v>163</v>
      </c>
      <c r="V2479" t="s">
        <v>163</v>
      </c>
    </row>
    <row r="2480" spans="2:22" x14ac:dyDescent="0.35">
      <c r="B2480" t="s">
        <v>163</v>
      </c>
      <c r="C2480" s="79" t="s">
        <v>163</v>
      </c>
      <c r="E2480" t="s">
        <v>163</v>
      </c>
      <c r="F2480" t="s">
        <v>163</v>
      </c>
      <c r="G2480" t="s">
        <v>163</v>
      </c>
      <c r="H2480" t="s">
        <v>163</v>
      </c>
      <c r="I2480" t="s">
        <v>163</v>
      </c>
      <c r="J2480" t="s">
        <v>163</v>
      </c>
      <c r="K2480" t="s">
        <v>163</v>
      </c>
      <c r="L2480" t="s">
        <v>163</v>
      </c>
      <c r="M2480" t="s">
        <v>163</v>
      </c>
      <c r="N2480" t="s">
        <v>163</v>
      </c>
      <c r="O2480" t="s">
        <v>163</v>
      </c>
      <c r="P2480" t="s">
        <v>163</v>
      </c>
      <c r="Q2480" s="80" t="s">
        <v>163</v>
      </c>
      <c r="R2480" s="79"/>
      <c r="T2480" t="s">
        <v>163</v>
      </c>
      <c r="U2480" t="s">
        <v>163</v>
      </c>
      <c r="V2480" t="s">
        <v>163</v>
      </c>
    </row>
    <row r="2481" spans="2:22" x14ac:dyDescent="0.35">
      <c r="B2481" t="s">
        <v>163</v>
      </c>
      <c r="C2481" s="79" t="s">
        <v>163</v>
      </c>
      <c r="E2481" t="s">
        <v>163</v>
      </c>
      <c r="F2481" t="s">
        <v>163</v>
      </c>
      <c r="G2481" t="s">
        <v>163</v>
      </c>
      <c r="H2481" t="s">
        <v>163</v>
      </c>
      <c r="I2481" t="s">
        <v>163</v>
      </c>
      <c r="J2481" t="s">
        <v>163</v>
      </c>
      <c r="K2481" t="s">
        <v>163</v>
      </c>
      <c r="L2481" t="s">
        <v>163</v>
      </c>
      <c r="M2481" t="s">
        <v>163</v>
      </c>
      <c r="N2481" t="s">
        <v>163</v>
      </c>
      <c r="O2481" t="s">
        <v>163</v>
      </c>
      <c r="P2481" t="s">
        <v>163</v>
      </c>
      <c r="Q2481" s="80" t="s">
        <v>163</v>
      </c>
      <c r="R2481" s="79"/>
      <c r="T2481" t="s">
        <v>163</v>
      </c>
      <c r="U2481" t="s">
        <v>163</v>
      </c>
      <c r="V2481" t="s">
        <v>163</v>
      </c>
    </row>
    <row r="2482" spans="2:22" x14ac:dyDescent="0.35">
      <c r="B2482" t="s">
        <v>163</v>
      </c>
      <c r="C2482" s="79" t="s">
        <v>163</v>
      </c>
      <c r="E2482" t="s">
        <v>163</v>
      </c>
      <c r="F2482" t="s">
        <v>163</v>
      </c>
      <c r="G2482" t="s">
        <v>163</v>
      </c>
      <c r="H2482" t="s">
        <v>163</v>
      </c>
      <c r="I2482" t="s">
        <v>163</v>
      </c>
      <c r="J2482" t="s">
        <v>163</v>
      </c>
      <c r="K2482" t="s">
        <v>163</v>
      </c>
      <c r="L2482" t="s">
        <v>163</v>
      </c>
      <c r="M2482" t="s">
        <v>163</v>
      </c>
      <c r="N2482" t="s">
        <v>163</v>
      </c>
      <c r="O2482" t="s">
        <v>163</v>
      </c>
      <c r="P2482" t="s">
        <v>163</v>
      </c>
      <c r="Q2482" s="80" t="s">
        <v>163</v>
      </c>
      <c r="R2482" s="79"/>
      <c r="T2482" t="s">
        <v>163</v>
      </c>
      <c r="U2482" t="s">
        <v>163</v>
      </c>
      <c r="V2482" t="s">
        <v>163</v>
      </c>
    </row>
    <row r="2483" spans="2:22" x14ac:dyDescent="0.35">
      <c r="B2483" t="s">
        <v>163</v>
      </c>
      <c r="C2483" s="79" t="s">
        <v>163</v>
      </c>
      <c r="E2483" t="s">
        <v>163</v>
      </c>
      <c r="F2483" t="s">
        <v>163</v>
      </c>
      <c r="G2483" t="s">
        <v>163</v>
      </c>
      <c r="H2483" t="s">
        <v>163</v>
      </c>
      <c r="I2483" t="s">
        <v>163</v>
      </c>
      <c r="J2483" t="s">
        <v>163</v>
      </c>
      <c r="K2483" t="s">
        <v>163</v>
      </c>
      <c r="L2483" t="s">
        <v>163</v>
      </c>
      <c r="M2483" t="s">
        <v>163</v>
      </c>
      <c r="N2483" t="s">
        <v>163</v>
      </c>
      <c r="O2483" t="s">
        <v>163</v>
      </c>
      <c r="P2483" t="s">
        <v>163</v>
      </c>
      <c r="Q2483" s="80" t="s">
        <v>163</v>
      </c>
      <c r="R2483" s="79"/>
      <c r="T2483" t="s">
        <v>163</v>
      </c>
      <c r="U2483" t="s">
        <v>163</v>
      </c>
      <c r="V2483" t="s">
        <v>163</v>
      </c>
    </row>
    <row r="2484" spans="2:22" x14ac:dyDescent="0.35">
      <c r="B2484" t="s">
        <v>163</v>
      </c>
      <c r="C2484" s="79" t="s">
        <v>163</v>
      </c>
      <c r="E2484" t="s">
        <v>163</v>
      </c>
      <c r="F2484" t="s">
        <v>163</v>
      </c>
      <c r="G2484" t="s">
        <v>163</v>
      </c>
      <c r="H2484" t="s">
        <v>163</v>
      </c>
      <c r="I2484" t="s">
        <v>163</v>
      </c>
      <c r="J2484" t="s">
        <v>163</v>
      </c>
      <c r="K2484" t="s">
        <v>163</v>
      </c>
      <c r="L2484" t="s">
        <v>163</v>
      </c>
      <c r="M2484" t="s">
        <v>163</v>
      </c>
      <c r="N2484" t="s">
        <v>163</v>
      </c>
      <c r="O2484" t="s">
        <v>163</v>
      </c>
      <c r="P2484" t="s">
        <v>163</v>
      </c>
      <c r="Q2484" s="80" t="s">
        <v>163</v>
      </c>
      <c r="R2484" s="79"/>
      <c r="T2484" t="s">
        <v>163</v>
      </c>
      <c r="U2484" t="s">
        <v>163</v>
      </c>
      <c r="V2484" t="s">
        <v>163</v>
      </c>
    </row>
    <row r="2485" spans="2:22" x14ac:dyDescent="0.35">
      <c r="B2485" t="s">
        <v>163</v>
      </c>
      <c r="C2485" s="79" t="s">
        <v>163</v>
      </c>
      <c r="E2485" t="s">
        <v>163</v>
      </c>
      <c r="F2485" t="s">
        <v>163</v>
      </c>
      <c r="G2485" t="s">
        <v>163</v>
      </c>
      <c r="H2485" t="s">
        <v>163</v>
      </c>
      <c r="I2485" t="s">
        <v>163</v>
      </c>
      <c r="J2485" t="s">
        <v>163</v>
      </c>
      <c r="K2485" t="s">
        <v>163</v>
      </c>
      <c r="L2485" t="s">
        <v>163</v>
      </c>
      <c r="M2485" t="s">
        <v>163</v>
      </c>
      <c r="N2485" t="s">
        <v>163</v>
      </c>
      <c r="O2485" t="s">
        <v>163</v>
      </c>
      <c r="P2485" t="s">
        <v>163</v>
      </c>
      <c r="Q2485" s="80" t="s">
        <v>163</v>
      </c>
      <c r="R2485" s="79"/>
      <c r="T2485" t="s">
        <v>163</v>
      </c>
      <c r="U2485" t="s">
        <v>163</v>
      </c>
      <c r="V2485" t="s">
        <v>163</v>
      </c>
    </row>
    <row r="2486" spans="2:22" x14ac:dyDescent="0.35">
      <c r="B2486" t="s">
        <v>163</v>
      </c>
      <c r="C2486" s="79" t="s">
        <v>163</v>
      </c>
      <c r="E2486" t="s">
        <v>163</v>
      </c>
      <c r="F2486" t="s">
        <v>163</v>
      </c>
      <c r="G2486" t="s">
        <v>163</v>
      </c>
      <c r="H2486" t="s">
        <v>163</v>
      </c>
      <c r="I2486" t="s">
        <v>163</v>
      </c>
      <c r="J2486" t="s">
        <v>163</v>
      </c>
      <c r="K2486" t="s">
        <v>163</v>
      </c>
      <c r="L2486" t="s">
        <v>163</v>
      </c>
      <c r="M2486" t="s">
        <v>163</v>
      </c>
      <c r="N2486" t="s">
        <v>163</v>
      </c>
      <c r="O2486" t="s">
        <v>163</v>
      </c>
      <c r="P2486" t="s">
        <v>163</v>
      </c>
      <c r="Q2486" s="80" t="s">
        <v>163</v>
      </c>
      <c r="R2486" s="79"/>
      <c r="T2486" t="s">
        <v>163</v>
      </c>
      <c r="U2486" t="s">
        <v>163</v>
      </c>
      <c r="V2486" t="s">
        <v>163</v>
      </c>
    </row>
    <row r="2487" spans="2:22" x14ac:dyDescent="0.35">
      <c r="B2487" t="s">
        <v>163</v>
      </c>
      <c r="C2487" s="79" t="s">
        <v>163</v>
      </c>
      <c r="E2487" t="s">
        <v>163</v>
      </c>
      <c r="F2487" t="s">
        <v>163</v>
      </c>
      <c r="G2487" t="s">
        <v>163</v>
      </c>
      <c r="H2487" t="s">
        <v>163</v>
      </c>
      <c r="I2487" t="s">
        <v>163</v>
      </c>
      <c r="J2487" t="s">
        <v>163</v>
      </c>
      <c r="K2487" t="s">
        <v>163</v>
      </c>
      <c r="L2487" t="s">
        <v>163</v>
      </c>
      <c r="M2487" t="s">
        <v>163</v>
      </c>
      <c r="N2487" t="s">
        <v>163</v>
      </c>
      <c r="O2487" t="s">
        <v>163</v>
      </c>
      <c r="P2487" t="s">
        <v>163</v>
      </c>
      <c r="Q2487" s="80" t="s">
        <v>163</v>
      </c>
      <c r="R2487" s="79"/>
      <c r="T2487" t="s">
        <v>163</v>
      </c>
      <c r="U2487" t="s">
        <v>163</v>
      </c>
      <c r="V2487" t="s">
        <v>163</v>
      </c>
    </row>
    <row r="2488" spans="2:22" x14ac:dyDescent="0.35">
      <c r="B2488" t="s">
        <v>163</v>
      </c>
      <c r="C2488" s="79" t="s">
        <v>163</v>
      </c>
      <c r="E2488" t="s">
        <v>163</v>
      </c>
      <c r="F2488" t="s">
        <v>163</v>
      </c>
      <c r="G2488" t="s">
        <v>163</v>
      </c>
      <c r="H2488" t="s">
        <v>163</v>
      </c>
      <c r="I2488" t="s">
        <v>163</v>
      </c>
      <c r="J2488" t="s">
        <v>163</v>
      </c>
      <c r="K2488" t="s">
        <v>163</v>
      </c>
      <c r="L2488" t="s">
        <v>163</v>
      </c>
      <c r="M2488" t="s">
        <v>163</v>
      </c>
      <c r="N2488" t="s">
        <v>163</v>
      </c>
      <c r="O2488" t="s">
        <v>163</v>
      </c>
      <c r="P2488" t="s">
        <v>163</v>
      </c>
      <c r="Q2488" s="80" t="s">
        <v>163</v>
      </c>
      <c r="R2488" s="79"/>
      <c r="T2488" t="s">
        <v>163</v>
      </c>
      <c r="U2488" t="s">
        <v>163</v>
      </c>
      <c r="V2488" t="s">
        <v>163</v>
      </c>
    </row>
    <row r="2489" spans="2:22" x14ac:dyDescent="0.35">
      <c r="B2489" t="s">
        <v>163</v>
      </c>
      <c r="C2489" s="79" t="s">
        <v>163</v>
      </c>
      <c r="E2489" t="s">
        <v>163</v>
      </c>
      <c r="F2489" t="s">
        <v>163</v>
      </c>
      <c r="G2489" t="s">
        <v>163</v>
      </c>
      <c r="H2489" t="s">
        <v>163</v>
      </c>
      <c r="I2489" t="s">
        <v>163</v>
      </c>
      <c r="J2489" t="s">
        <v>163</v>
      </c>
      <c r="K2489" t="s">
        <v>163</v>
      </c>
      <c r="L2489" t="s">
        <v>163</v>
      </c>
      <c r="M2489" t="s">
        <v>163</v>
      </c>
      <c r="N2489" t="s">
        <v>163</v>
      </c>
      <c r="O2489" t="s">
        <v>163</v>
      </c>
      <c r="P2489" t="s">
        <v>163</v>
      </c>
      <c r="Q2489" s="80" t="s">
        <v>163</v>
      </c>
      <c r="R2489" s="79"/>
      <c r="T2489" t="s">
        <v>163</v>
      </c>
      <c r="U2489" t="s">
        <v>163</v>
      </c>
      <c r="V2489" t="s">
        <v>163</v>
      </c>
    </row>
    <row r="2490" spans="2:22" x14ac:dyDescent="0.35">
      <c r="B2490" t="s">
        <v>163</v>
      </c>
      <c r="C2490" s="79" t="s">
        <v>163</v>
      </c>
      <c r="E2490" t="s">
        <v>163</v>
      </c>
      <c r="F2490" t="s">
        <v>163</v>
      </c>
      <c r="G2490" t="s">
        <v>163</v>
      </c>
      <c r="H2490" t="s">
        <v>163</v>
      </c>
      <c r="I2490" t="s">
        <v>163</v>
      </c>
      <c r="J2490" t="s">
        <v>163</v>
      </c>
      <c r="K2490" t="s">
        <v>163</v>
      </c>
      <c r="L2490" t="s">
        <v>163</v>
      </c>
      <c r="M2490" t="s">
        <v>163</v>
      </c>
      <c r="N2490" t="s">
        <v>163</v>
      </c>
      <c r="O2490" t="s">
        <v>163</v>
      </c>
      <c r="P2490" t="s">
        <v>163</v>
      </c>
      <c r="Q2490" s="80" t="s">
        <v>163</v>
      </c>
      <c r="R2490" s="79"/>
      <c r="T2490" t="s">
        <v>163</v>
      </c>
      <c r="U2490" t="s">
        <v>163</v>
      </c>
      <c r="V2490" t="s">
        <v>163</v>
      </c>
    </row>
    <row r="2491" spans="2:22" x14ac:dyDescent="0.35">
      <c r="B2491" t="s">
        <v>163</v>
      </c>
      <c r="C2491" s="79" t="s">
        <v>163</v>
      </c>
      <c r="E2491" t="s">
        <v>163</v>
      </c>
      <c r="F2491" t="s">
        <v>163</v>
      </c>
      <c r="G2491" t="s">
        <v>163</v>
      </c>
      <c r="H2491" t="s">
        <v>163</v>
      </c>
      <c r="I2491" t="s">
        <v>163</v>
      </c>
      <c r="J2491" t="s">
        <v>163</v>
      </c>
      <c r="K2491" t="s">
        <v>163</v>
      </c>
      <c r="L2491" t="s">
        <v>163</v>
      </c>
      <c r="M2491" t="s">
        <v>163</v>
      </c>
      <c r="N2491" t="s">
        <v>163</v>
      </c>
      <c r="O2491" t="s">
        <v>163</v>
      </c>
      <c r="P2491" t="s">
        <v>163</v>
      </c>
      <c r="Q2491" s="80" t="s">
        <v>163</v>
      </c>
      <c r="R2491" s="79"/>
      <c r="T2491" t="s">
        <v>163</v>
      </c>
      <c r="U2491" t="s">
        <v>163</v>
      </c>
      <c r="V2491" t="s">
        <v>163</v>
      </c>
    </row>
    <row r="2492" spans="2:22" x14ac:dyDescent="0.35">
      <c r="B2492" t="s">
        <v>163</v>
      </c>
      <c r="C2492" s="79" t="s">
        <v>163</v>
      </c>
      <c r="E2492" t="s">
        <v>163</v>
      </c>
      <c r="F2492" t="s">
        <v>163</v>
      </c>
      <c r="G2492" t="s">
        <v>163</v>
      </c>
      <c r="H2492" t="s">
        <v>163</v>
      </c>
      <c r="I2492" t="s">
        <v>163</v>
      </c>
      <c r="J2492" t="s">
        <v>163</v>
      </c>
      <c r="K2492" t="s">
        <v>163</v>
      </c>
      <c r="L2492" t="s">
        <v>163</v>
      </c>
      <c r="M2492" t="s">
        <v>163</v>
      </c>
      <c r="N2492" t="s">
        <v>163</v>
      </c>
      <c r="O2492" t="s">
        <v>163</v>
      </c>
      <c r="P2492" t="s">
        <v>163</v>
      </c>
      <c r="Q2492" s="80" t="s">
        <v>163</v>
      </c>
      <c r="R2492" s="79"/>
      <c r="T2492" t="s">
        <v>163</v>
      </c>
      <c r="U2492" t="s">
        <v>163</v>
      </c>
      <c r="V2492" t="s">
        <v>163</v>
      </c>
    </row>
    <row r="2493" spans="2:22" x14ac:dyDescent="0.35">
      <c r="B2493" t="s">
        <v>163</v>
      </c>
      <c r="C2493" s="79" t="s">
        <v>163</v>
      </c>
      <c r="E2493" t="s">
        <v>163</v>
      </c>
      <c r="F2493" t="s">
        <v>163</v>
      </c>
      <c r="G2493" t="s">
        <v>163</v>
      </c>
      <c r="H2493" t="s">
        <v>163</v>
      </c>
      <c r="I2493" t="s">
        <v>163</v>
      </c>
      <c r="J2493" t="s">
        <v>163</v>
      </c>
      <c r="K2493" t="s">
        <v>163</v>
      </c>
      <c r="L2493" t="s">
        <v>163</v>
      </c>
      <c r="M2493" t="s">
        <v>163</v>
      </c>
      <c r="N2493" t="s">
        <v>163</v>
      </c>
      <c r="O2493" t="s">
        <v>163</v>
      </c>
      <c r="P2493" t="s">
        <v>163</v>
      </c>
      <c r="Q2493" s="80" t="s">
        <v>163</v>
      </c>
      <c r="R2493" s="79"/>
      <c r="T2493" t="s">
        <v>163</v>
      </c>
      <c r="U2493" t="s">
        <v>163</v>
      </c>
      <c r="V2493" t="s">
        <v>163</v>
      </c>
    </row>
    <row r="2494" spans="2:22" x14ac:dyDescent="0.35">
      <c r="B2494" t="s">
        <v>163</v>
      </c>
      <c r="C2494" s="79" t="s">
        <v>163</v>
      </c>
      <c r="E2494" t="s">
        <v>163</v>
      </c>
      <c r="F2494" t="s">
        <v>163</v>
      </c>
      <c r="G2494" t="s">
        <v>163</v>
      </c>
      <c r="H2494" t="s">
        <v>163</v>
      </c>
      <c r="I2494" t="s">
        <v>163</v>
      </c>
      <c r="J2494" t="s">
        <v>163</v>
      </c>
      <c r="K2494" t="s">
        <v>163</v>
      </c>
      <c r="L2494" t="s">
        <v>163</v>
      </c>
      <c r="M2494" t="s">
        <v>163</v>
      </c>
      <c r="N2494" t="s">
        <v>163</v>
      </c>
      <c r="O2494" t="s">
        <v>163</v>
      </c>
      <c r="P2494" t="s">
        <v>163</v>
      </c>
      <c r="Q2494" s="80" t="s">
        <v>163</v>
      </c>
      <c r="R2494" s="79"/>
      <c r="T2494" t="s">
        <v>163</v>
      </c>
      <c r="U2494" t="s">
        <v>163</v>
      </c>
      <c r="V2494" t="s">
        <v>163</v>
      </c>
    </row>
    <row r="2495" spans="2:22" x14ac:dyDescent="0.35">
      <c r="B2495" t="s">
        <v>163</v>
      </c>
      <c r="C2495" s="79" t="s">
        <v>163</v>
      </c>
      <c r="E2495" t="s">
        <v>163</v>
      </c>
      <c r="F2495" t="s">
        <v>163</v>
      </c>
      <c r="G2495" t="s">
        <v>163</v>
      </c>
      <c r="H2495" t="s">
        <v>163</v>
      </c>
      <c r="I2495" t="s">
        <v>163</v>
      </c>
      <c r="J2495" t="s">
        <v>163</v>
      </c>
      <c r="K2495" t="s">
        <v>163</v>
      </c>
      <c r="L2495" t="s">
        <v>163</v>
      </c>
      <c r="M2495" t="s">
        <v>163</v>
      </c>
      <c r="N2495" t="s">
        <v>163</v>
      </c>
      <c r="O2495" t="s">
        <v>163</v>
      </c>
      <c r="P2495" t="s">
        <v>163</v>
      </c>
      <c r="Q2495" s="80" t="s">
        <v>163</v>
      </c>
      <c r="R2495" s="79"/>
      <c r="T2495" t="s">
        <v>163</v>
      </c>
      <c r="U2495" t="s">
        <v>163</v>
      </c>
      <c r="V2495" t="s">
        <v>163</v>
      </c>
    </row>
    <row r="2496" spans="2:22" x14ac:dyDescent="0.35">
      <c r="B2496" t="s">
        <v>163</v>
      </c>
      <c r="C2496" s="79" t="s">
        <v>163</v>
      </c>
      <c r="E2496" t="s">
        <v>163</v>
      </c>
      <c r="F2496" t="s">
        <v>163</v>
      </c>
      <c r="G2496" t="s">
        <v>163</v>
      </c>
      <c r="H2496" t="s">
        <v>163</v>
      </c>
      <c r="I2496" t="s">
        <v>163</v>
      </c>
      <c r="J2496" t="s">
        <v>163</v>
      </c>
      <c r="K2496" t="s">
        <v>163</v>
      </c>
      <c r="L2496" t="s">
        <v>163</v>
      </c>
      <c r="M2496" t="s">
        <v>163</v>
      </c>
      <c r="N2496" t="s">
        <v>163</v>
      </c>
      <c r="O2496" t="s">
        <v>163</v>
      </c>
      <c r="P2496" t="s">
        <v>163</v>
      </c>
      <c r="Q2496" s="80" t="s">
        <v>163</v>
      </c>
      <c r="R2496" s="79"/>
      <c r="T2496" t="s">
        <v>163</v>
      </c>
      <c r="U2496" t="s">
        <v>163</v>
      </c>
      <c r="V2496" t="s">
        <v>163</v>
      </c>
    </row>
    <row r="2497" spans="2:22" x14ac:dyDescent="0.35">
      <c r="B2497" t="s">
        <v>163</v>
      </c>
      <c r="C2497" s="79" t="s">
        <v>163</v>
      </c>
      <c r="E2497" t="s">
        <v>163</v>
      </c>
      <c r="F2497" t="s">
        <v>163</v>
      </c>
      <c r="G2497" t="s">
        <v>163</v>
      </c>
      <c r="H2497" t="s">
        <v>163</v>
      </c>
      <c r="I2497" t="s">
        <v>163</v>
      </c>
      <c r="J2497" t="s">
        <v>163</v>
      </c>
      <c r="K2497" t="s">
        <v>163</v>
      </c>
      <c r="L2497" t="s">
        <v>163</v>
      </c>
      <c r="M2497" t="s">
        <v>163</v>
      </c>
      <c r="N2497" t="s">
        <v>163</v>
      </c>
      <c r="O2497" t="s">
        <v>163</v>
      </c>
      <c r="P2497" t="s">
        <v>163</v>
      </c>
      <c r="Q2497" s="80" t="s">
        <v>163</v>
      </c>
      <c r="R2497" s="79"/>
      <c r="T2497" t="s">
        <v>163</v>
      </c>
      <c r="U2497" t="s">
        <v>163</v>
      </c>
      <c r="V2497" t="s">
        <v>163</v>
      </c>
    </row>
    <row r="2498" spans="2:22" x14ac:dyDescent="0.35">
      <c r="B2498" t="s">
        <v>163</v>
      </c>
      <c r="C2498" s="79" t="s">
        <v>163</v>
      </c>
      <c r="E2498" t="s">
        <v>163</v>
      </c>
      <c r="F2498" t="s">
        <v>163</v>
      </c>
      <c r="G2498" t="s">
        <v>163</v>
      </c>
      <c r="H2498" t="s">
        <v>163</v>
      </c>
      <c r="I2498" t="s">
        <v>163</v>
      </c>
      <c r="J2498" t="s">
        <v>163</v>
      </c>
      <c r="K2498" t="s">
        <v>163</v>
      </c>
      <c r="L2498" t="s">
        <v>163</v>
      </c>
      <c r="M2498" t="s">
        <v>163</v>
      </c>
      <c r="N2498" t="s">
        <v>163</v>
      </c>
      <c r="O2498" t="s">
        <v>163</v>
      </c>
      <c r="P2498" t="s">
        <v>163</v>
      </c>
      <c r="Q2498" s="80" t="s">
        <v>163</v>
      </c>
      <c r="R2498" s="79"/>
      <c r="T2498" t="s">
        <v>163</v>
      </c>
      <c r="U2498" t="s">
        <v>163</v>
      </c>
      <c r="V2498" t="s">
        <v>163</v>
      </c>
    </row>
    <row r="2499" spans="2:22" x14ac:dyDescent="0.35">
      <c r="B2499" t="s">
        <v>163</v>
      </c>
      <c r="C2499" s="79" t="s">
        <v>163</v>
      </c>
      <c r="E2499" t="s">
        <v>163</v>
      </c>
      <c r="F2499" t="s">
        <v>163</v>
      </c>
      <c r="G2499" t="s">
        <v>163</v>
      </c>
      <c r="H2499" t="s">
        <v>163</v>
      </c>
      <c r="I2499" t="s">
        <v>163</v>
      </c>
      <c r="J2499" t="s">
        <v>163</v>
      </c>
      <c r="K2499" t="s">
        <v>163</v>
      </c>
      <c r="L2499" t="s">
        <v>163</v>
      </c>
      <c r="M2499" t="s">
        <v>163</v>
      </c>
      <c r="N2499" t="s">
        <v>163</v>
      </c>
      <c r="O2499" t="s">
        <v>163</v>
      </c>
      <c r="P2499" t="s">
        <v>163</v>
      </c>
      <c r="Q2499" s="80" t="s">
        <v>163</v>
      </c>
      <c r="R2499" s="79"/>
      <c r="T2499" t="s">
        <v>163</v>
      </c>
      <c r="U2499" t="s">
        <v>163</v>
      </c>
      <c r="V2499" t="s">
        <v>163</v>
      </c>
    </row>
    <row r="2500" spans="2:22" x14ac:dyDescent="0.35">
      <c r="B2500" t="s">
        <v>163</v>
      </c>
      <c r="C2500" s="79" t="s">
        <v>163</v>
      </c>
      <c r="E2500" t="s">
        <v>163</v>
      </c>
      <c r="F2500" t="s">
        <v>163</v>
      </c>
      <c r="G2500" t="s">
        <v>163</v>
      </c>
      <c r="H2500" t="s">
        <v>163</v>
      </c>
      <c r="I2500" t="s">
        <v>163</v>
      </c>
      <c r="J2500" t="s">
        <v>163</v>
      </c>
      <c r="K2500" t="s">
        <v>163</v>
      </c>
      <c r="L2500" t="s">
        <v>163</v>
      </c>
      <c r="M2500" t="s">
        <v>163</v>
      </c>
      <c r="N2500" t="s">
        <v>163</v>
      </c>
      <c r="O2500" t="s">
        <v>163</v>
      </c>
      <c r="P2500" t="s">
        <v>163</v>
      </c>
      <c r="Q2500" s="80" t="s">
        <v>163</v>
      </c>
      <c r="R2500" s="79"/>
      <c r="T2500" t="s">
        <v>163</v>
      </c>
      <c r="U2500" t="s">
        <v>163</v>
      </c>
      <c r="V2500" t="s">
        <v>163</v>
      </c>
    </row>
    <row r="2501" spans="2:22" x14ac:dyDescent="0.35">
      <c r="B2501" t="s">
        <v>163</v>
      </c>
      <c r="C2501" s="79" t="s">
        <v>163</v>
      </c>
      <c r="E2501" t="s">
        <v>163</v>
      </c>
      <c r="F2501" t="s">
        <v>163</v>
      </c>
      <c r="G2501" t="s">
        <v>163</v>
      </c>
      <c r="H2501" t="s">
        <v>163</v>
      </c>
      <c r="I2501" t="s">
        <v>163</v>
      </c>
      <c r="J2501" t="s">
        <v>163</v>
      </c>
      <c r="K2501" t="s">
        <v>163</v>
      </c>
      <c r="L2501" t="s">
        <v>163</v>
      </c>
      <c r="M2501" t="s">
        <v>163</v>
      </c>
      <c r="N2501" t="s">
        <v>163</v>
      </c>
      <c r="O2501" t="s">
        <v>163</v>
      </c>
      <c r="P2501" t="s">
        <v>163</v>
      </c>
      <c r="Q2501" s="80" t="s">
        <v>163</v>
      </c>
      <c r="R2501" s="79"/>
      <c r="T2501" t="s">
        <v>163</v>
      </c>
      <c r="U2501" t="s">
        <v>163</v>
      </c>
      <c r="V2501" t="s">
        <v>163</v>
      </c>
    </row>
    <row r="2502" spans="2:22" x14ac:dyDescent="0.35">
      <c r="B2502" t="s">
        <v>163</v>
      </c>
      <c r="C2502" s="79" t="s">
        <v>163</v>
      </c>
      <c r="E2502" t="s">
        <v>163</v>
      </c>
      <c r="F2502" t="s">
        <v>163</v>
      </c>
      <c r="G2502" t="s">
        <v>163</v>
      </c>
      <c r="H2502" t="s">
        <v>163</v>
      </c>
      <c r="I2502" t="s">
        <v>163</v>
      </c>
      <c r="J2502" t="s">
        <v>163</v>
      </c>
      <c r="K2502" t="s">
        <v>163</v>
      </c>
      <c r="L2502" t="s">
        <v>163</v>
      </c>
      <c r="M2502" t="s">
        <v>163</v>
      </c>
      <c r="N2502" t="s">
        <v>163</v>
      </c>
      <c r="O2502" t="s">
        <v>163</v>
      </c>
      <c r="P2502" t="s">
        <v>163</v>
      </c>
      <c r="Q2502" s="80" t="s">
        <v>163</v>
      </c>
      <c r="R2502" s="79"/>
      <c r="T2502" t="s">
        <v>163</v>
      </c>
      <c r="U2502" t="s">
        <v>163</v>
      </c>
      <c r="V2502" t="s">
        <v>163</v>
      </c>
    </row>
    <row r="2503" spans="2:22" x14ac:dyDescent="0.35">
      <c r="B2503" t="s">
        <v>163</v>
      </c>
      <c r="C2503" s="79" t="s">
        <v>163</v>
      </c>
      <c r="E2503" t="s">
        <v>163</v>
      </c>
      <c r="F2503" t="s">
        <v>163</v>
      </c>
      <c r="G2503" t="s">
        <v>163</v>
      </c>
      <c r="H2503" t="s">
        <v>163</v>
      </c>
      <c r="I2503" t="s">
        <v>163</v>
      </c>
      <c r="J2503" t="s">
        <v>163</v>
      </c>
      <c r="K2503" t="s">
        <v>163</v>
      </c>
      <c r="L2503" t="s">
        <v>163</v>
      </c>
      <c r="M2503" t="s">
        <v>163</v>
      </c>
      <c r="N2503" t="s">
        <v>163</v>
      </c>
      <c r="O2503" t="s">
        <v>163</v>
      </c>
      <c r="P2503" t="s">
        <v>163</v>
      </c>
      <c r="Q2503" s="80" t="s">
        <v>163</v>
      </c>
      <c r="R2503" s="79"/>
      <c r="T2503" t="s">
        <v>163</v>
      </c>
      <c r="U2503" t="s">
        <v>163</v>
      </c>
      <c r="V2503" t="s">
        <v>163</v>
      </c>
    </row>
    <row r="2504" spans="2:22" x14ac:dyDescent="0.35">
      <c r="B2504" t="s">
        <v>163</v>
      </c>
      <c r="C2504" s="79" t="s">
        <v>163</v>
      </c>
      <c r="E2504" t="s">
        <v>163</v>
      </c>
      <c r="F2504" t="s">
        <v>163</v>
      </c>
      <c r="G2504" t="s">
        <v>163</v>
      </c>
      <c r="H2504" t="s">
        <v>163</v>
      </c>
      <c r="I2504" t="s">
        <v>163</v>
      </c>
      <c r="J2504" t="s">
        <v>163</v>
      </c>
      <c r="K2504" t="s">
        <v>163</v>
      </c>
      <c r="L2504" t="s">
        <v>163</v>
      </c>
      <c r="M2504" t="s">
        <v>163</v>
      </c>
      <c r="N2504" t="s">
        <v>163</v>
      </c>
      <c r="O2504" t="s">
        <v>163</v>
      </c>
      <c r="P2504" t="s">
        <v>163</v>
      </c>
      <c r="Q2504" s="80" t="s">
        <v>163</v>
      </c>
      <c r="R2504" s="79"/>
      <c r="T2504" t="s">
        <v>163</v>
      </c>
      <c r="U2504" t="s">
        <v>163</v>
      </c>
      <c r="V2504" t="s">
        <v>163</v>
      </c>
    </row>
    <row r="2505" spans="2:22" x14ac:dyDescent="0.35">
      <c r="B2505" t="s">
        <v>163</v>
      </c>
      <c r="C2505" s="79" t="s">
        <v>163</v>
      </c>
      <c r="E2505" t="s">
        <v>163</v>
      </c>
      <c r="F2505" t="s">
        <v>163</v>
      </c>
      <c r="G2505" t="s">
        <v>163</v>
      </c>
      <c r="H2505" t="s">
        <v>163</v>
      </c>
      <c r="I2505" t="s">
        <v>163</v>
      </c>
      <c r="J2505" t="s">
        <v>163</v>
      </c>
      <c r="K2505" t="s">
        <v>163</v>
      </c>
      <c r="L2505" t="s">
        <v>163</v>
      </c>
      <c r="M2505" t="s">
        <v>163</v>
      </c>
      <c r="N2505" t="s">
        <v>163</v>
      </c>
      <c r="O2505" t="s">
        <v>163</v>
      </c>
      <c r="P2505" t="s">
        <v>163</v>
      </c>
      <c r="Q2505" s="80" t="s">
        <v>163</v>
      </c>
      <c r="R2505" s="79"/>
      <c r="T2505" t="s">
        <v>163</v>
      </c>
      <c r="U2505" t="s">
        <v>163</v>
      </c>
      <c r="V2505" t="s">
        <v>163</v>
      </c>
    </row>
    <row r="2506" spans="2:22" x14ac:dyDescent="0.35">
      <c r="B2506" t="s">
        <v>163</v>
      </c>
      <c r="C2506" s="79" t="s">
        <v>163</v>
      </c>
      <c r="E2506" t="s">
        <v>163</v>
      </c>
      <c r="F2506" t="s">
        <v>163</v>
      </c>
      <c r="G2506" t="s">
        <v>163</v>
      </c>
      <c r="H2506" t="s">
        <v>163</v>
      </c>
      <c r="I2506" t="s">
        <v>163</v>
      </c>
      <c r="J2506" t="s">
        <v>163</v>
      </c>
      <c r="K2506" t="s">
        <v>163</v>
      </c>
      <c r="L2506" t="s">
        <v>163</v>
      </c>
      <c r="M2506" t="s">
        <v>163</v>
      </c>
      <c r="N2506" t="s">
        <v>163</v>
      </c>
      <c r="O2506" t="s">
        <v>163</v>
      </c>
      <c r="P2506" t="s">
        <v>163</v>
      </c>
      <c r="Q2506" s="80" t="s">
        <v>163</v>
      </c>
      <c r="R2506" s="79"/>
      <c r="T2506" t="s">
        <v>163</v>
      </c>
      <c r="U2506" t="s">
        <v>163</v>
      </c>
      <c r="V2506" t="s">
        <v>163</v>
      </c>
    </row>
    <row r="2507" spans="2:22" x14ac:dyDescent="0.35">
      <c r="B2507" t="s">
        <v>163</v>
      </c>
      <c r="C2507" s="79" t="s">
        <v>163</v>
      </c>
      <c r="E2507" t="s">
        <v>163</v>
      </c>
      <c r="F2507" t="s">
        <v>163</v>
      </c>
      <c r="G2507" t="s">
        <v>163</v>
      </c>
      <c r="H2507" t="s">
        <v>163</v>
      </c>
      <c r="I2507" t="s">
        <v>163</v>
      </c>
      <c r="J2507" t="s">
        <v>163</v>
      </c>
      <c r="K2507" t="s">
        <v>163</v>
      </c>
      <c r="L2507" t="s">
        <v>163</v>
      </c>
      <c r="M2507" t="s">
        <v>163</v>
      </c>
      <c r="N2507" t="s">
        <v>163</v>
      </c>
      <c r="O2507" t="s">
        <v>163</v>
      </c>
      <c r="P2507" t="s">
        <v>163</v>
      </c>
      <c r="Q2507" s="80" t="s">
        <v>163</v>
      </c>
      <c r="R2507" s="79"/>
      <c r="T2507" t="s">
        <v>163</v>
      </c>
      <c r="U2507" t="s">
        <v>163</v>
      </c>
      <c r="V2507" t="s">
        <v>163</v>
      </c>
    </row>
    <row r="2508" spans="2:22" x14ac:dyDescent="0.35">
      <c r="B2508" t="s">
        <v>163</v>
      </c>
      <c r="C2508" s="79" t="s">
        <v>163</v>
      </c>
      <c r="E2508" t="s">
        <v>163</v>
      </c>
      <c r="F2508" t="s">
        <v>163</v>
      </c>
      <c r="G2508" t="s">
        <v>163</v>
      </c>
      <c r="H2508" t="s">
        <v>163</v>
      </c>
      <c r="I2508" t="s">
        <v>163</v>
      </c>
      <c r="J2508" t="s">
        <v>163</v>
      </c>
      <c r="K2508" t="s">
        <v>163</v>
      </c>
      <c r="L2508" t="s">
        <v>163</v>
      </c>
      <c r="M2508" t="s">
        <v>163</v>
      </c>
      <c r="N2508" t="s">
        <v>163</v>
      </c>
      <c r="O2508" t="s">
        <v>163</v>
      </c>
      <c r="P2508" t="s">
        <v>163</v>
      </c>
      <c r="Q2508" s="80" t="s">
        <v>163</v>
      </c>
      <c r="R2508" s="79"/>
      <c r="T2508" t="s">
        <v>163</v>
      </c>
      <c r="U2508" t="s">
        <v>163</v>
      </c>
      <c r="V2508" t="s">
        <v>163</v>
      </c>
    </row>
    <row r="2509" spans="2:22" x14ac:dyDescent="0.35">
      <c r="B2509" t="s">
        <v>163</v>
      </c>
      <c r="C2509" s="79" t="s">
        <v>163</v>
      </c>
      <c r="E2509" t="s">
        <v>163</v>
      </c>
      <c r="F2509" t="s">
        <v>163</v>
      </c>
      <c r="G2509" t="s">
        <v>163</v>
      </c>
      <c r="H2509" t="s">
        <v>163</v>
      </c>
      <c r="I2509" t="s">
        <v>163</v>
      </c>
      <c r="J2509" t="s">
        <v>163</v>
      </c>
      <c r="K2509" t="s">
        <v>163</v>
      </c>
      <c r="L2509" t="s">
        <v>163</v>
      </c>
      <c r="M2509" t="s">
        <v>163</v>
      </c>
      <c r="N2509" t="s">
        <v>163</v>
      </c>
      <c r="O2509" t="s">
        <v>163</v>
      </c>
      <c r="P2509" t="s">
        <v>163</v>
      </c>
      <c r="Q2509" s="80" t="s">
        <v>163</v>
      </c>
      <c r="R2509" s="79"/>
      <c r="T2509" t="s">
        <v>163</v>
      </c>
      <c r="U2509" t="s">
        <v>163</v>
      </c>
      <c r="V2509" t="s">
        <v>163</v>
      </c>
    </row>
    <row r="2510" spans="2:22" x14ac:dyDescent="0.35">
      <c r="B2510" t="s">
        <v>163</v>
      </c>
      <c r="C2510" s="79" t="s">
        <v>163</v>
      </c>
      <c r="E2510" t="s">
        <v>163</v>
      </c>
      <c r="F2510" t="s">
        <v>163</v>
      </c>
      <c r="G2510" t="s">
        <v>163</v>
      </c>
      <c r="H2510" t="s">
        <v>163</v>
      </c>
      <c r="I2510" t="s">
        <v>163</v>
      </c>
      <c r="J2510" t="s">
        <v>163</v>
      </c>
      <c r="K2510" t="s">
        <v>163</v>
      </c>
      <c r="L2510" t="s">
        <v>163</v>
      </c>
      <c r="M2510" t="s">
        <v>163</v>
      </c>
      <c r="N2510" t="s">
        <v>163</v>
      </c>
      <c r="O2510" t="s">
        <v>163</v>
      </c>
      <c r="P2510" t="s">
        <v>163</v>
      </c>
      <c r="Q2510" s="80" t="s">
        <v>163</v>
      </c>
      <c r="R2510" s="79"/>
      <c r="T2510" t="s">
        <v>163</v>
      </c>
      <c r="U2510" t="s">
        <v>163</v>
      </c>
      <c r="V2510" t="s">
        <v>163</v>
      </c>
    </row>
    <row r="2511" spans="2:22" x14ac:dyDescent="0.35">
      <c r="B2511" t="s">
        <v>163</v>
      </c>
      <c r="C2511" s="79" t="s">
        <v>163</v>
      </c>
      <c r="E2511" t="s">
        <v>163</v>
      </c>
      <c r="F2511" t="s">
        <v>163</v>
      </c>
      <c r="G2511" t="s">
        <v>163</v>
      </c>
      <c r="H2511" t="s">
        <v>163</v>
      </c>
      <c r="I2511" t="s">
        <v>163</v>
      </c>
      <c r="J2511" t="s">
        <v>163</v>
      </c>
      <c r="K2511" t="s">
        <v>163</v>
      </c>
      <c r="L2511" t="s">
        <v>163</v>
      </c>
      <c r="M2511" t="s">
        <v>163</v>
      </c>
      <c r="N2511" t="s">
        <v>163</v>
      </c>
      <c r="O2511" t="s">
        <v>163</v>
      </c>
      <c r="P2511" t="s">
        <v>163</v>
      </c>
      <c r="Q2511" s="80" t="s">
        <v>163</v>
      </c>
      <c r="R2511" s="79"/>
      <c r="T2511" t="s">
        <v>163</v>
      </c>
      <c r="U2511" t="s">
        <v>163</v>
      </c>
      <c r="V2511" t="s">
        <v>163</v>
      </c>
    </row>
    <row r="2512" spans="2:22" x14ac:dyDescent="0.35">
      <c r="B2512" t="s">
        <v>163</v>
      </c>
      <c r="C2512" s="79" t="s">
        <v>163</v>
      </c>
      <c r="E2512" t="s">
        <v>163</v>
      </c>
      <c r="F2512" t="s">
        <v>163</v>
      </c>
      <c r="G2512" t="s">
        <v>163</v>
      </c>
      <c r="H2512" t="s">
        <v>163</v>
      </c>
      <c r="I2512" t="s">
        <v>163</v>
      </c>
      <c r="J2512" t="s">
        <v>163</v>
      </c>
      <c r="K2512" t="s">
        <v>163</v>
      </c>
      <c r="L2512" t="s">
        <v>163</v>
      </c>
      <c r="M2512" t="s">
        <v>163</v>
      </c>
      <c r="N2512" t="s">
        <v>163</v>
      </c>
      <c r="O2512" t="s">
        <v>163</v>
      </c>
      <c r="P2512" t="s">
        <v>163</v>
      </c>
      <c r="Q2512" s="80" t="s">
        <v>163</v>
      </c>
      <c r="R2512" s="79"/>
      <c r="T2512" t="s">
        <v>163</v>
      </c>
      <c r="U2512" t="s">
        <v>163</v>
      </c>
      <c r="V2512" t="s">
        <v>163</v>
      </c>
    </row>
    <row r="2513" spans="2:22" x14ac:dyDescent="0.35">
      <c r="B2513" t="s">
        <v>163</v>
      </c>
      <c r="C2513" s="79" t="s">
        <v>163</v>
      </c>
      <c r="E2513" t="s">
        <v>163</v>
      </c>
      <c r="F2513" t="s">
        <v>163</v>
      </c>
      <c r="G2513" t="s">
        <v>163</v>
      </c>
      <c r="H2513" t="s">
        <v>163</v>
      </c>
      <c r="I2513" t="s">
        <v>163</v>
      </c>
      <c r="J2513" t="s">
        <v>163</v>
      </c>
      <c r="K2513" t="s">
        <v>163</v>
      </c>
      <c r="L2513" t="s">
        <v>163</v>
      </c>
      <c r="M2513" t="s">
        <v>163</v>
      </c>
      <c r="N2513" t="s">
        <v>163</v>
      </c>
      <c r="O2513" t="s">
        <v>163</v>
      </c>
      <c r="P2513" t="s">
        <v>163</v>
      </c>
      <c r="Q2513" s="80" t="s">
        <v>163</v>
      </c>
      <c r="R2513" s="79"/>
      <c r="T2513" t="s">
        <v>163</v>
      </c>
      <c r="U2513" t="s">
        <v>163</v>
      </c>
      <c r="V2513" t="s">
        <v>163</v>
      </c>
    </row>
    <row r="2514" spans="2:22" x14ac:dyDescent="0.35">
      <c r="B2514" t="s">
        <v>163</v>
      </c>
      <c r="C2514" s="79" t="s">
        <v>163</v>
      </c>
      <c r="E2514" t="s">
        <v>163</v>
      </c>
      <c r="F2514" t="s">
        <v>163</v>
      </c>
      <c r="G2514" t="s">
        <v>163</v>
      </c>
      <c r="H2514" t="s">
        <v>163</v>
      </c>
      <c r="I2514" t="s">
        <v>163</v>
      </c>
      <c r="J2514" t="s">
        <v>163</v>
      </c>
      <c r="K2514" t="s">
        <v>163</v>
      </c>
      <c r="L2514" t="s">
        <v>163</v>
      </c>
      <c r="M2514" t="s">
        <v>163</v>
      </c>
      <c r="N2514" t="s">
        <v>163</v>
      </c>
      <c r="O2514" t="s">
        <v>163</v>
      </c>
      <c r="P2514" t="s">
        <v>163</v>
      </c>
      <c r="Q2514" s="80" t="s">
        <v>163</v>
      </c>
      <c r="R2514" s="79"/>
      <c r="T2514" t="s">
        <v>163</v>
      </c>
      <c r="U2514" t="s">
        <v>163</v>
      </c>
      <c r="V2514" t="s">
        <v>163</v>
      </c>
    </row>
    <row r="2515" spans="2:22" x14ac:dyDescent="0.35">
      <c r="B2515" t="s">
        <v>163</v>
      </c>
      <c r="C2515" s="79" t="s">
        <v>163</v>
      </c>
      <c r="E2515" t="s">
        <v>163</v>
      </c>
      <c r="F2515" t="s">
        <v>163</v>
      </c>
      <c r="G2515" t="s">
        <v>163</v>
      </c>
      <c r="H2515" t="s">
        <v>163</v>
      </c>
      <c r="I2515" t="s">
        <v>163</v>
      </c>
      <c r="J2515" t="s">
        <v>163</v>
      </c>
      <c r="K2515" t="s">
        <v>163</v>
      </c>
      <c r="L2515" t="s">
        <v>163</v>
      </c>
      <c r="M2515" t="s">
        <v>163</v>
      </c>
      <c r="N2515" t="s">
        <v>163</v>
      </c>
      <c r="O2515" t="s">
        <v>163</v>
      </c>
      <c r="P2515" t="s">
        <v>163</v>
      </c>
      <c r="Q2515" s="80" t="s">
        <v>163</v>
      </c>
      <c r="R2515" s="79"/>
      <c r="T2515" t="s">
        <v>163</v>
      </c>
      <c r="U2515" t="s">
        <v>163</v>
      </c>
      <c r="V2515" t="s">
        <v>163</v>
      </c>
    </row>
    <row r="2516" spans="2:22" x14ac:dyDescent="0.35">
      <c r="B2516" t="s">
        <v>163</v>
      </c>
      <c r="C2516" s="79" t="s">
        <v>163</v>
      </c>
      <c r="E2516" t="s">
        <v>163</v>
      </c>
      <c r="F2516" t="s">
        <v>163</v>
      </c>
      <c r="G2516" t="s">
        <v>163</v>
      </c>
      <c r="H2516" t="s">
        <v>163</v>
      </c>
      <c r="I2516" t="s">
        <v>163</v>
      </c>
      <c r="J2516" t="s">
        <v>163</v>
      </c>
      <c r="K2516" t="s">
        <v>163</v>
      </c>
      <c r="L2516" t="s">
        <v>163</v>
      </c>
      <c r="M2516" t="s">
        <v>163</v>
      </c>
      <c r="N2516" t="s">
        <v>163</v>
      </c>
      <c r="O2516" t="s">
        <v>163</v>
      </c>
      <c r="P2516" t="s">
        <v>163</v>
      </c>
      <c r="Q2516" s="80" t="s">
        <v>163</v>
      </c>
      <c r="R2516" s="79"/>
      <c r="T2516" t="s">
        <v>163</v>
      </c>
      <c r="U2516" t="s">
        <v>163</v>
      </c>
      <c r="V2516" t="s">
        <v>163</v>
      </c>
    </row>
    <row r="2517" spans="2:22" x14ac:dyDescent="0.35">
      <c r="B2517" t="s">
        <v>163</v>
      </c>
      <c r="C2517" s="79" t="s">
        <v>163</v>
      </c>
      <c r="E2517" t="s">
        <v>163</v>
      </c>
      <c r="F2517" t="s">
        <v>163</v>
      </c>
      <c r="G2517" t="s">
        <v>163</v>
      </c>
      <c r="H2517" t="s">
        <v>163</v>
      </c>
      <c r="I2517" t="s">
        <v>163</v>
      </c>
      <c r="J2517" t="s">
        <v>163</v>
      </c>
      <c r="K2517" t="s">
        <v>163</v>
      </c>
      <c r="L2517" t="s">
        <v>163</v>
      </c>
      <c r="M2517" t="s">
        <v>163</v>
      </c>
      <c r="N2517" t="s">
        <v>163</v>
      </c>
      <c r="O2517" t="s">
        <v>163</v>
      </c>
      <c r="P2517" t="s">
        <v>163</v>
      </c>
      <c r="Q2517" s="80" t="s">
        <v>163</v>
      </c>
      <c r="R2517" s="79"/>
      <c r="T2517" t="s">
        <v>163</v>
      </c>
      <c r="U2517" t="s">
        <v>163</v>
      </c>
      <c r="V2517" t="s">
        <v>163</v>
      </c>
    </row>
    <row r="2518" spans="2:22" x14ac:dyDescent="0.35">
      <c r="B2518" t="s">
        <v>163</v>
      </c>
      <c r="C2518" s="79" t="s">
        <v>163</v>
      </c>
      <c r="E2518" t="s">
        <v>163</v>
      </c>
      <c r="F2518" t="s">
        <v>163</v>
      </c>
      <c r="G2518" t="s">
        <v>163</v>
      </c>
      <c r="H2518" t="s">
        <v>163</v>
      </c>
      <c r="I2518" t="s">
        <v>163</v>
      </c>
      <c r="J2518" t="s">
        <v>163</v>
      </c>
      <c r="K2518" t="s">
        <v>163</v>
      </c>
      <c r="L2518" t="s">
        <v>163</v>
      </c>
      <c r="M2518" t="s">
        <v>163</v>
      </c>
      <c r="N2518" t="s">
        <v>163</v>
      </c>
      <c r="O2518" t="s">
        <v>163</v>
      </c>
      <c r="P2518" t="s">
        <v>163</v>
      </c>
      <c r="Q2518" s="80" t="s">
        <v>163</v>
      </c>
      <c r="R2518" s="79"/>
      <c r="T2518" t="s">
        <v>163</v>
      </c>
      <c r="U2518" t="s">
        <v>163</v>
      </c>
      <c r="V2518" t="s">
        <v>163</v>
      </c>
    </row>
    <row r="2519" spans="2:22" x14ac:dyDescent="0.35">
      <c r="B2519" t="s">
        <v>163</v>
      </c>
      <c r="C2519" s="79" t="s">
        <v>163</v>
      </c>
      <c r="E2519" t="s">
        <v>163</v>
      </c>
      <c r="F2519" t="s">
        <v>163</v>
      </c>
      <c r="G2519" t="s">
        <v>163</v>
      </c>
      <c r="H2519" t="s">
        <v>163</v>
      </c>
      <c r="I2519" t="s">
        <v>163</v>
      </c>
      <c r="J2519" t="s">
        <v>163</v>
      </c>
      <c r="K2519" t="s">
        <v>163</v>
      </c>
      <c r="L2519" t="s">
        <v>163</v>
      </c>
      <c r="M2519" t="s">
        <v>163</v>
      </c>
      <c r="N2519" t="s">
        <v>163</v>
      </c>
      <c r="O2519" t="s">
        <v>163</v>
      </c>
      <c r="P2519" t="s">
        <v>163</v>
      </c>
      <c r="Q2519" s="80" t="s">
        <v>163</v>
      </c>
      <c r="R2519" s="79"/>
      <c r="T2519" t="s">
        <v>163</v>
      </c>
      <c r="U2519" t="s">
        <v>163</v>
      </c>
      <c r="V2519" t="s">
        <v>163</v>
      </c>
    </row>
    <row r="2520" spans="2:22" x14ac:dyDescent="0.35">
      <c r="B2520" t="s">
        <v>163</v>
      </c>
      <c r="C2520" s="79" t="s">
        <v>163</v>
      </c>
      <c r="E2520" t="s">
        <v>163</v>
      </c>
      <c r="F2520" t="s">
        <v>163</v>
      </c>
      <c r="G2520" t="s">
        <v>163</v>
      </c>
      <c r="H2520" t="s">
        <v>163</v>
      </c>
      <c r="I2520" t="s">
        <v>163</v>
      </c>
      <c r="J2520" t="s">
        <v>163</v>
      </c>
      <c r="K2520" t="s">
        <v>163</v>
      </c>
      <c r="L2520" t="s">
        <v>163</v>
      </c>
      <c r="M2520" t="s">
        <v>163</v>
      </c>
      <c r="N2520" t="s">
        <v>163</v>
      </c>
      <c r="O2520" t="s">
        <v>163</v>
      </c>
      <c r="P2520" t="s">
        <v>163</v>
      </c>
      <c r="Q2520" s="80" t="s">
        <v>163</v>
      </c>
      <c r="R2520" s="79"/>
      <c r="T2520" t="s">
        <v>163</v>
      </c>
      <c r="U2520" t="s">
        <v>163</v>
      </c>
      <c r="V2520" t="s">
        <v>163</v>
      </c>
    </row>
    <row r="2521" spans="2:22" x14ac:dyDescent="0.35">
      <c r="B2521" t="s">
        <v>163</v>
      </c>
      <c r="C2521" s="79" t="s">
        <v>163</v>
      </c>
      <c r="E2521" t="s">
        <v>163</v>
      </c>
      <c r="F2521" t="s">
        <v>163</v>
      </c>
      <c r="G2521" t="s">
        <v>163</v>
      </c>
      <c r="H2521" t="s">
        <v>163</v>
      </c>
      <c r="I2521" t="s">
        <v>163</v>
      </c>
      <c r="J2521" t="s">
        <v>163</v>
      </c>
      <c r="K2521" t="s">
        <v>163</v>
      </c>
      <c r="L2521" t="s">
        <v>163</v>
      </c>
      <c r="M2521" t="s">
        <v>163</v>
      </c>
      <c r="N2521" t="s">
        <v>163</v>
      </c>
      <c r="O2521" t="s">
        <v>163</v>
      </c>
      <c r="P2521" t="s">
        <v>163</v>
      </c>
      <c r="Q2521" s="80" t="s">
        <v>163</v>
      </c>
      <c r="R2521" s="79"/>
      <c r="T2521" t="s">
        <v>163</v>
      </c>
      <c r="U2521" t="s">
        <v>163</v>
      </c>
      <c r="V2521" t="s">
        <v>163</v>
      </c>
    </row>
    <row r="2522" spans="2:22" x14ac:dyDescent="0.35">
      <c r="B2522" t="s">
        <v>163</v>
      </c>
      <c r="C2522" s="79" t="s">
        <v>163</v>
      </c>
      <c r="E2522" t="s">
        <v>163</v>
      </c>
      <c r="F2522" t="s">
        <v>163</v>
      </c>
      <c r="G2522" t="s">
        <v>163</v>
      </c>
      <c r="H2522" t="s">
        <v>163</v>
      </c>
      <c r="I2522" t="s">
        <v>163</v>
      </c>
      <c r="J2522" t="s">
        <v>163</v>
      </c>
      <c r="K2522" t="s">
        <v>163</v>
      </c>
      <c r="L2522" t="s">
        <v>163</v>
      </c>
      <c r="M2522" t="s">
        <v>163</v>
      </c>
      <c r="N2522" t="s">
        <v>163</v>
      </c>
      <c r="O2522" t="s">
        <v>163</v>
      </c>
      <c r="P2522" t="s">
        <v>163</v>
      </c>
      <c r="Q2522" s="80" t="s">
        <v>163</v>
      </c>
      <c r="R2522" s="79"/>
      <c r="T2522" t="s">
        <v>163</v>
      </c>
      <c r="U2522" t="s">
        <v>163</v>
      </c>
      <c r="V2522" t="s">
        <v>163</v>
      </c>
    </row>
    <row r="2523" spans="2:22" x14ac:dyDescent="0.35">
      <c r="B2523" t="s">
        <v>163</v>
      </c>
      <c r="C2523" s="79" t="s">
        <v>163</v>
      </c>
      <c r="E2523" t="s">
        <v>163</v>
      </c>
      <c r="F2523" t="s">
        <v>163</v>
      </c>
      <c r="G2523" t="s">
        <v>163</v>
      </c>
      <c r="H2523" t="s">
        <v>163</v>
      </c>
      <c r="I2523" t="s">
        <v>163</v>
      </c>
      <c r="J2523" t="s">
        <v>163</v>
      </c>
      <c r="K2523" t="s">
        <v>163</v>
      </c>
      <c r="L2523" t="s">
        <v>163</v>
      </c>
      <c r="M2523" t="s">
        <v>163</v>
      </c>
      <c r="N2523" t="s">
        <v>163</v>
      </c>
      <c r="O2523" t="s">
        <v>163</v>
      </c>
      <c r="P2523" t="s">
        <v>163</v>
      </c>
      <c r="Q2523" s="80" t="s">
        <v>163</v>
      </c>
      <c r="R2523" s="79"/>
      <c r="T2523" t="s">
        <v>163</v>
      </c>
      <c r="U2523" t="s">
        <v>163</v>
      </c>
      <c r="V2523" t="s">
        <v>163</v>
      </c>
    </row>
    <row r="2524" spans="2:22" x14ac:dyDescent="0.35">
      <c r="B2524" t="s">
        <v>163</v>
      </c>
      <c r="C2524" s="79" t="s">
        <v>163</v>
      </c>
      <c r="E2524" t="s">
        <v>163</v>
      </c>
      <c r="F2524" t="s">
        <v>163</v>
      </c>
      <c r="G2524" t="s">
        <v>163</v>
      </c>
      <c r="H2524" t="s">
        <v>163</v>
      </c>
      <c r="I2524" t="s">
        <v>163</v>
      </c>
      <c r="J2524" t="s">
        <v>163</v>
      </c>
      <c r="K2524" t="s">
        <v>163</v>
      </c>
      <c r="L2524" t="s">
        <v>163</v>
      </c>
      <c r="M2524" t="s">
        <v>163</v>
      </c>
      <c r="N2524" t="s">
        <v>163</v>
      </c>
      <c r="O2524" t="s">
        <v>163</v>
      </c>
      <c r="P2524" t="s">
        <v>163</v>
      </c>
      <c r="Q2524" s="80" t="s">
        <v>163</v>
      </c>
      <c r="R2524" s="79"/>
      <c r="T2524" t="s">
        <v>163</v>
      </c>
      <c r="U2524" t="s">
        <v>163</v>
      </c>
      <c r="V2524" t="s">
        <v>163</v>
      </c>
    </row>
    <row r="2525" spans="2:22" x14ac:dyDescent="0.35">
      <c r="B2525" t="s">
        <v>163</v>
      </c>
      <c r="C2525" s="79" t="s">
        <v>163</v>
      </c>
      <c r="E2525" t="s">
        <v>163</v>
      </c>
      <c r="F2525" t="s">
        <v>163</v>
      </c>
      <c r="G2525" t="s">
        <v>163</v>
      </c>
      <c r="H2525" t="s">
        <v>163</v>
      </c>
      <c r="I2525" t="s">
        <v>163</v>
      </c>
      <c r="J2525" t="s">
        <v>163</v>
      </c>
      <c r="K2525" t="s">
        <v>163</v>
      </c>
      <c r="L2525" t="s">
        <v>163</v>
      </c>
      <c r="M2525" t="s">
        <v>163</v>
      </c>
      <c r="N2525" t="s">
        <v>163</v>
      </c>
      <c r="O2525" t="s">
        <v>163</v>
      </c>
      <c r="P2525" t="s">
        <v>163</v>
      </c>
      <c r="Q2525" s="80" t="s">
        <v>163</v>
      </c>
      <c r="R2525" s="79"/>
      <c r="T2525" t="s">
        <v>163</v>
      </c>
      <c r="U2525" t="s">
        <v>163</v>
      </c>
      <c r="V2525" t="s">
        <v>163</v>
      </c>
    </row>
    <row r="2526" spans="2:22" x14ac:dyDescent="0.35">
      <c r="B2526" t="s">
        <v>163</v>
      </c>
      <c r="C2526" s="79" t="s">
        <v>163</v>
      </c>
      <c r="E2526" t="s">
        <v>163</v>
      </c>
      <c r="F2526" t="s">
        <v>163</v>
      </c>
      <c r="G2526" t="s">
        <v>163</v>
      </c>
      <c r="H2526" t="s">
        <v>163</v>
      </c>
      <c r="I2526" t="s">
        <v>163</v>
      </c>
      <c r="J2526" t="s">
        <v>163</v>
      </c>
      <c r="K2526" t="s">
        <v>163</v>
      </c>
      <c r="L2526" t="s">
        <v>163</v>
      </c>
      <c r="M2526" t="s">
        <v>163</v>
      </c>
      <c r="N2526" t="s">
        <v>163</v>
      </c>
      <c r="O2526" t="s">
        <v>163</v>
      </c>
      <c r="P2526" t="s">
        <v>163</v>
      </c>
      <c r="Q2526" s="80" t="s">
        <v>163</v>
      </c>
      <c r="R2526" s="79"/>
      <c r="T2526" t="s">
        <v>163</v>
      </c>
      <c r="U2526" t="s">
        <v>163</v>
      </c>
      <c r="V2526" t="s">
        <v>163</v>
      </c>
    </row>
    <row r="2527" spans="2:22" x14ac:dyDescent="0.35">
      <c r="B2527" t="s">
        <v>163</v>
      </c>
      <c r="C2527" s="79" t="s">
        <v>163</v>
      </c>
      <c r="E2527" t="s">
        <v>163</v>
      </c>
      <c r="F2527" t="s">
        <v>163</v>
      </c>
      <c r="G2527" t="s">
        <v>163</v>
      </c>
      <c r="H2527" t="s">
        <v>163</v>
      </c>
      <c r="I2527" t="s">
        <v>163</v>
      </c>
      <c r="J2527" t="s">
        <v>163</v>
      </c>
      <c r="K2527" t="s">
        <v>163</v>
      </c>
      <c r="L2527" t="s">
        <v>163</v>
      </c>
      <c r="M2527" t="s">
        <v>163</v>
      </c>
      <c r="N2527" t="s">
        <v>163</v>
      </c>
      <c r="O2527" t="s">
        <v>163</v>
      </c>
      <c r="P2527" t="s">
        <v>163</v>
      </c>
      <c r="Q2527" s="80" t="s">
        <v>163</v>
      </c>
      <c r="R2527" s="79"/>
      <c r="T2527" t="s">
        <v>163</v>
      </c>
      <c r="U2527" t="s">
        <v>163</v>
      </c>
      <c r="V2527" t="s">
        <v>163</v>
      </c>
    </row>
    <row r="2528" spans="2:22" x14ac:dyDescent="0.35">
      <c r="B2528" t="s">
        <v>163</v>
      </c>
      <c r="C2528" s="79" t="s">
        <v>163</v>
      </c>
      <c r="E2528" t="s">
        <v>163</v>
      </c>
      <c r="F2528" t="s">
        <v>163</v>
      </c>
      <c r="G2528" t="s">
        <v>163</v>
      </c>
      <c r="H2528" t="s">
        <v>163</v>
      </c>
      <c r="I2528" t="s">
        <v>163</v>
      </c>
      <c r="J2528" t="s">
        <v>163</v>
      </c>
      <c r="K2528" t="s">
        <v>163</v>
      </c>
      <c r="L2528" t="s">
        <v>163</v>
      </c>
      <c r="M2528" t="s">
        <v>163</v>
      </c>
      <c r="N2528" t="s">
        <v>163</v>
      </c>
      <c r="O2528" t="s">
        <v>163</v>
      </c>
      <c r="P2528" t="s">
        <v>163</v>
      </c>
      <c r="Q2528" s="80" t="s">
        <v>163</v>
      </c>
      <c r="R2528" s="79"/>
      <c r="T2528" t="s">
        <v>163</v>
      </c>
      <c r="U2528" t="s">
        <v>163</v>
      </c>
      <c r="V2528" t="s">
        <v>163</v>
      </c>
    </row>
    <row r="2529" spans="2:22" x14ac:dyDescent="0.35">
      <c r="B2529" t="s">
        <v>163</v>
      </c>
      <c r="C2529" s="79" t="s">
        <v>163</v>
      </c>
      <c r="E2529" t="s">
        <v>163</v>
      </c>
      <c r="F2529" t="s">
        <v>163</v>
      </c>
      <c r="G2529" t="s">
        <v>163</v>
      </c>
      <c r="H2529" t="s">
        <v>163</v>
      </c>
      <c r="I2529" t="s">
        <v>163</v>
      </c>
      <c r="J2529" t="s">
        <v>163</v>
      </c>
      <c r="K2529" t="s">
        <v>163</v>
      </c>
      <c r="L2529" t="s">
        <v>163</v>
      </c>
      <c r="M2529" t="s">
        <v>163</v>
      </c>
      <c r="N2529" t="s">
        <v>163</v>
      </c>
      <c r="O2529" t="s">
        <v>163</v>
      </c>
      <c r="P2529" t="s">
        <v>163</v>
      </c>
      <c r="Q2529" s="80" t="s">
        <v>163</v>
      </c>
      <c r="R2529" s="79"/>
      <c r="T2529" t="s">
        <v>163</v>
      </c>
      <c r="U2529" t="s">
        <v>163</v>
      </c>
      <c r="V2529" t="s">
        <v>163</v>
      </c>
    </row>
    <row r="2530" spans="2:22" x14ac:dyDescent="0.35">
      <c r="B2530" t="s">
        <v>163</v>
      </c>
      <c r="C2530" s="79" t="s">
        <v>163</v>
      </c>
      <c r="E2530" t="s">
        <v>163</v>
      </c>
      <c r="F2530" t="s">
        <v>163</v>
      </c>
      <c r="G2530" t="s">
        <v>163</v>
      </c>
      <c r="H2530" t="s">
        <v>163</v>
      </c>
      <c r="I2530" t="s">
        <v>163</v>
      </c>
      <c r="J2530" t="s">
        <v>163</v>
      </c>
      <c r="K2530" t="s">
        <v>163</v>
      </c>
      <c r="L2530" t="s">
        <v>163</v>
      </c>
      <c r="M2530" t="s">
        <v>163</v>
      </c>
      <c r="N2530" t="s">
        <v>163</v>
      </c>
      <c r="O2530" t="s">
        <v>163</v>
      </c>
      <c r="P2530" t="s">
        <v>163</v>
      </c>
      <c r="Q2530" s="80" t="s">
        <v>163</v>
      </c>
      <c r="R2530" s="79"/>
      <c r="T2530" t="s">
        <v>163</v>
      </c>
      <c r="U2530" t="s">
        <v>163</v>
      </c>
      <c r="V2530" t="s">
        <v>163</v>
      </c>
    </row>
    <row r="2531" spans="2:22" x14ac:dyDescent="0.35">
      <c r="B2531" t="s">
        <v>163</v>
      </c>
      <c r="C2531" s="79" t="s">
        <v>163</v>
      </c>
      <c r="E2531" t="s">
        <v>163</v>
      </c>
      <c r="F2531" t="s">
        <v>163</v>
      </c>
      <c r="G2531" t="s">
        <v>163</v>
      </c>
      <c r="H2531" t="s">
        <v>163</v>
      </c>
      <c r="I2531" t="s">
        <v>163</v>
      </c>
      <c r="J2531" t="s">
        <v>163</v>
      </c>
      <c r="K2531" t="s">
        <v>163</v>
      </c>
      <c r="L2531" t="s">
        <v>163</v>
      </c>
      <c r="M2531" t="s">
        <v>163</v>
      </c>
      <c r="N2531" t="s">
        <v>163</v>
      </c>
      <c r="O2531" t="s">
        <v>163</v>
      </c>
      <c r="P2531" t="s">
        <v>163</v>
      </c>
      <c r="Q2531" s="80" t="s">
        <v>163</v>
      </c>
      <c r="R2531" s="79"/>
      <c r="T2531" t="s">
        <v>163</v>
      </c>
      <c r="U2531" t="s">
        <v>163</v>
      </c>
      <c r="V2531" t="s">
        <v>163</v>
      </c>
    </row>
    <row r="2532" spans="2:22" x14ac:dyDescent="0.35">
      <c r="B2532" t="s">
        <v>163</v>
      </c>
      <c r="C2532" s="79" t="s">
        <v>163</v>
      </c>
      <c r="E2532" t="s">
        <v>163</v>
      </c>
      <c r="F2532" t="s">
        <v>163</v>
      </c>
      <c r="G2532" t="s">
        <v>163</v>
      </c>
      <c r="H2532" t="s">
        <v>163</v>
      </c>
      <c r="I2532" t="s">
        <v>163</v>
      </c>
      <c r="J2532" t="s">
        <v>163</v>
      </c>
      <c r="K2532" t="s">
        <v>163</v>
      </c>
      <c r="L2532" t="s">
        <v>163</v>
      </c>
      <c r="M2532" t="s">
        <v>163</v>
      </c>
      <c r="N2532" t="s">
        <v>163</v>
      </c>
      <c r="O2532" t="s">
        <v>163</v>
      </c>
      <c r="P2532" t="s">
        <v>163</v>
      </c>
      <c r="Q2532" s="80" t="s">
        <v>163</v>
      </c>
      <c r="R2532" s="79"/>
      <c r="T2532" t="s">
        <v>163</v>
      </c>
      <c r="U2532" t="s">
        <v>163</v>
      </c>
      <c r="V2532" t="s">
        <v>163</v>
      </c>
    </row>
    <row r="2533" spans="2:22" x14ac:dyDescent="0.35">
      <c r="B2533" t="s">
        <v>163</v>
      </c>
      <c r="C2533" s="79" t="s">
        <v>163</v>
      </c>
      <c r="E2533" t="s">
        <v>163</v>
      </c>
      <c r="F2533" t="s">
        <v>163</v>
      </c>
      <c r="G2533" t="s">
        <v>163</v>
      </c>
      <c r="H2533" t="s">
        <v>163</v>
      </c>
      <c r="I2533" t="s">
        <v>163</v>
      </c>
      <c r="J2533" t="s">
        <v>163</v>
      </c>
      <c r="K2533" t="s">
        <v>163</v>
      </c>
      <c r="L2533" t="s">
        <v>163</v>
      </c>
      <c r="M2533" t="s">
        <v>163</v>
      </c>
      <c r="N2533" t="s">
        <v>163</v>
      </c>
      <c r="O2533" t="s">
        <v>163</v>
      </c>
      <c r="P2533" t="s">
        <v>163</v>
      </c>
      <c r="Q2533" s="80" t="s">
        <v>163</v>
      </c>
      <c r="R2533" s="79"/>
      <c r="T2533" t="s">
        <v>163</v>
      </c>
      <c r="U2533" t="s">
        <v>163</v>
      </c>
      <c r="V2533" t="s">
        <v>163</v>
      </c>
    </row>
    <row r="2534" spans="2:22" x14ac:dyDescent="0.35">
      <c r="B2534" t="s">
        <v>163</v>
      </c>
      <c r="C2534" s="79" t="s">
        <v>163</v>
      </c>
      <c r="E2534" t="s">
        <v>163</v>
      </c>
      <c r="F2534" t="s">
        <v>163</v>
      </c>
      <c r="G2534" t="s">
        <v>163</v>
      </c>
      <c r="H2534" t="s">
        <v>163</v>
      </c>
      <c r="I2534" t="s">
        <v>163</v>
      </c>
      <c r="J2534" t="s">
        <v>163</v>
      </c>
      <c r="K2534" t="s">
        <v>163</v>
      </c>
      <c r="L2534" t="s">
        <v>163</v>
      </c>
      <c r="M2534" t="s">
        <v>163</v>
      </c>
      <c r="N2534" t="s">
        <v>163</v>
      </c>
      <c r="O2534" t="s">
        <v>163</v>
      </c>
      <c r="P2534" t="s">
        <v>163</v>
      </c>
      <c r="Q2534" s="80" t="s">
        <v>163</v>
      </c>
      <c r="R2534" s="79"/>
      <c r="T2534" t="s">
        <v>163</v>
      </c>
      <c r="U2534" t="s">
        <v>163</v>
      </c>
      <c r="V2534" t="s">
        <v>163</v>
      </c>
    </row>
    <row r="2535" spans="2:22" x14ac:dyDescent="0.35">
      <c r="B2535" t="s">
        <v>163</v>
      </c>
      <c r="C2535" s="79" t="s">
        <v>163</v>
      </c>
      <c r="E2535" t="s">
        <v>163</v>
      </c>
      <c r="F2535" t="s">
        <v>163</v>
      </c>
      <c r="G2535" t="s">
        <v>163</v>
      </c>
      <c r="H2535" t="s">
        <v>163</v>
      </c>
      <c r="I2535" t="s">
        <v>163</v>
      </c>
      <c r="J2535" t="s">
        <v>163</v>
      </c>
      <c r="K2535" t="s">
        <v>163</v>
      </c>
      <c r="L2535" t="s">
        <v>163</v>
      </c>
      <c r="M2535" t="s">
        <v>163</v>
      </c>
      <c r="N2535" t="s">
        <v>163</v>
      </c>
      <c r="O2535" t="s">
        <v>163</v>
      </c>
      <c r="P2535" t="s">
        <v>163</v>
      </c>
      <c r="Q2535" s="80" t="s">
        <v>163</v>
      </c>
      <c r="R2535" s="79"/>
      <c r="T2535" t="s">
        <v>163</v>
      </c>
      <c r="U2535" t="s">
        <v>163</v>
      </c>
      <c r="V2535" t="s">
        <v>163</v>
      </c>
    </row>
    <row r="2536" spans="2:22" x14ac:dyDescent="0.35">
      <c r="B2536" t="s">
        <v>163</v>
      </c>
      <c r="C2536" s="79" t="s">
        <v>163</v>
      </c>
      <c r="E2536" t="s">
        <v>163</v>
      </c>
      <c r="F2536" t="s">
        <v>163</v>
      </c>
      <c r="G2536" t="s">
        <v>163</v>
      </c>
      <c r="H2536" t="s">
        <v>163</v>
      </c>
      <c r="I2536" t="s">
        <v>163</v>
      </c>
      <c r="J2536" t="s">
        <v>163</v>
      </c>
      <c r="K2536" t="s">
        <v>163</v>
      </c>
      <c r="L2536" t="s">
        <v>163</v>
      </c>
      <c r="M2536" t="s">
        <v>163</v>
      </c>
      <c r="N2536" t="s">
        <v>163</v>
      </c>
      <c r="O2536" t="s">
        <v>163</v>
      </c>
      <c r="P2536" t="s">
        <v>163</v>
      </c>
      <c r="Q2536" s="80" t="s">
        <v>163</v>
      </c>
      <c r="R2536" s="79"/>
      <c r="T2536" t="s">
        <v>163</v>
      </c>
      <c r="U2536" t="s">
        <v>163</v>
      </c>
      <c r="V2536" t="s">
        <v>163</v>
      </c>
    </row>
    <row r="2537" spans="2:22" x14ac:dyDescent="0.35">
      <c r="B2537" t="s">
        <v>163</v>
      </c>
      <c r="C2537" s="79" t="s">
        <v>163</v>
      </c>
      <c r="E2537" t="s">
        <v>163</v>
      </c>
      <c r="F2537" t="s">
        <v>163</v>
      </c>
      <c r="G2537" t="s">
        <v>163</v>
      </c>
      <c r="H2537" t="s">
        <v>163</v>
      </c>
      <c r="I2537" t="s">
        <v>163</v>
      </c>
      <c r="J2537" t="s">
        <v>163</v>
      </c>
      <c r="K2537" t="s">
        <v>163</v>
      </c>
      <c r="L2537" t="s">
        <v>163</v>
      </c>
      <c r="M2537" t="s">
        <v>163</v>
      </c>
      <c r="N2537" t="s">
        <v>163</v>
      </c>
      <c r="O2537" t="s">
        <v>163</v>
      </c>
      <c r="P2537" t="s">
        <v>163</v>
      </c>
      <c r="Q2537" s="80" t="s">
        <v>163</v>
      </c>
      <c r="R2537" s="79"/>
      <c r="T2537" t="s">
        <v>163</v>
      </c>
      <c r="U2537" t="s">
        <v>163</v>
      </c>
      <c r="V2537" t="s">
        <v>163</v>
      </c>
    </row>
    <row r="2538" spans="2:22" x14ac:dyDescent="0.35">
      <c r="B2538" t="s">
        <v>163</v>
      </c>
      <c r="C2538" s="79" t="s">
        <v>163</v>
      </c>
      <c r="E2538" t="s">
        <v>163</v>
      </c>
      <c r="F2538" t="s">
        <v>163</v>
      </c>
      <c r="G2538" t="s">
        <v>163</v>
      </c>
      <c r="H2538" t="s">
        <v>163</v>
      </c>
      <c r="I2538" t="s">
        <v>163</v>
      </c>
      <c r="J2538" t="s">
        <v>163</v>
      </c>
      <c r="K2538" t="s">
        <v>163</v>
      </c>
      <c r="L2538" t="s">
        <v>163</v>
      </c>
      <c r="M2538" t="s">
        <v>163</v>
      </c>
      <c r="N2538" t="s">
        <v>163</v>
      </c>
      <c r="O2538" t="s">
        <v>163</v>
      </c>
      <c r="P2538" t="s">
        <v>163</v>
      </c>
      <c r="Q2538" s="80" t="s">
        <v>163</v>
      </c>
      <c r="R2538" s="79"/>
      <c r="T2538" t="s">
        <v>163</v>
      </c>
      <c r="U2538" t="s">
        <v>163</v>
      </c>
      <c r="V2538" t="s">
        <v>163</v>
      </c>
    </row>
    <row r="2539" spans="2:22" x14ac:dyDescent="0.35">
      <c r="B2539" t="s">
        <v>163</v>
      </c>
      <c r="C2539" s="79" t="s">
        <v>163</v>
      </c>
      <c r="E2539" t="s">
        <v>163</v>
      </c>
      <c r="F2539" t="s">
        <v>163</v>
      </c>
      <c r="G2539" t="s">
        <v>163</v>
      </c>
      <c r="H2539" t="s">
        <v>163</v>
      </c>
      <c r="I2539" t="s">
        <v>163</v>
      </c>
      <c r="J2539" t="s">
        <v>163</v>
      </c>
      <c r="K2539" t="s">
        <v>163</v>
      </c>
      <c r="L2539" t="s">
        <v>163</v>
      </c>
      <c r="M2539" t="s">
        <v>163</v>
      </c>
      <c r="N2539" t="s">
        <v>163</v>
      </c>
      <c r="O2539" t="s">
        <v>163</v>
      </c>
      <c r="P2539" t="s">
        <v>163</v>
      </c>
      <c r="Q2539" s="80" t="s">
        <v>163</v>
      </c>
      <c r="R2539" s="79"/>
      <c r="T2539" t="s">
        <v>163</v>
      </c>
      <c r="U2539" t="s">
        <v>163</v>
      </c>
      <c r="V2539" t="s">
        <v>163</v>
      </c>
    </row>
    <row r="2540" spans="2:22" x14ac:dyDescent="0.35">
      <c r="B2540" t="s">
        <v>163</v>
      </c>
      <c r="C2540" s="79" t="s">
        <v>163</v>
      </c>
      <c r="E2540" t="s">
        <v>163</v>
      </c>
      <c r="F2540" t="s">
        <v>163</v>
      </c>
      <c r="G2540" t="s">
        <v>163</v>
      </c>
      <c r="H2540" t="s">
        <v>163</v>
      </c>
      <c r="I2540" t="s">
        <v>163</v>
      </c>
      <c r="J2540" t="s">
        <v>163</v>
      </c>
      <c r="K2540" t="s">
        <v>163</v>
      </c>
      <c r="L2540" t="s">
        <v>163</v>
      </c>
      <c r="M2540" t="s">
        <v>163</v>
      </c>
      <c r="N2540" t="s">
        <v>163</v>
      </c>
      <c r="O2540" t="s">
        <v>163</v>
      </c>
      <c r="P2540" t="s">
        <v>163</v>
      </c>
      <c r="Q2540" s="80" t="s">
        <v>163</v>
      </c>
      <c r="R2540" s="79"/>
      <c r="T2540" t="s">
        <v>163</v>
      </c>
      <c r="U2540" t="s">
        <v>163</v>
      </c>
      <c r="V2540" t="s">
        <v>163</v>
      </c>
    </row>
    <row r="2541" spans="2:22" x14ac:dyDescent="0.35">
      <c r="B2541" t="s">
        <v>163</v>
      </c>
      <c r="C2541" s="79" t="s">
        <v>163</v>
      </c>
      <c r="E2541" t="s">
        <v>163</v>
      </c>
      <c r="F2541" t="s">
        <v>163</v>
      </c>
      <c r="G2541" t="s">
        <v>163</v>
      </c>
      <c r="H2541" t="s">
        <v>163</v>
      </c>
      <c r="I2541" t="s">
        <v>163</v>
      </c>
      <c r="J2541" t="s">
        <v>163</v>
      </c>
      <c r="K2541" t="s">
        <v>163</v>
      </c>
      <c r="L2541" t="s">
        <v>163</v>
      </c>
      <c r="M2541" t="s">
        <v>163</v>
      </c>
      <c r="N2541" t="s">
        <v>163</v>
      </c>
      <c r="O2541" t="s">
        <v>163</v>
      </c>
      <c r="P2541" t="s">
        <v>163</v>
      </c>
      <c r="Q2541" s="80" t="s">
        <v>163</v>
      </c>
      <c r="R2541" s="79"/>
      <c r="T2541" t="s">
        <v>163</v>
      </c>
      <c r="U2541" t="s">
        <v>163</v>
      </c>
      <c r="V2541" t="s">
        <v>163</v>
      </c>
    </row>
    <row r="2542" spans="2:22" x14ac:dyDescent="0.35">
      <c r="B2542" t="s">
        <v>163</v>
      </c>
      <c r="C2542" s="79" t="s">
        <v>163</v>
      </c>
      <c r="E2542" t="s">
        <v>163</v>
      </c>
      <c r="F2542" t="s">
        <v>163</v>
      </c>
      <c r="G2542" t="s">
        <v>163</v>
      </c>
      <c r="H2542" t="s">
        <v>163</v>
      </c>
      <c r="I2542" t="s">
        <v>163</v>
      </c>
      <c r="J2542" t="s">
        <v>163</v>
      </c>
      <c r="K2542" t="s">
        <v>163</v>
      </c>
      <c r="L2542" t="s">
        <v>163</v>
      </c>
      <c r="M2542" t="s">
        <v>163</v>
      </c>
      <c r="N2542" t="s">
        <v>163</v>
      </c>
      <c r="O2542" t="s">
        <v>163</v>
      </c>
      <c r="P2542" t="s">
        <v>163</v>
      </c>
      <c r="Q2542" s="80" t="s">
        <v>163</v>
      </c>
      <c r="R2542" s="79"/>
      <c r="T2542" t="s">
        <v>163</v>
      </c>
      <c r="U2542" t="s">
        <v>163</v>
      </c>
      <c r="V2542" t="s">
        <v>163</v>
      </c>
    </row>
    <row r="2543" spans="2:22" x14ac:dyDescent="0.35">
      <c r="B2543" t="s">
        <v>163</v>
      </c>
      <c r="C2543" s="79" t="s">
        <v>163</v>
      </c>
      <c r="E2543" t="s">
        <v>163</v>
      </c>
      <c r="F2543" t="s">
        <v>163</v>
      </c>
      <c r="G2543" t="s">
        <v>163</v>
      </c>
      <c r="H2543" t="s">
        <v>163</v>
      </c>
      <c r="I2543" t="s">
        <v>163</v>
      </c>
      <c r="J2543" t="s">
        <v>163</v>
      </c>
      <c r="K2543" t="s">
        <v>163</v>
      </c>
      <c r="L2543" t="s">
        <v>163</v>
      </c>
      <c r="M2543" t="s">
        <v>163</v>
      </c>
      <c r="N2543" t="s">
        <v>163</v>
      </c>
      <c r="O2543" t="s">
        <v>163</v>
      </c>
      <c r="P2543" t="s">
        <v>163</v>
      </c>
      <c r="Q2543" s="80" t="s">
        <v>163</v>
      </c>
      <c r="R2543" s="79"/>
      <c r="T2543" t="s">
        <v>163</v>
      </c>
      <c r="U2543" t="s">
        <v>163</v>
      </c>
      <c r="V2543" t="s">
        <v>163</v>
      </c>
    </row>
    <row r="2544" spans="2:22" x14ac:dyDescent="0.35">
      <c r="B2544" t="s">
        <v>163</v>
      </c>
      <c r="C2544" s="79" t="s">
        <v>163</v>
      </c>
      <c r="E2544" t="s">
        <v>163</v>
      </c>
      <c r="F2544" t="s">
        <v>163</v>
      </c>
      <c r="G2544" t="s">
        <v>163</v>
      </c>
      <c r="H2544" t="s">
        <v>163</v>
      </c>
      <c r="I2544" t="s">
        <v>163</v>
      </c>
      <c r="J2544" t="s">
        <v>163</v>
      </c>
      <c r="K2544" t="s">
        <v>163</v>
      </c>
      <c r="L2544" t="s">
        <v>163</v>
      </c>
      <c r="M2544" t="s">
        <v>163</v>
      </c>
      <c r="N2544" t="s">
        <v>163</v>
      </c>
      <c r="O2544" t="s">
        <v>163</v>
      </c>
      <c r="P2544" t="s">
        <v>163</v>
      </c>
      <c r="Q2544" s="80" t="s">
        <v>163</v>
      </c>
      <c r="R2544" s="79"/>
      <c r="T2544" t="s">
        <v>163</v>
      </c>
      <c r="U2544" t="s">
        <v>163</v>
      </c>
      <c r="V2544" t="s">
        <v>163</v>
      </c>
    </row>
    <row r="2545" spans="2:22" x14ac:dyDescent="0.35">
      <c r="B2545" t="s">
        <v>163</v>
      </c>
      <c r="C2545" s="79" t="s">
        <v>163</v>
      </c>
      <c r="E2545" t="s">
        <v>163</v>
      </c>
      <c r="F2545" t="s">
        <v>163</v>
      </c>
      <c r="G2545" t="s">
        <v>163</v>
      </c>
      <c r="H2545" t="s">
        <v>163</v>
      </c>
      <c r="I2545" t="s">
        <v>163</v>
      </c>
      <c r="J2545" t="s">
        <v>163</v>
      </c>
      <c r="K2545" t="s">
        <v>163</v>
      </c>
      <c r="L2545" t="s">
        <v>163</v>
      </c>
      <c r="M2545" t="s">
        <v>163</v>
      </c>
      <c r="N2545" t="s">
        <v>163</v>
      </c>
      <c r="O2545" t="s">
        <v>163</v>
      </c>
      <c r="P2545" t="s">
        <v>163</v>
      </c>
      <c r="Q2545" s="80" t="s">
        <v>163</v>
      </c>
      <c r="R2545" s="79"/>
      <c r="T2545" t="s">
        <v>163</v>
      </c>
      <c r="U2545" t="s">
        <v>163</v>
      </c>
      <c r="V2545" t="s">
        <v>163</v>
      </c>
    </row>
    <row r="2546" spans="2:22" x14ac:dyDescent="0.35">
      <c r="B2546" t="s">
        <v>163</v>
      </c>
      <c r="C2546" s="79" t="s">
        <v>163</v>
      </c>
      <c r="E2546" t="s">
        <v>163</v>
      </c>
      <c r="F2546" t="s">
        <v>163</v>
      </c>
      <c r="G2546" t="s">
        <v>163</v>
      </c>
      <c r="H2546" t="s">
        <v>163</v>
      </c>
      <c r="I2546" t="s">
        <v>163</v>
      </c>
      <c r="J2546" t="s">
        <v>163</v>
      </c>
      <c r="K2546" t="s">
        <v>163</v>
      </c>
      <c r="L2546" t="s">
        <v>163</v>
      </c>
      <c r="M2546" t="s">
        <v>163</v>
      </c>
      <c r="N2546" t="s">
        <v>163</v>
      </c>
      <c r="O2546" t="s">
        <v>163</v>
      </c>
      <c r="P2546" t="s">
        <v>163</v>
      </c>
      <c r="Q2546" s="80" t="s">
        <v>163</v>
      </c>
      <c r="R2546" s="79"/>
      <c r="T2546" t="s">
        <v>163</v>
      </c>
      <c r="U2546" t="s">
        <v>163</v>
      </c>
      <c r="V2546" t="s">
        <v>163</v>
      </c>
    </row>
    <row r="2547" spans="2:22" x14ac:dyDescent="0.35">
      <c r="B2547" t="s">
        <v>163</v>
      </c>
      <c r="C2547" s="79" t="s">
        <v>163</v>
      </c>
      <c r="E2547" t="s">
        <v>163</v>
      </c>
      <c r="F2547" t="s">
        <v>163</v>
      </c>
      <c r="G2547" t="s">
        <v>163</v>
      </c>
      <c r="H2547" t="s">
        <v>163</v>
      </c>
      <c r="I2547" t="s">
        <v>163</v>
      </c>
      <c r="J2547" t="s">
        <v>163</v>
      </c>
      <c r="K2547" t="s">
        <v>163</v>
      </c>
      <c r="L2547" t="s">
        <v>163</v>
      </c>
      <c r="M2547" t="s">
        <v>163</v>
      </c>
      <c r="N2547" t="s">
        <v>163</v>
      </c>
      <c r="O2547" t="s">
        <v>163</v>
      </c>
      <c r="P2547" t="s">
        <v>163</v>
      </c>
      <c r="Q2547" s="80" t="s">
        <v>163</v>
      </c>
      <c r="R2547" s="79"/>
      <c r="T2547" t="s">
        <v>163</v>
      </c>
      <c r="U2547" t="s">
        <v>163</v>
      </c>
      <c r="V2547" t="s">
        <v>163</v>
      </c>
    </row>
    <row r="2548" spans="2:22" x14ac:dyDescent="0.35">
      <c r="B2548" t="s">
        <v>163</v>
      </c>
      <c r="C2548" s="79" t="s">
        <v>163</v>
      </c>
      <c r="E2548" t="s">
        <v>163</v>
      </c>
      <c r="F2548" t="s">
        <v>163</v>
      </c>
      <c r="G2548" t="s">
        <v>163</v>
      </c>
      <c r="H2548" t="s">
        <v>163</v>
      </c>
      <c r="I2548" t="s">
        <v>163</v>
      </c>
      <c r="J2548" t="s">
        <v>163</v>
      </c>
      <c r="K2548" t="s">
        <v>163</v>
      </c>
      <c r="L2548" t="s">
        <v>163</v>
      </c>
      <c r="M2548" t="s">
        <v>163</v>
      </c>
      <c r="N2548" t="s">
        <v>163</v>
      </c>
      <c r="O2548" t="s">
        <v>163</v>
      </c>
      <c r="P2548" t="s">
        <v>163</v>
      </c>
      <c r="Q2548" s="80" t="s">
        <v>163</v>
      </c>
      <c r="R2548" s="79"/>
      <c r="T2548" t="s">
        <v>163</v>
      </c>
      <c r="U2548" t="s">
        <v>163</v>
      </c>
      <c r="V2548" t="s">
        <v>163</v>
      </c>
    </row>
    <row r="2549" spans="2:22" x14ac:dyDescent="0.35">
      <c r="B2549" t="s">
        <v>163</v>
      </c>
      <c r="C2549" s="79" t="s">
        <v>163</v>
      </c>
      <c r="E2549" t="s">
        <v>163</v>
      </c>
      <c r="F2549" t="s">
        <v>163</v>
      </c>
      <c r="G2549" t="s">
        <v>163</v>
      </c>
      <c r="H2549" t="s">
        <v>163</v>
      </c>
      <c r="I2549" t="s">
        <v>163</v>
      </c>
      <c r="J2549" t="s">
        <v>163</v>
      </c>
      <c r="K2549" t="s">
        <v>163</v>
      </c>
      <c r="L2549" t="s">
        <v>163</v>
      </c>
      <c r="M2549" t="s">
        <v>163</v>
      </c>
      <c r="N2549" t="s">
        <v>163</v>
      </c>
      <c r="O2549" t="s">
        <v>163</v>
      </c>
      <c r="P2549" t="s">
        <v>163</v>
      </c>
      <c r="Q2549" s="80" t="s">
        <v>163</v>
      </c>
      <c r="R2549" s="79"/>
      <c r="T2549" t="s">
        <v>163</v>
      </c>
      <c r="U2549" t="s">
        <v>163</v>
      </c>
      <c r="V2549" t="s">
        <v>163</v>
      </c>
    </row>
    <row r="2550" spans="2:22" x14ac:dyDescent="0.35">
      <c r="B2550" t="s">
        <v>163</v>
      </c>
      <c r="C2550" s="79" t="s">
        <v>163</v>
      </c>
      <c r="E2550" t="s">
        <v>163</v>
      </c>
      <c r="F2550" t="s">
        <v>163</v>
      </c>
      <c r="G2550" t="s">
        <v>163</v>
      </c>
      <c r="H2550" t="s">
        <v>163</v>
      </c>
      <c r="I2550" t="s">
        <v>163</v>
      </c>
      <c r="J2550" t="s">
        <v>163</v>
      </c>
      <c r="K2550" t="s">
        <v>163</v>
      </c>
      <c r="L2550" t="s">
        <v>163</v>
      </c>
      <c r="M2550" t="s">
        <v>163</v>
      </c>
      <c r="N2550" t="s">
        <v>163</v>
      </c>
      <c r="O2550" t="s">
        <v>163</v>
      </c>
      <c r="P2550" t="s">
        <v>163</v>
      </c>
      <c r="Q2550" s="80" t="s">
        <v>163</v>
      </c>
      <c r="R2550" s="79"/>
      <c r="T2550" t="s">
        <v>163</v>
      </c>
      <c r="U2550" t="s">
        <v>163</v>
      </c>
      <c r="V2550" t="s">
        <v>163</v>
      </c>
    </row>
    <row r="2551" spans="2:22" x14ac:dyDescent="0.35">
      <c r="B2551" t="s">
        <v>163</v>
      </c>
      <c r="C2551" s="79" t="s">
        <v>163</v>
      </c>
      <c r="E2551" t="s">
        <v>163</v>
      </c>
      <c r="F2551" t="s">
        <v>163</v>
      </c>
      <c r="G2551" t="s">
        <v>163</v>
      </c>
      <c r="H2551" t="s">
        <v>163</v>
      </c>
      <c r="I2551" t="s">
        <v>163</v>
      </c>
      <c r="J2551" t="s">
        <v>163</v>
      </c>
      <c r="K2551" t="s">
        <v>163</v>
      </c>
      <c r="L2551" t="s">
        <v>163</v>
      </c>
      <c r="M2551" t="s">
        <v>163</v>
      </c>
      <c r="N2551" t="s">
        <v>163</v>
      </c>
      <c r="O2551" t="s">
        <v>163</v>
      </c>
      <c r="P2551" t="s">
        <v>163</v>
      </c>
      <c r="Q2551" s="80" t="s">
        <v>163</v>
      </c>
      <c r="R2551" s="79"/>
      <c r="T2551" t="s">
        <v>163</v>
      </c>
      <c r="U2551" t="s">
        <v>163</v>
      </c>
      <c r="V2551" t="s">
        <v>163</v>
      </c>
    </row>
    <row r="2552" spans="2:22" x14ac:dyDescent="0.35">
      <c r="B2552" t="s">
        <v>163</v>
      </c>
      <c r="C2552" s="79" t="s">
        <v>163</v>
      </c>
      <c r="E2552" t="s">
        <v>163</v>
      </c>
      <c r="F2552" t="s">
        <v>163</v>
      </c>
      <c r="G2552" t="s">
        <v>163</v>
      </c>
      <c r="H2552" t="s">
        <v>163</v>
      </c>
      <c r="I2552" t="s">
        <v>163</v>
      </c>
      <c r="J2552" t="s">
        <v>163</v>
      </c>
      <c r="K2552" t="s">
        <v>163</v>
      </c>
      <c r="L2552" t="s">
        <v>163</v>
      </c>
      <c r="M2552" t="s">
        <v>163</v>
      </c>
      <c r="N2552" t="s">
        <v>163</v>
      </c>
      <c r="O2552" t="s">
        <v>163</v>
      </c>
      <c r="P2552" t="s">
        <v>163</v>
      </c>
      <c r="Q2552" s="80" t="s">
        <v>163</v>
      </c>
      <c r="R2552" s="79"/>
      <c r="T2552" t="s">
        <v>163</v>
      </c>
      <c r="U2552" t="s">
        <v>163</v>
      </c>
      <c r="V2552" t="s">
        <v>163</v>
      </c>
    </row>
    <row r="2553" spans="2:22" x14ac:dyDescent="0.35">
      <c r="B2553" t="s">
        <v>163</v>
      </c>
      <c r="C2553" s="79" t="s">
        <v>163</v>
      </c>
      <c r="E2553" t="s">
        <v>163</v>
      </c>
      <c r="F2553" t="s">
        <v>163</v>
      </c>
      <c r="G2553" t="s">
        <v>163</v>
      </c>
      <c r="H2553" t="s">
        <v>163</v>
      </c>
      <c r="I2553" t="s">
        <v>163</v>
      </c>
      <c r="J2553" t="s">
        <v>163</v>
      </c>
      <c r="K2553" t="s">
        <v>163</v>
      </c>
      <c r="L2553" t="s">
        <v>163</v>
      </c>
      <c r="M2553" t="s">
        <v>163</v>
      </c>
      <c r="N2553" t="s">
        <v>163</v>
      </c>
      <c r="O2553" t="s">
        <v>163</v>
      </c>
      <c r="P2553" t="s">
        <v>163</v>
      </c>
      <c r="Q2553" s="80" t="s">
        <v>163</v>
      </c>
      <c r="R2553" s="79"/>
      <c r="T2553" t="s">
        <v>163</v>
      </c>
      <c r="U2553" t="s">
        <v>163</v>
      </c>
      <c r="V2553" t="s">
        <v>163</v>
      </c>
    </row>
    <row r="2554" spans="2:22" x14ac:dyDescent="0.35">
      <c r="B2554" t="s">
        <v>163</v>
      </c>
      <c r="C2554" s="79" t="s">
        <v>163</v>
      </c>
      <c r="E2554" t="s">
        <v>163</v>
      </c>
      <c r="F2554" t="s">
        <v>163</v>
      </c>
      <c r="G2554" t="s">
        <v>163</v>
      </c>
      <c r="H2554" t="s">
        <v>163</v>
      </c>
      <c r="I2554" t="s">
        <v>163</v>
      </c>
      <c r="J2554" t="s">
        <v>163</v>
      </c>
      <c r="K2554" t="s">
        <v>163</v>
      </c>
      <c r="L2554" t="s">
        <v>163</v>
      </c>
      <c r="M2554" t="s">
        <v>163</v>
      </c>
      <c r="N2554" t="s">
        <v>163</v>
      </c>
      <c r="O2554" t="s">
        <v>163</v>
      </c>
      <c r="P2554" t="s">
        <v>163</v>
      </c>
      <c r="Q2554" s="80" t="s">
        <v>163</v>
      </c>
      <c r="R2554" s="79"/>
      <c r="T2554" t="s">
        <v>163</v>
      </c>
      <c r="U2554" t="s">
        <v>163</v>
      </c>
      <c r="V2554" t="s">
        <v>163</v>
      </c>
    </row>
    <row r="2555" spans="2:22" x14ac:dyDescent="0.35">
      <c r="B2555" t="s">
        <v>163</v>
      </c>
      <c r="C2555" s="79" t="s">
        <v>163</v>
      </c>
      <c r="E2555" t="s">
        <v>163</v>
      </c>
      <c r="F2555" t="s">
        <v>163</v>
      </c>
      <c r="G2555" t="s">
        <v>163</v>
      </c>
      <c r="H2555" t="s">
        <v>163</v>
      </c>
      <c r="I2555" t="s">
        <v>163</v>
      </c>
      <c r="J2555" t="s">
        <v>163</v>
      </c>
      <c r="K2555" t="s">
        <v>163</v>
      </c>
      <c r="L2555" t="s">
        <v>163</v>
      </c>
      <c r="M2555" t="s">
        <v>163</v>
      </c>
      <c r="N2555" t="s">
        <v>163</v>
      </c>
      <c r="O2555" t="s">
        <v>163</v>
      </c>
      <c r="P2555" t="s">
        <v>163</v>
      </c>
      <c r="Q2555" s="80" t="s">
        <v>163</v>
      </c>
      <c r="R2555" s="79"/>
      <c r="T2555" t="s">
        <v>163</v>
      </c>
      <c r="U2555" t="s">
        <v>163</v>
      </c>
      <c r="V2555" t="s">
        <v>163</v>
      </c>
    </row>
    <row r="2556" spans="2:22" x14ac:dyDescent="0.35">
      <c r="B2556" t="s">
        <v>163</v>
      </c>
      <c r="C2556" s="79" t="s">
        <v>163</v>
      </c>
      <c r="E2556" t="s">
        <v>163</v>
      </c>
      <c r="F2556" t="s">
        <v>163</v>
      </c>
      <c r="G2556" t="s">
        <v>163</v>
      </c>
      <c r="H2556" t="s">
        <v>163</v>
      </c>
      <c r="I2556" t="s">
        <v>163</v>
      </c>
      <c r="J2556" t="s">
        <v>163</v>
      </c>
      <c r="K2556" t="s">
        <v>163</v>
      </c>
      <c r="L2556" t="s">
        <v>163</v>
      </c>
      <c r="M2556" t="s">
        <v>163</v>
      </c>
      <c r="N2556" t="s">
        <v>163</v>
      </c>
      <c r="O2556" t="s">
        <v>163</v>
      </c>
      <c r="P2556" t="s">
        <v>163</v>
      </c>
      <c r="Q2556" s="80" t="s">
        <v>163</v>
      </c>
      <c r="R2556" s="79"/>
      <c r="T2556" t="s">
        <v>163</v>
      </c>
      <c r="U2556" t="s">
        <v>163</v>
      </c>
      <c r="V2556" t="s">
        <v>163</v>
      </c>
    </row>
    <row r="2557" spans="2:22" x14ac:dyDescent="0.35">
      <c r="B2557" t="s">
        <v>163</v>
      </c>
      <c r="C2557" s="79" t="s">
        <v>163</v>
      </c>
      <c r="E2557" t="s">
        <v>163</v>
      </c>
      <c r="F2557" t="s">
        <v>163</v>
      </c>
      <c r="G2557" t="s">
        <v>163</v>
      </c>
      <c r="H2557" t="s">
        <v>163</v>
      </c>
      <c r="I2557" t="s">
        <v>163</v>
      </c>
      <c r="J2557" t="s">
        <v>163</v>
      </c>
      <c r="K2557" t="s">
        <v>163</v>
      </c>
      <c r="L2557" t="s">
        <v>163</v>
      </c>
      <c r="M2557" t="s">
        <v>163</v>
      </c>
      <c r="N2557" t="s">
        <v>163</v>
      </c>
      <c r="O2557" t="s">
        <v>163</v>
      </c>
      <c r="P2557" t="s">
        <v>163</v>
      </c>
      <c r="Q2557" s="80" t="s">
        <v>163</v>
      </c>
      <c r="R2557" s="79"/>
      <c r="T2557" t="s">
        <v>163</v>
      </c>
      <c r="U2557" t="s">
        <v>163</v>
      </c>
      <c r="V2557" t="s">
        <v>163</v>
      </c>
    </row>
    <row r="2558" spans="2:22" x14ac:dyDescent="0.35">
      <c r="B2558" t="s">
        <v>163</v>
      </c>
      <c r="C2558" s="79" t="s">
        <v>163</v>
      </c>
      <c r="E2558" t="s">
        <v>163</v>
      </c>
      <c r="F2558" t="s">
        <v>163</v>
      </c>
      <c r="G2558" t="s">
        <v>163</v>
      </c>
      <c r="H2558" t="s">
        <v>163</v>
      </c>
      <c r="I2558" t="s">
        <v>163</v>
      </c>
      <c r="J2558" t="s">
        <v>163</v>
      </c>
      <c r="K2558" t="s">
        <v>163</v>
      </c>
      <c r="L2558" t="s">
        <v>163</v>
      </c>
      <c r="M2558" t="s">
        <v>163</v>
      </c>
      <c r="N2558" t="s">
        <v>163</v>
      </c>
      <c r="O2558" t="s">
        <v>163</v>
      </c>
      <c r="P2558" t="s">
        <v>163</v>
      </c>
      <c r="Q2558" s="80" t="s">
        <v>163</v>
      </c>
      <c r="R2558" s="79"/>
      <c r="T2558" t="s">
        <v>163</v>
      </c>
      <c r="U2558" t="s">
        <v>163</v>
      </c>
      <c r="V2558" t="s">
        <v>163</v>
      </c>
    </row>
    <row r="2559" spans="2:22" x14ac:dyDescent="0.35">
      <c r="B2559" t="s">
        <v>163</v>
      </c>
      <c r="C2559" s="79" t="s">
        <v>163</v>
      </c>
      <c r="E2559" t="s">
        <v>163</v>
      </c>
      <c r="F2559" t="s">
        <v>163</v>
      </c>
      <c r="G2559" t="s">
        <v>163</v>
      </c>
      <c r="H2559" t="s">
        <v>163</v>
      </c>
      <c r="I2559" t="s">
        <v>163</v>
      </c>
      <c r="J2559" t="s">
        <v>163</v>
      </c>
      <c r="K2559" t="s">
        <v>163</v>
      </c>
      <c r="L2559" t="s">
        <v>163</v>
      </c>
      <c r="M2559" t="s">
        <v>163</v>
      </c>
      <c r="N2559" t="s">
        <v>163</v>
      </c>
      <c r="O2559" t="s">
        <v>163</v>
      </c>
      <c r="P2559" t="s">
        <v>163</v>
      </c>
      <c r="Q2559" s="80" t="s">
        <v>163</v>
      </c>
      <c r="R2559" s="79"/>
      <c r="T2559" t="s">
        <v>163</v>
      </c>
      <c r="U2559" t="s">
        <v>163</v>
      </c>
      <c r="V2559" t="s">
        <v>163</v>
      </c>
    </row>
    <row r="2560" spans="2:22" x14ac:dyDescent="0.35">
      <c r="B2560" t="s">
        <v>163</v>
      </c>
      <c r="C2560" s="79" t="s">
        <v>163</v>
      </c>
      <c r="E2560" t="s">
        <v>163</v>
      </c>
      <c r="F2560" t="s">
        <v>163</v>
      </c>
      <c r="G2560" t="s">
        <v>163</v>
      </c>
      <c r="H2560" t="s">
        <v>163</v>
      </c>
      <c r="I2560" t="s">
        <v>163</v>
      </c>
      <c r="J2560" t="s">
        <v>163</v>
      </c>
      <c r="K2560" t="s">
        <v>163</v>
      </c>
      <c r="L2560" t="s">
        <v>163</v>
      </c>
      <c r="M2560" t="s">
        <v>163</v>
      </c>
      <c r="N2560" t="s">
        <v>163</v>
      </c>
      <c r="O2560" t="s">
        <v>163</v>
      </c>
      <c r="P2560" t="s">
        <v>163</v>
      </c>
      <c r="Q2560" s="80" t="s">
        <v>163</v>
      </c>
      <c r="R2560" s="79"/>
      <c r="T2560" t="s">
        <v>163</v>
      </c>
      <c r="U2560" t="s">
        <v>163</v>
      </c>
      <c r="V2560" t="s">
        <v>163</v>
      </c>
    </row>
    <row r="2561" spans="2:22" x14ac:dyDescent="0.35">
      <c r="B2561" t="s">
        <v>163</v>
      </c>
      <c r="C2561" s="79" t="s">
        <v>163</v>
      </c>
      <c r="E2561" t="s">
        <v>163</v>
      </c>
      <c r="F2561" t="s">
        <v>163</v>
      </c>
      <c r="G2561" t="s">
        <v>163</v>
      </c>
      <c r="H2561" t="s">
        <v>163</v>
      </c>
      <c r="I2561" t="s">
        <v>163</v>
      </c>
      <c r="J2561" t="s">
        <v>163</v>
      </c>
      <c r="K2561" t="s">
        <v>163</v>
      </c>
      <c r="L2561" t="s">
        <v>163</v>
      </c>
      <c r="M2561" t="s">
        <v>163</v>
      </c>
      <c r="N2561" t="s">
        <v>163</v>
      </c>
      <c r="O2561" t="s">
        <v>163</v>
      </c>
      <c r="P2561" t="s">
        <v>163</v>
      </c>
      <c r="Q2561" s="80" t="s">
        <v>163</v>
      </c>
      <c r="R2561" s="79"/>
      <c r="T2561" t="s">
        <v>163</v>
      </c>
      <c r="U2561" t="s">
        <v>163</v>
      </c>
      <c r="V2561" t="s">
        <v>163</v>
      </c>
    </row>
    <row r="2562" spans="2:22" x14ac:dyDescent="0.35">
      <c r="B2562" t="s">
        <v>163</v>
      </c>
      <c r="C2562" s="79" t="s">
        <v>163</v>
      </c>
      <c r="E2562" t="s">
        <v>163</v>
      </c>
      <c r="F2562" t="s">
        <v>163</v>
      </c>
      <c r="G2562" t="s">
        <v>163</v>
      </c>
      <c r="H2562" t="s">
        <v>163</v>
      </c>
      <c r="I2562" t="s">
        <v>163</v>
      </c>
      <c r="J2562" t="s">
        <v>163</v>
      </c>
      <c r="K2562" t="s">
        <v>163</v>
      </c>
      <c r="L2562" t="s">
        <v>163</v>
      </c>
      <c r="M2562" t="s">
        <v>163</v>
      </c>
      <c r="N2562" t="s">
        <v>163</v>
      </c>
      <c r="O2562" t="s">
        <v>163</v>
      </c>
      <c r="P2562" t="s">
        <v>163</v>
      </c>
      <c r="Q2562" s="80" t="s">
        <v>163</v>
      </c>
      <c r="R2562" s="79"/>
      <c r="T2562" t="s">
        <v>163</v>
      </c>
      <c r="U2562" t="s">
        <v>163</v>
      </c>
      <c r="V2562" t="s">
        <v>163</v>
      </c>
    </row>
    <row r="2563" spans="2:22" x14ac:dyDescent="0.35">
      <c r="B2563" t="s">
        <v>163</v>
      </c>
      <c r="C2563" s="79" t="s">
        <v>163</v>
      </c>
      <c r="E2563" t="s">
        <v>163</v>
      </c>
      <c r="F2563" t="s">
        <v>163</v>
      </c>
      <c r="G2563" t="s">
        <v>163</v>
      </c>
      <c r="H2563" t="s">
        <v>163</v>
      </c>
      <c r="I2563" t="s">
        <v>163</v>
      </c>
      <c r="J2563" t="s">
        <v>163</v>
      </c>
      <c r="K2563" t="s">
        <v>163</v>
      </c>
      <c r="L2563" t="s">
        <v>163</v>
      </c>
      <c r="M2563" t="s">
        <v>163</v>
      </c>
      <c r="N2563" t="s">
        <v>163</v>
      </c>
      <c r="O2563" t="s">
        <v>163</v>
      </c>
      <c r="P2563" t="s">
        <v>163</v>
      </c>
      <c r="Q2563" s="80" t="s">
        <v>163</v>
      </c>
      <c r="R2563" s="79"/>
      <c r="T2563" t="s">
        <v>163</v>
      </c>
      <c r="U2563" t="s">
        <v>163</v>
      </c>
      <c r="V2563" t="s">
        <v>163</v>
      </c>
    </row>
    <row r="2564" spans="2:22" x14ac:dyDescent="0.35">
      <c r="B2564" t="s">
        <v>163</v>
      </c>
      <c r="C2564" s="79" t="s">
        <v>163</v>
      </c>
      <c r="E2564" t="s">
        <v>163</v>
      </c>
      <c r="F2564" t="s">
        <v>163</v>
      </c>
      <c r="G2564" t="s">
        <v>163</v>
      </c>
      <c r="H2564" t="s">
        <v>163</v>
      </c>
      <c r="I2564" t="s">
        <v>163</v>
      </c>
      <c r="J2564" t="s">
        <v>163</v>
      </c>
      <c r="K2564" t="s">
        <v>163</v>
      </c>
      <c r="L2564" t="s">
        <v>163</v>
      </c>
      <c r="M2564" t="s">
        <v>163</v>
      </c>
      <c r="N2564" t="s">
        <v>163</v>
      </c>
      <c r="O2564" t="s">
        <v>163</v>
      </c>
      <c r="P2564" t="s">
        <v>163</v>
      </c>
      <c r="Q2564" s="80" t="s">
        <v>163</v>
      </c>
      <c r="R2564" s="79"/>
      <c r="T2564" t="s">
        <v>163</v>
      </c>
      <c r="U2564" t="s">
        <v>163</v>
      </c>
      <c r="V2564" t="s">
        <v>163</v>
      </c>
    </row>
    <row r="2565" spans="2:22" x14ac:dyDescent="0.35">
      <c r="B2565" t="s">
        <v>163</v>
      </c>
      <c r="C2565" s="79" t="s">
        <v>163</v>
      </c>
      <c r="E2565" t="s">
        <v>163</v>
      </c>
      <c r="F2565" t="s">
        <v>163</v>
      </c>
      <c r="G2565" t="s">
        <v>163</v>
      </c>
      <c r="H2565" t="s">
        <v>163</v>
      </c>
      <c r="I2565" t="s">
        <v>163</v>
      </c>
      <c r="J2565" t="s">
        <v>163</v>
      </c>
      <c r="K2565" t="s">
        <v>163</v>
      </c>
      <c r="L2565" t="s">
        <v>163</v>
      </c>
      <c r="M2565" t="s">
        <v>163</v>
      </c>
      <c r="N2565" t="s">
        <v>163</v>
      </c>
      <c r="O2565" t="s">
        <v>163</v>
      </c>
      <c r="P2565" t="s">
        <v>163</v>
      </c>
      <c r="Q2565" s="80" t="s">
        <v>163</v>
      </c>
      <c r="R2565" s="79"/>
      <c r="T2565" t="s">
        <v>163</v>
      </c>
      <c r="U2565" t="s">
        <v>163</v>
      </c>
      <c r="V2565" t="s">
        <v>163</v>
      </c>
    </row>
    <row r="2566" spans="2:22" x14ac:dyDescent="0.35">
      <c r="B2566" t="s">
        <v>163</v>
      </c>
      <c r="C2566" s="79" t="s">
        <v>163</v>
      </c>
      <c r="E2566" t="s">
        <v>163</v>
      </c>
      <c r="F2566" t="s">
        <v>163</v>
      </c>
      <c r="G2566" t="s">
        <v>163</v>
      </c>
      <c r="H2566" t="s">
        <v>163</v>
      </c>
      <c r="I2566" t="s">
        <v>163</v>
      </c>
      <c r="J2566" t="s">
        <v>163</v>
      </c>
      <c r="K2566" t="s">
        <v>163</v>
      </c>
      <c r="L2566" t="s">
        <v>163</v>
      </c>
      <c r="M2566" t="s">
        <v>163</v>
      </c>
      <c r="N2566" t="s">
        <v>163</v>
      </c>
      <c r="O2566" t="s">
        <v>163</v>
      </c>
      <c r="P2566" t="s">
        <v>163</v>
      </c>
      <c r="Q2566" s="80" t="s">
        <v>163</v>
      </c>
      <c r="R2566" s="79"/>
      <c r="T2566" t="s">
        <v>163</v>
      </c>
      <c r="U2566" t="s">
        <v>163</v>
      </c>
      <c r="V2566" t="s">
        <v>163</v>
      </c>
    </row>
    <row r="2567" spans="2:22" x14ac:dyDescent="0.35">
      <c r="B2567" t="s">
        <v>163</v>
      </c>
      <c r="C2567" s="79" t="s">
        <v>163</v>
      </c>
      <c r="E2567" t="s">
        <v>163</v>
      </c>
      <c r="F2567" t="s">
        <v>163</v>
      </c>
      <c r="G2567" t="s">
        <v>163</v>
      </c>
      <c r="H2567" t="s">
        <v>163</v>
      </c>
      <c r="I2567" t="s">
        <v>163</v>
      </c>
      <c r="J2567" t="s">
        <v>163</v>
      </c>
      <c r="K2567" t="s">
        <v>163</v>
      </c>
      <c r="L2567" t="s">
        <v>163</v>
      </c>
      <c r="M2567" t="s">
        <v>163</v>
      </c>
      <c r="N2567" t="s">
        <v>163</v>
      </c>
      <c r="O2567" t="s">
        <v>163</v>
      </c>
      <c r="P2567" t="s">
        <v>163</v>
      </c>
      <c r="Q2567" s="80" t="s">
        <v>163</v>
      </c>
      <c r="R2567" s="79"/>
      <c r="T2567" t="s">
        <v>163</v>
      </c>
      <c r="U2567" t="s">
        <v>163</v>
      </c>
      <c r="V2567" t="s">
        <v>163</v>
      </c>
    </row>
    <row r="2568" spans="2:22" x14ac:dyDescent="0.35">
      <c r="B2568" t="s">
        <v>163</v>
      </c>
      <c r="C2568" s="79" t="s">
        <v>163</v>
      </c>
      <c r="E2568" t="s">
        <v>163</v>
      </c>
      <c r="F2568" t="s">
        <v>163</v>
      </c>
      <c r="G2568" t="s">
        <v>163</v>
      </c>
      <c r="H2568" t="s">
        <v>163</v>
      </c>
      <c r="I2568" t="s">
        <v>163</v>
      </c>
      <c r="J2568" t="s">
        <v>163</v>
      </c>
      <c r="K2568" t="s">
        <v>163</v>
      </c>
      <c r="L2568" t="s">
        <v>163</v>
      </c>
      <c r="M2568" t="s">
        <v>163</v>
      </c>
      <c r="N2568" t="s">
        <v>163</v>
      </c>
      <c r="O2568" t="s">
        <v>163</v>
      </c>
      <c r="P2568" t="s">
        <v>163</v>
      </c>
      <c r="Q2568" s="80" t="s">
        <v>163</v>
      </c>
      <c r="R2568" s="79"/>
      <c r="T2568" t="s">
        <v>163</v>
      </c>
      <c r="U2568" t="s">
        <v>163</v>
      </c>
      <c r="V2568" t="s">
        <v>163</v>
      </c>
    </row>
    <row r="2569" spans="2:22" x14ac:dyDescent="0.35">
      <c r="B2569" t="s">
        <v>163</v>
      </c>
      <c r="C2569" s="79" t="s">
        <v>163</v>
      </c>
      <c r="E2569" t="s">
        <v>163</v>
      </c>
      <c r="F2569" t="s">
        <v>163</v>
      </c>
      <c r="G2569" t="s">
        <v>163</v>
      </c>
      <c r="H2569" t="s">
        <v>163</v>
      </c>
      <c r="I2569" t="s">
        <v>163</v>
      </c>
      <c r="J2569" t="s">
        <v>163</v>
      </c>
      <c r="K2569" t="s">
        <v>163</v>
      </c>
      <c r="L2569" t="s">
        <v>163</v>
      </c>
      <c r="M2569" t="s">
        <v>163</v>
      </c>
      <c r="N2569" t="s">
        <v>163</v>
      </c>
      <c r="O2569" t="s">
        <v>163</v>
      </c>
      <c r="P2569" t="s">
        <v>163</v>
      </c>
      <c r="Q2569" s="80" t="s">
        <v>163</v>
      </c>
      <c r="R2569" s="79"/>
      <c r="T2569" t="s">
        <v>163</v>
      </c>
      <c r="U2569" t="s">
        <v>163</v>
      </c>
      <c r="V2569" t="s">
        <v>163</v>
      </c>
    </row>
    <row r="2570" spans="2:22" x14ac:dyDescent="0.35">
      <c r="B2570" t="s">
        <v>163</v>
      </c>
      <c r="C2570" s="79" t="s">
        <v>163</v>
      </c>
      <c r="E2570" t="s">
        <v>163</v>
      </c>
      <c r="F2570" t="s">
        <v>163</v>
      </c>
      <c r="G2570" t="s">
        <v>163</v>
      </c>
      <c r="H2570" t="s">
        <v>163</v>
      </c>
      <c r="I2570" t="s">
        <v>163</v>
      </c>
      <c r="J2570" t="s">
        <v>163</v>
      </c>
      <c r="K2570" t="s">
        <v>163</v>
      </c>
      <c r="L2570" t="s">
        <v>163</v>
      </c>
      <c r="M2570" t="s">
        <v>163</v>
      </c>
      <c r="N2570" t="s">
        <v>163</v>
      </c>
      <c r="O2570" t="s">
        <v>163</v>
      </c>
      <c r="P2570" t="s">
        <v>163</v>
      </c>
      <c r="Q2570" s="80" t="s">
        <v>163</v>
      </c>
      <c r="R2570" s="79"/>
      <c r="T2570" t="s">
        <v>163</v>
      </c>
      <c r="U2570" t="s">
        <v>163</v>
      </c>
      <c r="V2570" t="s">
        <v>163</v>
      </c>
    </row>
    <row r="2571" spans="2:22" x14ac:dyDescent="0.35">
      <c r="B2571" t="s">
        <v>163</v>
      </c>
      <c r="C2571" s="79" t="s">
        <v>163</v>
      </c>
      <c r="E2571" t="s">
        <v>163</v>
      </c>
      <c r="F2571" t="s">
        <v>163</v>
      </c>
      <c r="G2571" t="s">
        <v>163</v>
      </c>
      <c r="H2571" t="s">
        <v>163</v>
      </c>
      <c r="I2571" t="s">
        <v>163</v>
      </c>
      <c r="J2571" t="s">
        <v>163</v>
      </c>
      <c r="K2571" t="s">
        <v>163</v>
      </c>
      <c r="L2571" t="s">
        <v>163</v>
      </c>
      <c r="M2571" t="s">
        <v>163</v>
      </c>
      <c r="N2571" t="s">
        <v>163</v>
      </c>
      <c r="O2571" t="s">
        <v>163</v>
      </c>
      <c r="P2571" t="s">
        <v>163</v>
      </c>
      <c r="Q2571" s="80" t="s">
        <v>163</v>
      </c>
      <c r="R2571" s="79"/>
      <c r="T2571" t="s">
        <v>163</v>
      </c>
      <c r="U2571" t="s">
        <v>163</v>
      </c>
      <c r="V2571" t="s">
        <v>163</v>
      </c>
    </row>
    <row r="2572" spans="2:22" x14ac:dyDescent="0.35">
      <c r="B2572" t="s">
        <v>163</v>
      </c>
      <c r="C2572" s="79" t="s">
        <v>163</v>
      </c>
      <c r="E2572" t="s">
        <v>163</v>
      </c>
      <c r="F2572" t="s">
        <v>163</v>
      </c>
      <c r="G2572" t="s">
        <v>163</v>
      </c>
      <c r="H2572" t="s">
        <v>163</v>
      </c>
      <c r="I2572" t="s">
        <v>163</v>
      </c>
      <c r="J2572" t="s">
        <v>163</v>
      </c>
      <c r="K2572" t="s">
        <v>163</v>
      </c>
      <c r="L2572" t="s">
        <v>163</v>
      </c>
      <c r="M2572" t="s">
        <v>163</v>
      </c>
      <c r="N2572" t="s">
        <v>163</v>
      </c>
      <c r="O2572" t="s">
        <v>163</v>
      </c>
      <c r="P2572" t="s">
        <v>163</v>
      </c>
      <c r="Q2572" s="80" t="s">
        <v>163</v>
      </c>
      <c r="R2572" s="79"/>
      <c r="T2572" t="s">
        <v>163</v>
      </c>
      <c r="U2572" t="s">
        <v>163</v>
      </c>
      <c r="V2572" t="s">
        <v>163</v>
      </c>
    </row>
    <row r="2573" spans="2:22" x14ac:dyDescent="0.35">
      <c r="B2573" t="s">
        <v>163</v>
      </c>
      <c r="C2573" s="79" t="s">
        <v>163</v>
      </c>
      <c r="E2573" t="s">
        <v>163</v>
      </c>
      <c r="F2573" t="s">
        <v>163</v>
      </c>
      <c r="G2573" t="s">
        <v>163</v>
      </c>
      <c r="H2573" t="s">
        <v>163</v>
      </c>
      <c r="I2573" t="s">
        <v>163</v>
      </c>
      <c r="J2573" t="s">
        <v>163</v>
      </c>
      <c r="K2573" t="s">
        <v>163</v>
      </c>
      <c r="L2573" t="s">
        <v>163</v>
      </c>
      <c r="M2573" t="s">
        <v>163</v>
      </c>
      <c r="N2573" t="s">
        <v>163</v>
      </c>
      <c r="O2573" t="s">
        <v>163</v>
      </c>
      <c r="P2573" t="s">
        <v>163</v>
      </c>
      <c r="Q2573" s="80" t="s">
        <v>163</v>
      </c>
      <c r="R2573" s="79"/>
      <c r="T2573" t="s">
        <v>163</v>
      </c>
      <c r="U2573" t="s">
        <v>163</v>
      </c>
      <c r="V2573" t="s">
        <v>163</v>
      </c>
    </row>
    <row r="2574" spans="2:22" x14ac:dyDescent="0.35">
      <c r="B2574" t="s">
        <v>163</v>
      </c>
      <c r="C2574" s="79" t="s">
        <v>163</v>
      </c>
      <c r="E2574" t="s">
        <v>163</v>
      </c>
      <c r="F2574" t="s">
        <v>163</v>
      </c>
      <c r="G2574" t="s">
        <v>163</v>
      </c>
      <c r="H2574" t="s">
        <v>163</v>
      </c>
      <c r="I2574" t="s">
        <v>163</v>
      </c>
      <c r="J2574" t="s">
        <v>163</v>
      </c>
      <c r="K2574" t="s">
        <v>163</v>
      </c>
      <c r="L2574" t="s">
        <v>163</v>
      </c>
      <c r="M2574" t="s">
        <v>163</v>
      </c>
      <c r="N2574" t="s">
        <v>163</v>
      </c>
      <c r="O2574" t="s">
        <v>163</v>
      </c>
      <c r="P2574" t="s">
        <v>163</v>
      </c>
      <c r="Q2574" s="80" t="s">
        <v>163</v>
      </c>
      <c r="R2574" s="79"/>
      <c r="T2574" t="s">
        <v>163</v>
      </c>
      <c r="U2574" t="s">
        <v>163</v>
      </c>
      <c r="V2574" t="s">
        <v>163</v>
      </c>
    </row>
    <row r="2575" spans="2:22" x14ac:dyDescent="0.35">
      <c r="B2575" t="s">
        <v>163</v>
      </c>
      <c r="C2575" s="79" t="s">
        <v>163</v>
      </c>
      <c r="E2575" t="s">
        <v>163</v>
      </c>
      <c r="F2575" t="s">
        <v>163</v>
      </c>
      <c r="G2575" t="s">
        <v>163</v>
      </c>
      <c r="H2575" t="s">
        <v>163</v>
      </c>
      <c r="I2575" t="s">
        <v>163</v>
      </c>
      <c r="J2575" t="s">
        <v>163</v>
      </c>
      <c r="K2575" t="s">
        <v>163</v>
      </c>
      <c r="L2575" t="s">
        <v>163</v>
      </c>
      <c r="M2575" t="s">
        <v>163</v>
      </c>
      <c r="N2575" t="s">
        <v>163</v>
      </c>
      <c r="O2575" t="s">
        <v>163</v>
      </c>
      <c r="P2575" t="s">
        <v>163</v>
      </c>
      <c r="Q2575" s="80" t="s">
        <v>163</v>
      </c>
      <c r="R2575" s="79"/>
      <c r="T2575" t="s">
        <v>163</v>
      </c>
      <c r="U2575" t="s">
        <v>163</v>
      </c>
      <c r="V2575" t="s">
        <v>163</v>
      </c>
    </row>
    <row r="2576" spans="2:22" x14ac:dyDescent="0.35">
      <c r="B2576" t="s">
        <v>163</v>
      </c>
      <c r="C2576" s="79" t="s">
        <v>163</v>
      </c>
      <c r="E2576" t="s">
        <v>163</v>
      </c>
      <c r="F2576" t="s">
        <v>163</v>
      </c>
      <c r="G2576" t="s">
        <v>163</v>
      </c>
      <c r="H2576" t="s">
        <v>163</v>
      </c>
      <c r="I2576" t="s">
        <v>163</v>
      </c>
      <c r="J2576" t="s">
        <v>163</v>
      </c>
      <c r="K2576" t="s">
        <v>163</v>
      </c>
      <c r="L2576" t="s">
        <v>163</v>
      </c>
      <c r="M2576" t="s">
        <v>163</v>
      </c>
      <c r="N2576" t="s">
        <v>163</v>
      </c>
      <c r="O2576" t="s">
        <v>163</v>
      </c>
      <c r="P2576" t="s">
        <v>163</v>
      </c>
      <c r="Q2576" s="80" t="s">
        <v>163</v>
      </c>
      <c r="R2576" s="79"/>
      <c r="T2576" t="s">
        <v>163</v>
      </c>
      <c r="U2576" t="s">
        <v>163</v>
      </c>
      <c r="V2576" t="s">
        <v>163</v>
      </c>
    </row>
    <row r="2577" spans="2:22" x14ac:dyDescent="0.35">
      <c r="B2577" t="s">
        <v>163</v>
      </c>
      <c r="C2577" s="79" t="s">
        <v>163</v>
      </c>
      <c r="E2577" t="s">
        <v>163</v>
      </c>
      <c r="F2577" t="s">
        <v>163</v>
      </c>
      <c r="G2577" t="s">
        <v>163</v>
      </c>
      <c r="H2577" t="s">
        <v>163</v>
      </c>
      <c r="I2577" t="s">
        <v>163</v>
      </c>
      <c r="J2577" t="s">
        <v>163</v>
      </c>
      <c r="K2577" t="s">
        <v>163</v>
      </c>
      <c r="L2577" t="s">
        <v>163</v>
      </c>
      <c r="M2577" t="s">
        <v>163</v>
      </c>
      <c r="N2577" t="s">
        <v>163</v>
      </c>
      <c r="O2577" t="s">
        <v>163</v>
      </c>
      <c r="P2577" t="s">
        <v>163</v>
      </c>
      <c r="Q2577" s="80" t="s">
        <v>163</v>
      </c>
      <c r="R2577" s="79"/>
      <c r="T2577" t="s">
        <v>163</v>
      </c>
      <c r="U2577" t="s">
        <v>163</v>
      </c>
      <c r="V2577" t="s">
        <v>163</v>
      </c>
    </row>
    <row r="2578" spans="2:22" x14ac:dyDescent="0.35">
      <c r="B2578" t="s">
        <v>163</v>
      </c>
      <c r="C2578" s="79" t="s">
        <v>163</v>
      </c>
      <c r="E2578" t="s">
        <v>163</v>
      </c>
      <c r="F2578" t="s">
        <v>163</v>
      </c>
      <c r="G2578" t="s">
        <v>163</v>
      </c>
      <c r="H2578" t="s">
        <v>163</v>
      </c>
      <c r="I2578" t="s">
        <v>163</v>
      </c>
      <c r="J2578" t="s">
        <v>163</v>
      </c>
      <c r="K2578" t="s">
        <v>163</v>
      </c>
      <c r="L2578" t="s">
        <v>163</v>
      </c>
      <c r="M2578" t="s">
        <v>163</v>
      </c>
      <c r="N2578" t="s">
        <v>163</v>
      </c>
      <c r="O2578" t="s">
        <v>163</v>
      </c>
      <c r="P2578" t="s">
        <v>163</v>
      </c>
      <c r="Q2578" s="80" t="s">
        <v>163</v>
      </c>
      <c r="R2578" s="79"/>
      <c r="T2578" t="s">
        <v>163</v>
      </c>
      <c r="U2578" t="s">
        <v>163</v>
      </c>
      <c r="V2578" t="s">
        <v>163</v>
      </c>
    </row>
    <row r="2579" spans="2:22" x14ac:dyDescent="0.35">
      <c r="B2579" t="s">
        <v>163</v>
      </c>
      <c r="C2579" s="79" t="s">
        <v>163</v>
      </c>
      <c r="E2579" t="s">
        <v>163</v>
      </c>
      <c r="F2579" t="s">
        <v>163</v>
      </c>
      <c r="G2579" t="s">
        <v>163</v>
      </c>
      <c r="H2579" t="s">
        <v>163</v>
      </c>
      <c r="I2579" t="s">
        <v>163</v>
      </c>
      <c r="J2579" t="s">
        <v>163</v>
      </c>
      <c r="K2579" t="s">
        <v>163</v>
      </c>
      <c r="L2579" t="s">
        <v>163</v>
      </c>
      <c r="M2579" t="s">
        <v>163</v>
      </c>
      <c r="N2579" t="s">
        <v>163</v>
      </c>
      <c r="O2579" t="s">
        <v>163</v>
      </c>
      <c r="P2579" t="s">
        <v>163</v>
      </c>
      <c r="Q2579" s="80" t="s">
        <v>163</v>
      </c>
      <c r="R2579" s="79"/>
      <c r="T2579" t="s">
        <v>163</v>
      </c>
      <c r="U2579" t="s">
        <v>163</v>
      </c>
      <c r="V2579" t="s">
        <v>163</v>
      </c>
    </row>
    <row r="2580" spans="2:22" x14ac:dyDescent="0.35">
      <c r="B2580" t="s">
        <v>163</v>
      </c>
      <c r="C2580" s="79" t="s">
        <v>163</v>
      </c>
      <c r="E2580" t="s">
        <v>163</v>
      </c>
      <c r="F2580" t="s">
        <v>163</v>
      </c>
      <c r="G2580" t="s">
        <v>163</v>
      </c>
      <c r="H2580" t="s">
        <v>163</v>
      </c>
      <c r="I2580" t="s">
        <v>163</v>
      </c>
      <c r="J2580" t="s">
        <v>163</v>
      </c>
      <c r="K2580" t="s">
        <v>163</v>
      </c>
      <c r="L2580" t="s">
        <v>163</v>
      </c>
      <c r="M2580" t="s">
        <v>163</v>
      </c>
      <c r="N2580" t="s">
        <v>163</v>
      </c>
      <c r="O2580" t="s">
        <v>163</v>
      </c>
      <c r="P2580" t="s">
        <v>163</v>
      </c>
      <c r="Q2580" s="80" t="s">
        <v>163</v>
      </c>
      <c r="R2580" s="79"/>
      <c r="T2580" t="s">
        <v>163</v>
      </c>
      <c r="U2580" t="s">
        <v>163</v>
      </c>
      <c r="V2580" t="s">
        <v>163</v>
      </c>
    </row>
    <row r="2581" spans="2:22" x14ac:dyDescent="0.35">
      <c r="B2581" t="s">
        <v>163</v>
      </c>
      <c r="C2581" s="79" t="s">
        <v>163</v>
      </c>
      <c r="E2581" t="s">
        <v>163</v>
      </c>
      <c r="F2581" t="s">
        <v>163</v>
      </c>
      <c r="G2581" t="s">
        <v>163</v>
      </c>
      <c r="H2581" t="s">
        <v>163</v>
      </c>
      <c r="I2581" t="s">
        <v>163</v>
      </c>
      <c r="J2581" t="s">
        <v>163</v>
      </c>
      <c r="K2581" t="s">
        <v>163</v>
      </c>
      <c r="L2581" t="s">
        <v>163</v>
      </c>
      <c r="M2581" t="s">
        <v>163</v>
      </c>
      <c r="N2581" t="s">
        <v>163</v>
      </c>
      <c r="O2581" t="s">
        <v>163</v>
      </c>
      <c r="P2581" t="s">
        <v>163</v>
      </c>
      <c r="Q2581" s="80" t="s">
        <v>163</v>
      </c>
      <c r="R2581" s="79"/>
      <c r="T2581" t="s">
        <v>163</v>
      </c>
      <c r="U2581" t="s">
        <v>163</v>
      </c>
      <c r="V2581" t="s">
        <v>163</v>
      </c>
    </row>
    <row r="2582" spans="2:22" x14ac:dyDescent="0.35">
      <c r="B2582" t="s">
        <v>163</v>
      </c>
      <c r="C2582" s="79" t="s">
        <v>163</v>
      </c>
      <c r="E2582" t="s">
        <v>163</v>
      </c>
      <c r="F2582" t="s">
        <v>163</v>
      </c>
      <c r="G2582" t="s">
        <v>163</v>
      </c>
      <c r="H2582" t="s">
        <v>163</v>
      </c>
      <c r="I2582" t="s">
        <v>163</v>
      </c>
      <c r="J2582" t="s">
        <v>163</v>
      </c>
      <c r="K2582" t="s">
        <v>163</v>
      </c>
      <c r="L2582" t="s">
        <v>163</v>
      </c>
      <c r="M2582" t="s">
        <v>163</v>
      </c>
      <c r="N2582" t="s">
        <v>163</v>
      </c>
      <c r="O2582" t="s">
        <v>163</v>
      </c>
      <c r="P2582" t="s">
        <v>163</v>
      </c>
      <c r="Q2582" s="80" t="s">
        <v>163</v>
      </c>
      <c r="R2582" s="79"/>
      <c r="T2582" t="s">
        <v>163</v>
      </c>
      <c r="U2582" t="s">
        <v>163</v>
      </c>
      <c r="V2582" t="s">
        <v>163</v>
      </c>
    </row>
    <row r="2583" spans="2:22" x14ac:dyDescent="0.35">
      <c r="B2583" t="s">
        <v>163</v>
      </c>
      <c r="C2583" s="79" t="s">
        <v>163</v>
      </c>
      <c r="E2583" t="s">
        <v>163</v>
      </c>
      <c r="F2583" t="s">
        <v>163</v>
      </c>
      <c r="G2583" t="s">
        <v>163</v>
      </c>
      <c r="H2583" t="s">
        <v>163</v>
      </c>
      <c r="I2583" t="s">
        <v>163</v>
      </c>
      <c r="J2583" t="s">
        <v>163</v>
      </c>
      <c r="K2583" t="s">
        <v>163</v>
      </c>
      <c r="L2583" t="s">
        <v>163</v>
      </c>
      <c r="M2583" t="s">
        <v>163</v>
      </c>
      <c r="N2583" t="s">
        <v>163</v>
      </c>
      <c r="O2583" t="s">
        <v>163</v>
      </c>
      <c r="P2583" t="s">
        <v>163</v>
      </c>
      <c r="Q2583" s="80" t="s">
        <v>163</v>
      </c>
      <c r="R2583" s="79"/>
      <c r="T2583" t="s">
        <v>163</v>
      </c>
      <c r="U2583" t="s">
        <v>163</v>
      </c>
      <c r="V2583" t="s">
        <v>163</v>
      </c>
    </row>
    <row r="2584" spans="2:22" x14ac:dyDescent="0.35">
      <c r="B2584" t="s">
        <v>163</v>
      </c>
      <c r="C2584" s="79" t="s">
        <v>163</v>
      </c>
      <c r="E2584" t="s">
        <v>163</v>
      </c>
      <c r="F2584" t="s">
        <v>163</v>
      </c>
      <c r="G2584" t="s">
        <v>163</v>
      </c>
      <c r="H2584" t="s">
        <v>163</v>
      </c>
      <c r="I2584" t="s">
        <v>163</v>
      </c>
      <c r="J2584" t="s">
        <v>163</v>
      </c>
      <c r="K2584" t="s">
        <v>163</v>
      </c>
      <c r="L2584" t="s">
        <v>163</v>
      </c>
      <c r="M2584" t="s">
        <v>163</v>
      </c>
      <c r="N2584" t="s">
        <v>163</v>
      </c>
      <c r="O2584" t="s">
        <v>163</v>
      </c>
      <c r="P2584" t="s">
        <v>163</v>
      </c>
      <c r="Q2584" s="80" t="s">
        <v>163</v>
      </c>
      <c r="R2584" s="79"/>
      <c r="T2584" t="s">
        <v>163</v>
      </c>
      <c r="U2584" t="s">
        <v>163</v>
      </c>
      <c r="V2584" t="s">
        <v>163</v>
      </c>
    </row>
    <row r="2585" spans="2:22" x14ac:dyDescent="0.35">
      <c r="B2585" t="s">
        <v>163</v>
      </c>
      <c r="C2585" s="79" t="s">
        <v>163</v>
      </c>
      <c r="E2585" t="s">
        <v>163</v>
      </c>
      <c r="F2585" t="s">
        <v>163</v>
      </c>
      <c r="G2585" t="s">
        <v>163</v>
      </c>
      <c r="H2585" t="s">
        <v>163</v>
      </c>
      <c r="I2585" t="s">
        <v>163</v>
      </c>
      <c r="J2585" t="s">
        <v>163</v>
      </c>
      <c r="K2585" t="s">
        <v>163</v>
      </c>
      <c r="L2585" t="s">
        <v>163</v>
      </c>
      <c r="M2585" t="s">
        <v>163</v>
      </c>
      <c r="N2585" t="s">
        <v>163</v>
      </c>
      <c r="O2585" t="s">
        <v>163</v>
      </c>
      <c r="P2585" t="s">
        <v>163</v>
      </c>
      <c r="Q2585" s="80" t="s">
        <v>163</v>
      </c>
      <c r="R2585" s="79"/>
      <c r="T2585" t="s">
        <v>163</v>
      </c>
      <c r="U2585" t="s">
        <v>163</v>
      </c>
      <c r="V2585" t="s">
        <v>163</v>
      </c>
    </row>
    <row r="2586" spans="2:22" x14ac:dyDescent="0.35">
      <c r="B2586" t="s">
        <v>163</v>
      </c>
      <c r="C2586" s="79" t="s">
        <v>163</v>
      </c>
      <c r="E2586" t="s">
        <v>163</v>
      </c>
      <c r="F2586" t="s">
        <v>163</v>
      </c>
      <c r="G2586" t="s">
        <v>163</v>
      </c>
      <c r="H2586" t="s">
        <v>163</v>
      </c>
      <c r="I2586" t="s">
        <v>163</v>
      </c>
      <c r="J2586" t="s">
        <v>163</v>
      </c>
      <c r="K2586" t="s">
        <v>163</v>
      </c>
      <c r="L2586" t="s">
        <v>163</v>
      </c>
      <c r="M2586" t="s">
        <v>163</v>
      </c>
      <c r="N2586" t="s">
        <v>163</v>
      </c>
      <c r="O2586" t="s">
        <v>163</v>
      </c>
      <c r="P2586" t="s">
        <v>163</v>
      </c>
      <c r="Q2586" s="80" t="s">
        <v>163</v>
      </c>
      <c r="R2586" s="79"/>
      <c r="T2586" t="s">
        <v>163</v>
      </c>
      <c r="U2586" t="s">
        <v>163</v>
      </c>
      <c r="V2586" t="s">
        <v>163</v>
      </c>
    </row>
    <row r="2587" spans="2:22" x14ac:dyDescent="0.35">
      <c r="B2587" t="s">
        <v>163</v>
      </c>
      <c r="C2587" s="79" t="s">
        <v>163</v>
      </c>
      <c r="E2587" t="s">
        <v>163</v>
      </c>
      <c r="F2587" t="s">
        <v>163</v>
      </c>
      <c r="G2587" t="s">
        <v>163</v>
      </c>
      <c r="H2587" t="s">
        <v>163</v>
      </c>
      <c r="I2587" t="s">
        <v>163</v>
      </c>
      <c r="J2587" t="s">
        <v>163</v>
      </c>
      <c r="K2587" t="s">
        <v>163</v>
      </c>
      <c r="L2587" t="s">
        <v>163</v>
      </c>
      <c r="M2587" t="s">
        <v>163</v>
      </c>
      <c r="N2587" t="s">
        <v>163</v>
      </c>
      <c r="O2587" t="s">
        <v>163</v>
      </c>
      <c r="P2587" t="s">
        <v>163</v>
      </c>
      <c r="Q2587" s="80" t="s">
        <v>163</v>
      </c>
      <c r="R2587" s="79"/>
      <c r="T2587" t="s">
        <v>163</v>
      </c>
      <c r="U2587" t="s">
        <v>163</v>
      </c>
      <c r="V2587" t="s">
        <v>163</v>
      </c>
    </row>
    <row r="2588" spans="2:22" x14ac:dyDescent="0.35">
      <c r="B2588" t="s">
        <v>163</v>
      </c>
      <c r="C2588" s="79" t="s">
        <v>163</v>
      </c>
      <c r="E2588" t="s">
        <v>163</v>
      </c>
      <c r="F2588" t="s">
        <v>163</v>
      </c>
      <c r="G2588" t="s">
        <v>163</v>
      </c>
      <c r="H2588" t="s">
        <v>163</v>
      </c>
      <c r="I2588" t="s">
        <v>163</v>
      </c>
      <c r="J2588" t="s">
        <v>163</v>
      </c>
      <c r="K2588" t="s">
        <v>163</v>
      </c>
      <c r="L2588" t="s">
        <v>163</v>
      </c>
      <c r="M2588" t="s">
        <v>163</v>
      </c>
      <c r="N2588" t="s">
        <v>163</v>
      </c>
      <c r="O2588" t="s">
        <v>163</v>
      </c>
      <c r="P2588" t="s">
        <v>163</v>
      </c>
      <c r="Q2588" s="80" t="s">
        <v>163</v>
      </c>
      <c r="R2588" s="79"/>
      <c r="T2588" t="s">
        <v>163</v>
      </c>
      <c r="U2588" t="s">
        <v>163</v>
      </c>
      <c r="V2588" t="s">
        <v>163</v>
      </c>
    </row>
    <row r="2589" spans="2:22" x14ac:dyDescent="0.35">
      <c r="B2589" t="s">
        <v>163</v>
      </c>
      <c r="C2589" s="79" t="s">
        <v>163</v>
      </c>
      <c r="E2589" t="s">
        <v>163</v>
      </c>
      <c r="F2589" t="s">
        <v>163</v>
      </c>
      <c r="G2589" t="s">
        <v>163</v>
      </c>
      <c r="H2589" t="s">
        <v>163</v>
      </c>
      <c r="I2589" t="s">
        <v>163</v>
      </c>
      <c r="J2589" t="s">
        <v>163</v>
      </c>
      <c r="K2589" t="s">
        <v>163</v>
      </c>
      <c r="L2589" t="s">
        <v>163</v>
      </c>
      <c r="M2589" t="s">
        <v>163</v>
      </c>
      <c r="N2589" t="s">
        <v>163</v>
      </c>
      <c r="O2589" t="s">
        <v>163</v>
      </c>
      <c r="P2589" t="s">
        <v>163</v>
      </c>
      <c r="Q2589" s="80" t="s">
        <v>163</v>
      </c>
      <c r="R2589" s="79"/>
      <c r="T2589" t="s">
        <v>163</v>
      </c>
      <c r="U2589" t="s">
        <v>163</v>
      </c>
      <c r="V2589" t="s">
        <v>163</v>
      </c>
    </row>
    <row r="2590" spans="2:22" x14ac:dyDescent="0.35">
      <c r="B2590" t="s">
        <v>163</v>
      </c>
      <c r="C2590" s="79" t="s">
        <v>163</v>
      </c>
      <c r="E2590" t="s">
        <v>163</v>
      </c>
      <c r="F2590" t="s">
        <v>163</v>
      </c>
      <c r="G2590" t="s">
        <v>163</v>
      </c>
      <c r="H2590" t="s">
        <v>163</v>
      </c>
      <c r="I2590" t="s">
        <v>163</v>
      </c>
      <c r="J2590" t="s">
        <v>163</v>
      </c>
      <c r="K2590" t="s">
        <v>163</v>
      </c>
      <c r="L2590" t="s">
        <v>163</v>
      </c>
      <c r="M2590" t="s">
        <v>163</v>
      </c>
      <c r="N2590" t="s">
        <v>163</v>
      </c>
      <c r="O2590" t="s">
        <v>163</v>
      </c>
      <c r="P2590" t="s">
        <v>163</v>
      </c>
      <c r="Q2590" s="80" t="s">
        <v>163</v>
      </c>
      <c r="R2590" s="79"/>
      <c r="T2590" t="s">
        <v>163</v>
      </c>
      <c r="U2590" t="s">
        <v>163</v>
      </c>
      <c r="V2590" t="s">
        <v>163</v>
      </c>
    </row>
    <row r="2591" spans="2:22" x14ac:dyDescent="0.35">
      <c r="B2591" t="s">
        <v>163</v>
      </c>
      <c r="C2591" s="79" t="s">
        <v>163</v>
      </c>
      <c r="E2591" t="s">
        <v>163</v>
      </c>
      <c r="F2591" t="s">
        <v>163</v>
      </c>
      <c r="G2591" t="s">
        <v>163</v>
      </c>
      <c r="H2591" t="s">
        <v>163</v>
      </c>
      <c r="I2591" t="s">
        <v>163</v>
      </c>
      <c r="J2591" t="s">
        <v>163</v>
      </c>
      <c r="K2591" t="s">
        <v>163</v>
      </c>
      <c r="L2591" t="s">
        <v>163</v>
      </c>
      <c r="M2591" t="s">
        <v>163</v>
      </c>
      <c r="N2591" t="s">
        <v>163</v>
      </c>
      <c r="O2591" t="s">
        <v>163</v>
      </c>
      <c r="P2591" t="s">
        <v>163</v>
      </c>
      <c r="Q2591" s="80" t="s">
        <v>163</v>
      </c>
      <c r="R2591" s="79"/>
      <c r="T2591" t="s">
        <v>163</v>
      </c>
      <c r="U2591" t="s">
        <v>163</v>
      </c>
      <c r="V2591" t="s">
        <v>163</v>
      </c>
    </row>
    <row r="2592" spans="2:22" x14ac:dyDescent="0.35">
      <c r="B2592" t="s">
        <v>163</v>
      </c>
      <c r="C2592" s="79" t="s">
        <v>163</v>
      </c>
      <c r="E2592" t="s">
        <v>163</v>
      </c>
      <c r="F2592" t="s">
        <v>163</v>
      </c>
      <c r="G2592" t="s">
        <v>163</v>
      </c>
      <c r="H2592" t="s">
        <v>163</v>
      </c>
      <c r="I2592" t="s">
        <v>163</v>
      </c>
      <c r="J2592" t="s">
        <v>163</v>
      </c>
      <c r="K2592" t="s">
        <v>163</v>
      </c>
      <c r="L2592" t="s">
        <v>163</v>
      </c>
      <c r="M2592" t="s">
        <v>163</v>
      </c>
      <c r="N2592" t="s">
        <v>163</v>
      </c>
      <c r="O2592" t="s">
        <v>163</v>
      </c>
      <c r="P2592" t="s">
        <v>163</v>
      </c>
      <c r="Q2592" s="80" t="s">
        <v>163</v>
      </c>
      <c r="R2592" s="79"/>
      <c r="T2592" t="s">
        <v>163</v>
      </c>
      <c r="U2592" t="s">
        <v>163</v>
      </c>
      <c r="V2592" t="s">
        <v>163</v>
      </c>
    </row>
    <row r="2593" spans="2:22" x14ac:dyDescent="0.35">
      <c r="B2593" t="s">
        <v>163</v>
      </c>
      <c r="C2593" s="79" t="s">
        <v>163</v>
      </c>
      <c r="E2593" t="s">
        <v>163</v>
      </c>
      <c r="F2593" t="s">
        <v>163</v>
      </c>
      <c r="G2593" t="s">
        <v>163</v>
      </c>
      <c r="H2593" t="s">
        <v>163</v>
      </c>
      <c r="I2593" t="s">
        <v>163</v>
      </c>
      <c r="J2593" t="s">
        <v>163</v>
      </c>
      <c r="K2593" t="s">
        <v>163</v>
      </c>
      <c r="L2593" t="s">
        <v>163</v>
      </c>
      <c r="M2593" t="s">
        <v>163</v>
      </c>
      <c r="N2593" t="s">
        <v>163</v>
      </c>
      <c r="O2593" t="s">
        <v>163</v>
      </c>
      <c r="P2593" t="s">
        <v>163</v>
      </c>
      <c r="Q2593" s="80" t="s">
        <v>163</v>
      </c>
      <c r="R2593" s="79"/>
      <c r="T2593" t="s">
        <v>163</v>
      </c>
      <c r="U2593" t="s">
        <v>163</v>
      </c>
      <c r="V2593" t="s">
        <v>163</v>
      </c>
    </row>
    <row r="2594" spans="2:22" x14ac:dyDescent="0.35">
      <c r="B2594" t="s">
        <v>163</v>
      </c>
      <c r="C2594" s="79" t="s">
        <v>163</v>
      </c>
      <c r="E2594" t="s">
        <v>163</v>
      </c>
      <c r="F2594" t="s">
        <v>163</v>
      </c>
      <c r="G2594" t="s">
        <v>163</v>
      </c>
      <c r="H2594" t="s">
        <v>163</v>
      </c>
      <c r="I2594" t="s">
        <v>163</v>
      </c>
      <c r="J2594" t="s">
        <v>163</v>
      </c>
      <c r="K2594" t="s">
        <v>163</v>
      </c>
      <c r="L2594" t="s">
        <v>163</v>
      </c>
      <c r="M2594" t="s">
        <v>163</v>
      </c>
      <c r="N2594" t="s">
        <v>163</v>
      </c>
      <c r="O2594" t="s">
        <v>163</v>
      </c>
      <c r="P2594" t="s">
        <v>163</v>
      </c>
      <c r="Q2594" s="80" t="s">
        <v>163</v>
      </c>
      <c r="R2594" s="79"/>
      <c r="T2594" t="s">
        <v>163</v>
      </c>
      <c r="U2594" t="s">
        <v>163</v>
      </c>
      <c r="V2594" t="s">
        <v>163</v>
      </c>
    </row>
    <row r="2595" spans="2:22" x14ac:dyDescent="0.35">
      <c r="B2595" t="s">
        <v>163</v>
      </c>
      <c r="C2595" s="79" t="s">
        <v>163</v>
      </c>
      <c r="E2595" t="s">
        <v>163</v>
      </c>
      <c r="F2595" t="s">
        <v>163</v>
      </c>
      <c r="G2595" t="s">
        <v>163</v>
      </c>
      <c r="H2595" t="s">
        <v>163</v>
      </c>
      <c r="I2595" t="s">
        <v>163</v>
      </c>
      <c r="J2595" t="s">
        <v>163</v>
      </c>
      <c r="K2595" t="s">
        <v>163</v>
      </c>
      <c r="L2595" t="s">
        <v>163</v>
      </c>
      <c r="M2595" t="s">
        <v>163</v>
      </c>
      <c r="N2595" t="s">
        <v>163</v>
      </c>
      <c r="O2595" t="s">
        <v>163</v>
      </c>
      <c r="P2595" t="s">
        <v>163</v>
      </c>
      <c r="Q2595" s="80" t="s">
        <v>163</v>
      </c>
      <c r="R2595" s="79"/>
      <c r="T2595" t="s">
        <v>163</v>
      </c>
      <c r="U2595" t="s">
        <v>163</v>
      </c>
      <c r="V2595" t="s">
        <v>163</v>
      </c>
    </row>
    <row r="2596" spans="2:22" x14ac:dyDescent="0.35">
      <c r="B2596" t="s">
        <v>163</v>
      </c>
      <c r="C2596" s="79" t="s">
        <v>163</v>
      </c>
      <c r="E2596" t="s">
        <v>163</v>
      </c>
      <c r="F2596" t="s">
        <v>163</v>
      </c>
      <c r="G2596" t="s">
        <v>163</v>
      </c>
      <c r="H2596" t="s">
        <v>163</v>
      </c>
      <c r="I2596" t="s">
        <v>163</v>
      </c>
      <c r="J2596" t="s">
        <v>163</v>
      </c>
      <c r="K2596" t="s">
        <v>163</v>
      </c>
      <c r="L2596" t="s">
        <v>163</v>
      </c>
      <c r="M2596" t="s">
        <v>163</v>
      </c>
      <c r="N2596" t="s">
        <v>163</v>
      </c>
      <c r="O2596" t="s">
        <v>163</v>
      </c>
      <c r="P2596" t="s">
        <v>163</v>
      </c>
      <c r="Q2596" s="80" t="s">
        <v>163</v>
      </c>
      <c r="R2596" s="79"/>
      <c r="T2596" t="s">
        <v>163</v>
      </c>
      <c r="U2596" t="s">
        <v>163</v>
      </c>
      <c r="V2596" t="s">
        <v>163</v>
      </c>
    </row>
    <row r="2597" spans="2:22" x14ac:dyDescent="0.35">
      <c r="B2597" t="s">
        <v>163</v>
      </c>
      <c r="C2597" s="79" t="s">
        <v>163</v>
      </c>
      <c r="E2597" t="s">
        <v>163</v>
      </c>
      <c r="F2597" t="s">
        <v>163</v>
      </c>
      <c r="G2597" t="s">
        <v>163</v>
      </c>
      <c r="H2597" t="s">
        <v>163</v>
      </c>
      <c r="I2597" t="s">
        <v>163</v>
      </c>
      <c r="J2597" t="s">
        <v>163</v>
      </c>
      <c r="K2597" t="s">
        <v>163</v>
      </c>
      <c r="L2597" t="s">
        <v>163</v>
      </c>
      <c r="M2597" t="s">
        <v>163</v>
      </c>
      <c r="N2597" t="s">
        <v>163</v>
      </c>
      <c r="O2597" t="s">
        <v>163</v>
      </c>
      <c r="P2597" t="s">
        <v>163</v>
      </c>
      <c r="Q2597" s="80" t="s">
        <v>163</v>
      </c>
      <c r="R2597" s="79"/>
      <c r="T2597" t="s">
        <v>163</v>
      </c>
      <c r="U2597" t="s">
        <v>163</v>
      </c>
      <c r="V2597" t="s">
        <v>163</v>
      </c>
    </row>
    <row r="2598" spans="2:22" x14ac:dyDescent="0.35">
      <c r="B2598" t="s">
        <v>163</v>
      </c>
      <c r="C2598" s="79" t="s">
        <v>163</v>
      </c>
      <c r="E2598" t="s">
        <v>163</v>
      </c>
      <c r="F2598" t="s">
        <v>163</v>
      </c>
      <c r="G2598" t="s">
        <v>163</v>
      </c>
      <c r="H2598" t="s">
        <v>163</v>
      </c>
      <c r="I2598" t="s">
        <v>163</v>
      </c>
      <c r="J2598" t="s">
        <v>163</v>
      </c>
      <c r="K2598" t="s">
        <v>163</v>
      </c>
      <c r="L2598" t="s">
        <v>163</v>
      </c>
      <c r="M2598" t="s">
        <v>163</v>
      </c>
      <c r="N2598" t="s">
        <v>163</v>
      </c>
      <c r="O2598" t="s">
        <v>163</v>
      </c>
      <c r="P2598" t="s">
        <v>163</v>
      </c>
      <c r="Q2598" s="80" t="s">
        <v>163</v>
      </c>
      <c r="R2598" s="79"/>
      <c r="T2598" t="s">
        <v>163</v>
      </c>
      <c r="U2598" t="s">
        <v>163</v>
      </c>
      <c r="V2598" t="s">
        <v>163</v>
      </c>
    </row>
    <row r="2599" spans="2:22" x14ac:dyDescent="0.35">
      <c r="B2599" t="s">
        <v>163</v>
      </c>
      <c r="C2599" s="79" t="s">
        <v>163</v>
      </c>
      <c r="E2599" t="s">
        <v>163</v>
      </c>
      <c r="F2599" t="s">
        <v>163</v>
      </c>
      <c r="G2599" t="s">
        <v>163</v>
      </c>
      <c r="H2599" t="s">
        <v>163</v>
      </c>
      <c r="I2599" t="s">
        <v>163</v>
      </c>
      <c r="J2599" t="s">
        <v>163</v>
      </c>
      <c r="K2599" t="s">
        <v>163</v>
      </c>
      <c r="L2599" t="s">
        <v>163</v>
      </c>
      <c r="M2599" t="s">
        <v>163</v>
      </c>
      <c r="N2599" t="s">
        <v>163</v>
      </c>
      <c r="O2599" t="s">
        <v>163</v>
      </c>
      <c r="P2599" t="s">
        <v>163</v>
      </c>
      <c r="Q2599" s="80" t="s">
        <v>163</v>
      </c>
      <c r="R2599" s="79"/>
      <c r="T2599" t="s">
        <v>163</v>
      </c>
      <c r="U2599" t="s">
        <v>163</v>
      </c>
      <c r="V2599" t="s">
        <v>163</v>
      </c>
    </row>
    <row r="2600" spans="2:22" x14ac:dyDescent="0.35">
      <c r="B2600" t="s">
        <v>163</v>
      </c>
      <c r="C2600" s="79" t="s">
        <v>163</v>
      </c>
      <c r="E2600" t="s">
        <v>163</v>
      </c>
      <c r="F2600" t="s">
        <v>163</v>
      </c>
      <c r="G2600" t="s">
        <v>163</v>
      </c>
      <c r="H2600" t="s">
        <v>163</v>
      </c>
      <c r="I2600" t="s">
        <v>163</v>
      </c>
      <c r="J2600" t="s">
        <v>163</v>
      </c>
      <c r="K2600" t="s">
        <v>163</v>
      </c>
      <c r="L2600" t="s">
        <v>163</v>
      </c>
      <c r="M2600" t="s">
        <v>163</v>
      </c>
      <c r="N2600" t="s">
        <v>163</v>
      </c>
      <c r="O2600" t="s">
        <v>163</v>
      </c>
      <c r="P2600" t="s">
        <v>163</v>
      </c>
      <c r="Q2600" s="80" t="s">
        <v>163</v>
      </c>
      <c r="R2600" s="79"/>
      <c r="T2600" t="s">
        <v>163</v>
      </c>
      <c r="U2600" t="s">
        <v>163</v>
      </c>
      <c r="V2600" t="s">
        <v>163</v>
      </c>
    </row>
    <row r="2601" spans="2:22" x14ac:dyDescent="0.35">
      <c r="B2601" t="s">
        <v>163</v>
      </c>
      <c r="C2601" s="79" t="s">
        <v>163</v>
      </c>
      <c r="E2601" t="s">
        <v>163</v>
      </c>
      <c r="F2601" t="s">
        <v>163</v>
      </c>
      <c r="G2601" t="s">
        <v>163</v>
      </c>
      <c r="H2601" t="s">
        <v>163</v>
      </c>
      <c r="I2601" t="s">
        <v>163</v>
      </c>
      <c r="J2601" t="s">
        <v>163</v>
      </c>
      <c r="K2601" t="s">
        <v>163</v>
      </c>
      <c r="L2601" t="s">
        <v>163</v>
      </c>
      <c r="M2601" t="s">
        <v>163</v>
      </c>
      <c r="N2601" t="s">
        <v>163</v>
      </c>
      <c r="O2601" t="s">
        <v>163</v>
      </c>
      <c r="P2601" t="s">
        <v>163</v>
      </c>
      <c r="Q2601" s="80" t="s">
        <v>163</v>
      </c>
      <c r="R2601" s="79"/>
      <c r="T2601" t="s">
        <v>163</v>
      </c>
      <c r="U2601" t="s">
        <v>163</v>
      </c>
      <c r="V2601" t="s">
        <v>163</v>
      </c>
    </row>
    <row r="2602" spans="2:22" x14ac:dyDescent="0.35">
      <c r="B2602" t="s">
        <v>163</v>
      </c>
      <c r="C2602" s="79" t="s">
        <v>163</v>
      </c>
      <c r="E2602" t="s">
        <v>163</v>
      </c>
      <c r="F2602" t="s">
        <v>163</v>
      </c>
      <c r="G2602" t="s">
        <v>163</v>
      </c>
      <c r="H2602" t="s">
        <v>163</v>
      </c>
      <c r="I2602" t="s">
        <v>163</v>
      </c>
      <c r="J2602" t="s">
        <v>163</v>
      </c>
      <c r="K2602" t="s">
        <v>163</v>
      </c>
      <c r="L2602" t="s">
        <v>163</v>
      </c>
      <c r="M2602" t="s">
        <v>163</v>
      </c>
      <c r="N2602" t="s">
        <v>163</v>
      </c>
      <c r="O2602" t="s">
        <v>163</v>
      </c>
      <c r="P2602" t="s">
        <v>163</v>
      </c>
      <c r="Q2602" s="80" t="s">
        <v>163</v>
      </c>
      <c r="R2602" s="79"/>
      <c r="T2602" t="s">
        <v>163</v>
      </c>
      <c r="U2602" t="s">
        <v>163</v>
      </c>
      <c r="V2602" t="s">
        <v>163</v>
      </c>
    </row>
    <row r="2603" spans="2:22" x14ac:dyDescent="0.35">
      <c r="B2603" t="s">
        <v>163</v>
      </c>
      <c r="C2603" s="79" t="s">
        <v>163</v>
      </c>
      <c r="E2603" t="s">
        <v>163</v>
      </c>
      <c r="F2603" t="s">
        <v>163</v>
      </c>
      <c r="G2603" t="s">
        <v>163</v>
      </c>
      <c r="H2603" t="s">
        <v>163</v>
      </c>
      <c r="I2603" t="s">
        <v>163</v>
      </c>
      <c r="J2603" t="s">
        <v>163</v>
      </c>
      <c r="K2603" t="s">
        <v>163</v>
      </c>
      <c r="L2603" t="s">
        <v>163</v>
      </c>
      <c r="M2603" t="s">
        <v>163</v>
      </c>
      <c r="N2603" t="s">
        <v>163</v>
      </c>
      <c r="O2603" t="s">
        <v>163</v>
      </c>
      <c r="P2603" t="s">
        <v>163</v>
      </c>
      <c r="Q2603" s="80" t="s">
        <v>163</v>
      </c>
      <c r="R2603" s="79"/>
      <c r="T2603" t="s">
        <v>163</v>
      </c>
      <c r="U2603" t="s">
        <v>163</v>
      </c>
      <c r="V2603" t="s">
        <v>163</v>
      </c>
    </row>
    <row r="2604" spans="2:22" x14ac:dyDescent="0.35">
      <c r="B2604" t="s">
        <v>163</v>
      </c>
      <c r="C2604" s="79" t="s">
        <v>163</v>
      </c>
      <c r="E2604" t="s">
        <v>163</v>
      </c>
      <c r="F2604" t="s">
        <v>163</v>
      </c>
      <c r="G2604" t="s">
        <v>163</v>
      </c>
      <c r="H2604" t="s">
        <v>163</v>
      </c>
      <c r="I2604" t="s">
        <v>163</v>
      </c>
      <c r="J2604" t="s">
        <v>163</v>
      </c>
      <c r="K2604" t="s">
        <v>163</v>
      </c>
      <c r="L2604" t="s">
        <v>163</v>
      </c>
      <c r="M2604" t="s">
        <v>163</v>
      </c>
      <c r="N2604" t="s">
        <v>163</v>
      </c>
      <c r="O2604" t="s">
        <v>163</v>
      </c>
      <c r="P2604" t="s">
        <v>163</v>
      </c>
      <c r="Q2604" s="80" t="s">
        <v>163</v>
      </c>
      <c r="R2604" s="79"/>
      <c r="T2604" t="s">
        <v>163</v>
      </c>
      <c r="U2604" t="s">
        <v>163</v>
      </c>
      <c r="V2604" t="s">
        <v>163</v>
      </c>
    </row>
    <row r="2605" spans="2:22" x14ac:dyDescent="0.35">
      <c r="B2605" t="s">
        <v>163</v>
      </c>
      <c r="C2605" s="79" t="s">
        <v>163</v>
      </c>
      <c r="E2605" t="s">
        <v>163</v>
      </c>
      <c r="F2605" t="s">
        <v>163</v>
      </c>
      <c r="G2605" t="s">
        <v>163</v>
      </c>
      <c r="H2605" t="s">
        <v>163</v>
      </c>
      <c r="I2605" t="s">
        <v>163</v>
      </c>
      <c r="J2605" t="s">
        <v>163</v>
      </c>
      <c r="K2605" t="s">
        <v>163</v>
      </c>
      <c r="L2605" t="s">
        <v>163</v>
      </c>
      <c r="M2605" t="s">
        <v>163</v>
      </c>
      <c r="N2605" t="s">
        <v>163</v>
      </c>
      <c r="O2605" t="s">
        <v>163</v>
      </c>
      <c r="P2605" t="s">
        <v>163</v>
      </c>
      <c r="Q2605" s="80" t="s">
        <v>163</v>
      </c>
      <c r="R2605" s="79"/>
      <c r="T2605" t="s">
        <v>163</v>
      </c>
      <c r="U2605" t="s">
        <v>163</v>
      </c>
      <c r="V2605" t="s">
        <v>163</v>
      </c>
    </row>
    <row r="2606" spans="2:22" x14ac:dyDescent="0.35">
      <c r="B2606" t="s">
        <v>163</v>
      </c>
      <c r="C2606" s="79" t="s">
        <v>163</v>
      </c>
      <c r="E2606" t="s">
        <v>163</v>
      </c>
      <c r="F2606" t="s">
        <v>163</v>
      </c>
      <c r="G2606" t="s">
        <v>163</v>
      </c>
      <c r="H2606" t="s">
        <v>163</v>
      </c>
      <c r="I2606" t="s">
        <v>163</v>
      </c>
      <c r="J2606" t="s">
        <v>163</v>
      </c>
      <c r="K2606" t="s">
        <v>163</v>
      </c>
      <c r="L2606" t="s">
        <v>163</v>
      </c>
      <c r="M2606" t="s">
        <v>163</v>
      </c>
      <c r="N2606" t="s">
        <v>163</v>
      </c>
      <c r="O2606" t="s">
        <v>163</v>
      </c>
      <c r="P2606" t="s">
        <v>163</v>
      </c>
      <c r="Q2606" s="80" t="s">
        <v>163</v>
      </c>
      <c r="R2606" s="79"/>
      <c r="T2606" t="s">
        <v>163</v>
      </c>
      <c r="U2606" t="s">
        <v>163</v>
      </c>
      <c r="V2606" t="s">
        <v>163</v>
      </c>
    </row>
    <row r="2607" spans="2:22" x14ac:dyDescent="0.35">
      <c r="B2607" t="s">
        <v>163</v>
      </c>
      <c r="C2607" s="79" t="s">
        <v>163</v>
      </c>
      <c r="E2607" t="s">
        <v>163</v>
      </c>
      <c r="F2607" t="s">
        <v>163</v>
      </c>
      <c r="G2607" t="s">
        <v>163</v>
      </c>
      <c r="H2607" t="s">
        <v>163</v>
      </c>
      <c r="I2607" t="s">
        <v>163</v>
      </c>
      <c r="J2607" t="s">
        <v>163</v>
      </c>
      <c r="K2607" t="s">
        <v>163</v>
      </c>
      <c r="L2607" t="s">
        <v>163</v>
      </c>
      <c r="M2607" t="s">
        <v>163</v>
      </c>
      <c r="N2607" t="s">
        <v>163</v>
      </c>
      <c r="O2607" t="s">
        <v>163</v>
      </c>
      <c r="P2607" t="s">
        <v>163</v>
      </c>
      <c r="Q2607" s="80" t="s">
        <v>163</v>
      </c>
      <c r="R2607" s="79"/>
      <c r="T2607" t="s">
        <v>163</v>
      </c>
      <c r="U2607" t="s">
        <v>163</v>
      </c>
      <c r="V2607" t="s">
        <v>163</v>
      </c>
    </row>
    <row r="2608" spans="2:22" x14ac:dyDescent="0.35">
      <c r="B2608" t="s">
        <v>163</v>
      </c>
      <c r="C2608" s="79" t="s">
        <v>163</v>
      </c>
      <c r="E2608" t="s">
        <v>163</v>
      </c>
      <c r="F2608" t="s">
        <v>163</v>
      </c>
      <c r="G2608" t="s">
        <v>163</v>
      </c>
      <c r="H2608" t="s">
        <v>163</v>
      </c>
      <c r="I2608" t="s">
        <v>163</v>
      </c>
      <c r="J2608" t="s">
        <v>163</v>
      </c>
      <c r="K2608" t="s">
        <v>163</v>
      </c>
      <c r="L2608" t="s">
        <v>163</v>
      </c>
      <c r="M2608" t="s">
        <v>163</v>
      </c>
      <c r="N2608" t="s">
        <v>163</v>
      </c>
      <c r="O2608" t="s">
        <v>163</v>
      </c>
      <c r="P2608" t="s">
        <v>163</v>
      </c>
      <c r="Q2608" s="80" t="s">
        <v>163</v>
      </c>
      <c r="R2608" s="79"/>
      <c r="T2608" t="s">
        <v>163</v>
      </c>
      <c r="U2608" t="s">
        <v>163</v>
      </c>
      <c r="V2608" t="s">
        <v>163</v>
      </c>
    </row>
    <row r="2609" spans="2:22" x14ac:dyDescent="0.35">
      <c r="B2609" t="s">
        <v>163</v>
      </c>
      <c r="C2609" s="79" t="s">
        <v>163</v>
      </c>
      <c r="E2609" t="s">
        <v>163</v>
      </c>
      <c r="F2609" t="s">
        <v>163</v>
      </c>
      <c r="G2609" t="s">
        <v>163</v>
      </c>
      <c r="H2609" t="s">
        <v>163</v>
      </c>
      <c r="I2609" t="s">
        <v>163</v>
      </c>
      <c r="J2609" t="s">
        <v>163</v>
      </c>
      <c r="K2609" t="s">
        <v>163</v>
      </c>
      <c r="L2609" t="s">
        <v>163</v>
      </c>
      <c r="M2609" t="s">
        <v>163</v>
      </c>
      <c r="N2609" t="s">
        <v>163</v>
      </c>
      <c r="O2609" t="s">
        <v>163</v>
      </c>
      <c r="P2609" t="s">
        <v>163</v>
      </c>
      <c r="Q2609" s="80" t="s">
        <v>163</v>
      </c>
      <c r="R2609" s="79"/>
      <c r="T2609" t="s">
        <v>163</v>
      </c>
      <c r="U2609" t="s">
        <v>163</v>
      </c>
      <c r="V2609" t="s">
        <v>163</v>
      </c>
    </row>
    <row r="2610" spans="2:22" x14ac:dyDescent="0.35">
      <c r="B2610" t="s">
        <v>163</v>
      </c>
      <c r="C2610" s="79" t="s">
        <v>163</v>
      </c>
      <c r="E2610" t="s">
        <v>163</v>
      </c>
      <c r="F2610" t="s">
        <v>163</v>
      </c>
      <c r="G2610" t="s">
        <v>163</v>
      </c>
      <c r="H2610" t="s">
        <v>163</v>
      </c>
      <c r="I2610" t="s">
        <v>163</v>
      </c>
      <c r="J2610" t="s">
        <v>163</v>
      </c>
      <c r="K2610" t="s">
        <v>163</v>
      </c>
      <c r="L2610" t="s">
        <v>163</v>
      </c>
      <c r="M2610" t="s">
        <v>163</v>
      </c>
      <c r="N2610" t="s">
        <v>163</v>
      </c>
      <c r="O2610" t="s">
        <v>163</v>
      </c>
      <c r="P2610" t="s">
        <v>163</v>
      </c>
      <c r="Q2610" s="80" t="s">
        <v>163</v>
      </c>
      <c r="R2610" s="79"/>
      <c r="T2610" t="s">
        <v>163</v>
      </c>
      <c r="U2610" t="s">
        <v>163</v>
      </c>
      <c r="V2610" t="s">
        <v>163</v>
      </c>
    </row>
    <row r="2611" spans="2:22" x14ac:dyDescent="0.35">
      <c r="B2611" t="s">
        <v>163</v>
      </c>
      <c r="C2611" s="79" t="s">
        <v>163</v>
      </c>
      <c r="E2611" t="s">
        <v>163</v>
      </c>
      <c r="F2611" t="s">
        <v>163</v>
      </c>
      <c r="G2611" t="s">
        <v>163</v>
      </c>
      <c r="H2611" t="s">
        <v>163</v>
      </c>
      <c r="I2611" t="s">
        <v>163</v>
      </c>
      <c r="J2611" t="s">
        <v>163</v>
      </c>
      <c r="K2611" t="s">
        <v>163</v>
      </c>
      <c r="L2611" t="s">
        <v>163</v>
      </c>
      <c r="M2611" t="s">
        <v>163</v>
      </c>
      <c r="N2611" t="s">
        <v>163</v>
      </c>
      <c r="O2611" t="s">
        <v>163</v>
      </c>
      <c r="P2611" t="s">
        <v>163</v>
      </c>
      <c r="Q2611" s="80" t="s">
        <v>163</v>
      </c>
      <c r="R2611" s="79"/>
      <c r="T2611" t="s">
        <v>163</v>
      </c>
      <c r="U2611" t="s">
        <v>163</v>
      </c>
      <c r="V2611" t="s">
        <v>163</v>
      </c>
    </row>
    <row r="2612" spans="2:22" x14ac:dyDescent="0.35">
      <c r="B2612" t="s">
        <v>163</v>
      </c>
      <c r="C2612" s="79" t="s">
        <v>163</v>
      </c>
      <c r="E2612" t="s">
        <v>163</v>
      </c>
      <c r="F2612" t="s">
        <v>163</v>
      </c>
      <c r="G2612" t="s">
        <v>163</v>
      </c>
      <c r="H2612" t="s">
        <v>163</v>
      </c>
      <c r="I2612" t="s">
        <v>163</v>
      </c>
      <c r="J2612" t="s">
        <v>163</v>
      </c>
      <c r="K2612" t="s">
        <v>163</v>
      </c>
      <c r="L2612" t="s">
        <v>163</v>
      </c>
      <c r="M2612" t="s">
        <v>163</v>
      </c>
      <c r="N2612" t="s">
        <v>163</v>
      </c>
      <c r="O2612" t="s">
        <v>163</v>
      </c>
      <c r="P2612" t="s">
        <v>163</v>
      </c>
      <c r="Q2612" s="80" t="s">
        <v>163</v>
      </c>
      <c r="R2612" s="79"/>
      <c r="T2612" t="s">
        <v>163</v>
      </c>
      <c r="U2612" t="s">
        <v>163</v>
      </c>
      <c r="V2612" t="s">
        <v>163</v>
      </c>
    </row>
    <row r="2613" spans="2:22" x14ac:dyDescent="0.35">
      <c r="B2613" t="s">
        <v>163</v>
      </c>
      <c r="C2613" s="79" t="s">
        <v>163</v>
      </c>
      <c r="E2613" t="s">
        <v>163</v>
      </c>
      <c r="F2613" t="s">
        <v>163</v>
      </c>
      <c r="G2613" t="s">
        <v>163</v>
      </c>
      <c r="H2613" t="s">
        <v>163</v>
      </c>
      <c r="I2613" t="s">
        <v>163</v>
      </c>
      <c r="J2613" t="s">
        <v>163</v>
      </c>
      <c r="K2613" t="s">
        <v>163</v>
      </c>
      <c r="L2613" t="s">
        <v>163</v>
      </c>
      <c r="M2613" t="s">
        <v>163</v>
      </c>
      <c r="N2613" t="s">
        <v>163</v>
      </c>
      <c r="O2613" t="s">
        <v>163</v>
      </c>
      <c r="P2613" t="s">
        <v>163</v>
      </c>
      <c r="Q2613" s="80" t="s">
        <v>163</v>
      </c>
      <c r="R2613" s="79"/>
      <c r="T2613" t="s">
        <v>163</v>
      </c>
      <c r="U2613" t="s">
        <v>163</v>
      </c>
      <c r="V2613" t="s">
        <v>163</v>
      </c>
    </row>
    <row r="2614" spans="2:22" x14ac:dyDescent="0.35">
      <c r="B2614" t="s">
        <v>163</v>
      </c>
      <c r="C2614" s="79" t="s">
        <v>163</v>
      </c>
      <c r="E2614" t="s">
        <v>163</v>
      </c>
      <c r="F2614" t="s">
        <v>163</v>
      </c>
      <c r="G2614" t="s">
        <v>163</v>
      </c>
      <c r="H2614" t="s">
        <v>163</v>
      </c>
      <c r="I2614" t="s">
        <v>163</v>
      </c>
      <c r="J2614" t="s">
        <v>163</v>
      </c>
      <c r="K2614" t="s">
        <v>163</v>
      </c>
      <c r="L2614" t="s">
        <v>163</v>
      </c>
      <c r="M2614" t="s">
        <v>163</v>
      </c>
      <c r="N2614" t="s">
        <v>163</v>
      </c>
      <c r="O2614" t="s">
        <v>163</v>
      </c>
      <c r="P2614" t="s">
        <v>163</v>
      </c>
      <c r="Q2614" s="80" t="s">
        <v>163</v>
      </c>
      <c r="R2614" s="79"/>
      <c r="T2614" t="s">
        <v>163</v>
      </c>
      <c r="U2614" t="s">
        <v>163</v>
      </c>
      <c r="V2614" t="s">
        <v>163</v>
      </c>
    </row>
    <row r="2615" spans="2:22" x14ac:dyDescent="0.35">
      <c r="B2615" t="s">
        <v>163</v>
      </c>
      <c r="C2615" s="79" t="s">
        <v>163</v>
      </c>
      <c r="E2615" t="s">
        <v>163</v>
      </c>
      <c r="F2615" t="s">
        <v>163</v>
      </c>
      <c r="G2615" t="s">
        <v>163</v>
      </c>
      <c r="H2615" t="s">
        <v>163</v>
      </c>
      <c r="I2615" t="s">
        <v>163</v>
      </c>
      <c r="J2615" t="s">
        <v>163</v>
      </c>
      <c r="K2615" t="s">
        <v>163</v>
      </c>
      <c r="L2615" t="s">
        <v>163</v>
      </c>
      <c r="M2615" t="s">
        <v>163</v>
      </c>
      <c r="N2615" t="s">
        <v>163</v>
      </c>
      <c r="O2615" t="s">
        <v>163</v>
      </c>
      <c r="P2615" t="s">
        <v>163</v>
      </c>
      <c r="Q2615" s="80" t="s">
        <v>163</v>
      </c>
      <c r="R2615" s="79"/>
      <c r="T2615" t="s">
        <v>163</v>
      </c>
      <c r="U2615" t="s">
        <v>163</v>
      </c>
      <c r="V2615" t="s">
        <v>163</v>
      </c>
    </row>
    <row r="2616" spans="2:22" x14ac:dyDescent="0.35">
      <c r="B2616" t="s">
        <v>163</v>
      </c>
      <c r="C2616" s="79" t="s">
        <v>163</v>
      </c>
      <c r="E2616" t="s">
        <v>163</v>
      </c>
      <c r="F2616" t="s">
        <v>163</v>
      </c>
      <c r="G2616" t="s">
        <v>163</v>
      </c>
      <c r="H2616" t="s">
        <v>163</v>
      </c>
      <c r="I2616" t="s">
        <v>163</v>
      </c>
      <c r="J2616" t="s">
        <v>163</v>
      </c>
      <c r="K2616" t="s">
        <v>163</v>
      </c>
      <c r="L2616" t="s">
        <v>163</v>
      </c>
      <c r="M2616" t="s">
        <v>163</v>
      </c>
      <c r="N2616" t="s">
        <v>163</v>
      </c>
      <c r="O2616" t="s">
        <v>163</v>
      </c>
      <c r="P2616" t="s">
        <v>163</v>
      </c>
      <c r="Q2616" s="80" t="s">
        <v>163</v>
      </c>
      <c r="R2616" s="79"/>
      <c r="T2616" t="s">
        <v>163</v>
      </c>
      <c r="U2616" t="s">
        <v>163</v>
      </c>
      <c r="V2616" t="s">
        <v>163</v>
      </c>
    </row>
    <row r="2617" spans="2:22" x14ac:dyDescent="0.35">
      <c r="B2617" t="s">
        <v>163</v>
      </c>
      <c r="C2617" s="79" t="s">
        <v>163</v>
      </c>
      <c r="E2617" t="s">
        <v>163</v>
      </c>
      <c r="F2617" t="s">
        <v>163</v>
      </c>
      <c r="G2617" t="s">
        <v>163</v>
      </c>
      <c r="H2617" t="s">
        <v>163</v>
      </c>
      <c r="I2617" t="s">
        <v>163</v>
      </c>
      <c r="J2617" t="s">
        <v>163</v>
      </c>
      <c r="K2617" t="s">
        <v>163</v>
      </c>
      <c r="L2617" t="s">
        <v>163</v>
      </c>
      <c r="M2617" t="s">
        <v>163</v>
      </c>
      <c r="N2617" t="s">
        <v>163</v>
      </c>
      <c r="O2617" t="s">
        <v>163</v>
      </c>
      <c r="P2617" t="s">
        <v>163</v>
      </c>
      <c r="Q2617" s="80" t="s">
        <v>163</v>
      </c>
      <c r="R2617" s="79"/>
      <c r="T2617" t="s">
        <v>163</v>
      </c>
      <c r="U2617" t="s">
        <v>163</v>
      </c>
      <c r="V2617" t="s">
        <v>163</v>
      </c>
    </row>
    <row r="2618" spans="2:22" x14ac:dyDescent="0.35">
      <c r="B2618" t="s">
        <v>163</v>
      </c>
      <c r="C2618" s="79" t="s">
        <v>163</v>
      </c>
      <c r="E2618" t="s">
        <v>163</v>
      </c>
      <c r="F2618" t="s">
        <v>163</v>
      </c>
      <c r="G2618" t="s">
        <v>163</v>
      </c>
      <c r="H2618" t="s">
        <v>163</v>
      </c>
      <c r="I2618" t="s">
        <v>163</v>
      </c>
      <c r="J2618" t="s">
        <v>163</v>
      </c>
      <c r="K2618" t="s">
        <v>163</v>
      </c>
      <c r="L2618" t="s">
        <v>163</v>
      </c>
      <c r="M2618" t="s">
        <v>163</v>
      </c>
      <c r="N2618" t="s">
        <v>163</v>
      </c>
      <c r="O2618" t="s">
        <v>163</v>
      </c>
      <c r="P2618" t="s">
        <v>163</v>
      </c>
      <c r="Q2618" s="80" t="s">
        <v>163</v>
      </c>
      <c r="R2618" s="79"/>
      <c r="T2618" t="s">
        <v>163</v>
      </c>
      <c r="U2618" t="s">
        <v>163</v>
      </c>
      <c r="V2618" t="s">
        <v>163</v>
      </c>
    </row>
    <row r="2619" spans="2:22" x14ac:dyDescent="0.35">
      <c r="B2619" t="s">
        <v>163</v>
      </c>
      <c r="C2619" s="79" t="s">
        <v>163</v>
      </c>
      <c r="E2619" t="s">
        <v>163</v>
      </c>
      <c r="F2619" t="s">
        <v>163</v>
      </c>
      <c r="G2619" t="s">
        <v>163</v>
      </c>
      <c r="H2619" t="s">
        <v>163</v>
      </c>
      <c r="I2619" t="s">
        <v>163</v>
      </c>
      <c r="J2619" t="s">
        <v>163</v>
      </c>
      <c r="K2619" t="s">
        <v>163</v>
      </c>
      <c r="L2619" t="s">
        <v>163</v>
      </c>
      <c r="M2619" t="s">
        <v>163</v>
      </c>
      <c r="N2619" t="s">
        <v>163</v>
      </c>
      <c r="O2619" t="s">
        <v>163</v>
      </c>
      <c r="P2619" t="s">
        <v>163</v>
      </c>
      <c r="Q2619" s="80" t="s">
        <v>163</v>
      </c>
      <c r="R2619" s="79"/>
      <c r="T2619" t="s">
        <v>163</v>
      </c>
      <c r="U2619" t="s">
        <v>163</v>
      </c>
      <c r="V2619" t="s">
        <v>163</v>
      </c>
    </row>
    <row r="2620" spans="2:22" x14ac:dyDescent="0.35">
      <c r="B2620" t="s">
        <v>163</v>
      </c>
      <c r="C2620" s="79" t="s">
        <v>163</v>
      </c>
      <c r="E2620" t="s">
        <v>163</v>
      </c>
      <c r="F2620" t="s">
        <v>163</v>
      </c>
      <c r="G2620" t="s">
        <v>163</v>
      </c>
      <c r="H2620" t="s">
        <v>163</v>
      </c>
      <c r="I2620" t="s">
        <v>163</v>
      </c>
      <c r="J2620" t="s">
        <v>163</v>
      </c>
      <c r="K2620" t="s">
        <v>163</v>
      </c>
      <c r="L2620" t="s">
        <v>163</v>
      </c>
      <c r="M2620" t="s">
        <v>163</v>
      </c>
      <c r="N2620" t="s">
        <v>163</v>
      </c>
      <c r="O2620" t="s">
        <v>163</v>
      </c>
      <c r="P2620" t="s">
        <v>163</v>
      </c>
      <c r="Q2620" s="80" t="s">
        <v>163</v>
      </c>
      <c r="R2620" s="79"/>
      <c r="T2620" t="s">
        <v>163</v>
      </c>
      <c r="U2620" t="s">
        <v>163</v>
      </c>
      <c r="V2620" t="s">
        <v>163</v>
      </c>
    </row>
    <row r="2621" spans="2:22" x14ac:dyDescent="0.35">
      <c r="B2621" t="s">
        <v>163</v>
      </c>
      <c r="C2621" s="79" t="s">
        <v>163</v>
      </c>
      <c r="E2621" t="s">
        <v>163</v>
      </c>
      <c r="F2621" t="s">
        <v>163</v>
      </c>
      <c r="G2621" t="s">
        <v>163</v>
      </c>
      <c r="H2621" t="s">
        <v>163</v>
      </c>
      <c r="I2621" t="s">
        <v>163</v>
      </c>
      <c r="J2621" t="s">
        <v>163</v>
      </c>
      <c r="K2621" t="s">
        <v>163</v>
      </c>
      <c r="L2621" t="s">
        <v>163</v>
      </c>
      <c r="M2621" t="s">
        <v>163</v>
      </c>
      <c r="N2621" t="s">
        <v>163</v>
      </c>
      <c r="O2621" t="s">
        <v>163</v>
      </c>
      <c r="P2621" t="s">
        <v>163</v>
      </c>
      <c r="Q2621" s="80" t="s">
        <v>163</v>
      </c>
      <c r="R2621" s="79"/>
      <c r="T2621" t="s">
        <v>163</v>
      </c>
      <c r="U2621" t="s">
        <v>163</v>
      </c>
      <c r="V2621" t="s">
        <v>163</v>
      </c>
    </row>
    <row r="2622" spans="2:22" x14ac:dyDescent="0.35">
      <c r="B2622" t="s">
        <v>163</v>
      </c>
      <c r="C2622" s="79" t="s">
        <v>163</v>
      </c>
      <c r="E2622" t="s">
        <v>163</v>
      </c>
      <c r="F2622" t="s">
        <v>163</v>
      </c>
      <c r="G2622" t="s">
        <v>163</v>
      </c>
      <c r="H2622" t="s">
        <v>163</v>
      </c>
      <c r="I2622" t="s">
        <v>163</v>
      </c>
      <c r="J2622" t="s">
        <v>163</v>
      </c>
      <c r="K2622" t="s">
        <v>163</v>
      </c>
      <c r="L2622" t="s">
        <v>163</v>
      </c>
      <c r="M2622" t="s">
        <v>163</v>
      </c>
      <c r="N2622" t="s">
        <v>163</v>
      </c>
      <c r="O2622" t="s">
        <v>163</v>
      </c>
      <c r="P2622" t="s">
        <v>163</v>
      </c>
      <c r="Q2622" s="80" t="s">
        <v>163</v>
      </c>
      <c r="R2622" s="79"/>
      <c r="T2622" t="s">
        <v>163</v>
      </c>
      <c r="U2622" t="s">
        <v>163</v>
      </c>
      <c r="V2622" t="s">
        <v>163</v>
      </c>
    </row>
    <row r="2623" spans="2:22" x14ac:dyDescent="0.35">
      <c r="B2623" t="s">
        <v>163</v>
      </c>
      <c r="C2623" s="79" t="s">
        <v>163</v>
      </c>
      <c r="E2623" t="s">
        <v>163</v>
      </c>
      <c r="F2623" t="s">
        <v>163</v>
      </c>
      <c r="G2623" t="s">
        <v>163</v>
      </c>
      <c r="H2623" t="s">
        <v>163</v>
      </c>
      <c r="I2623" t="s">
        <v>163</v>
      </c>
      <c r="J2623" t="s">
        <v>163</v>
      </c>
      <c r="K2623" t="s">
        <v>163</v>
      </c>
      <c r="L2623" t="s">
        <v>163</v>
      </c>
      <c r="M2623" t="s">
        <v>163</v>
      </c>
      <c r="N2623" t="s">
        <v>163</v>
      </c>
      <c r="O2623" t="s">
        <v>163</v>
      </c>
      <c r="P2623" t="s">
        <v>163</v>
      </c>
      <c r="Q2623" s="80" t="s">
        <v>163</v>
      </c>
      <c r="R2623" s="79"/>
      <c r="T2623" t="s">
        <v>163</v>
      </c>
      <c r="U2623" t="s">
        <v>163</v>
      </c>
      <c r="V2623" t="s">
        <v>163</v>
      </c>
    </row>
    <row r="2624" spans="2:22" x14ac:dyDescent="0.35">
      <c r="B2624" t="s">
        <v>163</v>
      </c>
      <c r="C2624" s="79" t="s">
        <v>163</v>
      </c>
      <c r="E2624" t="s">
        <v>163</v>
      </c>
      <c r="F2624" t="s">
        <v>163</v>
      </c>
      <c r="G2624" t="s">
        <v>163</v>
      </c>
      <c r="H2624" t="s">
        <v>163</v>
      </c>
      <c r="I2624" t="s">
        <v>163</v>
      </c>
      <c r="J2624" t="s">
        <v>163</v>
      </c>
      <c r="K2624" t="s">
        <v>163</v>
      </c>
      <c r="L2624" t="s">
        <v>163</v>
      </c>
      <c r="M2624" t="s">
        <v>163</v>
      </c>
      <c r="N2624" t="s">
        <v>163</v>
      </c>
      <c r="O2624" t="s">
        <v>163</v>
      </c>
      <c r="P2624" t="s">
        <v>163</v>
      </c>
      <c r="Q2624" s="80" t="s">
        <v>163</v>
      </c>
      <c r="R2624" s="79"/>
      <c r="T2624" t="s">
        <v>163</v>
      </c>
      <c r="U2624" t="s">
        <v>163</v>
      </c>
      <c r="V2624" t="s">
        <v>163</v>
      </c>
    </row>
    <row r="2625" spans="2:22" x14ac:dyDescent="0.35">
      <c r="B2625" t="s">
        <v>163</v>
      </c>
      <c r="C2625" s="79" t="s">
        <v>163</v>
      </c>
      <c r="E2625" t="s">
        <v>163</v>
      </c>
      <c r="F2625" t="s">
        <v>163</v>
      </c>
      <c r="G2625" t="s">
        <v>163</v>
      </c>
      <c r="H2625" t="s">
        <v>163</v>
      </c>
      <c r="I2625" t="s">
        <v>163</v>
      </c>
      <c r="J2625" t="s">
        <v>163</v>
      </c>
      <c r="K2625" t="s">
        <v>163</v>
      </c>
      <c r="L2625" t="s">
        <v>163</v>
      </c>
      <c r="M2625" t="s">
        <v>163</v>
      </c>
      <c r="N2625" t="s">
        <v>163</v>
      </c>
      <c r="O2625" t="s">
        <v>163</v>
      </c>
      <c r="P2625" t="s">
        <v>163</v>
      </c>
      <c r="Q2625" s="80" t="s">
        <v>163</v>
      </c>
      <c r="R2625" s="79"/>
      <c r="T2625" t="s">
        <v>163</v>
      </c>
      <c r="U2625" t="s">
        <v>163</v>
      </c>
      <c r="V2625" t="s">
        <v>163</v>
      </c>
    </row>
    <row r="2626" spans="2:22" x14ac:dyDescent="0.35">
      <c r="B2626" t="s">
        <v>163</v>
      </c>
      <c r="C2626" s="79" t="s">
        <v>163</v>
      </c>
      <c r="E2626" t="s">
        <v>163</v>
      </c>
      <c r="F2626" t="s">
        <v>163</v>
      </c>
      <c r="G2626" t="s">
        <v>163</v>
      </c>
      <c r="H2626" t="s">
        <v>163</v>
      </c>
      <c r="I2626" t="s">
        <v>163</v>
      </c>
      <c r="J2626" t="s">
        <v>163</v>
      </c>
      <c r="K2626" t="s">
        <v>163</v>
      </c>
      <c r="L2626" t="s">
        <v>163</v>
      </c>
      <c r="M2626" t="s">
        <v>163</v>
      </c>
      <c r="N2626" t="s">
        <v>163</v>
      </c>
      <c r="O2626" t="s">
        <v>163</v>
      </c>
      <c r="P2626" t="s">
        <v>163</v>
      </c>
      <c r="Q2626" s="80" t="s">
        <v>163</v>
      </c>
      <c r="R2626" s="79"/>
      <c r="T2626" t="s">
        <v>163</v>
      </c>
      <c r="U2626" t="s">
        <v>163</v>
      </c>
      <c r="V2626" t="s">
        <v>163</v>
      </c>
    </row>
    <row r="2627" spans="2:22" x14ac:dyDescent="0.35">
      <c r="B2627" t="s">
        <v>163</v>
      </c>
      <c r="C2627" s="79" t="s">
        <v>163</v>
      </c>
      <c r="E2627" t="s">
        <v>163</v>
      </c>
      <c r="F2627" t="s">
        <v>163</v>
      </c>
      <c r="G2627" t="s">
        <v>163</v>
      </c>
      <c r="H2627" t="s">
        <v>163</v>
      </c>
      <c r="I2627" t="s">
        <v>163</v>
      </c>
      <c r="J2627" t="s">
        <v>163</v>
      </c>
      <c r="K2627" t="s">
        <v>163</v>
      </c>
      <c r="L2627" t="s">
        <v>163</v>
      </c>
      <c r="M2627" t="s">
        <v>163</v>
      </c>
      <c r="N2627" t="s">
        <v>163</v>
      </c>
      <c r="O2627" t="s">
        <v>163</v>
      </c>
      <c r="P2627" t="s">
        <v>163</v>
      </c>
      <c r="Q2627" s="80" t="s">
        <v>163</v>
      </c>
      <c r="R2627" s="79"/>
      <c r="T2627" t="s">
        <v>163</v>
      </c>
      <c r="U2627" t="s">
        <v>163</v>
      </c>
      <c r="V2627" t="s">
        <v>163</v>
      </c>
    </row>
    <row r="2628" spans="2:22" x14ac:dyDescent="0.35">
      <c r="B2628" t="s">
        <v>163</v>
      </c>
      <c r="C2628" s="79" t="s">
        <v>163</v>
      </c>
      <c r="E2628" t="s">
        <v>163</v>
      </c>
      <c r="F2628" t="s">
        <v>163</v>
      </c>
      <c r="G2628" t="s">
        <v>163</v>
      </c>
      <c r="H2628" t="s">
        <v>163</v>
      </c>
      <c r="I2628" t="s">
        <v>163</v>
      </c>
      <c r="J2628" t="s">
        <v>163</v>
      </c>
      <c r="K2628" t="s">
        <v>163</v>
      </c>
      <c r="L2628" t="s">
        <v>163</v>
      </c>
      <c r="M2628" t="s">
        <v>163</v>
      </c>
      <c r="N2628" t="s">
        <v>163</v>
      </c>
      <c r="O2628" t="s">
        <v>163</v>
      </c>
      <c r="P2628" t="s">
        <v>163</v>
      </c>
      <c r="Q2628" s="80" t="s">
        <v>163</v>
      </c>
      <c r="R2628" s="79"/>
      <c r="T2628" t="s">
        <v>163</v>
      </c>
      <c r="U2628" t="s">
        <v>163</v>
      </c>
      <c r="V2628" t="s">
        <v>163</v>
      </c>
    </row>
    <row r="2629" spans="2:22" x14ac:dyDescent="0.35">
      <c r="B2629" t="s">
        <v>163</v>
      </c>
      <c r="C2629" s="79" t="s">
        <v>163</v>
      </c>
      <c r="E2629" t="s">
        <v>163</v>
      </c>
      <c r="F2629" t="s">
        <v>163</v>
      </c>
      <c r="G2629" t="s">
        <v>163</v>
      </c>
      <c r="H2629" t="s">
        <v>163</v>
      </c>
      <c r="I2629" t="s">
        <v>163</v>
      </c>
      <c r="J2629" t="s">
        <v>163</v>
      </c>
      <c r="K2629" t="s">
        <v>163</v>
      </c>
      <c r="L2629" t="s">
        <v>163</v>
      </c>
      <c r="M2629" t="s">
        <v>163</v>
      </c>
      <c r="N2629" t="s">
        <v>163</v>
      </c>
      <c r="O2629" t="s">
        <v>163</v>
      </c>
      <c r="P2629" t="s">
        <v>163</v>
      </c>
      <c r="Q2629" s="80" t="s">
        <v>163</v>
      </c>
      <c r="R2629" s="79"/>
      <c r="T2629" t="s">
        <v>163</v>
      </c>
      <c r="U2629" t="s">
        <v>163</v>
      </c>
      <c r="V2629" t="s">
        <v>163</v>
      </c>
    </row>
    <row r="2630" spans="2:22" x14ac:dyDescent="0.35">
      <c r="B2630" t="s">
        <v>163</v>
      </c>
      <c r="C2630" s="79" t="s">
        <v>163</v>
      </c>
      <c r="E2630" t="s">
        <v>163</v>
      </c>
      <c r="F2630" t="s">
        <v>163</v>
      </c>
      <c r="G2630" t="s">
        <v>163</v>
      </c>
      <c r="H2630" t="s">
        <v>163</v>
      </c>
      <c r="I2630" t="s">
        <v>163</v>
      </c>
      <c r="J2630" t="s">
        <v>163</v>
      </c>
      <c r="K2630" t="s">
        <v>163</v>
      </c>
      <c r="L2630" t="s">
        <v>163</v>
      </c>
      <c r="M2630" t="s">
        <v>163</v>
      </c>
      <c r="N2630" t="s">
        <v>163</v>
      </c>
      <c r="O2630" t="s">
        <v>163</v>
      </c>
      <c r="P2630" t="s">
        <v>163</v>
      </c>
      <c r="Q2630" s="80" t="s">
        <v>163</v>
      </c>
      <c r="R2630" s="79"/>
      <c r="T2630" t="s">
        <v>163</v>
      </c>
      <c r="U2630" t="s">
        <v>163</v>
      </c>
      <c r="V2630" t="s">
        <v>163</v>
      </c>
    </row>
    <row r="2631" spans="2:22" x14ac:dyDescent="0.35">
      <c r="B2631" t="s">
        <v>163</v>
      </c>
      <c r="C2631" s="79" t="s">
        <v>163</v>
      </c>
      <c r="E2631" t="s">
        <v>163</v>
      </c>
      <c r="F2631" t="s">
        <v>163</v>
      </c>
      <c r="G2631" t="s">
        <v>163</v>
      </c>
      <c r="H2631" t="s">
        <v>163</v>
      </c>
      <c r="I2631" t="s">
        <v>163</v>
      </c>
      <c r="J2631" t="s">
        <v>163</v>
      </c>
      <c r="K2631" t="s">
        <v>163</v>
      </c>
      <c r="L2631" t="s">
        <v>163</v>
      </c>
      <c r="M2631" t="s">
        <v>163</v>
      </c>
      <c r="N2631" t="s">
        <v>163</v>
      </c>
      <c r="O2631" t="s">
        <v>163</v>
      </c>
      <c r="P2631" t="s">
        <v>163</v>
      </c>
      <c r="Q2631" s="80" t="s">
        <v>163</v>
      </c>
      <c r="R2631" s="79"/>
      <c r="T2631" t="s">
        <v>163</v>
      </c>
      <c r="U2631" t="s">
        <v>163</v>
      </c>
      <c r="V2631" t="s">
        <v>163</v>
      </c>
    </row>
    <row r="2632" spans="2:22" x14ac:dyDescent="0.35">
      <c r="B2632" t="s">
        <v>163</v>
      </c>
      <c r="C2632" s="79" t="s">
        <v>163</v>
      </c>
      <c r="E2632" t="s">
        <v>163</v>
      </c>
      <c r="F2632" t="s">
        <v>163</v>
      </c>
      <c r="G2632" t="s">
        <v>163</v>
      </c>
      <c r="H2632" t="s">
        <v>163</v>
      </c>
      <c r="I2632" t="s">
        <v>163</v>
      </c>
      <c r="J2632" t="s">
        <v>163</v>
      </c>
      <c r="K2632" t="s">
        <v>163</v>
      </c>
      <c r="L2632" t="s">
        <v>163</v>
      </c>
      <c r="M2632" t="s">
        <v>163</v>
      </c>
      <c r="N2632" t="s">
        <v>163</v>
      </c>
      <c r="O2632" t="s">
        <v>163</v>
      </c>
      <c r="P2632" t="s">
        <v>163</v>
      </c>
      <c r="Q2632" s="80" t="s">
        <v>163</v>
      </c>
      <c r="R2632" s="79"/>
      <c r="T2632" t="s">
        <v>163</v>
      </c>
      <c r="U2632" t="s">
        <v>163</v>
      </c>
      <c r="V2632" t="s">
        <v>163</v>
      </c>
    </row>
    <row r="2633" spans="2:22" x14ac:dyDescent="0.35">
      <c r="B2633" t="s">
        <v>163</v>
      </c>
      <c r="C2633" s="79" t="s">
        <v>163</v>
      </c>
      <c r="E2633" t="s">
        <v>163</v>
      </c>
      <c r="F2633" t="s">
        <v>163</v>
      </c>
      <c r="G2633" t="s">
        <v>163</v>
      </c>
      <c r="H2633" t="s">
        <v>163</v>
      </c>
      <c r="I2633" t="s">
        <v>163</v>
      </c>
      <c r="J2633" t="s">
        <v>163</v>
      </c>
      <c r="K2633" t="s">
        <v>163</v>
      </c>
      <c r="L2633" t="s">
        <v>163</v>
      </c>
      <c r="M2633" t="s">
        <v>163</v>
      </c>
      <c r="N2633" t="s">
        <v>163</v>
      </c>
      <c r="O2633" t="s">
        <v>163</v>
      </c>
      <c r="P2633" t="s">
        <v>163</v>
      </c>
      <c r="Q2633" s="80" t="s">
        <v>163</v>
      </c>
      <c r="R2633" s="79"/>
      <c r="T2633" t="s">
        <v>163</v>
      </c>
      <c r="U2633" t="s">
        <v>163</v>
      </c>
      <c r="V2633" t="s">
        <v>163</v>
      </c>
    </row>
    <row r="2634" spans="2:22" x14ac:dyDescent="0.35">
      <c r="B2634" t="s">
        <v>163</v>
      </c>
      <c r="C2634" s="79" t="s">
        <v>163</v>
      </c>
      <c r="E2634" t="s">
        <v>163</v>
      </c>
      <c r="F2634" t="s">
        <v>163</v>
      </c>
      <c r="G2634" t="s">
        <v>163</v>
      </c>
      <c r="H2634" t="s">
        <v>163</v>
      </c>
      <c r="I2634" t="s">
        <v>163</v>
      </c>
      <c r="J2634" t="s">
        <v>163</v>
      </c>
      <c r="K2634" t="s">
        <v>163</v>
      </c>
      <c r="L2634" t="s">
        <v>163</v>
      </c>
      <c r="M2634" t="s">
        <v>163</v>
      </c>
      <c r="N2634" t="s">
        <v>163</v>
      </c>
      <c r="O2634" t="s">
        <v>163</v>
      </c>
      <c r="P2634" t="s">
        <v>163</v>
      </c>
      <c r="Q2634" s="80" t="s">
        <v>163</v>
      </c>
      <c r="R2634" s="79"/>
      <c r="T2634" t="s">
        <v>163</v>
      </c>
      <c r="U2634" t="s">
        <v>163</v>
      </c>
      <c r="V2634" t="s">
        <v>163</v>
      </c>
    </row>
    <row r="2635" spans="2:22" x14ac:dyDescent="0.35">
      <c r="B2635" t="s">
        <v>163</v>
      </c>
      <c r="C2635" s="79" t="s">
        <v>163</v>
      </c>
      <c r="E2635" t="s">
        <v>163</v>
      </c>
      <c r="F2635" t="s">
        <v>163</v>
      </c>
      <c r="G2635" t="s">
        <v>163</v>
      </c>
      <c r="H2635" t="s">
        <v>163</v>
      </c>
      <c r="I2635" t="s">
        <v>163</v>
      </c>
      <c r="J2635" t="s">
        <v>163</v>
      </c>
      <c r="K2635" t="s">
        <v>163</v>
      </c>
      <c r="L2635" t="s">
        <v>163</v>
      </c>
      <c r="M2635" t="s">
        <v>163</v>
      </c>
      <c r="N2635" t="s">
        <v>163</v>
      </c>
      <c r="O2635" t="s">
        <v>163</v>
      </c>
      <c r="P2635" t="s">
        <v>163</v>
      </c>
      <c r="Q2635" s="80" t="s">
        <v>163</v>
      </c>
      <c r="R2635" s="79"/>
      <c r="T2635" t="s">
        <v>163</v>
      </c>
      <c r="U2635" t="s">
        <v>163</v>
      </c>
      <c r="V2635" t="s">
        <v>163</v>
      </c>
    </row>
    <row r="2636" spans="2:22" x14ac:dyDescent="0.35">
      <c r="B2636" t="s">
        <v>163</v>
      </c>
      <c r="C2636" s="79" t="s">
        <v>163</v>
      </c>
      <c r="E2636" t="s">
        <v>163</v>
      </c>
      <c r="F2636" t="s">
        <v>163</v>
      </c>
      <c r="G2636" t="s">
        <v>163</v>
      </c>
      <c r="H2636" t="s">
        <v>163</v>
      </c>
      <c r="I2636" t="s">
        <v>163</v>
      </c>
      <c r="J2636" t="s">
        <v>163</v>
      </c>
      <c r="K2636" t="s">
        <v>163</v>
      </c>
      <c r="L2636" t="s">
        <v>163</v>
      </c>
      <c r="M2636" t="s">
        <v>163</v>
      </c>
      <c r="N2636" t="s">
        <v>163</v>
      </c>
      <c r="O2636" t="s">
        <v>163</v>
      </c>
      <c r="P2636" t="s">
        <v>163</v>
      </c>
      <c r="Q2636" s="80" t="s">
        <v>163</v>
      </c>
      <c r="R2636" s="79"/>
      <c r="T2636" t="s">
        <v>163</v>
      </c>
      <c r="U2636" t="s">
        <v>163</v>
      </c>
      <c r="V2636" t="s">
        <v>163</v>
      </c>
    </row>
    <row r="2637" spans="2:22" x14ac:dyDescent="0.35">
      <c r="B2637" t="s">
        <v>163</v>
      </c>
      <c r="C2637" s="79" t="s">
        <v>163</v>
      </c>
      <c r="E2637" t="s">
        <v>163</v>
      </c>
      <c r="F2637" t="s">
        <v>163</v>
      </c>
      <c r="G2637" t="s">
        <v>163</v>
      </c>
      <c r="H2637" t="s">
        <v>163</v>
      </c>
      <c r="I2637" t="s">
        <v>163</v>
      </c>
      <c r="J2637" t="s">
        <v>163</v>
      </c>
      <c r="K2637" t="s">
        <v>163</v>
      </c>
      <c r="L2637" t="s">
        <v>163</v>
      </c>
      <c r="M2637" t="s">
        <v>163</v>
      </c>
      <c r="N2637" t="s">
        <v>163</v>
      </c>
      <c r="O2637" t="s">
        <v>163</v>
      </c>
      <c r="P2637" t="s">
        <v>163</v>
      </c>
      <c r="Q2637" s="80" t="s">
        <v>163</v>
      </c>
      <c r="R2637" s="79"/>
      <c r="T2637" t="s">
        <v>163</v>
      </c>
      <c r="U2637" t="s">
        <v>163</v>
      </c>
      <c r="V2637" t="s">
        <v>163</v>
      </c>
    </row>
    <row r="2638" spans="2:22" x14ac:dyDescent="0.35">
      <c r="B2638" t="s">
        <v>163</v>
      </c>
      <c r="C2638" s="79" t="s">
        <v>163</v>
      </c>
      <c r="E2638" t="s">
        <v>163</v>
      </c>
      <c r="F2638" t="s">
        <v>163</v>
      </c>
      <c r="G2638" t="s">
        <v>163</v>
      </c>
      <c r="H2638" t="s">
        <v>163</v>
      </c>
      <c r="I2638" t="s">
        <v>163</v>
      </c>
      <c r="J2638" t="s">
        <v>163</v>
      </c>
      <c r="K2638" t="s">
        <v>163</v>
      </c>
      <c r="L2638" t="s">
        <v>163</v>
      </c>
      <c r="M2638" t="s">
        <v>163</v>
      </c>
      <c r="N2638" t="s">
        <v>163</v>
      </c>
      <c r="O2638" t="s">
        <v>163</v>
      </c>
      <c r="P2638" t="s">
        <v>163</v>
      </c>
      <c r="Q2638" s="80" t="s">
        <v>163</v>
      </c>
      <c r="R2638" s="79"/>
      <c r="T2638" t="s">
        <v>163</v>
      </c>
      <c r="U2638" t="s">
        <v>163</v>
      </c>
      <c r="V2638" t="s">
        <v>163</v>
      </c>
    </row>
    <row r="2639" spans="2:22" x14ac:dyDescent="0.35">
      <c r="B2639" t="s">
        <v>163</v>
      </c>
      <c r="C2639" s="79" t="s">
        <v>163</v>
      </c>
      <c r="E2639" t="s">
        <v>163</v>
      </c>
      <c r="F2639" t="s">
        <v>163</v>
      </c>
      <c r="G2639" t="s">
        <v>163</v>
      </c>
      <c r="H2639" t="s">
        <v>163</v>
      </c>
      <c r="I2639" t="s">
        <v>163</v>
      </c>
      <c r="J2639" t="s">
        <v>163</v>
      </c>
      <c r="K2639" t="s">
        <v>163</v>
      </c>
      <c r="L2639" t="s">
        <v>163</v>
      </c>
      <c r="M2639" t="s">
        <v>163</v>
      </c>
      <c r="N2639" t="s">
        <v>163</v>
      </c>
      <c r="O2639" t="s">
        <v>163</v>
      </c>
      <c r="P2639" t="s">
        <v>163</v>
      </c>
      <c r="Q2639" s="80" t="s">
        <v>163</v>
      </c>
      <c r="R2639" s="79"/>
      <c r="T2639" t="s">
        <v>163</v>
      </c>
      <c r="U2639" t="s">
        <v>163</v>
      </c>
      <c r="V2639" t="s">
        <v>163</v>
      </c>
    </row>
    <row r="2640" spans="2:22" x14ac:dyDescent="0.35">
      <c r="B2640" t="s">
        <v>163</v>
      </c>
      <c r="C2640" s="79" t="s">
        <v>163</v>
      </c>
      <c r="E2640" t="s">
        <v>163</v>
      </c>
      <c r="F2640" t="s">
        <v>163</v>
      </c>
      <c r="G2640" t="s">
        <v>163</v>
      </c>
      <c r="H2640" t="s">
        <v>163</v>
      </c>
      <c r="I2640" t="s">
        <v>163</v>
      </c>
      <c r="J2640" t="s">
        <v>163</v>
      </c>
      <c r="K2640" t="s">
        <v>163</v>
      </c>
      <c r="L2640" t="s">
        <v>163</v>
      </c>
      <c r="M2640" t="s">
        <v>163</v>
      </c>
      <c r="N2640" t="s">
        <v>163</v>
      </c>
      <c r="O2640" t="s">
        <v>163</v>
      </c>
      <c r="P2640" t="s">
        <v>163</v>
      </c>
      <c r="Q2640" s="80" t="s">
        <v>163</v>
      </c>
      <c r="R2640" s="79"/>
      <c r="T2640" t="s">
        <v>163</v>
      </c>
      <c r="U2640" t="s">
        <v>163</v>
      </c>
      <c r="V2640" t="s">
        <v>163</v>
      </c>
    </row>
    <row r="2641" spans="2:22" x14ac:dyDescent="0.35">
      <c r="B2641" t="s">
        <v>163</v>
      </c>
      <c r="C2641" s="79" t="s">
        <v>163</v>
      </c>
      <c r="E2641" t="s">
        <v>163</v>
      </c>
      <c r="F2641" t="s">
        <v>163</v>
      </c>
      <c r="G2641" t="s">
        <v>163</v>
      </c>
      <c r="H2641" t="s">
        <v>163</v>
      </c>
      <c r="I2641" t="s">
        <v>163</v>
      </c>
      <c r="J2641" t="s">
        <v>163</v>
      </c>
      <c r="K2641" t="s">
        <v>163</v>
      </c>
      <c r="L2641" t="s">
        <v>163</v>
      </c>
      <c r="M2641" t="s">
        <v>163</v>
      </c>
      <c r="N2641" t="s">
        <v>163</v>
      </c>
      <c r="O2641" t="s">
        <v>163</v>
      </c>
      <c r="P2641" t="s">
        <v>163</v>
      </c>
      <c r="Q2641" s="80" t="s">
        <v>163</v>
      </c>
      <c r="R2641" s="79"/>
      <c r="T2641" t="s">
        <v>163</v>
      </c>
      <c r="U2641" t="s">
        <v>163</v>
      </c>
      <c r="V2641" t="s">
        <v>163</v>
      </c>
    </row>
    <row r="2642" spans="2:22" x14ac:dyDescent="0.35">
      <c r="B2642" t="s">
        <v>163</v>
      </c>
      <c r="C2642" s="79" t="s">
        <v>163</v>
      </c>
      <c r="E2642" t="s">
        <v>163</v>
      </c>
      <c r="F2642" t="s">
        <v>163</v>
      </c>
      <c r="G2642" t="s">
        <v>163</v>
      </c>
      <c r="H2642" t="s">
        <v>163</v>
      </c>
      <c r="I2642" t="s">
        <v>163</v>
      </c>
      <c r="J2642" t="s">
        <v>163</v>
      </c>
      <c r="K2642" t="s">
        <v>163</v>
      </c>
      <c r="L2642" t="s">
        <v>163</v>
      </c>
      <c r="M2642" t="s">
        <v>163</v>
      </c>
      <c r="N2642" t="s">
        <v>163</v>
      </c>
      <c r="O2642" t="s">
        <v>163</v>
      </c>
      <c r="P2642" t="s">
        <v>163</v>
      </c>
      <c r="Q2642" s="80" t="s">
        <v>163</v>
      </c>
      <c r="R2642" s="79"/>
      <c r="T2642" t="s">
        <v>163</v>
      </c>
      <c r="U2642" t="s">
        <v>163</v>
      </c>
      <c r="V2642" t="s">
        <v>163</v>
      </c>
    </row>
    <row r="2643" spans="2:22" x14ac:dyDescent="0.35">
      <c r="B2643" t="s">
        <v>163</v>
      </c>
      <c r="C2643" s="79" t="s">
        <v>163</v>
      </c>
      <c r="E2643" t="s">
        <v>163</v>
      </c>
      <c r="F2643" t="s">
        <v>163</v>
      </c>
      <c r="G2643" t="s">
        <v>163</v>
      </c>
      <c r="H2643" t="s">
        <v>163</v>
      </c>
      <c r="I2643" t="s">
        <v>163</v>
      </c>
      <c r="J2643" t="s">
        <v>163</v>
      </c>
      <c r="K2643" t="s">
        <v>163</v>
      </c>
      <c r="L2643" t="s">
        <v>163</v>
      </c>
      <c r="M2643" t="s">
        <v>163</v>
      </c>
      <c r="N2643" t="s">
        <v>163</v>
      </c>
      <c r="O2643" t="s">
        <v>163</v>
      </c>
      <c r="P2643" t="s">
        <v>163</v>
      </c>
      <c r="Q2643" s="80" t="s">
        <v>163</v>
      </c>
      <c r="R2643" s="79"/>
      <c r="T2643" t="s">
        <v>163</v>
      </c>
      <c r="U2643" t="s">
        <v>163</v>
      </c>
      <c r="V2643" t="s">
        <v>163</v>
      </c>
    </row>
    <row r="2644" spans="2:22" x14ac:dyDescent="0.35">
      <c r="B2644" t="s">
        <v>163</v>
      </c>
      <c r="C2644" s="79" t="s">
        <v>163</v>
      </c>
      <c r="E2644" t="s">
        <v>163</v>
      </c>
      <c r="F2644" t="s">
        <v>163</v>
      </c>
      <c r="G2644" t="s">
        <v>163</v>
      </c>
      <c r="H2644" t="s">
        <v>163</v>
      </c>
      <c r="I2644" t="s">
        <v>163</v>
      </c>
      <c r="J2644" t="s">
        <v>163</v>
      </c>
      <c r="K2644" t="s">
        <v>163</v>
      </c>
      <c r="L2644" t="s">
        <v>163</v>
      </c>
      <c r="M2644" t="s">
        <v>163</v>
      </c>
      <c r="N2644" t="s">
        <v>163</v>
      </c>
      <c r="O2644" t="s">
        <v>163</v>
      </c>
      <c r="P2644" t="s">
        <v>163</v>
      </c>
      <c r="Q2644" s="80" t="s">
        <v>163</v>
      </c>
      <c r="R2644" s="79"/>
      <c r="T2644" t="s">
        <v>163</v>
      </c>
      <c r="U2644" t="s">
        <v>163</v>
      </c>
      <c r="V2644" t="s">
        <v>163</v>
      </c>
    </row>
    <row r="2645" spans="2:22" x14ac:dyDescent="0.35">
      <c r="B2645" t="s">
        <v>163</v>
      </c>
      <c r="C2645" s="79" t="s">
        <v>163</v>
      </c>
      <c r="E2645" t="s">
        <v>163</v>
      </c>
      <c r="F2645" t="s">
        <v>163</v>
      </c>
      <c r="G2645" t="s">
        <v>163</v>
      </c>
      <c r="H2645" t="s">
        <v>163</v>
      </c>
      <c r="I2645" t="s">
        <v>163</v>
      </c>
      <c r="J2645" t="s">
        <v>163</v>
      </c>
      <c r="K2645" t="s">
        <v>163</v>
      </c>
      <c r="L2645" t="s">
        <v>163</v>
      </c>
      <c r="M2645" t="s">
        <v>163</v>
      </c>
      <c r="N2645" t="s">
        <v>163</v>
      </c>
      <c r="O2645" t="s">
        <v>163</v>
      </c>
      <c r="P2645" t="s">
        <v>163</v>
      </c>
      <c r="Q2645" s="80" t="s">
        <v>163</v>
      </c>
      <c r="R2645" s="79"/>
      <c r="T2645" t="s">
        <v>163</v>
      </c>
      <c r="U2645" t="s">
        <v>163</v>
      </c>
      <c r="V2645" t="s">
        <v>163</v>
      </c>
    </row>
    <row r="2646" spans="2:22" x14ac:dyDescent="0.35">
      <c r="B2646" t="s">
        <v>163</v>
      </c>
      <c r="C2646" s="79" t="s">
        <v>163</v>
      </c>
      <c r="E2646" t="s">
        <v>163</v>
      </c>
      <c r="F2646" t="s">
        <v>163</v>
      </c>
      <c r="G2646" t="s">
        <v>163</v>
      </c>
      <c r="H2646" t="s">
        <v>163</v>
      </c>
      <c r="I2646" t="s">
        <v>163</v>
      </c>
      <c r="J2646" t="s">
        <v>163</v>
      </c>
      <c r="K2646" t="s">
        <v>163</v>
      </c>
      <c r="L2646" t="s">
        <v>163</v>
      </c>
      <c r="M2646" t="s">
        <v>163</v>
      </c>
      <c r="N2646" t="s">
        <v>163</v>
      </c>
      <c r="O2646" t="s">
        <v>163</v>
      </c>
      <c r="P2646" t="s">
        <v>163</v>
      </c>
      <c r="Q2646" s="80" t="s">
        <v>163</v>
      </c>
      <c r="R2646" s="79"/>
      <c r="T2646" t="s">
        <v>163</v>
      </c>
      <c r="U2646" t="s">
        <v>163</v>
      </c>
      <c r="V2646" t="s">
        <v>163</v>
      </c>
    </row>
    <row r="2647" spans="2:22" x14ac:dyDescent="0.35">
      <c r="B2647" t="s">
        <v>163</v>
      </c>
      <c r="C2647" s="79" t="s">
        <v>163</v>
      </c>
      <c r="E2647" t="s">
        <v>163</v>
      </c>
      <c r="F2647" t="s">
        <v>163</v>
      </c>
      <c r="G2647" t="s">
        <v>163</v>
      </c>
      <c r="H2647" t="s">
        <v>163</v>
      </c>
      <c r="I2647" t="s">
        <v>163</v>
      </c>
      <c r="J2647" t="s">
        <v>163</v>
      </c>
      <c r="K2647" t="s">
        <v>163</v>
      </c>
      <c r="L2647" t="s">
        <v>163</v>
      </c>
      <c r="M2647" t="s">
        <v>163</v>
      </c>
      <c r="N2647" t="s">
        <v>163</v>
      </c>
      <c r="O2647" t="s">
        <v>163</v>
      </c>
      <c r="P2647" t="s">
        <v>163</v>
      </c>
      <c r="Q2647" s="80" t="s">
        <v>163</v>
      </c>
      <c r="R2647" s="79"/>
      <c r="T2647" t="s">
        <v>163</v>
      </c>
      <c r="U2647" t="s">
        <v>163</v>
      </c>
      <c r="V2647" t="s">
        <v>163</v>
      </c>
    </row>
    <row r="2648" spans="2:22" x14ac:dyDescent="0.35">
      <c r="B2648" t="s">
        <v>163</v>
      </c>
      <c r="C2648" s="79" t="s">
        <v>163</v>
      </c>
      <c r="E2648" t="s">
        <v>163</v>
      </c>
      <c r="F2648" t="s">
        <v>163</v>
      </c>
      <c r="G2648" t="s">
        <v>163</v>
      </c>
      <c r="H2648" t="s">
        <v>163</v>
      </c>
      <c r="I2648" t="s">
        <v>163</v>
      </c>
      <c r="J2648" t="s">
        <v>163</v>
      </c>
      <c r="K2648" t="s">
        <v>163</v>
      </c>
      <c r="L2648" t="s">
        <v>163</v>
      </c>
      <c r="M2648" t="s">
        <v>163</v>
      </c>
      <c r="N2648" t="s">
        <v>163</v>
      </c>
      <c r="O2648" t="s">
        <v>163</v>
      </c>
      <c r="P2648" t="s">
        <v>163</v>
      </c>
      <c r="Q2648" s="80" t="s">
        <v>163</v>
      </c>
      <c r="R2648" s="79"/>
      <c r="T2648" t="s">
        <v>163</v>
      </c>
      <c r="U2648" t="s">
        <v>163</v>
      </c>
      <c r="V2648" t="s">
        <v>163</v>
      </c>
    </row>
    <row r="2649" spans="2:22" x14ac:dyDescent="0.35">
      <c r="B2649" t="s">
        <v>163</v>
      </c>
      <c r="C2649" s="79" t="s">
        <v>163</v>
      </c>
      <c r="E2649" t="s">
        <v>163</v>
      </c>
      <c r="F2649" t="s">
        <v>163</v>
      </c>
      <c r="G2649" t="s">
        <v>163</v>
      </c>
      <c r="H2649" t="s">
        <v>163</v>
      </c>
      <c r="I2649" t="s">
        <v>163</v>
      </c>
      <c r="J2649" t="s">
        <v>163</v>
      </c>
      <c r="K2649" t="s">
        <v>163</v>
      </c>
      <c r="L2649" t="s">
        <v>163</v>
      </c>
      <c r="M2649" t="s">
        <v>163</v>
      </c>
      <c r="N2649" t="s">
        <v>163</v>
      </c>
      <c r="O2649" t="s">
        <v>163</v>
      </c>
      <c r="P2649" t="s">
        <v>163</v>
      </c>
      <c r="Q2649" s="80" t="s">
        <v>163</v>
      </c>
      <c r="R2649" s="79"/>
      <c r="T2649" t="s">
        <v>163</v>
      </c>
      <c r="U2649" t="s">
        <v>163</v>
      </c>
      <c r="V2649" t="s">
        <v>163</v>
      </c>
    </row>
    <row r="2650" spans="2:22" x14ac:dyDescent="0.35">
      <c r="B2650" t="s">
        <v>163</v>
      </c>
      <c r="C2650" s="79" t="s">
        <v>163</v>
      </c>
      <c r="E2650" t="s">
        <v>163</v>
      </c>
      <c r="F2650" t="s">
        <v>163</v>
      </c>
      <c r="G2650" t="s">
        <v>163</v>
      </c>
      <c r="H2650" t="s">
        <v>163</v>
      </c>
      <c r="I2650" t="s">
        <v>163</v>
      </c>
      <c r="J2650" t="s">
        <v>163</v>
      </c>
      <c r="K2650" t="s">
        <v>163</v>
      </c>
      <c r="L2650" t="s">
        <v>163</v>
      </c>
      <c r="M2650" t="s">
        <v>163</v>
      </c>
      <c r="N2650" t="s">
        <v>163</v>
      </c>
      <c r="O2650" t="s">
        <v>163</v>
      </c>
      <c r="P2650" t="s">
        <v>163</v>
      </c>
      <c r="Q2650" s="80" t="s">
        <v>163</v>
      </c>
      <c r="R2650" s="79"/>
      <c r="T2650" t="s">
        <v>163</v>
      </c>
      <c r="U2650" t="s">
        <v>163</v>
      </c>
      <c r="V2650" t="s">
        <v>163</v>
      </c>
    </row>
    <row r="2651" spans="2:22" x14ac:dyDescent="0.35">
      <c r="B2651" t="s">
        <v>163</v>
      </c>
      <c r="C2651" s="79" t="s">
        <v>163</v>
      </c>
      <c r="E2651" t="s">
        <v>163</v>
      </c>
      <c r="F2651" t="s">
        <v>163</v>
      </c>
      <c r="G2651" t="s">
        <v>163</v>
      </c>
      <c r="H2651" t="s">
        <v>163</v>
      </c>
      <c r="I2651" t="s">
        <v>163</v>
      </c>
      <c r="J2651" t="s">
        <v>163</v>
      </c>
      <c r="K2651" t="s">
        <v>163</v>
      </c>
      <c r="L2651" t="s">
        <v>163</v>
      </c>
      <c r="M2651" t="s">
        <v>163</v>
      </c>
      <c r="N2651" t="s">
        <v>163</v>
      </c>
      <c r="O2651" t="s">
        <v>163</v>
      </c>
      <c r="P2651" t="s">
        <v>163</v>
      </c>
      <c r="Q2651" s="80" t="s">
        <v>163</v>
      </c>
      <c r="R2651" s="79"/>
      <c r="T2651" t="s">
        <v>163</v>
      </c>
      <c r="U2651" t="s">
        <v>163</v>
      </c>
      <c r="V2651" t="s">
        <v>163</v>
      </c>
    </row>
    <row r="2652" spans="2:22" x14ac:dyDescent="0.35">
      <c r="B2652" t="s">
        <v>163</v>
      </c>
      <c r="C2652" s="79" t="s">
        <v>163</v>
      </c>
      <c r="E2652" t="s">
        <v>163</v>
      </c>
      <c r="F2652" t="s">
        <v>163</v>
      </c>
      <c r="G2652" t="s">
        <v>163</v>
      </c>
      <c r="H2652" t="s">
        <v>163</v>
      </c>
      <c r="I2652" t="s">
        <v>163</v>
      </c>
      <c r="J2652" t="s">
        <v>163</v>
      </c>
      <c r="K2652" t="s">
        <v>163</v>
      </c>
      <c r="L2652" t="s">
        <v>163</v>
      </c>
      <c r="M2652" t="s">
        <v>163</v>
      </c>
      <c r="N2652" t="s">
        <v>163</v>
      </c>
      <c r="O2652" t="s">
        <v>163</v>
      </c>
      <c r="P2652" t="s">
        <v>163</v>
      </c>
      <c r="Q2652" s="80" t="s">
        <v>163</v>
      </c>
      <c r="R2652" s="79"/>
      <c r="T2652" t="s">
        <v>163</v>
      </c>
      <c r="U2652" t="s">
        <v>163</v>
      </c>
      <c r="V2652" t="s">
        <v>163</v>
      </c>
    </row>
    <row r="2653" spans="2:22" x14ac:dyDescent="0.35">
      <c r="B2653" t="s">
        <v>163</v>
      </c>
      <c r="C2653" s="79" t="s">
        <v>163</v>
      </c>
      <c r="E2653" t="s">
        <v>163</v>
      </c>
      <c r="F2653" t="s">
        <v>163</v>
      </c>
      <c r="G2653" t="s">
        <v>163</v>
      </c>
      <c r="H2653" t="s">
        <v>163</v>
      </c>
      <c r="I2653" t="s">
        <v>163</v>
      </c>
      <c r="J2653" t="s">
        <v>163</v>
      </c>
      <c r="K2653" t="s">
        <v>163</v>
      </c>
      <c r="L2653" t="s">
        <v>163</v>
      </c>
      <c r="M2653" t="s">
        <v>163</v>
      </c>
      <c r="N2653" t="s">
        <v>163</v>
      </c>
      <c r="O2653" t="s">
        <v>163</v>
      </c>
      <c r="P2653" t="s">
        <v>163</v>
      </c>
      <c r="Q2653" s="80" t="s">
        <v>163</v>
      </c>
      <c r="R2653" s="79"/>
      <c r="T2653" t="s">
        <v>163</v>
      </c>
      <c r="U2653" t="s">
        <v>163</v>
      </c>
      <c r="V2653" t="s">
        <v>163</v>
      </c>
    </row>
    <row r="2654" spans="2:22" x14ac:dyDescent="0.35">
      <c r="B2654" t="s">
        <v>163</v>
      </c>
      <c r="C2654" s="79" t="s">
        <v>163</v>
      </c>
      <c r="E2654" t="s">
        <v>163</v>
      </c>
      <c r="F2654" t="s">
        <v>163</v>
      </c>
      <c r="G2654" t="s">
        <v>163</v>
      </c>
      <c r="H2654" t="s">
        <v>163</v>
      </c>
      <c r="I2654" t="s">
        <v>163</v>
      </c>
      <c r="J2654" t="s">
        <v>163</v>
      </c>
      <c r="K2654" t="s">
        <v>163</v>
      </c>
      <c r="L2654" t="s">
        <v>163</v>
      </c>
      <c r="M2654" t="s">
        <v>163</v>
      </c>
      <c r="N2654" t="s">
        <v>163</v>
      </c>
      <c r="O2654" t="s">
        <v>163</v>
      </c>
      <c r="P2654" t="s">
        <v>163</v>
      </c>
      <c r="Q2654" s="80" t="s">
        <v>163</v>
      </c>
      <c r="R2654" s="79"/>
      <c r="T2654" t="s">
        <v>163</v>
      </c>
      <c r="U2654" t="s">
        <v>163</v>
      </c>
      <c r="V2654" t="s">
        <v>163</v>
      </c>
    </row>
    <row r="2655" spans="2:22" x14ac:dyDescent="0.35">
      <c r="B2655" t="s">
        <v>163</v>
      </c>
      <c r="C2655" s="79" t="s">
        <v>163</v>
      </c>
      <c r="E2655" t="s">
        <v>163</v>
      </c>
      <c r="F2655" t="s">
        <v>163</v>
      </c>
      <c r="G2655" t="s">
        <v>163</v>
      </c>
      <c r="H2655" t="s">
        <v>163</v>
      </c>
      <c r="I2655" t="s">
        <v>163</v>
      </c>
      <c r="J2655" t="s">
        <v>163</v>
      </c>
      <c r="K2655" t="s">
        <v>163</v>
      </c>
      <c r="L2655" t="s">
        <v>163</v>
      </c>
      <c r="M2655" t="s">
        <v>163</v>
      </c>
      <c r="N2655" t="s">
        <v>163</v>
      </c>
      <c r="O2655" t="s">
        <v>163</v>
      </c>
      <c r="P2655" t="s">
        <v>163</v>
      </c>
      <c r="Q2655" s="80" t="s">
        <v>163</v>
      </c>
      <c r="R2655" s="79"/>
      <c r="T2655" t="s">
        <v>163</v>
      </c>
      <c r="U2655" t="s">
        <v>163</v>
      </c>
      <c r="V2655" t="s">
        <v>163</v>
      </c>
    </row>
    <row r="2656" spans="2:22" x14ac:dyDescent="0.35">
      <c r="B2656" t="s">
        <v>163</v>
      </c>
      <c r="C2656" s="79" t="s">
        <v>163</v>
      </c>
      <c r="E2656" t="s">
        <v>163</v>
      </c>
      <c r="F2656" t="s">
        <v>163</v>
      </c>
      <c r="G2656" t="s">
        <v>163</v>
      </c>
      <c r="H2656" t="s">
        <v>163</v>
      </c>
      <c r="I2656" t="s">
        <v>163</v>
      </c>
      <c r="J2656" t="s">
        <v>163</v>
      </c>
      <c r="K2656" t="s">
        <v>163</v>
      </c>
      <c r="L2656" t="s">
        <v>163</v>
      </c>
      <c r="M2656" t="s">
        <v>163</v>
      </c>
      <c r="N2656" t="s">
        <v>163</v>
      </c>
      <c r="O2656" t="s">
        <v>163</v>
      </c>
      <c r="P2656" t="s">
        <v>163</v>
      </c>
      <c r="Q2656" s="80" t="s">
        <v>163</v>
      </c>
      <c r="R2656" s="79"/>
      <c r="T2656" t="s">
        <v>163</v>
      </c>
      <c r="U2656" t="s">
        <v>163</v>
      </c>
      <c r="V2656" t="s">
        <v>163</v>
      </c>
    </row>
    <row r="2657" spans="2:22" x14ac:dyDescent="0.35">
      <c r="B2657" t="s">
        <v>163</v>
      </c>
      <c r="C2657" s="79" t="s">
        <v>163</v>
      </c>
      <c r="E2657" t="s">
        <v>163</v>
      </c>
      <c r="F2657" t="s">
        <v>163</v>
      </c>
      <c r="G2657" t="s">
        <v>163</v>
      </c>
      <c r="H2657" t="s">
        <v>163</v>
      </c>
      <c r="I2657" t="s">
        <v>163</v>
      </c>
      <c r="J2657" t="s">
        <v>163</v>
      </c>
      <c r="K2657" t="s">
        <v>163</v>
      </c>
      <c r="L2657" t="s">
        <v>163</v>
      </c>
      <c r="M2657" t="s">
        <v>163</v>
      </c>
      <c r="N2657" t="s">
        <v>163</v>
      </c>
      <c r="O2657" t="s">
        <v>163</v>
      </c>
      <c r="P2657" t="s">
        <v>163</v>
      </c>
      <c r="Q2657" s="80" t="s">
        <v>163</v>
      </c>
      <c r="R2657" s="79"/>
      <c r="T2657" t="s">
        <v>163</v>
      </c>
      <c r="U2657" t="s">
        <v>163</v>
      </c>
      <c r="V2657" t="s">
        <v>163</v>
      </c>
    </row>
    <row r="2658" spans="2:22" x14ac:dyDescent="0.35">
      <c r="B2658" t="s">
        <v>163</v>
      </c>
      <c r="C2658" s="79" t="s">
        <v>163</v>
      </c>
      <c r="E2658" t="s">
        <v>163</v>
      </c>
      <c r="F2658" t="s">
        <v>163</v>
      </c>
      <c r="G2658" t="s">
        <v>163</v>
      </c>
      <c r="H2658" t="s">
        <v>163</v>
      </c>
      <c r="I2658" t="s">
        <v>163</v>
      </c>
      <c r="J2658" t="s">
        <v>163</v>
      </c>
      <c r="K2658" t="s">
        <v>163</v>
      </c>
      <c r="L2658" t="s">
        <v>163</v>
      </c>
      <c r="M2658" t="s">
        <v>163</v>
      </c>
      <c r="N2658" t="s">
        <v>163</v>
      </c>
      <c r="O2658" t="s">
        <v>163</v>
      </c>
      <c r="P2658" t="s">
        <v>163</v>
      </c>
      <c r="Q2658" s="80" t="s">
        <v>163</v>
      </c>
      <c r="R2658" s="79"/>
      <c r="T2658" t="s">
        <v>163</v>
      </c>
      <c r="U2658" t="s">
        <v>163</v>
      </c>
      <c r="V2658" t="s">
        <v>163</v>
      </c>
    </row>
    <row r="2659" spans="2:22" x14ac:dyDescent="0.35">
      <c r="B2659" t="s">
        <v>163</v>
      </c>
      <c r="C2659" s="79" t="s">
        <v>163</v>
      </c>
      <c r="E2659" t="s">
        <v>163</v>
      </c>
      <c r="F2659" t="s">
        <v>163</v>
      </c>
      <c r="G2659" t="s">
        <v>163</v>
      </c>
      <c r="H2659" t="s">
        <v>163</v>
      </c>
      <c r="I2659" t="s">
        <v>163</v>
      </c>
      <c r="J2659" t="s">
        <v>163</v>
      </c>
      <c r="K2659" t="s">
        <v>163</v>
      </c>
      <c r="L2659" t="s">
        <v>163</v>
      </c>
      <c r="M2659" t="s">
        <v>163</v>
      </c>
      <c r="N2659" t="s">
        <v>163</v>
      </c>
      <c r="O2659" t="s">
        <v>163</v>
      </c>
      <c r="P2659" t="s">
        <v>163</v>
      </c>
      <c r="Q2659" s="80" t="s">
        <v>163</v>
      </c>
      <c r="R2659" s="79"/>
      <c r="T2659" t="s">
        <v>163</v>
      </c>
      <c r="U2659" t="s">
        <v>163</v>
      </c>
      <c r="V2659" t="s">
        <v>163</v>
      </c>
    </row>
    <row r="2660" spans="2:22" x14ac:dyDescent="0.35">
      <c r="B2660" t="s">
        <v>163</v>
      </c>
      <c r="C2660" s="79" t="s">
        <v>163</v>
      </c>
      <c r="E2660" t="s">
        <v>163</v>
      </c>
      <c r="F2660" t="s">
        <v>163</v>
      </c>
      <c r="G2660" t="s">
        <v>163</v>
      </c>
      <c r="H2660" t="s">
        <v>163</v>
      </c>
      <c r="I2660" t="s">
        <v>163</v>
      </c>
      <c r="J2660" t="s">
        <v>163</v>
      </c>
      <c r="K2660" t="s">
        <v>163</v>
      </c>
      <c r="L2660" t="s">
        <v>163</v>
      </c>
      <c r="M2660" t="s">
        <v>163</v>
      </c>
      <c r="N2660" t="s">
        <v>163</v>
      </c>
      <c r="O2660" t="s">
        <v>163</v>
      </c>
      <c r="P2660" t="s">
        <v>163</v>
      </c>
      <c r="Q2660" s="80" t="s">
        <v>163</v>
      </c>
      <c r="R2660" s="79"/>
      <c r="T2660" t="s">
        <v>163</v>
      </c>
      <c r="U2660" t="s">
        <v>163</v>
      </c>
      <c r="V2660" t="s">
        <v>163</v>
      </c>
    </row>
    <row r="2661" spans="2:22" x14ac:dyDescent="0.35">
      <c r="B2661" t="s">
        <v>163</v>
      </c>
      <c r="C2661" s="79" t="s">
        <v>163</v>
      </c>
      <c r="E2661" t="s">
        <v>163</v>
      </c>
      <c r="F2661" t="s">
        <v>163</v>
      </c>
      <c r="G2661" t="s">
        <v>163</v>
      </c>
      <c r="H2661" t="s">
        <v>163</v>
      </c>
      <c r="I2661" t="s">
        <v>163</v>
      </c>
      <c r="J2661" t="s">
        <v>163</v>
      </c>
      <c r="K2661" t="s">
        <v>163</v>
      </c>
      <c r="L2661" t="s">
        <v>163</v>
      </c>
      <c r="M2661" t="s">
        <v>163</v>
      </c>
      <c r="N2661" t="s">
        <v>163</v>
      </c>
      <c r="O2661" t="s">
        <v>163</v>
      </c>
      <c r="P2661" t="s">
        <v>163</v>
      </c>
      <c r="Q2661" s="80" t="s">
        <v>163</v>
      </c>
      <c r="R2661" s="79"/>
      <c r="T2661" t="s">
        <v>163</v>
      </c>
      <c r="U2661" t="s">
        <v>163</v>
      </c>
      <c r="V2661" t="s">
        <v>163</v>
      </c>
    </row>
    <row r="2662" spans="2:22" x14ac:dyDescent="0.35">
      <c r="B2662" t="s">
        <v>163</v>
      </c>
      <c r="C2662" s="79" t="s">
        <v>163</v>
      </c>
      <c r="E2662" t="s">
        <v>163</v>
      </c>
      <c r="F2662" t="s">
        <v>163</v>
      </c>
      <c r="G2662" t="s">
        <v>163</v>
      </c>
      <c r="H2662" t="s">
        <v>163</v>
      </c>
      <c r="I2662" t="s">
        <v>163</v>
      </c>
      <c r="J2662" t="s">
        <v>163</v>
      </c>
      <c r="K2662" t="s">
        <v>163</v>
      </c>
      <c r="L2662" t="s">
        <v>163</v>
      </c>
      <c r="M2662" t="s">
        <v>163</v>
      </c>
      <c r="N2662" t="s">
        <v>163</v>
      </c>
      <c r="O2662" t="s">
        <v>163</v>
      </c>
      <c r="P2662" t="s">
        <v>163</v>
      </c>
      <c r="Q2662" s="80" t="s">
        <v>163</v>
      </c>
      <c r="R2662" s="79"/>
      <c r="T2662" t="s">
        <v>163</v>
      </c>
      <c r="U2662" t="s">
        <v>163</v>
      </c>
      <c r="V2662" t="s">
        <v>163</v>
      </c>
    </row>
    <row r="2663" spans="2:22" x14ac:dyDescent="0.35">
      <c r="B2663" t="s">
        <v>163</v>
      </c>
      <c r="C2663" s="79" t="s">
        <v>163</v>
      </c>
      <c r="E2663" t="s">
        <v>163</v>
      </c>
      <c r="F2663" t="s">
        <v>163</v>
      </c>
      <c r="G2663" t="s">
        <v>163</v>
      </c>
      <c r="H2663" t="s">
        <v>163</v>
      </c>
      <c r="I2663" t="s">
        <v>163</v>
      </c>
      <c r="J2663" t="s">
        <v>163</v>
      </c>
      <c r="K2663" t="s">
        <v>163</v>
      </c>
      <c r="L2663" t="s">
        <v>163</v>
      </c>
      <c r="M2663" t="s">
        <v>163</v>
      </c>
      <c r="N2663" t="s">
        <v>163</v>
      </c>
      <c r="O2663" t="s">
        <v>163</v>
      </c>
      <c r="P2663" t="s">
        <v>163</v>
      </c>
      <c r="Q2663" s="80" t="s">
        <v>163</v>
      </c>
      <c r="R2663" s="79"/>
      <c r="T2663" t="s">
        <v>163</v>
      </c>
      <c r="U2663" t="s">
        <v>163</v>
      </c>
      <c r="V2663" t="s">
        <v>163</v>
      </c>
    </row>
    <row r="2664" spans="2:22" x14ac:dyDescent="0.35">
      <c r="B2664" t="s">
        <v>163</v>
      </c>
      <c r="C2664" s="79" t="s">
        <v>163</v>
      </c>
      <c r="E2664" t="s">
        <v>163</v>
      </c>
      <c r="F2664" t="s">
        <v>163</v>
      </c>
      <c r="G2664" t="s">
        <v>163</v>
      </c>
      <c r="H2664" t="s">
        <v>163</v>
      </c>
      <c r="I2664" t="s">
        <v>163</v>
      </c>
      <c r="J2664" t="s">
        <v>163</v>
      </c>
      <c r="K2664" t="s">
        <v>163</v>
      </c>
      <c r="L2664" t="s">
        <v>163</v>
      </c>
      <c r="M2664" t="s">
        <v>163</v>
      </c>
      <c r="N2664" t="s">
        <v>163</v>
      </c>
      <c r="O2664" t="s">
        <v>163</v>
      </c>
      <c r="P2664" t="s">
        <v>163</v>
      </c>
      <c r="Q2664" s="80" t="s">
        <v>163</v>
      </c>
      <c r="R2664" s="79"/>
      <c r="T2664" t="s">
        <v>163</v>
      </c>
      <c r="U2664" t="s">
        <v>163</v>
      </c>
      <c r="V2664" t="s">
        <v>163</v>
      </c>
    </row>
    <row r="2665" spans="2:22" x14ac:dyDescent="0.35">
      <c r="B2665" t="s">
        <v>163</v>
      </c>
      <c r="C2665" s="79" t="s">
        <v>163</v>
      </c>
      <c r="E2665" t="s">
        <v>163</v>
      </c>
      <c r="F2665" t="s">
        <v>163</v>
      </c>
      <c r="G2665" t="s">
        <v>163</v>
      </c>
      <c r="H2665" t="s">
        <v>163</v>
      </c>
      <c r="I2665" t="s">
        <v>163</v>
      </c>
      <c r="J2665" t="s">
        <v>163</v>
      </c>
      <c r="K2665" t="s">
        <v>163</v>
      </c>
      <c r="L2665" t="s">
        <v>163</v>
      </c>
      <c r="M2665" t="s">
        <v>163</v>
      </c>
      <c r="N2665" t="s">
        <v>163</v>
      </c>
      <c r="O2665" t="s">
        <v>163</v>
      </c>
      <c r="P2665" t="s">
        <v>163</v>
      </c>
      <c r="Q2665" s="80" t="s">
        <v>163</v>
      </c>
      <c r="R2665" s="79"/>
      <c r="T2665" t="s">
        <v>163</v>
      </c>
      <c r="U2665" t="s">
        <v>163</v>
      </c>
      <c r="V2665" t="s">
        <v>163</v>
      </c>
    </row>
    <row r="2666" spans="2:22" x14ac:dyDescent="0.35">
      <c r="B2666" t="s">
        <v>163</v>
      </c>
      <c r="C2666" s="79" t="s">
        <v>163</v>
      </c>
      <c r="E2666" t="s">
        <v>163</v>
      </c>
      <c r="F2666" t="s">
        <v>163</v>
      </c>
      <c r="G2666" t="s">
        <v>163</v>
      </c>
      <c r="H2666" t="s">
        <v>163</v>
      </c>
      <c r="I2666" t="s">
        <v>163</v>
      </c>
      <c r="J2666" t="s">
        <v>163</v>
      </c>
      <c r="K2666" t="s">
        <v>163</v>
      </c>
      <c r="L2666" t="s">
        <v>163</v>
      </c>
      <c r="M2666" t="s">
        <v>163</v>
      </c>
      <c r="N2666" t="s">
        <v>163</v>
      </c>
      <c r="O2666" t="s">
        <v>163</v>
      </c>
      <c r="P2666" t="s">
        <v>163</v>
      </c>
      <c r="Q2666" s="80" t="s">
        <v>163</v>
      </c>
      <c r="R2666" s="79"/>
      <c r="T2666" t="s">
        <v>163</v>
      </c>
      <c r="U2666" t="s">
        <v>163</v>
      </c>
      <c r="V2666" t="s">
        <v>163</v>
      </c>
    </row>
    <row r="2667" spans="2:22" x14ac:dyDescent="0.35">
      <c r="B2667" t="s">
        <v>163</v>
      </c>
      <c r="C2667" s="79" t="s">
        <v>163</v>
      </c>
      <c r="E2667" t="s">
        <v>163</v>
      </c>
      <c r="F2667" t="s">
        <v>163</v>
      </c>
      <c r="G2667" t="s">
        <v>163</v>
      </c>
      <c r="H2667" t="s">
        <v>163</v>
      </c>
      <c r="I2667" t="s">
        <v>163</v>
      </c>
      <c r="J2667" t="s">
        <v>163</v>
      </c>
      <c r="K2667" t="s">
        <v>163</v>
      </c>
      <c r="L2667" t="s">
        <v>163</v>
      </c>
      <c r="M2667" t="s">
        <v>163</v>
      </c>
      <c r="N2667" t="s">
        <v>163</v>
      </c>
      <c r="O2667" t="s">
        <v>163</v>
      </c>
      <c r="P2667" t="s">
        <v>163</v>
      </c>
      <c r="Q2667" s="80" t="s">
        <v>163</v>
      </c>
      <c r="R2667" s="79"/>
      <c r="T2667" t="s">
        <v>163</v>
      </c>
      <c r="U2667" t="s">
        <v>163</v>
      </c>
      <c r="V2667" t="s">
        <v>163</v>
      </c>
    </row>
    <row r="2668" spans="2:22" x14ac:dyDescent="0.35">
      <c r="B2668" t="s">
        <v>163</v>
      </c>
      <c r="C2668" s="79" t="s">
        <v>163</v>
      </c>
      <c r="E2668" t="s">
        <v>163</v>
      </c>
      <c r="F2668" t="s">
        <v>163</v>
      </c>
      <c r="G2668" t="s">
        <v>163</v>
      </c>
      <c r="H2668" t="s">
        <v>163</v>
      </c>
      <c r="I2668" t="s">
        <v>163</v>
      </c>
      <c r="J2668" t="s">
        <v>163</v>
      </c>
      <c r="K2668" t="s">
        <v>163</v>
      </c>
      <c r="L2668" t="s">
        <v>163</v>
      </c>
      <c r="M2668" t="s">
        <v>163</v>
      </c>
      <c r="N2668" t="s">
        <v>163</v>
      </c>
      <c r="O2668" t="s">
        <v>163</v>
      </c>
      <c r="P2668" t="s">
        <v>163</v>
      </c>
      <c r="Q2668" s="80" t="s">
        <v>163</v>
      </c>
      <c r="R2668" s="79"/>
      <c r="T2668" t="s">
        <v>163</v>
      </c>
      <c r="U2668" t="s">
        <v>163</v>
      </c>
      <c r="V2668" t="s">
        <v>163</v>
      </c>
    </row>
    <row r="2669" spans="2:22" x14ac:dyDescent="0.35">
      <c r="B2669" t="s">
        <v>163</v>
      </c>
      <c r="C2669" s="79" t="s">
        <v>163</v>
      </c>
      <c r="E2669" t="s">
        <v>163</v>
      </c>
      <c r="F2669" t="s">
        <v>163</v>
      </c>
      <c r="G2669" t="s">
        <v>163</v>
      </c>
      <c r="H2669" t="s">
        <v>163</v>
      </c>
      <c r="I2669" t="s">
        <v>163</v>
      </c>
      <c r="J2669" t="s">
        <v>163</v>
      </c>
      <c r="K2669" t="s">
        <v>163</v>
      </c>
      <c r="L2669" t="s">
        <v>163</v>
      </c>
      <c r="M2669" t="s">
        <v>163</v>
      </c>
      <c r="N2669" t="s">
        <v>163</v>
      </c>
      <c r="O2669" t="s">
        <v>163</v>
      </c>
      <c r="P2669" t="s">
        <v>163</v>
      </c>
      <c r="Q2669" s="80" t="s">
        <v>163</v>
      </c>
      <c r="R2669" s="79"/>
      <c r="T2669" t="s">
        <v>163</v>
      </c>
      <c r="U2669" t="s">
        <v>163</v>
      </c>
      <c r="V2669" t="s">
        <v>163</v>
      </c>
    </row>
    <row r="2670" spans="2:22" x14ac:dyDescent="0.35">
      <c r="B2670" t="s">
        <v>163</v>
      </c>
      <c r="C2670" s="79" t="s">
        <v>163</v>
      </c>
      <c r="E2670" t="s">
        <v>163</v>
      </c>
      <c r="F2670" t="s">
        <v>163</v>
      </c>
      <c r="G2670" t="s">
        <v>163</v>
      </c>
      <c r="H2670" t="s">
        <v>163</v>
      </c>
      <c r="I2670" t="s">
        <v>163</v>
      </c>
      <c r="J2670" t="s">
        <v>163</v>
      </c>
      <c r="K2670" t="s">
        <v>163</v>
      </c>
      <c r="L2670" t="s">
        <v>163</v>
      </c>
      <c r="M2670" t="s">
        <v>163</v>
      </c>
      <c r="N2670" t="s">
        <v>163</v>
      </c>
      <c r="O2670" t="s">
        <v>163</v>
      </c>
      <c r="P2670" t="s">
        <v>163</v>
      </c>
      <c r="Q2670" s="80" t="s">
        <v>163</v>
      </c>
      <c r="R2670" s="79"/>
      <c r="T2670" t="s">
        <v>163</v>
      </c>
      <c r="U2670" t="s">
        <v>163</v>
      </c>
      <c r="V2670" t="s">
        <v>163</v>
      </c>
    </row>
    <row r="2671" spans="2:22" x14ac:dyDescent="0.35">
      <c r="B2671" t="s">
        <v>163</v>
      </c>
      <c r="C2671" s="79" t="s">
        <v>163</v>
      </c>
      <c r="E2671" t="s">
        <v>163</v>
      </c>
      <c r="F2671" t="s">
        <v>163</v>
      </c>
      <c r="G2671" t="s">
        <v>163</v>
      </c>
      <c r="H2671" t="s">
        <v>163</v>
      </c>
      <c r="I2671" t="s">
        <v>163</v>
      </c>
      <c r="J2671" t="s">
        <v>163</v>
      </c>
      <c r="K2671" t="s">
        <v>163</v>
      </c>
      <c r="L2671" t="s">
        <v>163</v>
      </c>
      <c r="M2671" t="s">
        <v>163</v>
      </c>
      <c r="N2671" t="s">
        <v>163</v>
      </c>
      <c r="O2671" t="s">
        <v>163</v>
      </c>
      <c r="P2671" t="s">
        <v>163</v>
      </c>
      <c r="Q2671" s="80" t="s">
        <v>163</v>
      </c>
      <c r="R2671" s="79"/>
      <c r="T2671" t="s">
        <v>163</v>
      </c>
      <c r="U2671" t="s">
        <v>163</v>
      </c>
      <c r="V2671" t="s">
        <v>163</v>
      </c>
    </row>
    <row r="2672" spans="2:22" x14ac:dyDescent="0.35">
      <c r="B2672" t="s">
        <v>163</v>
      </c>
      <c r="C2672" s="79" t="s">
        <v>163</v>
      </c>
      <c r="E2672" t="s">
        <v>163</v>
      </c>
      <c r="F2672" t="s">
        <v>163</v>
      </c>
      <c r="G2672" t="s">
        <v>163</v>
      </c>
      <c r="H2672" t="s">
        <v>163</v>
      </c>
      <c r="I2672" t="s">
        <v>163</v>
      </c>
      <c r="J2672" t="s">
        <v>163</v>
      </c>
      <c r="K2672" t="s">
        <v>163</v>
      </c>
      <c r="L2672" t="s">
        <v>163</v>
      </c>
      <c r="M2672" t="s">
        <v>163</v>
      </c>
      <c r="N2672" t="s">
        <v>163</v>
      </c>
      <c r="O2672" t="s">
        <v>163</v>
      </c>
      <c r="P2672" t="s">
        <v>163</v>
      </c>
      <c r="Q2672" s="80" t="s">
        <v>163</v>
      </c>
      <c r="R2672" s="79"/>
      <c r="T2672" t="s">
        <v>163</v>
      </c>
      <c r="U2672" t="s">
        <v>163</v>
      </c>
      <c r="V2672" t="s">
        <v>163</v>
      </c>
    </row>
    <row r="2673" spans="2:22" x14ac:dyDescent="0.35">
      <c r="B2673" t="s">
        <v>163</v>
      </c>
      <c r="C2673" s="79" t="s">
        <v>163</v>
      </c>
      <c r="E2673" t="s">
        <v>163</v>
      </c>
      <c r="F2673" t="s">
        <v>163</v>
      </c>
      <c r="G2673" t="s">
        <v>163</v>
      </c>
      <c r="H2673" t="s">
        <v>163</v>
      </c>
      <c r="I2673" t="s">
        <v>163</v>
      </c>
      <c r="J2673" t="s">
        <v>163</v>
      </c>
      <c r="K2673" t="s">
        <v>163</v>
      </c>
      <c r="L2673" t="s">
        <v>163</v>
      </c>
      <c r="M2673" t="s">
        <v>163</v>
      </c>
      <c r="N2673" t="s">
        <v>163</v>
      </c>
      <c r="O2673" t="s">
        <v>163</v>
      </c>
      <c r="P2673" t="s">
        <v>163</v>
      </c>
      <c r="Q2673" s="80" t="s">
        <v>163</v>
      </c>
      <c r="R2673" s="79"/>
      <c r="T2673" t="s">
        <v>163</v>
      </c>
      <c r="U2673" t="s">
        <v>163</v>
      </c>
      <c r="V2673" t="s">
        <v>163</v>
      </c>
    </row>
    <row r="2674" spans="2:22" x14ac:dyDescent="0.35">
      <c r="B2674" t="s">
        <v>163</v>
      </c>
      <c r="C2674" s="79" t="s">
        <v>163</v>
      </c>
      <c r="E2674" t="s">
        <v>163</v>
      </c>
      <c r="F2674" t="s">
        <v>163</v>
      </c>
      <c r="G2674" t="s">
        <v>163</v>
      </c>
      <c r="H2674" t="s">
        <v>163</v>
      </c>
      <c r="I2674" t="s">
        <v>163</v>
      </c>
      <c r="J2674" t="s">
        <v>163</v>
      </c>
      <c r="K2674" t="s">
        <v>163</v>
      </c>
      <c r="L2674" t="s">
        <v>163</v>
      </c>
      <c r="M2674" t="s">
        <v>163</v>
      </c>
      <c r="N2674" t="s">
        <v>163</v>
      </c>
      <c r="O2674" t="s">
        <v>163</v>
      </c>
      <c r="P2674" t="s">
        <v>163</v>
      </c>
      <c r="Q2674" s="80" t="s">
        <v>163</v>
      </c>
      <c r="R2674" s="79"/>
      <c r="T2674" t="s">
        <v>163</v>
      </c>
      <c r="U2674" t="s">
        <v>163</v>
      </c>
      <c r="V2674" t="s">
        <v>163</v>
      </c>
    </row>
    <row r="2675" spans="2:22" x14ac:dyDescent="0.35">
      <c r="B2675" t="s">
        <v>163</v>
      </c>
      <c r="C2675" s="79" t="s">
        <v>163</v>
      </c>
      <c r="E2675" t="s">
        <v>163</v>
      </c>
      <c r="F2675" t="s">
        <v>163</v>
      </c>
      <c r="G2675" t="s">
        <v>163</v>
      </c>
      <c r="H2675" t="s">
        <v>163</v>
      </c>
      <c r="I2675" t="s">
        <v>163</v>
      </c>
      <c r="J2675" t="s">
        <v>163</v>
      </c>
      <c r="K2675" t="s">
        <v>163</v>
      </c>
      <c r="L2675" t="s">
        <v>163</v>
      </c>
      <c r="M2675" t="s">
        <v>163</v>
      </c>
      <c r="N2675" t="s">
        <v>163</v>
      </c>
      <c r="O2675" t="s">
        <v>163</v>
      </c>
      <c r="P2675" t="s">
        <v>163</v>
      </c>
      <c r="Q2675" s="80" t="s">
        <v>163</v>
      </c>
      <c r="R2675" s="79"/>
      <c r="T2675" t="s">
        <v>163</v>
      </c>
      <c r="U2675" t="s">
        <v>163</v>
      </c>
      <c r="V2675" t="s">
        <v>163</v>
      </c>
    </row>
    <row r="2676" spans="2:22" x14ac:dyDescent="0.35">
      <c r="B2676" t="s">
        <v>163</v>
      </c>
      <c r="C2676" s="79" t="s">
        <v>163</v>
      </c>
      <c r="E2676" t="s">
        <v>163</v>
      </c>
      <c r="F2676" t="s">
        <v>163</v>
      </c>
      <c r="G2676" t="s">
        <v>163</v>
      </c>
      <c r="H2676" t="s">
        <v>163</v>
      </c>
      <c r="I2676" t="s">
        <v>163</v>
      </c>
      <c r="J2676" t="s">
        <v>163</v>
      </c>
      <c r="K2676" t="s">
        <v>163</v>
      </c>
      <c r="L2676" t="s">
        <v>163</v>
      </c>
      <c r="M2676" t="s">
        <v>163</v>
      </c>
      <c r="N2676" t="s">
        <v>163</v>
      </c>
      <c r="O2676" t="s">
        <v>163</v>
      </c>
      <c r="P2676" t="s">
        <v>163</v>
      </c>
      <c r="Q2676" s="80" t="s">
        <v>163</v>
      </c>
      <c r="R2676" s="79"/>
      <c r="T2676" t="s">
        <v>163</v>
      </c>
      <c r="U2676" t="s">
        <v>163</v>
      </c>
      <c r="V2676" t="s">
        <v>163</v>
      </c>
    </row>
    <row r="2677" spans="2:22" x14ac:dyDescent="0.35">
      <c r="B2677" t="s">
        <v>163</v>
      </c>
      <c r="C2677" s="79" t="s">
        <v>163</v>
      </c>
      <c r="E2677" t="s">
        <v>163</v>
      </c>
      <c r="F2677" t="s">
        <v>163</v>
      </c>
      <c r="G2677" t="s">
        <v>163</v>
      </c>
      <c r="H2677" t="s">
        <v>163</v>
      </c>
      <c r="I2677" t="s">
        <v>163</v>
      </c>
      <c r="J2677" t="s">
        <v>163</v>
      </c>
      <c r="K2677" t="s">
        <v>163</v>
      </c>
      <c r="L2677" t="s">
        <v>163</v>
      </c>
      <c r="M2677" t="s">
        <v>163</v>
      </c>
      <c r="N2677" t="s">
        <v>163</v>
      </c>
      <c r="O2677" t="s">
        <v>163</v>
      </c>
      <c r="P2677" t="s">
        <v>163</v>
      </c>
      <c r="Q2677" s="80" t="s">
        <v>163</v>
      </c>
      <c r="R2677" s="79"/>
      <c r="T2677" t="s">
        <v>163</v>
      </c>
      <c r="U2677" t="s">
        <v>163</v>
      </c>
      <c r="V2677" t="s">
        <v>163</v>
      </c>
    </row>
    <row r="2678" spans="2:22" x14ac:dyDescent="0.35">
      <c r="B2678" t="s">
        <v>163</v>
      </c>
      <c r="C2678" s="79" t="s">
        <v>163</v>
      </c>
      <c r="E2678" t="s">
        <v>163</v>
      </c>
      <c r="F2678" t="s">
        <v>163</v>
      </c>
      <c r="G2678" t="s">
        <v>163</v>
      </c>
      <c r="H2678" t="s">
        <v>163</v>
      </c>
      <c r="I2678" t="s">
        <v>163</v>
      </c>
      <c r="J2678" t="s">
        <v>163</v>
      </c>
      <c r="K2678" t="s">
        <v>163</v>
      </c>
      <c r="L2678" t="s">
        <v>163</v>
      </c>
      <c r="M2678" t="s">
        <v>163</v>
      </c>
      <c r="N2678" t="s">
        <v>163</v>
      </c>
      <c r="O2678" t="s">
        <v>163</v>
      </c>
      <c r="P2678" t="s">
        <v>163</v>
      </c>
      <c r="Q2678" s="80" t="s">
        <v>163</v>
      </c>
      <c r="R2678" s="79"/>
      <c r="T2678" t="s">
        <v>163</v>
      </c>
      <c r="U2678" t="s">
        <v>163</v>
      </c>
      <c r="V2678" t="s">
        <v>163</v>
      </c>
    </row>
    <row r="2679" spans="2:22" x14ac:dyDescent="0.35">
      <c r="B2679" t="s">
        <v>163</v>
      </c>
      <c r="C2679" s="79" t="s">
        <v>163</v>
      </c>
      <c r="E2679" t="s">
        <v>163</v>
      </c>
      <c r="F2679" t="s">
        <v>163</v>
      </c>
      <c r="G2679" t="s">
        <v>163</v>
      </c>
      <c r="H2679" t="s">
        <v>163</v>
      </c>
      <c r="I2679" t="s">
        <v>163</v>
      </c>
      <c r="J2679" t="s">
        <v>163</v>
      </c>
      <c r="K2679" t="s">
        <v>163</v>
      </c>
      <c r="L2679" t="s">
        <v>163</v>
      </c>
      <c r="M2679" t="s">
        <v>163</v>
      </c>
      <c r="N2679" t="s">
        <v>163</v>
      </c>
      <c r="O2679" t="s">
        <v>163</v>
      </c>
      <c r="P2679" t="s">
        <v>163</v>
      </c>
      <c r="Q2679" s="80" t="s">
        <v>163</v>
      </c>
      <c r="R2679" s="79"/>
      <c r="T2679" t="s">
        <v>163</v>
      </c>
      <c r="U2679" t="s">
        <v>163</v>
      </c>
      <c r="V2679" t="s">
        <v>163</v>
      </c>
    </row>
    <row r="2680" spans="2:22" x14ac:dyDescent="0.35">
      <c r="B2680" t="s">
        <v>163</v>
      </c>
      <c r="C2680" s="79" t="s">
        <v>163</v>
      </c>
      <c r="E2680" t="s">
        <v>163</v>
      </c>
      <c r="F2680" t="s">
        <v>163</v>
      </c>
      <c r="G2680" t="s">
        <v>163</v>
      </c>
      <c r="H2680" t="s">
        <v>163</v>
      </c>
      <c r="I2680" t="s">
        <v>163</v>
      </c>
      <c r="J2680" t="s">
        <v>163</v>
      </c>
      <c r="K2680" t="s">
        <v>163</v>
      </c>
      <c r="L2680" t="s">
        <v>163</v>
      </c>
      <c r="M2680" t="s">
        <v>163</v>
      </c>
      <c r="N2680" t="s">
        <v>163</v>
      </c>
      <c r="O2680" t="s">
        <v>163</v>
      </c>
      <c r="P2680" t="s">
        <v>163</v>
      </c>
      <c r="Q2680" s="80" t="s">
        <v>163</v>
      </c>
      <c r="R2680" s="79"/>
      <c r="T2680" t="s">
        <v>163</v>
      </c>
      <c r="U2680" t="s">
        <v>163</v>
      </c>
      <c r="V2680" t="s">
        <v>163</v>
      </c>
    </row>
    <row r="2681" spans="2:22" x14ac:dyDescent="0.35">
      <c r="B2681" t="s">
        <v>163</v>
      </c>
      <c r="C2681" s="79" t="s">
        <v>163</v>
      </c>
      <c r="E2681" t="s">
        <v>163</v>
      </c>
      <c r="F2681" t="s">
        <v>163</v>
      </c>
      <c r="G2681" t="s">
        <v>163</v>
      </c>
      <c r="H2681" t="s">
        <v>163</v>
      </c>
      <c r="I2681" t="s">
        <v>163</v>
      </c>
      <c r="J2681" t="s">
        <v>163</v>
      </c>
      <c r="K2681" t="s">
        <v>163</v>
      </c>
      <c r="L2681" t="s">
        <v>163</v>
      </c>
      <c r="M2681" t="s">
        <v>163</v>
      </c>
      <c r="N2681" t="s">
        <v>163</v>
      </c>
      <c r="O2681" t="s">
        <v>163</v>
      </c>
      <c r="P2681" t="s">
        <v>163</v>
      </c>
      <c r="Q2681" s="80" t="s">
        <v>163</v>
      </c>
      <c r="R2681" s="79"/>
      <c r="T2681" t="s">
        <v>163</v>
      </c>
      <c r="U2681" t="s">
        <v>163</v>
      </c>
      <c r="V2681" t="s">
        <v>163</v>
      </c>
    </row>
    <row r="2682" spans="2:22" x14ac:dyDescent="0.35">
      <c r="B2682" t="s">
        <v>163</v>
      </c>
      <c r="C2682" s="79" t="s">
        <v>163</v>
      </c>
      <c r="E2682" t="s">
        <v>163</v>
      </c>
      <c r="F2682" t="s">
        <v>163</v>
      </c>
      <c r="G2682" t="s">
        <v>163</v>
      </c>
      <c r="H2682" t="s">
        <v>163</v>
      </c>
      <c r="I2682" t="s">
        <v>163</v>
      </c>
      <c r="J2682" t="s">
        <v>163</v>
      </c>
      <c r="K2682" t="s">
        <v>163</v>
      </c>
      <c r="L2682" t="s">
        <v>163</v>
      </c>
      <c r="M2682" t="s">
        <v>163</v>
      </c>
      <c r="N2682" t="s">
        <v>163</v>
      </c>
      <c r="O2682" t="s">
        <v>163</v>
      </c>
      <c r="P2682" t="s">
        <v>163</v>
      </c>
      <c r="Q2682" s="80" t="s">
        <v>163</v>
      </c>
      <c r="R2682" s="79"/>
      <c r="T2682" t="s">
        <v>163</v>
      </c>
      <c r="U2682" t="s">
        <v>163</v>
      </c>
      <c r="V2682" t="s">
        <v>163</v>
      </c>
    </row>
    <row r="2683" spans="2:22" x14ac:dyDescent="0.35">
      <c r="B2683" t="s">
        <v>163</v>
      </c>
      <c r="C2683" s="79" t="s">
        <v>163</v>
      </c>
      <c r="E2683" t="s">
        <v>163</v>
      </c>
      <c r="F2683" t="s">
        <v>163</v>
      </c>
      <c r="G2683" t="s">
        <v>163</v>
      </c>
      <c r="H2683" t="s">
        <v>163</v>
      </c>
      <c r="I2683" t="s">
        <v>163</v>
      </c>
      <c r="J2683" t="s">
        <v>163</v>
      </c>
      <c r="K2683" t="s">
        <v>163</v>
      </c>
      <c r="L2683" t="s">
        <v>163</v>
      </c>
      <c r="M2683" t="s">
        <v>163</v>
      </c>
      <c r="N2683" t="s">
        <v>163</v>
      </c>
      <c r="O2683" t="s">
        <v>163</v>
      </c>
      <c r="P2683" t="s">
        <v>163</v>
      </c>
      <c r="Q2683" s="80" t="s">
        <v>163</v>
      </c>
      <c r="R2683" s="79"/>
      <c r="T2683" t="s">
        <v>163</v>
      </c>
      <c r="U2683" t="s">
        <v>163</v>
      </c>
      <c r="V2683" t="s">
        <v>163</v>
      </c>
    </row>
    <row r="2684" spans="2:22" x14ac:dyDescent="0.35">
      <c r="B2684" t="s">
        <v>163</v>
      </c>
      <c r="C2684" s="79" t="s">
        <v>163</v>
      </c>
      <c r="E2684" t="s">
        <v>163</v>
      </c>
      <c r="F2684" t="s">
        <v>163</v>
      </c>
      <c r="G2684" t="s">
        <v>163</v>
      </c>
      <c r="H2684" t="s">
        <v>163</v>
      </c>
      <c r="I2684" t="s">
        <v>163</v>
      </c>
      <c r="J2684" t="s">
        <v>163</v>
      </c>
      <c r="K2684" t="s">
        <v>163</v>
      </c>
      <c r="L2684" t="s">
        <v>163</v>
      </c>
      <c r="M2684" t="s">
        <v>163</v>
      </c>
      <c r="N2684" t="s">
        <v>163</v>
      </c>
      <c r="O2684" t="s">
        <v>163</v>
      </c>
      <c r="P2684" t="s">
        <v>163</v>
      </c>
      <c r="Q2684" s="80" t="s">
        <v>163</v>
      </c>
      <c r="R2684" s="79"/>
      <c r="T2684" t="s">
        <v>163</v>
      </c>
      <c r="U2684" t="s">
        <v>163</v>
      </c>
      <c r="V2684" t="s">
        <v>163</v>
      </c>
    </row>
    <row r="2685" spans="2:22" x14ac:dyDescent="0.35">
      <c r="B2685" t="s">
        <v>163</v>
      </c>
      <c r="C2685" s="79" t="s">
        <v>163</v>
      </c>
      <c r="E2685" t="s">
        <v>163</v>
      </c>
      <c r="F2685" t="s">
        <v>163</v>
      </c>
      <c r="G2685" t="s">
        <v>163</v>
      </c>
      <c r="H2685" t="s">
        <v>163</v>
      </c>
      <c r="I2685" t="s">
        <v>163</v>
      </c>
      <c r="J2685" t="s">
        <v>163</v>
      </c>
      <c r="K2685" t="s">
        <v>163</v>
      </c>
      <c r="L2685" t="s">
        <v>163</v>
      </c>
      <c r="M2685" t="s">
        <v>163</v>
      </c>
      <c r="N2685" t="s">
        <v>163</v>
      </c>
      <c r="O2685" t="s">
        <v>163</v>
      </c>
      <c r="P2685" t="s">
        <v>163</v>
      </c>
      <c r="Q2685" s="80" t="s">
        <v>163</v>
      </c>
      <c r="R2685" s="79"/>
      <c r="T2685" t="s">
        <v>163</v>
      </c>
      <c r="U2685" t="s">
        <v>163</v>
      </c>
      <c r="V2685" t="s">
        <v>163</v>
      </c>
    </row>
    <row r="2686" spans="2:22" x14ac:dyDescent="0.35">
      <c r="B2686" t="s">
        <v>163</v>
      </c>
      <c r="C2686" s="79" t="s">
        <v>163</v>
      </c>
      <c r="E2686" t="s">
        <v>163</v>
      </c>
      <c r="F2686" t="s">
        <v>163</v>
      </c>
      <c r="G2686" t="s">
        <v>163</v>
      </c>
      <c r="H2686" t="s">
        <v>163</v>
      </c>
      <c r="I2686" t="s">
        <v>163</v>
      </c>
      <c r="J2686" t="s">
        <v>163</v>
      </c>
      <c r="K2686" t="s">
        <v>163</v>
      </c>
      <c r="L2686" t="s">
        <v>163</v>
      </c>
      <c r="M2686" t="s">
        <v>163</v>
      </c>
      <c r="N2686" t="s">
        <v>163</v>
      </c>
      <c r="O2686" t="s">
        <v>163</v>
      </c>
      <c r="P2686" t="s">
        <v>163</v>
      </c>
      <c r="Q2686" s="80" t="s">
        <v>163</v>
      </c>
      <c r="R2686" s="79"/>
      <c r="T2686" t="s">
        <v>163</v>
      </c>
      <c r="U2686" t="s">
        <v>163</v>
      </c>
      <c r="V2686" t="s">
        <v>163</v>
      </c>
    </row>
    <row r="2687" spans="2:22" x14ac:dyDescent="0.35">
      <c r="B2687" t="s">
        <v>163</v>
      </c>
      <c r="C2687" s="79" t="s">
        <v>163</v>
      </c>
      <c r="E2687" t="s">
        <v>163</v>
      </c>
      <c r="F2687" t="s">
        <v>163</v>
      </c>
      <c r="G2687" t="s">
        <v>163</v>
      </c>
      <c r="H2687" t="s">
        <v>163</v>
      </c>
      <c r="I2687" t="s">
        <v>163</v>
      </c>
      <c r="J2687" t="s">
        <v>163</v>
      </c>
      <c r="K2687" t="s">
        <v>163</v>
      </c>
      <c r="L2687" t="s">
        <v>163</v>
      </c>
      <c r="M2687" t="s">
        <v>163</v>
      </c>
      <c r="N2687" t="s">
        <v>163</v>
      </c>
      <c r="O2687" t="s">
        <v>163</v>
      </c>
      <c r="P2687" t="s">
        <v>163</v>
      </c>
      <c r="Q2687" s="80" t="s">
        <v>163</v>
      </c>
      <c r="R2687" s="79"/>
      <c r="T2687" t="s">
        <v>163</v>
      </c>
      <c r="U2687" t="s">
        <v>163</v>
      </c>
      <c r="V2687" t="s">
        <v>163</v>
      </c>
    </row>
    <row r="2688" spans="2:22" x14ac:dyDescent="0.35">
      <c r="B2688" t="s">
        <v>163</v>
      </c>
      <c r="C2688" s="79" t="s">
        <v>163</v>
      </c>
      <c r="E2688" t="s">
        <v>163</v>
      </c>
      <c r="F2688" t="s">
        <v>163</v>
      </c>
      <c r="G2688" t="s">
        <v>163</v>
      </c>
      <c r="H2688" t="s">
        <v>163</v>
      </c>
      <c r="I2688" t="s">
        <v>163</v>
      </c>
      <c r="J2688" t="s">
        <v>163</v>
      </c>
      <c r="K2688" t="s">
        <v>163</v>
      </c>
      <c r="L2688" t="s">
        <v>163</v>
      </c>
      <c r="M2688" t="s">
        <v>163</v>
      </c>
      <c r="N2688" t="s">
        <v>163</v>
      </c>
      <c r="O2688" t="s">
        <v>163</v>
      </c>
      <c r="P2688" t="s">
        <v>163</v>
      </c>
      <c r="Q2688" s="80" t="s">
        <v>163</v>
      </c>
      <c r="R2688" s="79"/>
      <c r="T2688" t="s">
        <v>163</v>
      </c>
      <c r="U2688" t="s">
        <v>163</v>
      </c>
      <c r="V2688" t="s">
        <v>163</v>
      </c>
    </row>
    <row r="2689" spans="2:22" x14ac:dyDescent="0.35">
      <c r="B2689" t="s">
        <v>163</v>
      </c>
      <c r="C2689" s="79" t="s">
        <v>163</v>
      </c>
      <c r="E2689" t="s">
        <v>163</v>
      </c>
      <c r="F2689" t="s">
        <v>163</v>
      </c>
      <c r="G2689" t="s">
        <v>163</v>
      </c>
      <c r="H2689" t="s">
        <v>163</v>
      </c>
      <c r="I2689" t="s">
        <v>163</v>
      </c>
      <c r="J2689" t="s">
        <v>163</v>
      </c>
      <c r="K2689" t="s">
        <v>163</v>
      </c>
      <c r="L2689" t="s">
        <v>163</v>
      </c>
      <c r="M2689" t="s">
        <v>163</v>
      </c>
      <c r="N2689" t="s">
        <v>163</v>
      </c>
      <c r="O2689" t="s">
        <v>163</v>
      </c>
      <c r="P2689" t="s">
        <v>163</v>
      </c>
      <c r="Q2689" s="80" t="s">
        <v>163</v>
      </c>
      <c r="R2689" s="79"/>
      <c r="T2689" t="s">
        <v>163</v>
      </c>
      <c r="U2689" t="s">
        <v>163</v>
      </c>
      <c r="V2689" t="s">
        <v>163</v>
      </c>
    </row>
    <row r="2690" spans="2:22" x14ac:dyDescent="0.35">
      <c r="B2690" t="s">
        <v>163</v>
      </c>
      <c r="C2690" s="79" t="s">
        <v>163</v>
      </c>
      <c r="E2690" t="s">
        <v>163</v>
      </c>
      <c r="F2690" t="s">
        <v>163</v>
      </c>
      <c r="G2690" t="s">
        <v>163</v>
      </c>
      <c r="H2690" t="s">
        <v>163</v>
      </c>
      <c r="I2690" t="s">
        <v>163</v>
      </c>
      <c r="J2690" t="s">
        <v>163</v>
      </c>
      <c r="K2690" t="s">
        <v>163</v>
      </c>
      <c r="L2690" t="s">
        <v>163</v>
      </c>
      <c r="M2690" t="s">
        <v>163</v>
      </c>
      <c r="N2690" t="s">
        <v>163</v>
      </c>
      <c r="O2690" t="s">
        <v>163</v>
      </c>
      <c r="P2690" t="s">
        <v>163</v>
      </c>
      <c r="Q2690" s="80" t="s">
        <v>163</v>
      </c>
      <c r="R2690" s="79"/>
      <c r="T2690" t="s">
        <v>163</v>
      </c>
      <c r="U2690" t="s">
        <v>163</v>
      </c>
      <c r="V2690" t="s">
        <v>163</v>
      </c>
    </row>
    <row r="2691" spans="2:22" x14ac:dyDescent="0.35">
      <c r="B2691" t="s">
        <v>163</v>
      </c>
      <c r="C2691" s="79" t="s">
        <v>163</v>
      </c>
      <c r="E2691" t="s">
        <v>163</v>
      </c>
      <c r="F2691" t="s">
        <v>163</v>
      </c>
      <c r="G2691" t="s">
        <v>163</v>
      </c>
      <c r="H2691" t="s">
        <v>163</v>
      </c>
      <c r="I2691" t="s">
        <v>163</v>
      </c>
      <c r="J2691" t="s">
        <v>163</v>
      </c>
      <c r="K2691" t="s">
        <v>163</v>
      </c>
      <c r="L2691" t="s">
        <v>163</v>
      </c>
      <c r="M2691" t="s">
        <v>163</v>
      </c>
      <c r="N2691" t="s">
        <v>163</v>
      </c>
      <c r="O2691" t="s">
        <v>163</v>
      </c>
      <c r="P2691" t="s">
        <v>163</v>
      </c>
      <c r="Q2691" s="80" t="s">
        <v>163</v>
      </c>
      <c r="R2691" s="79"/>
      <c r="T2691" t="s">
        <v>163</v>
      </c>
      <c r="U2691" t="s">
        <v>163</v>
      </c>
      <c r="V2691" t="s">
        <v>163</v>
      </c>
    </row>
    <row r="2692" spans="2:22" x14ac:dyDescent="0.35">
      <c r="B2692" t="s">
        <v>163</v>
      </c>
      <c r="C2692" s="79" t="s">
        <v>163</v>
      </c>
      <c r="E2692" t="s">
        <v>163</v>
      </c>
      <c r="F2692" t="s">
        <v>163</v>
      </c>
      <c r="G2692" t="s">
        <v>163</v>
      </c>
      <c r="H2692" t="s">
        <v>163</v>
      </c>
      <c r="I2692" t="s">
        <v>163</v>
      </c>
      <c r="J2692" t="s">
        <v>163</v>
      </c>
      <c r="K2692" t="s">
        <v>163</v>
      </c>
      <c r="L2692" t="s">
        <v>163</v>
      </c>
      <c r="M2692" t="s">
        <v>163</v>
      </c>
      <c r="N2692" t="s">
        <v>163</v>
      </c>
      <c r="O2692" t="s">
        <v>163</v>
      </c>
      <c r="P2692" t="s">
        <v>163</v>
      </c>
      <c r="Q2692" s="80" t="s">
        <v>163</v>
      </c>
      <c r="R2692" s="79"/>
      <c r="T2692" t="s">
        <v>163</v>
      </c>
      <c r="U2692" t="s">
        <v>163</v>
      </c>
      <c r="V2692" t="s">
        <v>163</v>
      </c>
    </row>
    <row r="2693" spans="2:22" x14ac:dyDescent="0.35">
      <c r="B2693" t="s">
        <v>163</v>
      </c>
      <c r="C2693" s="79" t="s">
        <v>163</v>
      </c>
      <c r="E2693" t="s">
        <v>163</v>
      </c>
      <c r="F2693" t="s">
        <v>163</v>
      </c>
      <c r="G2693" t="s">
        <v>163</v>
      </c>
      <c r="H2693" t="s">
        <v>163</v>
      </c>
      <c r="I2693" t="s">
        <v>163</v>
      </c>
      <c r="J2693" t="s">
        <v>163</v>
      </c>
      <c r="K2693" t="s">
        <v>163</v>
      </c>
      <c r="L2693" t="s">
        <v>163</v>
      </c>
      <c r="M2693" t="s">
        <v>163</v>
      </c>
      <c r="N2693" t="s">
        <v>163</v>
      </c>
      <c r="O2693" t="s">
        <v>163</v>
      </c>
      <c r="P2693" t="s">
        <v>163</v>
      </c>
      <c r="Q2693" s="80" t="s">
        <v>163</v>
      </c>
      <c r="R2693" s="79"/>
      <c r="T2693" t="s">
        <v>163</v>
      </c>
      <c r="U2693" t="s">
        <v>163</v>
      </c>
      <c r="V2693" t="s">
        <v>163</v>
      </c>
    </row>
    <row r="2694" spans="2:22" x14ac:dyDescent="0.35">
      <c r="B2694" t="s">
        <v>163</v>
      </c>
      <c r="C2694" s="79" t="s">
        <v>163</v>
      </c>
      <c r="E2694" t="s">
        <v>163</v>
      </c>
      <c r="F2694" t="s">
        <v>163</v>
      </c>
      <c r="G2694" t="s">
        <v>163</v>
      </c>
      <c r="H2694" t="s">
        <v>163</v>
      </c>
      <c r="I2694" t="s">
        <v>163</v>
      </c>
      <c r="J2694" t="s">
        <v>163</v>
      </c>
      <c r="K2694" t="s">
        <v>163</v>
      </c>
      <c r="L2694" t="s">
        <v>163</v>
      </c>
      <c r="M2694" t="s">
        <v>163</v>
      </c>
      <c r="N2694" t="s">
        <v>163</v>
      </c>
      <c r="O2694" t="s">
        <v>163</v>
      </c>
      <c r="P2694" t="s">
        <v>163</v>
      </c>
      <c r="Q2694" s="80" t="s">
        <v>163</v>
      </c>
      <c r="R2694" s="79"/>
      <c r="T2694" t="s">
        <v>163</v>
      </c>
      <c r="U2694" t="s">
        <v>163</v>
      </c>
      <c r="V2694" t="s">
        <v>163</v>
      </c>
    </row>
    <row r="2695" spans="2:22" x14ac:dyDescent="0.35">
      <c r="B2695" t="s">
        <v>163</v>
      </c>
      <c r="C2695" s="79" t="s">
        <v>163</v>
      </c>
      <c r="E2695" t="s">
        <v>163</v>
      </c>
      <c r="F2695" t="s">
        <v>163</v>
      </c>
      <c r="G2695" t="s">
        <v>163</v>
      </c>
      <c r="H2695" t="s">
        <v>163</v>
      </c>
      <c r="I2695" t="s">
        <v>163</v>
      </c>
      <c r="J2695" t="s">
        <v>163</v>
      </c>
      <c r="K2695" t="s">
        <v>163</v>
      </c>
      <c r="L2695" t="s">
        <v>163</v>
      </c>
      <c r="M2695" t="s">
        <v>163</v>
      </c>
      <c r="N2695" t="s">
        <v>163</v>
      </c>
      <c r="O2695" t="s">
        <v>163</v>
      </c>
      <c r="P2695" t="s">
        <v>163</v>
      </c>
      <c r="Q2695" s="80" t="s">
        <v>163</v>
      </c>
      <c r="R2695" s="79"/>
      <c r="T2695" t="s">
        <v>163</v>
      </c>
      <c r="U2695" t="s">
        <v>163</v>
      </c>
      <c r="V2695" t="s">
        <v>163</v>
      </c>
    </row>
    <row r="2696" spans="2:22" x14ac:dyDescent="0.35">
      <c r="B2696" t="s">
        <v>163</v>
      </c>
      <c r="C2696" s="79" t="s">
        <v>163</v>
      </c>
      <c r="E2696" t="s">
        <v>163</v>
      </c>
      <c r="F2696" t="s">
        <v>163</v>
      </c>
      <c r="G2696" t="s">
        <v>163</v>
      </c>
      <c r="H2696" t="s">
        <v>163</v>
      </c>
      <c r="I2696" t="s">
        <v>163</v>
      </c>
      <c r="J2696" t="s">
        <v>163</v>
      </c>
      <c r="K2696" t="s">
        <v>163</v>
      </c>
      <c r="L2696" t="s">
        <v>163</v>
      </c>
      <c r="M2696" t="s">
        <v>163</v>
      </c>
      <c r="N2696" t="s">
        <v>163</v>
      </c>
      <c r="O2696" t="s">
        <v>163</v>
      </c>
      <c r="P2696" t="s">
        <v>163</v>
      </c>
      <c r="Q2696" s="80" t="s">
        <v>163</v>
      </c>
      <c r="R2696" s="79"/>
      <c r="T2696" t="s">
        <v>163</v>
      </c>
      <c r="U2696" t="s">
        <v>163</v>
      </c>
      <c r="V2696" t="s">
        <v>163</v>
      </c>
    </row>
    <row r="2697" spans="2:22" x14ac:dyDescent="0.35">
      <c r="B2697" t="s">
        <v>163</v>
      </c>
      <c r="C2697" s="79" t="s">
        <v>163</v>
      </c>
      <c r="E2697" t="s">
        <v>163</v>
      </c>
      <c r="F2697" t="s">
        <v>163</v>
      </c>
      <c r="G2697" t="s">
        <v>163</v>
      </c>
      <c r="H2697" t="s">
        <v>163</v>
      </c>
      <c r="I2697" t="s">
        <v>163</v>
      </c>
      <c r="J2697" t="s">
        <v>163</v>
      </c>
      <c r="K2697" t="s">
        <v>163</v>
      </c>
      <c r="L2697" t="s">
        <v>163</v>
      </c>
      <c r="M2697" t="s">
        <v>163</v>
      </c>
      <c r="N2697" t="s">
        <v>163</v>
      </c>
      <c r="O2697" t="s">
        <v>163</v>
      </c>
      <c r="P2697" t="s">
        <v>163</v>
      </c>
      <c r="Q2697" s="80" t="s">
        <v>163</v>
      </c>
      <c r="R2697" s="79"/>
      <c r="T2697" t="s">
        <v>163</v>
      </c>
      <c r="U2697" t="s">
        <v>163</v>
      </c>
      <c r="V2697" t="s">
        <v>163</v>
      </c>
    </row>
    <row r="2698" spans="2:22" x14ac:dyDescent="0.35">
      <c r="B2698" t="s">
        <v>163</v>
      </c>
      <c r="C2698" s="79" t="s">
        <v>163</v>
      </c>
      <c r="E2698" t="s">
        <v>163</v>
      </c>
      <c r="F2698" t="s">
        <v>163</v>
      </c>
      <c r="G2698" t="s">
        <v>163</v>
      </c>
      <c r="H2698" t="s">
        <v>163</v>
      </c>
      <c r="I2698" t="s">
        <v>163</v>
      </c>
      <c r="J2698" t="s">
        <v>163</v>
      </c>
      <c r="K2698" t="s">
        <v>163</v>
      </c>
      <c r="L2698" t="s">
        <v>163</v>
      </c>
      <c r="M2698" t="s">
        <v>163</v>
      </c>
      <c r="N2698" t="s">
        <v>163</v>
      </c>
      <c r="O2698" t="s">
        <v>163</v>
      </c>
      <c r="P2698" t="s">
        <v>163</v>
      </c>
      <c r="Q2698" s="80" t="s">
        <v>163</v>
      </c>
      <c r="R2698" s="79"/>
      <c r="T2698" t="s">
        <v>163</v>
      </c>
      <c r="U2698" t="s">
        <v>163</v>
      </c>
      <c r="V2698" t="s">
        <v>163</v>
      </c>
    </row>
    <row r="2699" spans="2:22" x14ac:dyDescent="0.35">
      <c r="B2699" t="s">
        <v>163</v>
      </c>
      <c r="C2699" s="79" t="s">
        <v>163</v>
      </c>
      <c r="E2699" t="s">
        <v>163</v>
      </c>
      <c r="F2699" t="s">
        <v>163</v>
      </c>
      <c r="G2699" t="s">
        <v>163</v>
      </c>
      <c r="H2699" t="s">
        <v>163</v>
      </c>
      <c r="I2699" t="s">
        <v>163</v>
      </c>
      <c r="J2699" t="s">
        <v>163</v>
      </c>
      <c r="K2699" t="s">
        <v>163</v>
      </c>
      <c r="L2699" t="s">
        <v>163</v>
      </c>
      <c r="M2699" t="s">
        <v>163</v>
      </c>
      <c r="N2699" t="s">
        <v>163</v>
      </c>
      <c r="O2699" t="s">
        <v>163</v>
      </c>
      <c r="P2699" t="s">
        <v>163</v>
      </c>
      <c r="Q2699" s="80" t="s">
        <v>163</v>
      </c>
      <c r="R2699" s="79"/>
      <c r="T2699" t="s">
        <v>163</v>
      </c>
      <c r="U2699" t="s">
        <v>163</v>
      </c>
      <c r="V2699" t="s">
        <v>163</v>
      </c>
    </row>
    <row r="2700" spans="2:22" x14ac:dyDescent="0.35">
      <c r="B2700" t="s">
        <v>163</v>
      </c>
      <c r="C2700" s="79" t="s">
        <v>163</v>
      </c>
      <c r="E2700" t="s">
        <v>163</v>
      </c>
      <c r="F2700" t="s">
        <v>163</v>
      </c>
      <c r="G2700" t="s">
        <v>163</v>
      </c>
      <c r="H2700" t="s">
        <v>163</v>
      </c>
      <c r="I2700" t="s">
        <v>163</v>
      </c>
      <c r="J2700" t="s">
        <v>163</v>
      </c>
      <c r="K2700" t="s">
        <v>163</v>
      </c>
      <c r="L2700" t="s">
        <v>163</v>
      </c>
      <c r="M2700" t="s">
        <v>163</v>
      </c>
      <c r="N2700" t="s">
        <v>163</v>
      </c>
      <c r="O2700" t="s">
        <v>163</v>
      </c>
      <c r="P2700" t="s">
        <v>163</v>
      </c>
      <c r="Q2700" s="80" t="s">
        <v>163</v>
      </c>
      <c r="R2700" s="79"/>
      <c r="T2700" t="s">
        <v>163</v>
      </c>
      <c r="U2700" t="s">
        <v>163</v>
      </c>
      <c r="V2700" t="s">
        <v>163</v>
      </c>
    </row>
    <row r="2701" spans="2:22" x14ac:dyDescent="0.35">
      <c r="B2701" t="s">
        <v>163</v>
      </c>
      <c r="C2701" s="79" t="s">
        <v>163</v>
      </c>
      <c r="E2701" t="s">
        <v>163</v>
      </c>
      <c r="F2701" t="s">
        <v>163</v>
      </c>
      <c r="G2701" t="s">
        <v>163</v>
      </c>
      <c r="H2701" t="s">
        <v>163</v>
      </c>
      <c r="I2701" t="s">
        <v>163</v>
      </c>
      <c r="J2701" t="s">
        <v>163</v>
      </c>
      <c r="K2701" t="s">
        <v>163</v>
      </c>
      <c r="L2701" t="s">
        <v>163</v>
      </c>
      <c r="M2701" t="s">
        <v>163</v>
      </c>
      <c r="N2701" t="s">
        <v>163</v>
      </c>
      <c r="O2701" t="s">
        <v>163</v>
      </c>
      <c r="P2701" t="s">
        <v>163</v>
      </c>
      <c r="Q2701" s="80" t="s">
        <v>163</v>
      </c>
      <c r="R2701" s="79"/>
      <c r="T2701" t="s">
        <v>163</v>
      </c>
      <c r="U2701" t="s">
        <v>163</v>
      </c>
      <c r="V2701" t="s">
        <v>163</v>
      </c>
    </row>
    <row r="2702" spans="2:22" x14ac:dyDescent="0.35">
      <c r="B2702" t="s">
        <v>163</v>
      </c>
      <c r="C2702" s="79" t="s">
        <v>163</v>
      </c>
      <c r="E2702" t="s">
        <v>163</v>
      </c>
      <c r="F2702" t="s">
        <v>163</v>
      </c>
      <c r="G2702" t="s">
        <v>163</v>
      </c>
      <c r="H2702" t="s">
        <v>163</v>
      </c>
      <c r="I2702" t="s">
        <v>163</v>
      </c>
      <c r="J2702" t="s">
        <v>163</v>
      </c>
      <c r="K2702" t="s">
        <v>163</v>
      </c>
      <c r="L2702" t="s">
        <v>163</v>
      </c>
      <c r="M2702" t="s">
        <v>163</v>
      </c>
      <c r="N2702" t="s">
        <v>163</v>
      </c>
      <c r="O2702" t="s">
        <v>163</v>
      </c>
      <c r="P2702" t="s">
        <v>163</v>
      </c>
      <c r="Q2702" s="80" t="s">
        <v>163</v>
      </c>
      <c r="R2702" s="79"/>
      <c r="T2702" t="s">
        <v>163</v>
      </c>
      <c r="U2702" t="s">
        <v>163</v>
      </c>
      <c r="V2702" t="s">
        <v>163</v>
      </c>
    </row>
    <row r="2703" spans="2:22" x14ac:dyDescent="0.35">
      <c r="B2703" t="s">
        <v>163</v>
      </c>
      <c r="C2703" s="79" t="s">
        <v>163</v>
      </c>
      <c r="E2703" t="s">
        <v>163</v>
      </c>
      <c r="F2703" t="s">
        <v>163</v>
      </c>
      <c r="G2703" t="s">
        <v>163</v>
      </c>
      <c r="H2703" t="s">
        <v>163</v>
      </c>
      <c r="I2703" t="s">
        <v>163</v>
      </c>
      <c r="J2703" t="s">
        <v>163</v>
      </c>
      <c r="K2703" t="s">
        <v>163</v>
      </c>
      <c r="L2703" t="s">
        <v>163</v>
      </c>
      <c r="M2703" t="s">
        <v>163</v>
      </c>
      <c r="N2703" t="s">
        <v>163</v>
      </c>
      <c r="O2703" t="s">
        <v>163</v>
      </c>
      <c r="P2703" t="s">
        <v>163</v>
      </c>
      <c r="Q2703" s="80" t="s">
        <v>163</v>
      </c>
      <c r="R2703" s="79"/>
      <c r="T2703" t="s">
        <v>163</v>
      </c>
      <c r="U2703" t="s">
        <v>163</v>
      </c>
      <c r="V2703" t="s">
        <v>163</v>
      </c>
    </row>
    <row r="2704" spans="2:22" x14ac:dyDescent="0.35">
      <c r="B2704" t="s">
        <v>163</v>
      </c>
      <c r="C2704" s="79" t="s">
        <v>163</v>
      </c>
      <c r="E2704" t="s">
        <v>163</v>
      </c>
      <c r="F2704" t="s">
        <v>163</v>
      </c>
      <c r="G2704" t="s">
        <v>163</v>
      </c>
      <c r="H2704" t="s">
        <v>163</v>
      </c>
      <c r="I2704" t="s">
        <v>163</v>
      </c>
      <c r="J2704" t="s">
        <v>163</v>
      </c>
      <c r="K2704" t="s">
        <v>163</v>
      </c>
      <c r="L2704" t="s">
        <v>163</v>
      </c>
      <c r="M2704" t="s">
        <v>163</v>
      </c>
      <c r="N2704" t="s">
        <v>163</v>
      </c>
      <c r="O2704" t="s">
        <v>163</v>
      </c>
      <c r="P2704" t="s">
        <v>163</v>
      </c>
      <c r="Q2704" s="80" t="s">
        <v>163</v>
      </c>
      <c r="R2704" s="79"/>
      <c r="T2704" t="s">
        <v>163</v>
      </c>
      <c r="U2704" t="s">
        <v>163</v>
      </c>
      <c r="V2704" t="s">
        <v>163</v>
      </c>
    </row>
    <row r="2705" spans="2:22" x14ac:dyDescent="0.35">
      <c r="B2705" t="s">
        <v>163</v>
      </c>
      <c r="C2705" s="79" t="s">
        <v>163</v>
      </c>
      <c r="E2705" t="s">
        <v>163</v>
      </c>
      <c r="F2705" t="s">
        <v>163</v>
      </c>
      <c r="G2705" t="s">
        <v>163</v>
      </c>
      <c r="H2705" t="s">
        <v>163</v>
      </c>
      <c r="I2705" t="s">
        <v>163</v>
      </c>
      <c r="J2705" t="s">
        <v>163</v>
      </c>
      <c r="K2705" t="s">
        <v>163</v>
      </c>
      <c r="L2705" t="s">
        <v>163</v>
      </c>
      <c r="M2705" t="s">
        <v>163</v>
      </c>
      <c r="N2705" t="s">
        <v>163</v>
      </c>
      <c r="O2705" t="s">
        <v>163</v>
      </c>
      <c r="P2705" t="s">
        <v>163</v>
      </c>
      <c r="Q2705" s="80" t="s">
        <v>163</v>
      </c>
      <c r="R2705" s="79"/>
      <c r="T2705" t="s">
        <v>163</v>
      </c>
      <c r="U2705" t="s">
        <v>163</v>
      </c>
      <c r="V2705" t="s">
        <v>163</v>
      </c>
    </row>
    <row r="2706" spans="2:22" x14ac:dyDescent="0.35">
      <c r="B2706" t="s">
        <v>163</v>
      </c>
      <c r="C2706" s="79" t="s">
        <v>163</v>
      </c>
      <c r="E2706" t="s">
        <v>163</v>
      </c>
      <c r="F2706" t="s">
        <v>163</v>
      </c>
      <c r="G2706" t="s">
        <v>163</v>
      </c>
      <c r="H2706" t="s">
        <v>163</v>
      </c>
      <c r="I2706" t="s">
        <v>163</v>
      </c>
      <c r="J2706" t="s">
        <v>163</v>
      </c>
      <c r="K2706" t="s">
        <v>163</v>
      </c>
      <c r="L2706" t="s">
        <v>163</v>
      </c>
      <c r="M2706" t="s">
        <v>163</v>
      </c>
      <c r="N2706" t="s">
        <v>163</v>
      </c>
      <c r="O2706" t="s">
        <v>163</v>
      </c>
      <c r="P2706" t="s">
        <v>163</v>
      </c>
      <c r="Q2706" s="80" t="s">
        <v>163</v>
      </c>
      <c r="R2706" s="79"/>
      <c r="T2706" t="s">
        <v>163</v>
      </c>
      <c r="U2706" t="s">
        <v>163</v>
      </c>
      <c r="V2706" t="s">
        <v>163</v>
      </c>
    </row>
    <row r="2707" spans="2:22" x14ac:dyDescent="0.35">
      <c r="B2707" t="s">
        <v>163</v>
      </c>
      <c r="C2707" s="79" t="s">
        <v>163</v>
      </c>
      <c r="E2707" t="s">
        <v>163</v>
      </c>
      <c r="F2707" t="s">
        <v>163</v>
      </c>
      <c r="G2707" t="s">
        <v>163</v>
      </c>
      <c r="H2707" t="s">
        <v>163</v>
      </c>
      <c r="I2707" t="s">
        <v>163</v>
      </c>
      <c r="J2707" t="s">
        <v>163</v>
      </c>
      <c r="K2707" t="s">
        <v>163</v>
      </c>
      <c r="L2707" t="s">
        <v>163</v>
      </c>
      <c r="M2707" t="s">
        <v>163</v>
      </c>
      <c r="N2707" t="s">
        <v>163</v>
      </c>
      <c r="O2707" t="s">
        <v>163</v>
      </c>
      <c r="P2707" t="s">
        <v>163</v>
      </c>
      <c r="Q2707" s="80" t="s">
        <v>163</v>
      </c>
      <c r="R2707" s="79"/>
      <c r="T2707" t="s">
        <v>163</v>
      </c>
      <c r="U2707" t="s">
        <v>163</v>
      </c>
      <c r="V2707" t="s">
        <v>163</v>
      </c>
    </row>
    <row r="2708" spans="2:22" x14ac:dyDescent="0.35">
      <c r="B2708" t="s">
        <v>163</v>
      </c>
      <c r="C2708" s="79" t="s">
        <v>163</v>
      </c>
      <c r="E2708" t="s">
        <v>163</v>
      </c>
      <c r="F2708" t="s">
        <v>163</v>
      </c>
      <c r="G2708" t="s">
        <v>163</v>
      </c>
      <c r="H2708" t="s">
        <v>163</v>
      </c>
      <c r="I2708" t="s">
        <v>163</v>
      </c>
      <c r="J2708" t="s">
        <v>163</v>
      </c>
      <c r="K2708" t="s">
        <v>163</v>
      </c>
      <c r="L2708" t="s">
        <v>163</v>
      </c>
      <c r="M2708" t="s">
        <v>163</v>
      </c>
      <c r="N2708" t="s">
        <v>163</v>
      </c>
      <c r="O2708" t="s">
        <v>163</v>
      </c>
      <c r="P2708" t="s">
        <v>163</v>
      </c>
      <c r="Q2708" s="80" t="s">
        <v>163</v>
      </c>
      <c r="R2708" s="79"/>
      <c r="T2708" t="s">
        <v>163</v>
      </c>
      <c r="U2708" t="s">
        <v>163</v>
      </c>
      <c r="V2708" t="s">
        <v>163</v>
      </c>
    </row>
    <row r="2709" spans="2:22" x14ac:dyDescent="0.35">
      <c r="B2709" t="s">
        <v>163</v>
      </c>
      <c r="C2709" s="79" t="s">
        <v>163</v>
      </c>
      <c r="E2709" t="s">
        <v>163</v>
      </c>
      <c r="F2709" t="s">
        <v>163</v>
      </c>
      <c r="G2709" t="s">
        <v>163</v>
      </c>
      <c r="H2709" t="s">
        <v>163</v>
      </c>
      <c r="I2709" t="s">
        <v>163</v>
      </c>
      <c r="J2709" t="s">
        <v>163</v>
      </c>
      <c r="K2709" t="s">
        <v>163</v>
      </c>
      <c r="L2709" t="s">
        <v>163</v>
      </c>
      <c r="M2709" t="s">
        <v>163</v>
      </c>
      <c r="N2709" t="s">
        <v>163</v>
      </c>
      <c r="O2709" t="s">
        <v>163</v>
      </c>
      <c r="P2709" t="s">
        <v>163</v>
      </c>
      <c r="Q2709" s="80" t="s">
        <v>163</v>
      </c>
      <c r="R2709" s="79"/>
      <c r="T2709" t="s">
        <v>163</v>
      </c>
      <c r="U2709" t="s">
        <v>163</v>
      </c>
      <c r="V2709" t="s">
        <v>163</v>
      </c>
    </row>
    <row r="2710" spans="2:22" x14ac:dyDescent="0.35">
      <c r="B2710" t="s">
        <v>163</v>
      </c>
      <c r="C2710" s="79" t="s">
        <v>163</v>
      </c>
      <c r="E2710" t="s">
        <v>163</v>
      </c>
      <c r="F2710" t="s">
        <v>163</v>
      </c>
      <c r="G2710" t="s">
        <v>163</v>
      </c>
      <c r="H2710" t="s">
        <v>163</v>
      </c>
      <c r="I2710" t="s">
        <v>163</v>
      </c>
      <c r="J2710" t="s">
        <v>163</v>
      </c>
      <c r="K2710" t="s">
        <v>163</v>
      </c>
      <c r="L2710" t="s">
        <v>163</v>
      </c>
      <c r="M2710" t="s">
        <v>163</v>
      </c>
      <c r="N2710" t="s">
        <v>163</v>
      </c>
      <c r="O2710" t="s">
        <v>163</v>
      </c>
      <c r="P2710" t="s">
        <v>163</v>
      </c>
      <c r="Q2710" s="80" t="s">
        <v>163</v>
      </c>
      <c r="R2710" s="79"/>
      <c r="T2710" t="s">
        <v>163</v>
      </c>
      <c r="U2710" t="s">
        <v>163</v>
      </c>
      <c r="V2710" t="s">
        <v>163</v>
      </c>
    </row>
    <row r="2711" spans="2:22" x14ac:dyDescent="0.35">
      <c r="B2711" t="s">
        <v>163</v>
      </c>
      <c r="C2711" s="79" t="s">
        <v>163</v>
      </c>
      <c r="E2711" t="s">
        <v>163</v>
      </c>
      <c r="F2711" t="s">
        <v>163</v>
      </c>
      <c r="G2711" t="s">
        <v>163</v>
      </c>
      <c r="H2711" t="s">
        <v>163</v>
      </c>
      <c r="I2711" t="s">
        <v>163</v>
      </c>
      <c r="J2711" t="s">
        <v>163</v>
      </c>
      <c r="K2711" t="s">
        <v>163</v>
      </c>
      <c r="L2711" t="s">
        <v>163</v>
      </c>
      <c r="M2711" t="s">
        <v>163</v>
      </c>
      <c r="N2711" t="s">
        <v>163</v>
      </c>
      <c r="O2711" t="s">
        <v>163</v>
      </c>
      <c r="P2711" t="s">
        <v>163</v>
      </c>
      <c r="Q2711" s="80" t="s">
        <v>163</v>
      </c>
      <c r="R2711" s="79"/>
      <c r="T2711" t="s">
        <v>163</v>
      </c>
      <c r="U2711" t="s">
        <v>163</v>
      </c>
      <c r="V2711" t="s">
        <v>163</v>
      </c>
    </row>
    <row r="2712" spans="2:22" x14ac:dyDescent="0.35">
      <c r="B2712" t="s">
        <v>163</v>
      </c>
      <c r="C2712" s="79" t="s">
        <v>163</v>
      </c>
      <c r="E2712" t="s">
        <v>163</v>
      </c>
      <c r="F2712" t="s">
        <v>163</v>
      </c>
      <c r="G2712" t="s">
        <v>163</v>
      </c>
      <c r="H2712" t="s">
        <v>163</v>
      </c>
      <c r="I2712" t="s">
        <v>163</v>
      </c>
      <c r="J2712" t="s">
        <v>163</v>
      </c>
      <c r="K2712" t="s">
        <v>163</v>
      </c>
      <c r="L2712" t="s">
        <v>163</v>
      </c>
      <c r="M2712" t="s">
        <v>163</v>
      </c>
      <c r="N2712" t="s">
        <v>163</v>
      </c>
      <c r="O2712" t="s">
        <v>163</v>
      </c>
      <c r="P2712" t="s">
        <v>163</v>
      </c>
      <c r="Q2712" s="80" t="s">
        <v>163</v>
      </c>
      <c r="R2712" s="79"/>
      <c r="T2712" t="s">
        <v>163</v>
      </c>
      <c r="U2712" t="s">
        <v>163</v>
      </c>
      <c r="V2712" t="s">
        <v>163</v>
      </c>
    </row>
    <row r="2713" spans="2:22" x14ac:dyDescent="0.35">
      <c r="B2713" t="s">
        <v>163</v>
      </c>
      <c r="C2713" s="79" t="s">
        <v>163</v>
      </c>
      <c r="E2713" t="s">
        <v>163</v>
      </c>
      <c r="F2713" t="s">
        <v>163</v>
      </c>
      <c r="G2713" t="s">
        <v>163</v>
      </c>
      <c r="H2713" t="s">
        <v>163</v>
      </c>
      <c r="I2713" t="s">
        <v>163</v>
      </c>
      <c r="J2713" t="s">
        <v>163</v>
      </c>
      <c r="K2713" t="s">
        <v>163</v>
      </c>
      <c r="L2713" t="s">
        <v>163</v>
      </c>
      <c r="M2713" t="s">
        <v>163</v>
      </c>
      <c r="N2713" t="s">
        <v>163</v>
      </c>
      <c r="O2713" t="s">
        <v>163</v>
      </c>
      <c r="P2713" t="s">
        <v>163</v>
      </c>
      <c r="Q2713" s="80" t="s">
        <v>163</v>
      </c>
      <c r="R2713" s="79"/>
      <c r="T2713" t="s">
        <v>163</v>
      </c>
      <c r="U2713" t="s">
        <v>163</v>
      </c>
      <c r="V2713" t="s">
        <v>163</v>
      </c>
    </row>
    <row r="2714" spans="2:22" x14ac:dyDescent="0.35">
      <c r="B2714" t="s">
        <v>163</v>
      </c>
      <c r="C2714" s="79" t="s">
        <v>163</v>
      </c>
      <c r="E2714" t="s">
        <v>163</v>
      </c>
      <c r="F2714" t="s">
        <v>163</v>
      </c>
      <c r="G2714" t="s">
        <v>163</v>
      </c>
      <c r="H2714" t="s">
        <v>163</v>
      </c>
      <c r="I2714" t="s">
        <v>163</v>
      </c>
      <c r="J2714" t="s">
        <v>163</v>
      </c>
      <c r="K2714" t="s">
        <v>163</v>
      </c>
      <c r="L2714" t="s">
        <v>163</v>
      </c>
      <c r="M2714" t="s">
        <v>163</v>
      </c>
      <c r="N2714" t="s">
        <v>163</v>
      </c>
      <c r="O2714" t="s">
        <v>163</v>
      </c>
      <c r="P2714" t="s">
        <v>163</v>
      </c>
      <c r="Q2714" s="80" t="s">
        <v>163</v>
      </c>
      <c r="R2714" s="79"/>
      <c r="T2714" t="s">
        <v>163</v>
      </c>
      <c r="U2714" t="s">
        <v>163</v>
      </c>
      <c r="V2714" t="s">
        <v>163</v>
      </c>
    </row>
    <row r="2715" spans="2:22" x14ac:dyDescent="0.35">
      <c r="B2715" t="s">
        <v>163</v>
      </c>
      <c r="C2715" s="79" t="s">
        <v>163</v>
      </c>
      <c r="E2715" t="s">
        <v>163</v>
      </c>
      <c r="F2715" t="s">
        <v>163</v>
      </c>
      <c r="G2715" t="s">
        <v>163</v>
      </c>
      <c r="H2715" t="s">
        <v>163</v>
      </c>
      <c r="I2715" t="s">
        <v>163</v>
      </c>
      <c r="J2715" t="s">
        <v>163</v>
      </c>
      <c r="K2715" t="s">
        <v>163</v>
      </c>
      <c r="L2715" t="s">
        <v>163</v>
      </c>
      <c r="M2715" t="s">
        <v>163</v>
      </c>
      <c r="N2715" t="s">
        <v>163</v>
      </c>
      <c r="O2715" t="s">
        <v>163</v>
      </c>
      <c r="P2715" t="s">
        <v>163</v>
      </c>
      <c r="Q2715" s="80" t="s">
        <v>163</v>
      </c>
      <c r="R2715" s="79"/>
      <c r="T2715" t="s">
        <v>163</v>
      </c>
      <c r="U2715" t="s">
        <v>163</v>
      </c>
      <c r="V2715" t="s">
        <v>163</v>
      </c>
    </row>
    <row r="2716" spans="2:22" x14ac:dyDescent="0.35">
      <c r="B2716" t="s">
        <v>163</v>
      </c>
      <c r="C2716" s="79" t="s">
        <v>163</v>
      </c>
      <c r="E2716" t="s">
        <v>163</v>
      </c>
      <c r="F2716" t="s">
        <v>163</v>
      </c>
      <c r="G2716" t="s">
        <v>163</v>
      </c>
      <c r="H2716" t="s">
        <v>163</v>
      </c>
      <c r="I2716" t="s">
        <v>163</v>
      </c>
      <c r="J2716" t="s">
        <v>163</v>
      </c>
      <c r="K2716" t="s">
        <v>163</v>
      </c>
      <c r="L2716" t="s">
        <v>163</v>
      </c>
      <c r="M2716" t="s">
        <v>163</v>
      </c>
      <c r="N2716" t="s">
        <v>163</v>
      </c>
      <c r="O2716" t="s">
        <v>163</v>
      </c>
      <c r="P2716" t="s">
        <v>163</v>
      </c>
      <c r="Q2716" s="80" t="s">
        <v>163</v>
      </c>
      <c r="R2716" s="79"/>
      <c r="T2716" t="s">
        <v>163</v>
      </c>
      <c r="U2716" t="s">
        <v>163</v>
      </c>
      <c r="V2716" t="s">
        <v>163</v>
      </c>
    </row>
    <row r="2717" spans="2:22" x14ac:dyDescent="0.35">
      <c r="B2717" t="s">
        <v>163</v>
      </c>
      <c r="C2717" s="79" t="s">
        <v>163</v>
      </c>
      <c r="E2717" t="s">
        <v>163</v>
      </c>
      <c r="F2717" t="s">
        <v>163</v>
      </c>
      <c r="G2717" t="s">
        <v>163</v>
      </c>
      <c r="H2717" t="s">
        <v>163</v>
      </c>
      <c r="I2717" t="s">
        <v>163</v>
      </c>
      <c r="J2717" t="s">
        <v>163</v>
      </c>
      <c r="K2717" t="s">
        <v>163</v>
      </c>
      <c r="L2717" t="s">
        <v>163</v>
      </c>
      <c r="M2717" t="s">
        <v>163</v>
      </c>
      <c r="N2717" t="s">
        <v>163</v>
      </c>
      <c r="O2717" t="s">
        <v>163</v>
      </c>
      <c r="P2717" t="s">
        <v>163</v>
      </c>
      <c r="Q2717" s="80" t="s">
        <v>163</v>
      </c>
      <c r="R2717" s="79"/>
      <c r="T2717" t="s">
        <v>163</v>
      </c>
      <c r="U2717" t="s">
        <v>163</v>
      </c>
      <c r="V2717" t="s">
        <v>163</v>
      </c>
    </row>
    <row r="2718" spans="2:22" x14ac:dyDescent="0.35">
      <c r="B2718" t="s">
        <v>163</v>
      </c>
      <c r="C2718" s="79" t="s">
        <v>163</v>
      </c>
      <c r="E2718" t="s">
        <v>163</v>
      </c>
      <c r="F2718" t="s">
        <v>163</v>
      </c>
      <c r="G2718" t="s">
        <v>163</v>
      </c>
      <c r="H2718" t="s">
        <v>163</v>
      </c>
      <c r="I2718" t="s">
        <v>163</v>
      </c>
      <c r="J2718" t="s">
        <v>163</v>
      </c>
      <c r="K2718" t="s">
        <v>163</v>
      </c>
      <c r="L2718" t="s">
        <v>163</v>
      </c>
      <c r="M2718" t="s">
        <v>163</v>
      </c>
      <c r="N2718" t="s">
        <v>163</v>
      </c>
      <c r="O2718" t="s">
        <v>163</v>
      </c>
      <c r="P2718" t="s">
        <v>163</v>
      </c>
      <c r="Q2718" s="80" t="s">
        <v>163</v>
      </c>
      <c r="R2718" s="79"/>
      <c r="T2718" t="s">
        <v>163</v>
      </c>
      <c r="U2718" t="s">
        <v>163</v>
      </c>
      <c r="V2718" t="s">
        <v>163</v>
      </c>
    </row>
    <row r="2719" spans="2:22" x14ac:dyDescent="0.35">
      <c r="B2719" t="s">
        <v>163</v>
      </c>
      <c r="C2719" s="79" t="s">
        <v>163</v>
      </c>
      <c r="E2719" t="s">
        <v>163</v>
      </c>
      <c r="F2719" t="s">
        <v>163</v>
      </c>
      <c r="G2719" t="s">
        <v>163</v>
      </c>
      <c r="H2719" t="s">
        <v>163</v>
      </c>
      <c r="I2719" t="s">
        <v>163</v>
      </c>
      <c r="J2719" t="s">
        <v>163</v>
      </c>
      <c r="K2719" t="s">
        <v>163</v>
      </c>
      <c r="L2719" t="s">
        <v>163</v>
      </c>
      <c r="M2719" t="s">
        <v>163</v>
      </c>
      <c r="N2719" t="s">
        <v>163</v>
      </c>
      <c r="O2719" t="s">
        <v>163</v>
      </c>
      <c r="P2719" t="s">
        <v>163</v>
      </c>
      <c r="Q2719" s="80" t="s">
        <v>163</v>
      </c>
      <c r="R2719" s="79"/>
      <c r="T2719" t="s">
        <v>163</v>
      </c>
      <c r="U2719" t="s">
        <v>163</v>
      </c>
      <c r="V2719" t="s">
        <v>163</v>
      </c>
    </row>
    <row r="2720" spans="2:22" x14ac:dyDescent="0.35">
      <c r="B2720" t="s">
        <v>163</v>
      </c>
      <c r="C2720" s="79" t="s">
        <v>163</v>
      </c>
      <c r="E2720" t="s">
        <v>163</v>
      </c>
      <c r="F2720" t="s">
        <v>163</v>
      </c>
      <c r="G2720" t="s">
        <v>163</v>
      </c>
      <c r="H2720" t="s">
        <v>163</v>
      </c>
      <c r="I2720" t="s">
        <v>163</v>
      </c>
      <c r="J2720" t="s">
        <v>163</v>
      </c>
      <c r="K2720" t="s">
        <v>163</v>
      </c>
      <c r="L2720" t="s">
        <v>163</v>
      </c>
      <c r="M2720" t="s">
        <v>163</v>
      </c>
      <c r="N2720" t="s">
        <v>163</v>
      </c>
      <c r="O2720" t="s">
        <v>163</v>
      </c>
      <c r="P2720" t="s">
        <v>163</v>
      </c>
      <c r="Q2720" s="80" t="s">
        <v>163</v>
      </c>
      <c r="R2720" s="79"/>
      <c r="T2720" t="s">
        <v>163</v>
      </c>
      <c r="U2720" t="s">
        <v>163</v>
      </c>
      <c r="V2720" t="s">
        <v>163</v>
      </c>
    </row>
    <row r="2721" spans="2:22" x14ac:dyDescent="0.35">
      <c r="B2721" t="s">
        <v>163</v>
      </c>
      <c r="C2721" s="79" t="s">
        <v>163</v>
      </c>
      <c r="E2721" t="s">
        <v>163</v>
      </c>
      <c r="F2721" t="s">
        <v>163</v>
      </c>
      <c r="G2721" t="s">
        <v>163</v>
      </c>
      <c r="H2721" t="s">
        <v>163</v>
      </c>
      <c r="I2721" t="s">
        <v>163</v>
      </c>
      <c r="J2721" t="s">
        <v>163</v>
      </c>
      <c r="K2721" t="s">
        <v>163</v>
      </c>
      <c r="L2721" t="s">
        <v>163</v>
      </c>
      <c r="M2721" t="s">
        <v>163</v>
      </c>
      <c r="N2721" t="s">
        <v>163</v>
      </c>
      <c r="O2721" t="s">
        <v>163</v>
      </c>
      <c r="P2721" t="s">
        <v>163</v>
      </c>
      <c r="Q2721" s="80" t="s">
        <v>163</v>
      </c>
      <c r="R2721" s="79"/>
      <c r="T2721" t="s">
        <v>163</v>
      </c>
      <c r="U2721" t="s">
        <v>163</v>
      </c>
      <c r="V2721" t="s">
        <v>163</v>
      </c>
    </row>
    <row r="2722" spans="2:22" x14ac:dyDescent="0.35">
      <c r="B2722" t="s">
        <v>163</v>
      </c>
      <c r="C2722" s="79" t="s">
        <v>163</v>
      </c>
      <c r="E2722" t="s">
        <v>163</v>
      </c>
      <c r="F2722" t="s">
        <v>163</v>
      </c>
      <c r="G2722" t="s">
        <v>163</v>
      </c>
      <c r="H2722" t="s">
        <v>163</v>
      </c>
      <c r="I2722" t="s">
        <v>163</v>
      </c>
      <c r="J2722" t="s">
        <v>163</v>
      </c>
      <c r="K2722" t="s">
        <v>163</v>
      </c>
      <c r="L2722" t="s">
        <v>163</v>
      </c>
      <c r="M2722" t="s">
        <v>163</v>
      </c>
      <c r="N2722" t="s">
        <v>163</v>
      </c>
      <c r="O2722" t="s">
        <v>163</v>
      </c>
      <c r="P2722" t="s">
        <v>163</v>
      </c>
      <c r="Q2722" s="80" t="s">
        <v>163</v>
      </c>
      <c r="R2722" s="79"/>
      <c r="T2722" t="s">
        <v>163</v>
      </c>
      <c r="U2722" t="s">
        <v>163</v>
      </c>
      <c r="V2722" t="s">
        <v>163</v>
      </c>
    </row>
    <row r="2723" spans="2:22" x14ac:dyDescent="0.35">
      <c r="B2723" t="s">
        <v>163</v>
      </c>
      <c r="C2723" s="79" t="s">
        <v>163</v>
      </c>
      <c r="E2723" t="s">
        <v>163</v>
      </c>
      <c r="F2723" t="s">
        <v>163</v>
      </c>
      <c r="G2723" t="s">
        <v>163</v>
      </c>
      <c r="H2723" t="s">
        <v>163</v>
      </c>
      <c r="I2723" t="s">
        <v>163</v>
      </c>
      <c r="J2723" t="s">
        <v>163</v>
      </c>
      <c r="K2723" t="s">
        <v>163</v>
      </c>
      <c r="L2723" t="s">
        <v>163</v>
      </c>
      <c r="M2723" t="s">
        <v>163</v>
      </c>
      <c r="N2723" t="s">
        <v>163</v>
      </c>
      <c r="O2723" t="s">
        <v>163</v>
      </c>
      <c r="P2723" t="s">
        <v>163</v>
      </c>
      <c r="Q2723" s="80" t="s">
        <v>163</v>
      </c>
      <c r="R2723" s="79"/>
      <c r="T2723" t="s">
        <v>163</v>
      </c>
      <c r="U2723" t="s">
        <v>163</v>
      </c>
      <c r="V2723" t="s">
        <v>163</v>
      </c>
    </row>
    <row r="2724" spans="2:22" x14ac:dyDescent="0.35">
      <c r="B2724" t="s">
        <v>163</v>
      </c>
      <c r="C2724" s="79" t="s">
        <v>163</v>
      </c>
      <c r="E2724" t="s">
        <v>163</v>
      </c>
      <c r="F2724" t="s">
        <v>163</v>
      </c>
      <c r="G2724" t="s">
        <v>163</v>
      </c>
      <c r="H2724" t="s">
        <v>163</v>
      </c>
      <c r="I2724" t="s">
        <v>163</v>
      </c>
      <c r="J2724" t="s">
        <v>163</v>
      </c>
      <c r="K2724" t="s">
        <v>163</v>
      </c>
      <c r="L2724" t="s">
        <v>163</v>
      </c>
      <c r="M2724" t="s">
        <v>163</v>
      </c>
      <c r="N2724" t="s">
        <v>163</v>
      </c>
      <c r="O2724" t="s">
        <v>163</v>
      </c>
      <c r="P2724" t="s">
        <v>163</v>
      </c>
      <c r="Q2724" s="80" t="s">
        <v>163</v>
      </c>
      <c r="R2724" s="79"/>
      <c r="T2724" t="s">
        <v>163</v>
      </c>
      <c r="U2724" t="s">
        <v>163</v>
      </c>
      <c r="V2724" t="s">
        <v>163</v>
      </c>
    </row>
    <row r="2725" spans="2:22" x14ac:dyDescent="0.35">
      <c r="B2725" t="s">
        <v>163</v>
      </c>
      <c r="C2725" s="79" t="s">
        <v>163</v>
      </c>
      <c r="E2725" t="s">
        <v>163</v>
      </c>
      <c r="F2725" t="s">
        <v>163</v>
      </c>
      <c r="G2725" t="s">
        <v>163</v>
      </c>
      <c r="H2725" t="s">
        <v>163</v>
      </c>
      <c r="I2725" t="s">
        <v>163</v>
      </c>
      <c r="J2725" t="s">
        <v>163</v>
      </c>
      <c r="K2725" t="s">
        <v>163</v>
      </c>
      <c r="L2725" t="s">
        <v>163</v>
      </c>
      <c r="M2725" t="s">
        <v>163</v>
      </c>
      <c r="N2725" t="s">
        <v>163</v>
      </c>
      <c r="O2725" t="s">
        <v>163</v>
      </c>
      <c r="P2725" t="s">
        <v>163</v>
      </c>
      <c r="Q2725" s="80" t="s">
        <v>163</v>
      </c>
      <c r="R2725" s="79"/>
      <c r="T2725" t="s">
        <v>163</v>
      </c>
      <c r="U2725" t="s">
        <v>163</v>
      </c>
      <c r="V2725" t="s">
        <v>163</v>
      </c>
    </row>
    <row r="2726" spans="2:22" x14ac:dyDescent="0.35">
      <c r="B2726" t="s">
        <v>163</v>
      </c>
      <c r="C2726" s="79" t="s">
        <v>163</v>
      </c>
      <c r="E2726" t="s">
        <v>163</v>
      </c>
      <c r="F2726" t="s">
        <v>163</v>
      </c>
      <c r="G2726" t="s">
        <v>163</v>
      </c>
      <c r="H2726" t="s">
        <v>163</v>
      </c>
      <c r="I2726" t="s">
        <v>163</v>
      </c>
      <c r="J2726" t="s">
        <v>163</v>
      </c>
      <c r="K2726" t="s">
        <v>163</v>
      </c>
      <c r="L2726" t="s">
        <v>163</v>
      </c>
      <c r="M2726" t="s">
        <v>163</v>
      </c>
      <c r="N2726" t="s">
        <v>163</v>
      </c>
      <c r="O2726" t="s">
        <v>163</v>
      </c>
      <c r="P2726" t="s">
        <v>163</v>
      </c>
      <c r="Q2726" s="80" t="s">
        <v>163</v>
      </c>
      <c r="R2726" s="79"/>
      <c r="T2726" t="s">
        <v>163</v>
      </c>
      <c r="U2726" t="s">
        <v>163</v>
      </c>
      <c r="V2726" t="s">
        <v>163</v>
      </c>
    </row>
    <row r="2727" spans="2:22" x14ac:dyDescent="0.35">
      <c r="B2727" t="s">
        <v>163</v>
      </c>
      <c r="C2727" s="79" t="s">
        <v>163</v>
      </c>
      <c r="E2727" t="s">
        <v>163</v>
      </c>
      <c r="F2727" t="s">
        <v>163</v>
      </c>
      <c r="G2727" t="s">
        <v>163</v>
      </c>
      <c r="H2727" t="s">
        <v>163</v>
      </c>
      <c r="I2727" t="s">
        <v>163</v>
      </c>
      <c r="J2727" t="s">
        <v>163</v>
      </c>
      <c r="K2727" t="s">
        <v>163</v>
      </c>
      <c r="L2727" t="s">
        <v>163</v>
      </c>
      <c r="M2727" t="s">
        <v>163</v>
      </c>
      <c r="N2727" t="s">
        <v>163</v>
      </c>
      <c r="O2727" t="s">
        <v>163</v>
      </c>
      <c r="P2727" t="s">
        <v>163</v>
      </c>
      <c r="Q2727" s="80" t="s">
        <v>163</v>
      </c>
      <c r="R2727" s="79"/>
      <c r="T2727" t="s">
        <v>163</v>
      </c>
      <c r="U2727" t="s">
        <v>163</v>
      </c>
      <c r="V2727" t="s">
        <v>163</v>
      </c>
    </row>
    <row r="2728" spans="2:22" x14ac:dyDescent="0.35">
      <c r="B2728" t="s">
        <v>163</v>
      </c>
      <c r="C2728" s="79" t="s">
        <v>163</v>
      </c>
      <c r="E2728" t="s">
        <v>163</v>
      </c>
      <c r="F2728" t="s">
        <v>163</v>
      </c>
      <c r="G2728" t="s">
        <v>163</v>
      </c>
      <c r="H2728" t="s">
        <v>163</v>
      </c>
      <c r="I2728" t="s">
        <v>163</v>
      </c>
      <c r="J2728" t="s">
        <v>163</v>
      </c>
      <c r="K2728" t="s">
        <v>163</v>
      </c>
      <c r="L2728" t="s">
        <v>163</v>
      </c>
      <c r="M2728" t="s">
        <v>163</v>
      </c>
      <c r="N2728" t="s">
        <v>163</v>
      </c>
      <c r="O2728" t="s">
        <v>163</v>
      </c>
      <c r="P2728" t="s">
        <v>163</v>
      </c>
      <c r="Q2728" s="80" t="s">
        <v>163</v>
      </c>
      <c r="R2728" s="79"/>
      <c r="T2728" t="s">
        <v>163</v>
      </c>
      <c r="U2728" t="s">
        <v>163</v>
      </c>
      <c r="V2728" t="s">
        <v>163</v>
      </c>
    </row>
    <row r="2729" spans="2:22" x14ac:dyDescent="0.35">
      <c r="B2729" t="s">
        <v>163</v>
      </c>
      <c r="C2729" s="79" t="s">
        <v>163</v>
      </c>
      <c r="E2729" t="s">
        <v>163</v>
      </c>
      <c r="F2729" t="s">
        <v>163</v>
      </c>
      <c r="G2729" t="s">
        <v>163</v>
      </c>
      <c r="H2729" t="s">
        <v>163</v>
      </c>
      <c r="I2729" t="s">
        <v>163</v>
      </c>
      <c r="J2729" t="s">
        <v>163</v>
      </c>
      <c r="K2729" t="s">
        <v>163</v>
      </c>
      <c r="L2729" t="s">
        <v>163</v>
      </c>
      <c r="M2729" t="s">
        <v>163</v>
      </c>
      <c r="N2729" t="s">
        <v>163</v>
      </c>
      <c r="O2729" t="s">
        <v>163</v>
      </c>
      <c r="P2729" t="s">
        <v>163</v>
      </c>
      <c r="Q2729" s="80" t="s">
        <v>163</v>
      </c>
      <c r="R2729" s="79"/>
      <c r="T2729" t="s">
        <v>163</v>
      </c>
      <c r="U2729" t="s">
        <v>163</v>
      </c>
      <c r="V2729" t="s">
        <v>163</v>
      </c>
    </row>
    <row r="2730" spans="2:22" x14ac:dyDescent="0.35">
      <c r="B2730" t="s">
        <v>163</v>
      </c>
      <c r="C2730" s="79" t="s">
        <v>163</v>
      </c>
      <c r="E2730" t="s">
        <v>163</v>
      </c>
      <c r="F2730" t="s">
        <v>163</v>
      </c>
      <c r="G2730" t="s">
        <v>163</v>
      </c>
      <c r="H2730" t="s">
        <v>163</v>
      </c>
      <c r="I2730" t="s">
        <v>163</v>
      </c>
      <c r="J2730" t="s">
        <v>163</v>
      </c>
      <c r="K2730" t="s">
        <v>163</v>
      </c>
      <c r="L2730" t="s">
        <v>163</v>
      </c>
      <c r="M2730" t="s">
        <v>163</v>
      </c>
      <c r="N2730" t="s">
        <v>163</v>
      </c>
      <c r="O2730" t="s">
        <v>163</v>
      </c>
      <c r="P2730" t="s">
        <v>163</v>
      </c>
      <c r="Q2730" s="80" t="s">
        <v>163</v>
      </c>
      <c r="R2730" s="79"/>
      <c r="T2730" t="s">
        <v>163</v>
      </c>
      <c r="U2730" t="s">
        <v>163</v>
      </c>
      <c r="V2730" t="s">
        <v>163</v>
      </c>
    </row>
    <row r="2731" spans="2:22" x14ac:dyDescent="0.35">
      <c r="B2731" t="s">
        <v>163</v>
      </c>
      <c r="C2731" s="79" t="s">
        <v>163</v>
      </c>
      <c r="E2731" t="s">
        <v>163</v>
      </c>
      <c r="F2731" t="s">
        <v>163</v>
      </c>
      <c r="G2731" t="s">
        <v>163</v>
      </c>
      <c r="H2731" t="s">
        <v>163</v>
      </c>
      <c r="I2731" t="s">
        <v>163</v>
      </c>
      <c r="J2731" t="s">
        <v>163</v>
      </c>
      <c r="K2731" t="s">
        <v>163</v>
      </c>
      <c r="L2731" t="s">
        <v>163</v>
      </c>
      <c r="M2731" t="s">
        <v>163</v>
      </c>
      <c r="N2731" t="s">
        <v>163</v>
      </c>
      <c r="O2731" t="s">
        <v>163</v>
      </c>
      <c r="P2731" t="s">
        <v>163</v>
      </c>
      <c r="Q2731" s="80" t="s">
        <v>163</v>
      </c>
      <c r="R2731" s="79"/>
      <c r="T2731" t="s">
        <v>163</v>
      </c>
      <c r="U2731" t="s">
        <v>163</v>
      </c>
      <c r="V2731" t="s">
        <v>163</v>
      </c>
    </row>
    <row r="2732" spans="2:22" x14ac:dyDescent="0.35">
      <c r="B2732" t="s">
        <v>163</v>
      </c>
      <c r="C2732" s="79" t="s">
        <v>163</v>
      </c>
      <c r="E2732" t="s">
        <v>163</v>
      </c>
      <c r="F2732" t="s">
        <v>163</v>
      </c>
      <c r="G2732" t="s">
        <v>163</v>
      </c>
      <c r="H2732" t="s">
        <v>163</v>
      </c>
      <c r="I2732" t="s">
        <v>163</v>
      </c>
      <c r="J2732" t="s">
        <v>163</v>
      </c>
      <c r="K2732" t="s">
        <v>163</v>
      </c>
      <c r="L2732" t="s">
        <v>163</v>
      </c>
      <c r="M2732" t="s">
        <v>163</v>
      </c>
      <c r="N2732" t="s">
        <v>163</v>
      </c>
      <c r="O2732" t="s">
        <v>163</v>
      </c>
      <c r="P2732" t="s">
        <v>163</v>
      </c>
      <c r="Q2732" s="80" t="s">
        <v>163</v>
      </c>
      <c r="R2732" s="79"/>
      <c r="T2732" t="s">
        <v>163</v>
      </c>
      <c r="U2732" t="s">
        <v>163</v>
      </c>
      <c r="V2732" t="s">
        <v>163</v>
      </c>
    </row>
    <row r="2733" spans="2:22" x14ac:dyDescent="0.35">
      <c r="B2733" t="s">
        <v>163</v>
      </c>
      <c r="C2733" s="79" t="s">
        <v>163</v>
      </c>
      <c r="E2733" t="s">
        <v>163</v>
      </c>
      <c r="F2733" t="s">
        <v>163</v>
      </c>
      <c r="G2733" t="s">
        <v>163</v>
      </c>
      <c r="H2733" t="s">
        <v>163</v>
      </c>
      <c r="I2733" t="s">
        <v>163</v>
      </c>
      <c r="J2733" t="s">
        <v>163</v>
      </c>
      <c r="K2733" t="s">
        <v>163</v>
      </c>
      <c r="L2733" t="s">
        <v>163</v>
      </c>
      <c r="M2733" t="s">
        <v>163</v>
      </c>
      <c r="N2733" t="s">
        <v>163</v>
      </c>
      <c r="O2733" t="s">
        <v>163</v>
      </c>
      <c r="P2733" t="s">
        <v>163</v>
      </c>
      <c r="Q2733" s="80" t="s">
        <v>163</v>
      </c>
      <c r="R2733" s="79"/>
      <c r="T2733" t="s">
        <v>163</v>
      </c>
      <c r="U2733" t="s">
        <v>163</v>
      </c>
      <c r="V2733" t="s">
        <v>163</v>
      </c>
    </row>
    <row r="2734" spans="2:22" x14ac:dyDescent="0.35">
      <c r="B2734" t="s">
        <v>163</v>
      </c>
      <c r="C2734" s="79" t="s">
        <v>163</v>
      </c>
      <c r="E2734" t="s">
        <v>163</v>
      </c>
      <c r="F2734" t="s">
        <v>163</v>
      </c>
      <c r="G2734" t="s">
        <v>163</v>
      </c>
      <c r="H2734" t="s">
        <v>163</v>
      </c>
      <c r="I2734" t="s">
        <v>163</v>
      </c>
      <c r="J2734" t="s">
        <v>163</v>
      </c>
      <c r="K2734" t="s">
        <v>163</v>
      </c>
      <c r="L2734" t="s">
        <v>163</v>
      </c>
      <c r="M2734" t="s">
        <v>163</v>
      </c>
      <c r="N2734" t="s">
        <v>163</v>
      </c>
      <c r="O2734" t="s">
        <v>163</v>
      </c>
      <c r="P2734" t="s">
        <v>163</v>
      </c>
      <c r="Q2734" s="80" t="s">
        <v>163</v>
      </c>
      <c r="R2734" s="79"/>
      <c r="T2734" t="s">
        <v>163</v>
      </c>
      <c r="U2734" t="s">
        <v>163</v>
      </c>
      <c r="V2734" t="s">
        <v>163</v>
      </c>
    </row>
    <row r="2735" spans="2:22" x14ac:dyDescent="0.35">
      <c r="B2735" t="s">
        <v>163</v>
      </c>
      <c r="C2735" s="79" t="s">
        <v>163</v>
      </c>
      <c r="E2735" t="s">
        <v>163</v>
      </c>
      <c r="F2735" t="s">
        <v>163</v>
      </c>
      <c r="G2735" t="s">
        <v>163</v>
      </c>
      <c r="H2735" t="s">
        <v>163</v>
      </c>
      <c r="I2735" t="s">
        <v>163</v>
      </c>
      <c r="J2735" t="s">
        <v>163</v>
      </c>
      <c r="K2735" t="s">
        <v>163</v>
      </c>
      <c r="L2735" t="s">
        <v>163</v>
      </c>
      <c r="M2735" t="s">
        <v>163</v>
      </c>
      <c r="N2735" t="s">
        <v>163</v>
      </c>
      <c r="O2735" t="s">
        <v>163</v>
      </c>
      <c r="P2735" t="s">
        <v>163</v>
      </c>
      <c r="Q2735" s="80" t="s">
        <v>163</v>
      </c>
      <c r="R2735" s="79"/>
      <c r="T2735" t="s">
        <v>163</v>
      </c>
      <c r="U2735" t="s">
        <v>163</v>
      </c>
      <c r="V2735" t="s">
        <v>163</v>
      </c>
    </row>
    <row r="2736" spans="2:22" x14ac:dyDescent="0.35">
      <c r="B2736" t="s">
        <v>163</v>
      </c>
      <c r="C2736" s="79" t="s">
        <v>163</v>
      </c>
      <c r="E2736" t="s">
        <v>163</v>
      </c>
      <c r="F2736" t="s">
        <v>163</v>
      </c>
      <c r="G2736" t="s">
        <v>163</v>
      </c>
      <c r="H2736" t="s">
        <v>163</v>
      </c>
      <c r="I2736" t="s">
        <v>163</v>
      </c>
      <c r="J2736" t="s">
        <v>163</v>
      </c>
      <c r="K2736" t="s">
        <v>163</v>
      </c>
      <c r="L2736" t="s">
        <v>163</v>
      </c>
      <c r="M2736" t="s">
        <v>163</v>
      </c>
      <c r="N2736" t="s">
        <v>163</v>
      </c>
      <c r="O2736" t="s">
        <v>163</v>
      </c>
      <c r="P2736" t="s">
        <v>163</v>
      </c>
      <c r="Q2736" s="80" t="s">
        <v>163</v>
      </c>
      <c r="R2736" s="79"/>
      <c r="T2736" t="s">
        <v>163</v>
      </c>
      <c r="U2736" t="s">
        <v>163</v>
      </c>
      <c r="V2736" t="s">
        <v>163</v>
      </c>
    </row>
    <row r="2737" spans="2:22" x14ac:dyDescent="0.35">
      <c r="B2737" t="s">
        <v>163</v>
      </c>
      <c r="C2737" s="79" t="s">
        <v>163</v>
      </c>
      <c r="E2737" t="s">
        <v>163</v>
      </c>
      <c r="F2737" t="s">
        <v>163</v>
      </c>
      <c r="G2737" t="s">
        <v>163</v>
      </c>
      <c r="H2737" t="s">
        <v>163</v>
      </c>
      <c r="I2737" t="s">
        <v>163</v>
      </c>
      <c r="J2737" t="s">
        <v>163</v>
      </c>
      <c r="K2737" t="s">
        <v>163</v>
      </c>
      <c r="L2737" t="s">
        <v>163</v>
      </c>
      <c r="M2737" t="s">
        <v>163</v>
      </c>
      <c r="N2737" t="s">
        <v>163</v>
      </c>
      <c r="O2737" t="s">
        <v>163</v>
      </c>
      <c r="P2737" t="s">
        <v>163</v>
      </c>
      <c r="Q2737" s="80" t="s">
        <v>163</v>
      </c>
      <c r="R2737" s="79"/>
      <c r="T2737" t="s">
        <v>163</v>
      </c>
      <c r="U2737" t="s">
        <v>163</v>
      </c>
      <c r="V2737" t="s">
        <v>163</v>
      </c>
    </row>
    <row r="2738" spans="2:22" x14ac:dyDescent="0.35">
      <c r="B2738" t="s">
        <v>163</v>
      </c>
      <c r="C2738" s="79" t="s">
        <v>163</v>
      </c>
      <c r="E2738" t="s">
        <v>163</v>
      </c>
      <c r="F2738" t="s">
        <v>163</v>
      </c>
      <c r="G2738" t="s">
        <v>163</v>
      </c>
      <c r="H2738" t="s">
        <v>163</v>
      </c>
      <c r="I2738" t="s">
        <v>163</v>
      </c>
      <c r="J2738" t="s">
        <v>163</v>
      </c>
      <c r="K2738" t="s">
        <v>163</v>
      </c>
      <c r="L2738" t="s">
        <v>163</v>
      </c>
      <c r="M2738" t="s">
        <v>163</v>
      </c>
      <c r="N2738" t="s">
        <v>163</v>
      </c>
      <c r="O2738" t="s">
        <v>163</v>
      </c>
      <c r="P2738" t="s">
        <v>163</v>
      </c>
      <c r="Q2738" s="80" t="s">
        <v>163</v>
      </c>
      <c r="R2738" s="79"/>
      <c r="T2738" t="s">
        <v>163</v>
      </c>
      <c r="U2738" t="s">
        <v>163</v>
      </c>
      <c r="V2738" t="s">
        <v>163</v>
      </c>
    </row>
    <row r="2739" spans="2:22" x14ac:dyDescent="0.35">
      <c r="B2739" t="s">
        <v>163</v>
      </c>
      <c r="C2739" s="79" t="s">
        <v>163</v>
      </c>
      <c r="E2739" t="s">
        <v>163</v>
      </c>
      <c r="F2739" t="s">
        <v>163</v>
      </c>
      <c r="G2739" t="s">
        <v>163</v>
      </c>
      <c r="H2739" t="s">
        <v>163</v>
      </c>
      <c r="I2739" t="s">
        <v>163</v>
      </c>
      <c r="J2739" t="s">
        <v>163</v>
      </c>
      <c r="K2739" t="s">
        <v>163</v>
      </c>
      <c r="L2739" t="s">
        <v>163</v>
      </c>
      <c r="M2739" t="s">
        <v>163</v>
      </c>
      <c r="N2739" t="s">
        <v>163</v>
      </c>
      <c r="O2739" t="s">
        <v>163</v>
      </c>
      <c r="P2739" t="s">
        <v>163</v>
      </c>
      <c r="Q2739" s="80" t="s">
        <v>163</v>
      </c>
      <c r="R2739" s="79"/>
      <c r="T2739" t="s">
        <v>163</v>
      </c>
      <c r="U2739" t="s">
        <v>163</v>
      </c>
      <c r="V2739" t="s">
        <v>163</v>
      </c>
    </row>
    <row r="2740" spans="2:22" x14ac:dyDescent="0.35">
      <c r="B2740" t="s">
        <v>163</v>
      </c>
      <c r="C2740" s="79" t="s">
        <v>163</v>
      </c>
      <c r="E2740" t="s">
        <v>163</v>
      </c>
      <c r="F2740" t="s">
        <v>163</v>
      </c>
      <c r="G2740" t="s">
        <v>163</v>
      </c>
      <c r="H2740" t="s">
        <v>163</v>
      </c>
      <c r="I2740" t="s">
        <v>163</v>
      </c>
      <c r="J2740" t="s">
        <v>163</v>
      </c>
      <c r="K2740" t="s">
        <v>163</v>
      </c>
      <c r="L2740" t="s">
        <v>163</v>
      </c>
      <c r="M2740" t="s">
        <v>163</v>
      </c>
      <c r="N2740" t="s">
        <v>163</v>
      </c>
      <c r="O2740" t="s">
        <v>163</v>
      </c>
      <c r="P2740" t="s">
        <v>163</v>
      </c>
      <c r="Q2740" s="80" t="s">
        <v>163</v>
      </c>
      <c r="R2740" s="79"/>
      <c r="T2740" t="s">
        <v>163</v>
      </c>
      <c r="U2740" t="s">
        <v>163</v>
      </c>
      <c r="V2740" t="s">
        <v>163</v>
      </c>
    </row>
    <row r="2741" spans="2:22" x14ac:dyDescent="0.35">
      <c r="B2741" t="s">
        <v>163</v>
      </c>
      <c r="C2741" s="79" t="s">
        <v>163</v>
      </c>
      <c r="E2741" t="s">
        <v>163</v>
      </c>
      <c r="F2741" t="s">
        <v>163</v>
      </c>
      <c r="G2741" t="s">
        <v>163</v>
      </c>
      <c r="H2741" t="s">
        <v>163</v>
      </c>
      <c r="I2741" t="s">
        <v>163</v>
      </c>
      <c r="J2741" t="s">
        <v>163</v>
      </c>
      <c r="K2741" t="s">
        <v>163</v>
      </c>
      <c r="L2741" t="s">
        <v>163</v>
      </c>
      <c r="M2741" t="s">
        <v>163</v>
      </c>
      <c r="N2741" t="s">
        <v>163</v>
      </c>
      <c r="O2741" t="s">
        <v>163</v>
      </c>
      <c r="P2741" t="s">
        <v>163</v>
      </c>
      <c r="Q2741" s="80" t="s">
        <v>163</v>
      </c>
      <c r="R2741" s="79"/>
      <c r="T2741" t="s">
        <v>163</v>
      </c>
      <c r="U2741" t="s">
        <v>163</v>
      </c>
      <c r="V2741" t="s">
        <v>163</v>
      </c>
    </row>
    <row r="2742" spans="2:22" x14ac:dyDescent="0.35">
      <c r="B2742" t="s">
        <v>163</v>
      </c>
      <c r="C2742" s="79" t="s">
        <v>163</v>
      </c>
      <c r="E2742" t="s">
        <v>163</v>
      </c>
      <c r="F2742" t="s">
        <v>163</v>
      </c>
      <c r="G2742" t="s">
        <v>163</v>
      </c>
      <c r="H2742" t="s">
        <v>163</v>
      </c>
      <c r="I2742" t="s">
        <v>163</v>
      </c>
      <c r="J2742" t="s">
        <v>163</v>
      </c>
      <c r="K2742" t="s">
        <v>163</v>
      </c>
      <c r="L2742" t="s">
        <v>163</v>
      </c>
      <c r="M2742" t="s">
        <v>163</v>
      </c>
      <c r="N2742" t="s">
        <v>163</v>
      </c>
      <c r="O2742" t="s">
        <v>163</v>
      </c>
      <c r="P2742" t="s">
        <v>163</v>
      </c>
      <c r="Q2742" s="80" t="s">
        <v>163</v>
      </c>
      <c r="R2742" s="79"/>
      <c r="T2742" t="s">
        <v>163</v>
      </c>
      <c r="U2742" t="s">
        <v>163</v>
      </c>
      <c r="V2742" t="s">
        <v>163</v>
      </c>
    </row>
    <row r="2743" spans="2:22" x14ac:dyDescent="0.35">
      <c r="B2743" t="s">
        <v>163</v>
      </c>
      <c r="C2743" s="79" t="s">
        <v>163</v>
      </c>
      <c r="E2743" t="s">
        <v>163</v>
      </c>
      <c r="F2743" t="s">
        <v>163</v>
      </c>
      <c r="G2743" t="s">
        <v>163</v>
      </c>
      <c r="H2743" t="s">
        <v>163</v>
      </c>
      <c r="I2743" t="s">
        <v>163</v>
      </c>
      <c r="J2743" t="s">
        <v>163</v>
      </c>
      <c r="K2743" t="s">
        <v>163</v>
      </c>
      <c r="L2743" t="s">
        <v>163</v>
      </c>
      <c r="M2743" t="s">
        <v>163</v>
      </c>
      <c r="N2743" t="s">
        <v>163</v>
      </c>
      <c r="O2743" t="s">
        <v>163</v>
      </c>
      <c r="P2743" t="s">
        <v>163</v>
      </c>
      <c r="Q2743" s="80" t="s">
        <v>163</v>
      </c>
      <c r="R2743" s="79"/>
      <c r="T2743" t="s">
        <v>163</v>
      </c>
      <c r="U2743" t="s">
        <v>163</v>
      </c>
      <c r="V2743" t="s">
        <v>163</v>
      </c>
    </row>
    <row r="2744" spans="2:22" x14ac:dyDescent="0.35">
      <c r="B2744" t="s">
        <v>163</v>
      </c>
      <c r="C2744" s="79" t="s">
        <v>163</v>
      </c>
      <c r="E2744" t="s">
        <v>163</v>
      </c>
      <c r="F2744" t="s">
        <v>163</v>
      </c>
      <c r="G2744" t="s">
        <v>163</v>
      </c>
      <c r="H2744" t="s">
        <v>163</v>
      </c>
      <c r="I2744" t="s">
        <v>163</v>
      </c>
      <c r="J2744" t="s">
        <v>163</v>
      </c>
      <c r="K2744" t="s">
        <v>163</v>
      </c>
      <c r="L2744" t="s">
        <v>163</v>
      </c>
      <c r="M2744" t="s">
        <v>163</v>
      </c>
      <c r="N2744" t="s">
        <v>163</v>
      </c>
      <c r="O2744" t="s">
        <v>163</v>
      </c>
      <c r="P2744" t="s">
        <v>163</v>
      </c>
      <c r="Q2744" s="80" t="s">
        <v>163</v>
      </c>
      <c r="R2744" s="79"/>
      <c r="T2744" t="s">
        <v>163</v>
      </c>
      <c r="U2744" t="s">
        <v>163</v>
      </c>
      <c r="V2744" t="s">
        <v>163</v>
      </c>
    </row>
    <row r="2745" spans="2:22" x14ac:dyDescent="0.35">
      <c r="B2745" t="s">
        <v>163</v>
      </c>
      <c r="C2745" s="79" t="s">
        <v>163</v>
      </c>
      <c r="E2745" t="s">
        <v>163</v>
      </c>
      <c r="F2745" t="s">
        <v>163</v>
      </c>
      <c r="G2745" t="s">
        <v>163</v>
      </c>
      <c r="H2745" t="s">
        <v>163</v>
      </c>
      <c r="I2745" t="s">
        <v>163</v>
      </c>
      <c r="J2745" t="s">
        <v>163</v>
      </c>
      <c r="K2745" t="s">
        <v>163</v>
      </c>
      <c r="L2745" t="s">
        <v>163</v>
      </c>
      <c r="M2745" t="s">
        <v>163</v>
      </c>
      <c r="N2745" t="s">
        <v>163</v>
      </c>
      <c r="O2745" t="s">
        <v>163</v>
      </c>
      <c r="P2745" t="s">
        <v>163</v>
      </c>
      <c r="Q2745" s="80" t="s">
        <v>163</v>
      </c>
      <c r="R2745" s="79"/>
      <c r="T2745" t="s">
        <v>163</v>
      </c>
      <c r="U2745" t="s">
        <v>163</v>
      </c>
      <c r="V2745" t="s">
        <v>163</v>
      </c>
    </row>
    <row r="2746" spans="2:22" x14ac:dyDescent="0.35">
      <c r="B2746" t="s">
        <v>163</v>
      </c>
      <c r="C2746" s="79" t="s">
        <v>163</v>
      </c>
      <c r="E2746" t="s">
        <v>163</v>
      </c>
      <c r="F2746" t="s">
        <v>163</v>
      </c>
      <c r="G2746" t="s">
        <v>163</v>
      </c>
      <c r="H2746" t="s">
        <v>163</v>
      </c>
      <c r="I2746" t="s">
        <v>163</v>
      </c>
      <c r="J2746" t="s">
        <v>163</v>
      </c>
      <c r="K2746" t="s">
        <v>163</v>
      </c>
      <c r="L2746" t="s">
        <v>163</v>
      </c>
      <c r="M2746" t="s">
        <v>163</v>
      </c>
      <c r="N2746" t="s">
        <v>163</v>
      </c>
      <c r="O2746" t="s">
        <v>163</v>
      </c>
      <c r="P2746" t="s">
        <v>163</v>
      </c>
      <c r="Q2746" s="80" t="s">
        <v>163</v>
      </c>
      <c r="R2746" s="79"/>
      <c r="T2746" t="s">
        <v>163</v>
      </c>
      <c r="U2746" t="s">
        <v>163</v>
      </c>
      <c r="V2746" t="s">
        <v>163</v>
      </c>
    </row>
    <row r="2747" spans="2:22" x14ac:dyDescent="0.35">
      <c r="B2747" t="s">
        <v>163</v>
      </c>
      <c r="C2747" s="79" t="s">
        <v>163</v>
      </c>
      <c r="E2747" t="s">
        <v>163</v>
      </c>
      <c r="F2747" t="s">
        <v>163</v>
      </c>
      <c r="G2747" t="s">
        <v>163</v>
      </c>
      <c r="H2747" t="s">
        <v>163</v>
      </c>
      <c r="I2747" t="s">
        <v>163</v>
      </c>
      <c r="J2747" t="s">
        <v>163</v>
      </c>
      <c r="K2747" t="s">
        <v>163</v>
      </c>
      <c r="L2747" t="s">
        <v>163</v>
      </c>
      <c r="M2747" t="s">
        <v>163</v>
      </c>
      <c r="N2747" t="s">
        <v>163</v>
      </c>
      <c r="O2747" t="s">
        <v>163</v>
      </c>
      <c r="P2747" t="s">
        <v>163</v>
      </c>
      <c r="Q2747" s="80" t="s">
        <v>163</v>
      </c>
      <c r="R2747" s="79"/>
      <c r="T2747" t="s">
        <v>163</v>
      </c>
      <c r="U2747" t="s">
        <v>163</v>
      </c>
      <c r="V2747" t="s">
        <v>163</v>
      </c>
    </row>
    <row r="2748" spans="2:22" x14ac:dyDescent="0.35">
      <c r="B2748" t="s">
        <v>163</v>
      </c>
      <c r="C2748" s="79" t="s">
        <v>163</v>
      </c>
      <c r="E2748" t="s">
        <v>163</v>
      </c>
      <c r="F2748" t="s">
        <v>163</v>
      </c>
      <c r="G2748" t="s">
        <v>163</v>
      </c>
      <c r="H2748" t="s">
        <v>163</v>
      </c>
      <c r="I2748" t="s">
        <v>163</v>
      </c>
      <c r="J2748" t="s">
        <v>163</v>
      </c>
      <c r="K2748" t="s">
        <v>163</v>
      </c>
      <c r="L2748" t="s">
        <v>163</v>
      </c>
      <c r="M2748" t="s">
        <v>163</v>
      </c>
      <c r="N2748" t="s">
        <v>163</v>
      </c>
      <c r="O2748" t="s">
        <v>163</v>
      </c>
      <c r="P2748" t="s">
        <v>163</v>
      </c>
      <c r="Q2748" s="80" t="s">
        <v>163</v>
      </c>
      <c r="R2748" s="79"/>
      <c r="T2748" t="s">
        <v>163</v>
      </c>
      <c r="U2748" t="s">
        <v>163</v>
      </c>
      <c r="V2748" t="s">
        <v>163</v>
      </c>
    </row>
    <row r="2749" spans="2:22" x14ac:dyDescent="0.35">
      <c r="B2749" t="s">
        <v>163</v>
      </c>
      <c r="C2749" s="79" t="s">
        <v>163</v>
      </c>
      <c r="E2749" t="s">
        <v>163</v>
      </c>
      <c r="F2749" t="s">
        <v>163</v>
      </c>
      <c r="G2749" t="s">
        <v>163</v>
      </c>
      <c r="H2749" t="s">
        <v>163</v>
      </c>
      <c r="I2749" t="s">
        <v>163</v>
      </c>
      <c r="J2749" t="s">
        <v>163</v>
      </c>
      <c r="K2749" t="s">
        <v>163</v>
      </c>
      <c r="L2749" t="s">
        <v>163</v>
      </c>
      <c r="M2749" t="s">
        <v>163</v>
      </c>
      <c r="N2749" t="s">
        <v>163</v>
      </c>
      <c r="O2749" t="s">
        <v>163</v>
      </c>
      <c r="P2749" t="s">
        <v>163</v>
      </c>
      <c r="Q2749" s="80" t="s">
        <v>163</v>
      </c>
      <c r="R2749" s="79"/>
      <c r="T2749" t="s">
        <v>163</v>
      </c>
      <c r="U2749" t="s">
        <v>163</v>
      </c>
      <c r="V2749" t="s">
        <v>163</v>
      </c>
    </row>
    <row r="2750" spans="2:22" x14ac:dyDescent="0.35">
      <c r="B2750" t="s">
        <v>163</v>
      </c>
      <c r="C2750" s="79" t="s">
        <v>163</v>
      </c>
      <c r="E2750" t="s">
        <v>163</v>
      </c>
      <c r="F2750" t="s">
        <v>163</v>
      </c>
      <c r="G2750" t="s">
        <v>163</v>
      </c>
      <c r="H2750" t="s">
        <v>163</v>
      </c>
      <c r="I2750" t="s">
        <v>163</v>
      </c>
      <c r="J2750" t="s">
        <v>163</v>
      </c>
      <c r="K2750" t="s">
        <v>163</v>
      </c>
      <c r="L2750" t="s">
        <v>163</v>
      </c>
      <c r="M2750" t="s">
        <v>163</v>
      </c>
      <c r="N2750" t="s">
        <v>163</v>
      </c>
      <c r="O2750" t="s">
        <v>163</v>
      </c>
      <c r="P2750" t="s">
        <v>163</v>
      </c>
      <c r="Q2750" s="80" t="s">
        <v>163</v>
      </c>
      <c r="R2750" s="79"/>
      <c r="T2750" t="s">
        <v>163</v>
      </c>
      <c r="U2750" t="s">
        <v>163</v>
      </c>
      <c r="V2750" t="s">
        <v>163</v>
      </c>
    </row>
    <row r="2751" spans="2:22" x14ac:dyDescent="0.35">
      <c r="B2751" t="s">
        <v>163</v>
      </c>
      <c r="C2751" s="79" t="s">
        <v>163</v>
      </c>
      <c r="E2751" t="s">
        <v>163</v>
      </c>
      <c r="F2751" t="s">
        <v>163</v>
      </c>
      <c r="G2751" t="s">
        <v>163</v>
      </c>
      <c r="H2751" t="s">
        <v>163</v>
      </c>
      <c r="I2751" t="s">
        <v>163</v>
      </c>
      <c r="J2751" t="s">
        <v>163</v>
      </c>
      <c r="K2751" t="s">
        <v>163</v>
      </c>
      <c r="L2751" t="s">
        <v>163</v>
      </c>
      <c r="M2751" t="s">
        <v>163</v>
      </c>
      <c r="N2751" t="s">
        <v>163</v>
      </c>
      <c r="O2751" t="s">
        <v>163</v>
      </c>
      <c r="P2751" t="s">
        <v>163</v>
      </c>
      <c r="Q2751" s="80" t="s">
        <v>163</v>
      </c>
      <c r="R2751" s="79"/>
      <c r="T2751" t="s">
        <v>163</v>
      </c>
      <c r="U2751" t="s">
        <v>163</v>
      </c>
      <c r="V2751" t="s">
        <v>163</v>
      </c>
    </row>
    <row r="2752" spans="2:22" x14ac:dyDescent="0.35">
      <c r="B2752" t="s">
        <v>163</v>
      </c>
      <c r="C2752" s="79" t="s">
        <v>163</v>
      </c>
      <c r="E2752" t="s">
        <v>163</v>
      </c>
      <c r="F2752" t="s">
        <v>163</v>
      </c>
      <c r="G2752" t="s">
        <v>163</v>
      </c>
      <c r="H2752" t="s">
        <v>163</v>
      </c>
      <c r="I2752" t="s">
        <v>163</v>
      </c>
      <c r="J2752" t="s">
        <v>163</v>
      </c>
      <c r="K2752" t="s">
        <v>163</v>
      </c>
      <c r="L2752" t="s">
        <v>163</v>
      </c>
      <c r="M2752" t="s">
        <v>163</v>
      </c>
      <c r="N2752" t="s">
        <v>163</v>
      </c>
      <c r="O2752" t="s">
        <v>163</v>
      </c>
      <c r="P2752" t="s">
        <v>163</v>
      </c>
      <c r="Q2752" s="80" t="s">
        <v>163</v>
      </c>
      <c r="R2752" s="79"/>
      <c r="T2752" t="s">
        <v>163</v>
      </c>
      <c r="U2752" t="s">
        <v>163</v>
      </c>
      <c r="V2752" t="s">
        <v>163</v>
      </c>
    </row>
    <row r="2753" spans="2:22" x14ac:dyDescent="0.35">
      <c r="B2753" t="s">
        <v>163</v>
      </c>
      <c r="C2753" s="79" t="s">
        <v>163</v>
      </c>
      <c r="E2753" t="s">
        <v>163</v>
      </c>
      <c r="F2753" t="s">
        <v>163</v>
      </c>
      <c r="G2753" t="s">
        <v>163</v>
      </c>
      <c r="H2753" t="s">
        <v>163</v>
      </c>
      <c r="I2753" t="s">
        <v>163</v>
      </c>
      <c r="J2753" t="s">
        <v>163</v>
      </c>
      <c r="K2753" t="s">
        <v>163</v>
      </c>
      <c r="L2753" t="s">
        <v>163</v>
      </c>
      <c r="M2753" t="s">
        <v>163</v>
      </c>
      <c r="N2753" t="s">
        <v>163</v>
      </c>
      <c r="O2753" t="s">
        <v>163</v>
      </c>
      <c r="P2753" t="s">
        <v>163</v>
      </c>
      <c r="Q2753" s="80" t="s">
        <v>163</v>
      </c>
      <c r="R2753" s="79"/>
      <c r="T2753" t="s">
        <v>163</v>
      </c>
      <c r="U2753" t="s">
        <v>163</v>
      </c>
      <c r="V2753" t="s">
        <v>163</v>
      </c>
    </row>
    <row r="2754" spans="2:22" x14ac:dyDescent="0.35">
      <c r="B2754" t="s">
        <v>163</v>
      </c>
      <c r="C2754" s="79" t="s">
        <v>163</v>
      </c>
      <c r="E2754" t="s">
        <v>163</v>
      </c>
      <c r="F2754" t="s">
        <v>163</v>
      </c>
      <c r="G2754" t="s">
        <v>163</v>
      </c>
      <c r="H2754" t="s">
        <v>163</v>
      </c>
      <c r="I2754" t="s">
        <v>163</v>
      </c>
      <c r="J2754" t="s">
        <v>163</v>
      </c>
      <c r="K2754" t="s">
        <v>163</v>
      </c>
      <c r="L2754" t="s">
        <v>163</v>
      </c>
      <c r="M2754" t="s">
        <v>163</v>
      </c>
      <c r="N2754" t="s">
        <v>163</v>
      </c>
      <c r="O2754" t="s">
        <v>163</v>
      </c>
      <c r="P2754" t="s">
        <v>163</v>
      </c>
      <c r="Q2754" s="80" t="s">
        <v>163</v>
      </c>
      <c r="R2754" s="79"/>
      <c r="T2754" t="s">
        <v>163</v>
      </c>
      <c r="U2754" t="s">
        <v>163</v>
      </c>
      <c r="V2754" t="s">
        <v>163</v>
      </c>
    </row>
    <row r="2755" spans="2:22" x14ac:dyDescent="0.35">
      <c r="B2755" t="s">
        <v>163</v>
      </c>
      <c r="C2755" s="79" t="s">
        <v>163</v>
      </c>
      <c r="E2755" t="s">
        <v>163</v>
      </c>
      <c r="F2755" t="s">
        <v>163</v>
      </c>
      <c r="G2755" t="s">
        <v>163</v>
      </c>
      <c r="H2755" t="s">
        <v>163</v>
      </c>
      <c r="I2755" t="s">
        <v>163</v>
      </c>
      <c r="J2755" t="s">
        <v>163</v>
      </c>
      <c r="K2755" t="s">
        <v>163</v>
      </c>
      <c r="L2755" t="s">
        <v>163</v>
      </c>
      <c r="M2755" t="s">
        <v>163</v>
      </c>
      <c r="N2755" t="s">
        <v>163</v>
      </c>
      <c r="O2755" t="s">
        <v>163</v>
      </c>
      <c r="P2755" t="s">
        <v>163</v>
      </c>
      <c r="Q2755" s="80" t="s">
        <v>163</v>
      </c>
      <c r="R2755" s="79"/>
      <c r="T2755" t="s">
        <v>163</v>
      </c>
      <c r="U2755" t="s">
        <v>163</v>
      </c>
      <c r="V2755" t="s">
        <v>163</v>
      </c>
    </row>
    <row r="2756" spans="2:22" x14ac:dyDescent="0.35">
      <c r="B2756" t="s">
        <v>163</v>
      </c>
      <c r="C2756" s="79" t="s">
        <v>163</v>
      </c>
      <c r="E2756" t="s">
        <v>163</v>
      </c>
      <c r="F2756" t="s">
        <v>163</v>
      </c>
      <c r="G2756" t="s">
        <v>163</v>
      </c>
      <c r="H2756" t="s">
        <v>163</v>
      </c>
      <c r="I2756" t="s">
        <v>163</v>
      </c>
      <c r="J2756" t="s">
        <v>163</v>
      </c>
      <c r="K2756" t="s">
        <v>163</v>
      </c>
      <c r="L2756" t="s">
        <v>163</v>
      </c>
      <c r="M2756" t="s">
        <v>163</v>
      </c>
      <c r="N2756" t="s">
        <v>163</v>
      </c>
      <c r="O2756" t="s">
        <v>163</v>
      </c>
      <c r="P2756" t="s">
        <v>163</v>
      </c>
      <c r="Q2756" s="80" t="s">
        <v>163</v>
      </c>
      <c r="R2756" s="79"/>
      <c r="T2756" t="s">
        <v>163</v>
      </c>
      <c r="U2756" t="s">
        <v>163</v>
      </c>
      <c r="V2756" t="s">
        <v>163</v>
      </c>
    </row>
    <row r="2757" spans="2:22" x14ac:dyDescent="0.35">
      <c r="B2757" t="s">
        <v>163</v>
      </c>
      <c r="C2757" s="79" t="s">
        <v>163</v>
      </c>
      <c r="E2757" t="s">
        <v>163</v>
      </c>
      <c r="F2757" t="s">
        <v>163</v>
      </c>
      <c r="G2757" t="s">
        <v>163</v>
      </c>
      <c r="H2757" t="s">
        <v>163</v>
      </c>
      <c r="I2757" t="s">
        <v>163</v>
      </c>
      <c r="J2757" t="s">
        <v>163</v>
      </c>
      <c r="K2757" t="s">
        <v>163</v>
      </c>
      <c r="L2757" t="s">
        <v>163</v>
      </c>
      <c r="M2757" t="s">
        <v>163</v>
      </c>
      <c r="N2757" t="s">
        <v>163</v>
      </c>
      <c r="O2757" t="s">
        <v>163</v>
      </c>
      <c r="P2757" t="s">
        <v>163</v>
      </c>
      <c r="Q2757" s="80" t="s">
        <v>163</v>
      </c>
      <c r="R2757" s="79"/>
      <c r="T2757" t="s">
        <v>163</v>
      </c>
      <c r="U2757" t="s">
        <v>163</v>
      </c>
      <c r="V2757" t="s">
        <v>163</v>
      </c>
    </row>
    <row r="2758" spans="2:22" x14ac:dyDescent="0.35">
      <c r="B2758" t="s">
        <v>163</v>
      </c>
      <c r="C2758" s="79" t="s">
        <v>163</v>
      </c>
      <c r="E2758" t="s">
        <v>163</v>
      </c>
      <c r="F2758" t="s">
        <v>163</v>
      </c>
      <c r="G2758" t="s">
        <v>163</v>
      </c>
      <c r="H2758" t="s">
        <v>163</v>
      </c>
      <c r="I2758" t="s">
        <v>163</v>
      </c>
      <c r="J2758" t="s">
        <v>163</v>
      </c>
      <c r="K2758" t="s">
        <v>163</v>
      </c>
      <c r="L2758" t="s">
        <v>163</v>
      </c>
      <c r="M2758" t="s">
        <v>163</v>
      </c>
      <c r="N2758" t="s">
        <v>163</v>
      </c>
      <c r="O2758" t="s">
        <v>163</v>
      </c>
      <c r="P2758" t="s">
        <v>163</v>
      </c>
      <c r="Q2758" s="80" t="s">
        <v>163</v>
      </c>
      <c r="R2758" s="79"/>
      <c r="T2758" t="s">
        <v>163</v>
      </c>
      <c r="U2758" t="s">
        <v>163</v>
      </c>
      <c r="V2758" t="s">
        <v>163</v>
      </c>
    </row>
    <row r="2759" spans="2:22" x14ac:dyDescent="0.35">
      <c r="B2759" t="s">
        <v>163</v>
      </c>
      <c r="C2759" s="79" t="s">
        <v>163</v>
      </c>
      <c r="E2759" t="s">
        <v>163</v>
      </c>
      <c r="F2759" t="s">
        <v>163</v>
      </c>
      <c r="G2759" t="s">
        <v>163</v>
      </c>
      <c r="H2759" t="s">
        <v>163</v>
      </c>
      <c r="I2759" t="s">
        <v>163</v>
      </c>
      <c r="J2759" t="s">
        <v>163</v>
      </c>
      <c r="K2759" t="s">
        <v>163</v>
      </c>
      <c r="L2759" t="s">
        <v>163</v>
      </c>
      <c r="M2759" t="s">
        <v>163</v>
      </c>
      <c r="N2759" t="s">
        <v>163</v>
      </c>
      <c r="O2759" t="s">
        <v>163</v>
      </c>
      <c r="P2759" t="s">
        <v>163</v>
      </c>
      <c r="Q2759" s="80" t="s">
        <v>163</v>
      </c>
      <c r="R2759" s="79"/>
      <c r="T2759" t="s">
        <v>163</v>
      </c>
      <c r="U2759" t="s">
        <v>163</v>
      </c>
      <c r="V2759" t="s">
        <v>163</v>
      </c>
    </row>
    <row r="2760" spans="2:22" x14ac:dyDescent="0.35">
      <c r="B2760" t="s">
        <v>163</v>
      </c>
      <c r="C2760" s="79" t="s">
        <v>163</v>
      </c>
      <c r="E2760" t="s">
        <v>163</v>
      </c>
      <c r="F2760" t="s">
        <v>163</v>
      </c>
      <c r="G2760" t="s">
        <v>163</v>
      </c>
      <c r="H2760" t="s">
        <v>163</v>
      </c>
      <c r="I2760" t="s">
        <v>163</v>
      </c>
      <c r="J2760" t="s">
        <v>163</v>
      </c>
      <c r="K2760" t="s">
        <v>163</v>
      </c>
      <c r="L2760" t="s">
        <v>163</v>
      </c>
      <c r="M2760" t="s">
        <v>163</v>
      </c>
      <c r="N2760" t="s">
        <v>163</v>
      </c>
      <c r="O2760" t="s">
        <v>163</v>
      </c>
      <c r="P2760" t="s">
        <v>163</v>
      </c>
      <c r="Q2760" s="80" t="s">
        <v>163</v>
      </c>
      <c r="R2760" s="79"/>
      <c r="T2760" t="s">
        <v>163</v>
      </c>
      <c r="U2760" t="s">
        <v>163</v>
      </c>
      <c r="V2760" t="s">
        <v>163</v>
      </c>
    </row>
    <row r="2761" spans="2:22" x14ac:dyDescent="0.35">
      <c r="B2761" t="s">
        <v>163</v>
      </c>
      <c r="C2761" s="79" t="s">
        <v>163</v>
      </c>
      <c r="E2761" t="s">
        <v>163</v>
      </c>
      <c r="F2761" t="s">
        <v>163</v>
      </c>
      <c r="G2761" t="s">
        <v>163</v>
      </c>
      <c r="H2761" t="s">
        <v>163</v>
      </c>
      <c r="I2761" t="s">
        <v>163</v>
      </c>
      <c r="J2761" t="s">
        <v>163</v>
      </c>
      <c r="K2761" t="s">
        <v>163</v>
      </c>
      <c r="L2761" t="s">
        <v>163</v>
      </c>
      <c r="M2761" t="s">
        <v>163</v>
      </c>
      <c r="N2761" t="s">
        <v>163</v>
      </c>
      <c r="O2761" t="s">
        <v>163</v>
      </c>
      <c r="P2761" t="s">
        <v>163</v>
      </c>
      <c r="Q2761" s="80" t="s">
        <v>163</v>
      </c>
      <c r="R2761" s="79"/>
      <c r="T2761" t="s">
        <v>163</v>
      </c>
      <c r="U2761" t="s">
        <v>163</v>
      </c>
      <c r="V2761" t="s">
        <v>163</v>
      </c>
    </row>
    <row r="2762" spans="2:22" x14ac:dyDescent="0.35">
      <c r="B2762" t="s">
        <v>163</v>
      </c>
      <c r="C2762" s="79" t="s">
        <v>163</v>
      </c>
      <c r="E2762" t="s">
        <v>163</v>
      </c>
      <c r="F2762" t="s">
        <v>163</v>
      </c>
      <c r="G2762" t="s">
        <v>163</v>
      </c>
      <c r="H2762" t="s">
        <v>163</v>
      </c>
      <c r="I2762" t="s">
        <v>163</v>
      </c>
      <c r="J2762" t="s">
        <v>163</v>
      </c>
      <c r="K2762" t="s">
        <v>163</v>
      </c>
      <c r="L2762" t="s">
        <v>163</v>
      </c>
      <c r="M2762" t="s">
        <v>163</v>
      </c>
      <c r="N2762" t="s">
        <v>163</v>
      </c>
      <c r="O2762" t="s">
        <v>163</v>
      </c>
      <c r="P2762" t="s">
        <v>163</v>
      </c>
      <c r="Q2762" s="80" t="s">
        <v>163</v>
      </c>
      <c r="R2762" s="79"/>
      <c r="T2762" t="s">
        <v>163</v>
      </c>
      <c r="U2762" t="s">
        <v>163</v>
      </c>
      <c r="V2762" t="s">
        <v>163</v>
      </c>
    </row>
    <row r="2763" spans="2:22" x14ac:dyDescent="0.35">
      <c r="B2763" t="s">
        <v>163</v>
      </c>
      <c r="C2763" s="79" t="s">
        <v>163</v>
      </c>
      <c r="E2763" t="s">
        <v>163</v>
      </c>
      <c r="F2763" t="s">
        <v>163</v>
      </c>
      <c r="G2763" t="s">
        <v>163</v>
      </c>
      <c r="H2763" t="s">
        <v>163</v>
      </c>
      <c r="I2763" t="s">
        <v>163</v>
      </c>
      <c r="J2763" t="s">
        <v>163</v>
      </c>
      <c r="K2763" t="s">
        <v>163</v>
      </c>
      <c r="L2763" t="s">
        <v>163</v>
      </c>
      <c r="M2763" t="s">
        <v>163</v>
      </c>
      <c r="N2763" t="s">
        <v>163</v>
      </c>
      <c r="O2763" t="s">
        <v>163</v>
      </c>
      <c r="P2763" t="s">
        <v>163</v>
      </c>
      <c r="Q2763" s="80" t="s">
        <v>163</v>
      </c>
      <c r="R2763" s="79"/>
      <c r="T2763" t="s">
        <v>163</v>
      </c>
      <c r="U2763" t="s">
        <v>163</v>
      </c>
      <c r="V2763" t="s">
        <v>163</v>
      </c>
    </row>
    <row r="2764" spans="2:22" x14ac:dyDescent="0.35">
      <c r="B2764" t="s">
        <v>163</v>
      </c>
      <c r="C2764" s="79" t="s">
        <v>163</v>
      </c>
      <c r="E2764" t="s">
        <v>163</v>
      </c>
      <c r="F2764" t="s">
        <v>163</v>
      </c>
      <c r="G2764" t="s">
        <v>163</v>
      </c>
      <c r="H2764" t="s">
        <v>163</v>
      </c>
      <c r="I2764" t="s">
        <v>163</v>
      </c>
      <c r="J2764" t="s">
        <v>163</v>
      </c>
      <c r="K2764" t="s">
        <v>163</v>
      </c>
      <c r="L2764" t="s">
        <v>163</v>
      </c>
      <c r="M2764" t="s">
        <v>163</v>
      </c>
      <c r="N2764" t="s">
        <v>163</v>
      </c>
      <c r="O2764" t="s">
        <v>163</v>
      </c>
      <c r="P2764" t="s">
        <v>163</v>
      </c>
      <c r="Q2764" s="80" t="s">
        <v>163</v>
      </c>
      <c r="R2764" s="79"/>
      <c r="T2764" t="s">
        <v>163</v>
      </c>
      <c r="U2764" t="s">
        <v>163</v>
      </c>
      <c r="V2764" t="s">
        <v>163</v>
      </c>
    </row>
    <row r="2765" spans="2:22" x14ac:dyDescent="0.35">
      <c r="B2765" t="s">
        <v>163</v>
      </c>
      <c r="C2765" s="79" t="s">
        <v>163</v>
      </c>
      <c r="E2765" t="s">
        <v>163</v>
      </c>
      <c r="F2765" t="s">
        <v>163</v>
      </c>
      <c r="G2765" t="s">
        <v>163</v>
      </c>
      <c r="H2765" t="s">
        <v>163</v>
      </c>
      <c r="I2765" t="s">
        <v>163</v>
      </c>
      <c r="J2765" t="s">
        <v>163</v>
      </c>
      <c r="K2765" t="s">
        <v>163</v>
      </c>
      <c r="L2765" t="s">
        <v>163</v>
      </c>
      <c r="M2765" t="s">
        <v>163</v>
      </c>
      <c r="N2765" t="s">
        <v>163</v>
      </c>
      <c r="O2765" t="s">
        <v>163</v>
      </c>
      <c r="P2765" t="s">
        <v>163</v>
      </c>
      <c r="Q2765" s="80" t="s">
        <v>163</v>
      </c>
      <c r="R2765" s="79"/>
      <c r="T2765" t="s">
        <v>163</v>
      </c>
      <c r="U2765" t="s">
        <v>163</v>
      </c>
      <c r="V2765" t="s">
        <v>163</v>
      </c>
    </row>
    <row r="2766" spans="2:22" x14ac:dyDescent="0.35">
      <c r="B2766" t="s">
        <v>163</v>
      </c>
      <c r="C2766" s="79" t="s">
        <v>163</v>
      </c>
      <c r="E2766" t="s">
        <v>163</v>
      </c>
      <c r="F2766" t="s">
        <v>163</v>
      </c>
      <c r="G2766" t="s">
        <v>163</v>
      </c>
      <c r="H2766" t="s">
        <v>163</v>
      </c>
      <c r="I2766" t="s">
        <v>163</v>
      </c>
      <c r="J2766" t="s">
        <v>163</v>
      </c>
      <c r="K2766" t="s">
        <v>163</v>
      </c>
      <c r="L2766" t="s">
        <v>163</v>
      </c>
      <c r="M2766" t="s">
        <v>163</v>
      </c>
      <c r="N2766" t="s">
        <v>163</v>
      </c>
      <c r="O2766" t="s">
        <v>163</v>
      </c>
      <c r="P2766" t="s">
        <v>163</v>
      </c>
      <c r="Q2766" s="80" t="s">
        <v>163</v>
      </c>
      <c r="R2766" s="79"/>
      <c r="T2766" t="s">
        <v>163</v>
      </c>
      <c r="U2766" t="s">
        <v>163</v>
      </c>
      <c r="V2766" t="s">
        <v>163</v>
      </c>
    </row>
    <row r="2767" spans="2:22" x14ac:dyDescent="0.35">
      <c r="B2767" t="s">
        <v>163</v>
      </c>
      <c r="C2767" s="79" t="s">
        <v>163</v>
      </c>
      <c r="E2767" t="s">
        <v>163</v>
      </c>
      <c r="F2767" t="s">
        <v>163</v>
      </c>
      <c r="G2767" t="s">
        <v>163</v>
      </c>
      <c r="H2767" t="s">
        <v>163</v>
      </c>
      <c r="I2767" t="s">
        <v>163</v>
      </c>
      <c r="J2767" t="s">
        <v>163</v>
      </c>
      <c r="K2767" t="s">
        <v>163</v>
      </c>
      <c r="L2767" t="s">
        <v>163</v>
      </c>
      <c r="M2767" t="s">
        <v>163</v>
      </c>
      <c r="N2767" t="s">
        <v>163</v>
      </c>
      <c r="O2767" t="s">
        <v>163</v>
      </c>
      <c r="P2767" t="s">
        <v>163</v>
      </c>
      <c r="Q2767" s="80" t="s">
        <v>163</v>
      </c>
      <c r="R2767" s="79"/>
      <c r="T2767" t="s">
        <v>163</v>
      </c>
      <c r="U2767" t="s">
        <v>163</v>
      </c>
      <c r="V2767" t="s">
        <v>163</v>
      </c>
    </row>
    <row r="2768" spans="2:22" x14ac:dyDescent="0.35">
      <c r="B2768" t="s">
        <v>163</v>
      </c>
      <c r="C2768" s="79" t="s">
        <v>163</v>
      </c>
      <c r="E2768" t="s">
        <v>163</v>
      </c>
      <c r="F2768" t="s">
        <v>163</v>
      </c>
      <c r="G2768" t="s">
        <v>163</v>
      </c>
      <c r="H2768" t="s">
        <v>163</v>
      </c>
      <c r="I2768" t="s">
        <v>163</v>
      </c>
      <c r="J2768" t="s">
        <v>163</v>
      </c>
      <c r="K2768" t="s">
        <v>163</v>
      </c>
      <c r="L2768" t="s">
        <v>163</v>
      </c>
      <c r="M2768" t="s">
        <v>163</v>
      </c>
      <c r="N2768" t="s">
        <v>163</v>
      </c>
      <c r="O2768" t="s">
        <v>163</v>
      </c>
      <c r="P2768" t="s">
        <v>163</v>
      </c>
      <c r="Q2768" s="80" t="s">
        <v>163</v>
      </c>
      <c r="R2768" s="79"/>
      <c r="T2768" t="s">
        <v>163</v>
      </c>
      <c r="U2768" t="s">
        <v>163</v>
      </c>
      <c r="V2768" t="s">
        <v>163</v>
      </c>
    </row>
    <row r="2769" spans="2:22" x14ac:dyDescent="0.35">
      <c r="B2769" t="s">
        <v>163</v>
      </c>
      <c r="C2769" s="79" t="s">
        <v>163</v>
      </c>
      <c r="E2769" t="s">
        <v>163</v>
      </c>
      <c r="F2769" t="s">
        <v>163</v>
      </c>
      <c r="G2769" t="s">
        <v>163</v>
      </c>
      <c r="H2769" t="s">
        <v>163</v>
      </c>
      <c r="I2769" t="s">
        <v>163</v>
      </c>
      <c r="J2769" t="s">
        <v>163</v>
      </c>
      <c r="K2769" t="s">
        <v>163</v>
      </c>
      <c r="L2769" t="s">
        <v>163</v>
      </c>
      <c r="M2769" t="s">
        <v>163</v>
      </c>
      <c r="N2769" t="s">
        <v>163</v>
      </c>
      <c r="O2769" t="s">
        <v>163</v>
      </c>
      <c r="P2769" t="s">
        <v>163</v>
      </c>
      <c r="Q2769" s="80" t="s">
        <v>163</v>
      </c>
      <c r="R2769" s="79"/>
      <c r="T2769" t="s">
        <v>163</v>
      </c>
      <c r="U2769" t="s">
        <v>163</v>
      </c>
      <c r="V2769" t="s">
        <v>163</v>
      </c>
    </row>
    <row r="2770" spans="2:22" x14ac:dyDescent="0.35">
      <c r="B2770" t="s">
        <v>163</v>
      </c>
      <c r="C2770" s="79" t="s">
        <v>163</v>
      </c>
      <c r="E2770" t="s">
        <v>163</v>
      </c>
      <c r="F2770" t="s">
        <v>163</v>
      </c>
      <c r="G2770" t="s">
        <v>163</v>
      </c>
      <c r="H2770" t="s">
        <v>163</v>
      </c>
      <c r="I2770" t="s">
        <v>163</v>
      </c>
      <c r="J2770" t="s">
        <v>163</v>
      </c>
      <c r="K2770" t="s">
        <v>163</v>
      </c>
      <c r="L2770" t="s">
        <v>163</v>
      </c>
      <c r="M2770" t="s">
        <v>163</v>
      </c>
      <c r="N2770" t="s">
        <v>163</v>
      </c>
      <c r="O2770" t="s">
        <v>163</v>
      </c>
      <c r="P2770" t="s">
        <v>163</v>
      </c>
      <c r="Q2770" s="80" t="s">
        <v>163</v>
      </c>
      <c r="R2770" s="79"/>
      <c r="T2770" t="s">
        <v>163</v>
      </c>
      <c r="U2770" t="s">
        <v>163</v>
      </c>
      <c r="V2770" t="s">
        <v>163</v>
      </c>
    </row>
    <row r="2771" spans="2:22" x14ac:dyDescent="0.35">
      <c r="B2771" t="s">
        <v>163</v>
      </c>
      <c r="C2771" s="79" t="s">
        <v>163</v>
      </c>
      <c r="E2771" t="s">
        <v>163</v>
      </c>
      <c r="F2771" t="s">
        <v>163</v>
      </c>
      <c r="G2771" t="s">
        <v>163</v>
      </c>
      <c r="H2771" t="s">
        <v>163</v>
      </c>
      <c r="I2771" t="s">
        <v>163</v>
      </c>
      <c r="J2771" t="s">
        <v>163</v>
      </c>
      <c r="K2771" t="s">
        <v>163</v>
      </c>
      <c r="L2771" t="s">
        <v>163</v>
      </c>
      <c r="M2771" t="s">
        <v>163</v>
      </c>
      <c r="N2771" t="s">
        <v>163</v>
      </c>
      <c r="O2771" t="s">
        <v>163</v>
      </c>
      <c r="P2771" t="s">
        <v>163</v>
      </c>
      <c r="Q2771" s="80" t="s">
        <v>163</v>
      </c>
      <c r="R2771" s="79"/>
      <c r="T2771" t="s">
        <v>163</v>
      </c>
      <c r="U2771" t="s">
        <v>163</v>
      </c>
      <c r="V2771" t="s">
        <v>163</v>
      </c>
    </row>
    <row r="2772" spans="2:22" x14ac:dyDescent="0.35">
      <c r="B2772" t="s">
        <v>163</v>
      </c>
      <c r="C2772" s="79" t="s">
        <v>163</v>
      </c>
      <c r="E2772" t="s">
        <v>163</v>
      </c>
      <c r="F2772" t="s">
        <v>163</v>
      </c>
      <c r="G2772" t="s">
        <v>163</v>
      </c>
      <c r="H2772" t="s">
        <v>163</v>
      </c>
      <c r="I2772" t="s">
        <v>163</v>
      </c>
      <c r="J2772" t="s">
        <v>163</v>
      </c>
      <c r="K2772" t="s">
        <v>163</v>
      </c>
      <c r="L2772" t="s">
        <v>163</v>
      </c>
      <c r="M2772" t="s">
        <v>163</v>
      </c>
      <c r="N2772" t="s">
        <v>163</v>
      </c>
      <c r="O2772" t="s">
        <v>163</v>
      </c>
      <c r="P2772" t="s">
        <v>163</v>
      </c>
      <c r="Q2772" s="80" t="s">
        <v>163</v>
      </c>
      <c r="R2772" s="79"/>
      <c r="T2772" t="s">
        <v>163</v>
      </c>
      <c r="U2772" t="s">
        <v>163</v>
      </c>
      <c r="V2772" t="s">
        <v>163</v>
      </c>
    </row>
    <row r="2773" spans="2:22" x14ac:dyDescent="0.35">
      <c r="B2773" t="s">
        <v>163</v>
      </c>
      <c r="C2773" s="79" t="s">
        <v>163</v>
      </c>
      <c r="E2773" t="s">
        <v>163</v>
      </c>
      <c r="F2773" t="s">
        <v>163</v>
      </c>
      <c r="G2773" t="s">
        <v>163</v>
      </c>
      <c r="H2773" t="s">
        <v>163</v>
      </c>
      <c r="I2773" t="s">
        <v>163</v>
      </c>
      <c r="J2773" t="s">
        <v>163</v>
      </c>
      <c r="K2773" t="s">
        <v>163</v>
      </c>
      <c r="L2773" t="s">
        <v>163</v>
      </c>
      <c r="M2773" t="s">
        <v>163</v>
      </c>
      <c r="N2773" t="s">
        <v>163</v>
      </c>
      <c r="O2773" t="s">
        <v>163</v>
      </c>
      <c r="P2773" t="s">
        <v>163</v>
      </c>
      <c r="Q2773" s="80" t="s">
        <v>163</v>
      </c>
      <c r="R2773" s="79"/>
      <c r="T2773" t="s">
        <v>163</v>
      </c>
      <c r="U2773" t="s">
        <v>163</v>
      </c>
      <c r="V2773" t="s">
        <v>163</v>
      </c>
    </row>
    <row r="2774" spans="2:22" x14ac:dyDescent="0.35">
      <c r="B2774" t="s">
        <v>163</v>
      </c>
      <c r="C2774" s="79" t="s">
        <v>163</v>
      </c>
      <c r="E2774" t="s">
        <v>163</v>
      </c>
      <c r="F2774" t="s">
        <v>163</v>
      </c>
      <c r="G2774" t="s">
        <v>163</v>
      </c>
      <c r="H2774" t="s">
        <v>163</v>
      </c>
      <c r="I2774" t="s">
        <v>163</v>
      </c>
      <c r="J2774" t="s">
        <v>163</v>
      </c>
      <c r="K2774" t="s">
        <v>163</v>
      </c>
      <c r="L2774" t="s">
        <v>163</v>
      </c>
      <c r="M2774" t="s">
        <v>163</v>
      </c>
      <c r="N2774" t="s">
        <v>163</v>
      </c>
      <c r="O2774" t="s">
        <v>163</v>
      </c>
      <c r="P2774" t="s">
        <v>163</v>
      </c>
      <c r="Q2774" s="80" t="s">
        <v>163</v>
      </c>
      <c r="R2774" s="79"/>
      <c r="T2774" t="s">
        <v>163</v>
      </c>
      <c r="U2774" t="s">
        <v>163</v>
      </c>
      <c r="V2774" t="s">
        <v>163</v>
      </c>
    </row>
    <row r="2775" spans="2:22" x14ac:dyDescent="0.35">
      <c r="B2775" t="s">
        <v>163</v>
      </c>
      <c r="C2775" s="79" t="s">
        <v>163</v>
      </c>
      <c r="E2775" t="s">
        <v>163</v>
      </c>
      <c r="F2775" t="s">
        <v>163</v>
      </c>
      <c r="G2775" t="s">
        <v>163</v>
      </c>
      <c r="H2775" t="s">
        <v>163</v>
      </c>
      <c r="I2775" t="s">
        <v>163</v>
      </c>
      <c r="J2775" t="s">
        <v>163</v>
      </c>
      <c r="K2775" t="s">
        <v>163</v>
      </c>
      <c r="L2775" t="s">
        <v>163</v>
      </c>
      <c r="M2775" t="s">
        <v>163</v>
      </c>
      <c r="N2775" t="s">
        <v>163</v>
      </c>
      <c r="O2775" t="s">
        <v>163</v>
      </c>
      <c r="P2775" t="s">
        <v>163</v>
      </c>
      <c r="Q2775" s="80" t="s">
        <v>163</v>
      </c>
      <c r="R2775" s="79"/>
      <c r="T2775" t="s">
        <v>163</v>
      </c>
      <c r="U2775" t="s">
        <v>163</v>
      </c>
      <c r="V2775" t="s">
        <v>163</v>
      </c>
    </row>
    <row r="2776" spans="2:22" x14ac:dyDescent="0.35">
      <c r="B2776" t="s">
        <v>163</v>
      </c>
      <c r="C2776" s="79" t="s">
        <v>163</v>
      </c>
      <c r="E2776" t="s">
        <v>163</v>
      </c>
      <c r="F2776" t="s">
        <v>163</v>
      </c>
      <c r="G2776" t="s">
        <v>163</v>
      </c>
      <c r="H2776" t="s">
        <v>163</v>
      </c>
      <c r="I2776" t="s">
        <v>163</v>
      </c>
      <c r="J2776" t="s">
        <v>163</v>
      </c>
      <c r="K2776" t="s">
        <v>163</v>
      </c>
      <c r="L2776" t="s">
        <v>163</v>
      </c>
      <c r="M2776" t="s">
        <v>163</v>
      </c>
      <c r="N2776" t="s">
        <v>163</v>
      </c>
      <c r="O2776" t="s">
        <v>163</v>
      </c>
      <c r="P2776" t="s">
        <v>163</v>
      </c>
      <c r="Q2776" s="80" t="s">
        <v>163</v>
      </c>
      <c r="R2776" s="79"/>
      <c r="T2776" t="s">
        <v>163</v>
      </c>
      <c r="U2776" t="s">
        <v>163</v>
      </c>
      <c r="V2776" t="s">
        <v>163</v>
      </c>
    </row>
    <row r="2777" spans="2:22" x14ac:dyDescent="0.35">
      <c r="B2777" t="s">
        <v>163</v>
      </c>
      <c r="C2777" s="79" t="s">
        <v>163</v>
      </c>
      <c r="E2777" t="s">
        <v>163</v>
      </c>
      <c r="F2777" t="s">
        <v>163</v>
      </c>
      <c r="G2777" t="s">
        <v>163</v>
      </c>
      <c r="H2777" t="s">
        <v>163</v>
      </c>
      <c r="I2777" t="s">
        <v>163</v>
      </c>
      <c r="J2777" t="s">
        <v>163</v>
      </c>
      <c r="K2777" t="s">
        <v>163</v>
      </c>
      <c r="L2777" t="s">
        <v>163</v>
      </c>
      <c r="M2777" t="s">
        <v>163</v>
      </c>
      <c r="N2777" t="s">
        <v>163</v>
      </c>
      <c r="O2777" t="s">
        <v>163</v>
      </c>
      <c r="P2777" t="s">
        <v>163</v>
      </c>
      <c r="Q2777" s="80" t="s">
        <v>163</v>
      </c>
      <c r="R2777" s="79"/>
      <c r="T2777" t="s">
        <v>163</v>
      </c>
      <c r="U2777" t="s">
        <v>163</v>
      </c>
      <c r="V2777" t="s">
        <v>163</v>
      </c>
    </row>
    <row r="2778" spans="2:22" x14ac:dyDescent="0.35">
      <c r="B2778" t="s">
        <v>163</v>
      </c>
      <c r="C2778" s="79" t="s">
        <v>163</v>
      </c>
      <c r="E2778" t="s">
        <v>163</v>
      </c>
      <c r="F2778" t="s">
        <v>163</v>
      </c>
      <c r="G2778" t="s">
        <v>163</v>
      </c>
      <c r="H2778" t="s">
        <v>163</v>
      </c>
      <c r="I2778" t="s">
        <v>163</v>
      </c>
      <c r="J2778" t="s">
        <v>163</v>
      </c>
      <c r="K2778" t="s">
        <v>163</v>
      </c>
      <c r="L2778" t="s">
        <v>163</v>
      </c>
      <c r="M2778" t="s">
        <v>163</v>
      </c>
      <c r="N2778" t="s">
        <v>163</v>
      </c>
      <c r="O2778" t="s">
        <v>163</v>
      </c>
      <c r="P2778" t="s">
        <v>163</v>
      </c>
      <c r="Q2778" s="80" t="s">
        <v>163</v>
      </c>
      <c r="R2778" s="79"/>
      <c r="T2778" t="s">
        <v>163</v>
      </c>
      <c r="U2778" t="s">
        <v>163</v>
      </c>
      <c r="V2778" t="s">
        <v>163</v>
      </c>
    </row>
    <row r="2779" spans="2:22" x14ac:dyDescent="0.35">
      <c r="B2779" t="s">
        <v>163</v>
      </c>
      <c r="C2779" s="79" t="s">
        <v>163</v>
      </c>
      <c r="E2779" t="s">
        <v>163</v>
      </c>
      <c r="F2779" t="s">
        <v>163</v>
      </c>
      <c r="G2779" t="s">
        <v>163</v>
      </c>
      <c r="H2779" t="s">
        <v>163</v>
      </c>
      <c r="I2779" t="s">
        <v>163</v>
      </c>
      <c r="J2779" t="s">
        <v>163</v>
      </c>
      <c r="K2779" t="s">
        <v>163</v>
      </c>
      <c r="L2779" t="s">
        <v>163</v>
      </c>
      <c r="M2779" t="s">
        <v>163</v>
      </c>
      <c r="N2779" t="s">
        <v>163</v>
      </c>
      <c r="O2779" t="s">
        <v>163</v>
      </c>
      <c r="P2779" t="s">
        <v>163</v>
      </c>
      <c r="Q2779" s="80" t="s">
        <v>163</v>
      </c>
      <c r="R2779" s="79"/>
      <c r="T2779" t="s">
        <v>163</v>
      </c>
      <c r="U2779" t="s">
        <v>163</v>
      </c>
      <c r="V2779" t="s">
        <v>163</v>
      </c>
    </row>
    <row r="2780" spans="2:22" x14ac:dyDescent="0.35">
      <c r="B2780" t="s">
        <v>163</v>
      </c>
      <c r="C2780" s="79" t="s">
        <v>163</v>
      </c>
      <c r="E2780" t="s">
        <v>163</v>
      </c>
      <c r="F2780" t="s">
        <v>163</v>
      </c>
      <c r="G2780" t="s">
        <v>163</v>
      </c>
      <c r="H2780" t="s">
        <v>163</v>
      </c>
      <c r="I2780" t="s">
        <v>163</v>
      </c>
      <c r="J2780" t="s">
        <v>163</v>
      </c>
      <c r="K2780" t="s">
        <v>163</v>
      </c>
      <c r="L2780" t="s">
        <v>163</v>
      </c>
      <c r="M2780" t="s">
        <v>163</v>
      </c>
      <c r="N2780" t="s">
        <v>163</v>
      </c>
      <c r="O2780" t="s">
        <v>163</v>
      </c>
      <c r="P2780" t="s">
        <v>163</v>
      </c>
      <c r="Q2780" s="80" t="s">
        <v>163</v>
      </c>
      <c r="R2780" s="79"/>
      <c r="T2780" t="s">
        <v>163</v>
      </c>
      <c r="U2780" t="s">
        <v>163</v>
      </c>
      <c r="V2780" t="s">
        <v>163</v>
      </c>
    </row>
    <row r="2781" spans="2:22" x14ac:dyDescent="0.35">
      <c r="B2781" t="s">
        <v>163</v>
      </c>
      <c r="C2781" s="79" t="s">
        <v>163</v>
      </c>
      <c r="E2781" t="s">
        <v>163</v>
      </c>
      <c r="F2781" t="s">
        <v>163</v>
      </c>
      <c r="G2781" t="s">
        <v>163</v>
      </c>
      <c r="H2781" t="s">
        <v>163</v>
      </c>
      <c r="I2781" t="s">
        <v>163</v>
      </c>
      <c r="J2781" t="s">
        <v>163</v>
      </c>
      <c r="K2781" t="s">
        <v>163</v>
      </c>
      <c r="L2781" t="s">
        <v>163</v>
      </c>
      <c r="M2781" t="s">
        <v>163</v>
      </c>
      <c r="N2781" t="s">
        <v>163</v>
      </c>
      <c r="O2781" t="s">
        <v>163</v>
      </c>
      <c r="P2781" t="s">
        <v>163</v>
      </c>
      <c r="Q2781" s="80" t="s">
        <v>163</v>
      </c>
      <c r="R2781" s="79"/>
      <c r="T2781" t="s">
        <v>163</v>
      </c>
      <c r="U2781" t="s">
        <v>163</v>
      </c>
      <c r="V2781" t="s">
        <v>163</v>
      </c>
    </row>
    <row r="2782" spans="2:22" x14ac:dyDescent="0.35">
      <c r="B2782" t="s">
        <v>163</v>
      </c>
      <c r="C2782" s="79" t="s">
        <v>163</v>
      </c>
      <c r="E2782" t="s">
        <v>163</v>
      </c>
      <c r="F2782" t="s">
        <v>163</v>
      </c>
      <c r="G2782" t="s">
        <v>163</v>
      </c>
      <c r="H2782" t="s">
        <v>163</v>
      </c>
      <c r="I2782" t="s">
        <v>163</v>
      </c>
      <c r="J2782" t="s">
        <v>163</v>
      </c>
      <c r="K2782" t="s">
        <v>163</v>
      </c>
      <c r="L2782" t="s">
        <v>163</v>
      </c>
      <c r="M2782" t="s">
        <v>163</v>
      </c>
      <c r="N2782" t="s">
        <v>163</v>
      </c>
      <c r="O2782" t="s">
        <v>163</v>
      </c>
      <c r="P2782" t="s">
        <v>163</v>
      </c>
      <c r="Q2782" s="80" t="s">
        <v>163</v>
      </c>
      <c r="R2782" s="79"/>
      <c r="T2782" t="s">
        <v>163</v>
      </c>
      <c r="U2782" t="s">
        <v>163</v>
      </c>
      <c r="V2782" t="s">
        <v>163</v>
      </c>
    </row>
    <row r="2783" spans="2:22" x14ac:dyDescent="0.35">
      <c r="B2783" t="s">
        <v>163</v>
      </c>
      <c r="C2783" s="79" t="s">
        <v>163</v>
      </c>
      <c r="E2783" t="s">
        <v>163</v>
      </c>
      <c r="F2783" t="s">
        <v>163</v>
      </c>
      <c r="G2783" t="s">
        <v>163</v>
      </c>
      <c r="H2783" t="s">
        <v>163</v>
      </c>
      <c r="I2783" t="s">
        <v>163</v>
      </c>
      <c r="J2783" t="s">
        <v>163</v>
      </c>
      <c r="K2783" t="s">
        <v>163</v>
      </c>
      <c r="L2783" t="s">
        <v>163</v>
      </c>
      <c r="M2783" t="s">
        <v>163</v>
      </c>
      <c r="N2783" t="s">
        <v>163</v>
      </c>
      <c r="O2783" t="s">
        <v>163</v>
      </c>
      <c r="P2783" t="s">
        <v>163</v>
      </c>
      <c r="Q2783" s="80" t="s">
        <v>163</v>
      </c>
      <c r="R2783" s="79"/>
      <c r="T2783" t="s">
        <v>163</v>
      </c>
      <c r="U2783" t="s">
        <v>163</v>
      </c>
      <c r="V2783" t="s">
        <v>163</v>
      </c>
    </row>
    <row r="2784" spans="2:22" x14ac:dyDescent="0.35">
      <c r="B2784" t="s">
        <v>163</v>
      </c>
      <c r="C2784" s="79" t="s">
        <v>163</v>
      </c>
      <c r="E2784" t="s">
        <v>163</v>
      </c>
      <c r="F2784" t="s">
        <v>163</v>
      </c>
      <c r="G2784" t="s">
        <v>163</v>
      </c>
      <c r="H2784" t="s">
        <v>163</v>
      </c>
      <c r="I2784" t="s">
        <v>163</v>
      </c>
      <c r="J2784" t="s">
        <v>163</v>
      </c>
      <c r="K2784" t="s">
        <v>163</v>
      </c>
      <c r="L2784" t="s">
        <v>163</v>
      </c>
      <c r="M2784" t="s">
        <v>163</v>
      </c>
      <c r="N2784" t="s">
        <v>163</v>
      </c>
      <c r="O2784" t="s">
        <v>163</v>
      </c>
      <c r="P2784" t="s">
        <v>163</v>
      </c>
      <c r="Q2784" s="80" t="s">
        <v>163</v>
      </c>
      <c r="R2784" s="79"/>
      <c r="T2784" t="s">
        <v>163</v>
      </c>
      <c r="U2784" t="s">
        <v>163</v>
      </c>
      <c r="V2784" t="s">
        <v>163</v>
      </c>
    </row>
    <row r="2785" spans="2:22" x14ac:dyDescent="0.35">
      <c r="B2785" t="s">
        <v>163</v>
      </c>
      <c r="C2785" s="79" t="s">
        <v>163</v>
      </c>
      <c r="E2785" t="s">
        <v>163</v>
      </c>
      <c r="F2785" t="s">
        <v>163</v>
      </c>
      <c r="G2785" t="s">
        <v>163</v>
      </c>
      <c r="H2785" t="s">
        <v>163</v>
      </c>
      <c r="I2785" t="s">
        <v>163</v>
      </c>
      <c r="J2785" t="s">
        <v>163</v>
      </c>
      <c r="K2785" t="s">
        <v>163</v>
      </c>
      <c r="L2785" t="s">
        <v>163</v>
      </c>
      <c r="M2785" t="s">
        <v>163</v>
      </c>
      <c r="N2785" t="s">
        <v>163</v>
      </c>
      <c r="O2785" t="s">
        <v>163</v>
      </c>
      <c r="P2785" t="s">
        <v>163</v>
      </c>
      <c r="Q2785" s="80" t="s">
        <v>163</v>
      </c>
      <c r="R2785" s="79"/>
      <c r="T2785" t="s">
        <v>163</v>
      </c>
      <c r="U2785" t="s">
        <v>163</v>
      </c>
      <c r="V2785" t="s">
        <v>163</v>
      </c>
    </row>
    <row r="2786" spans="2:22" x14ac:dyDescent="0.35">
      <c r="B2786" t="s">
        <v>163</v>
      </c>
      <c r="C2786" s="79" t="s">
        <v>163</v>
      </c>
      <c r="E2786" t="s">
        <v>163</v>
      </c>
      <c r="F2786" t="s">
        <v>163</v>
      </c>
      <c r="G2786" t="s">
        <v>163</v>
      </c>
      <c r="H2786" t="s">
        <v>163</v>
      </c>
      <c r="I2786" t="s">
        <v>163</v>
      </c>
      <c r="J2786" t="s">
        <v>163</v>
      </c>
      <c r="K2786" t="s">
        <v>163</v>
      </c>
      <c r="L2786" t="s">
        <v>163</v>
      </c>
      <c r="M2786" t="s">
        <v>163</v>
      </c>
      <c r="N2786" t="s">
        <v>163</v>
      </c>
      <c r="O2786" t="s">
        <v>163</v>
      </c>
      <c r="P2786" t="s">
        <v>163</v>
      </c>
      <c r="Q2786" s="80" t="s">
        <v>163</v>
      </c>
      <c r="R2786" s="79"/>
      <c r="T2786" t="s">
        <v>163</v>
      </c>
      <c r="U2786" t="s">
        <v>163</v>
      </c>
      <c r="V2786" t="s">
        <v>163</v>
      </c>
    </row>
    <row r="2787" spans="2:22" x14ac:dyDescent="0.35">
      <c r="B2787" t="s">
        <v>163</v>
      </c>
      <c r="C2787" s="79" t="s">
        <v>163</v>
      </c>
      <c r="E2787" t="s">
        <v>163</v>
      </c>
      <c r="F2787" t="s">
        <v>163</v>
      </c>
      <c r="G2787" t="s">
        <v>163</v>
      </c>
      <c r="H2787" t="s">
        <v>163</v>
      </c>
      <c r="I2787" t="s">
        <v>163</v>
      </c>
      <c r="J2787" t="s">
        <v>163</v>
      </c>
      <c r="K2787" t="s">
        <v>163</v>
      </c>
      <c r="L2787" t="s">
        <v>163</v>
      </c>
      <c r="M2787" t="s">
        <v>163</v>
      </c>
      <c r="N2787" t="s">
        <v>163</v>
      </c>
      <c r="O2787" t="s">
        <v>163</v>
      </c>
      <c r="P2787" t="s">
        <v>163</v>
      </c>
      <c r="Q2787" s="80" t="s">
        <v>163</v>
      </c>
      <c r="R2787" s="79"/>
      <c r="T2787" t="s">
        <v>163</v>
      </c>
      <c r="U2787" t="s">
        <v>163</v>
      </c>
      <c r="V2787" t="s">
        <v>163</v>
      </c>
    </row>
    <row r="2788" spans="2:22" x14ac:dyDescent="0.35">
      <c r="B2788" t="s">
        <v>163</v>
      </c>
      <c r="C2788" s="79" t="s">
        <v>163</v>
      </c>
      <c r="E2788" t="s">
        <v>163</v>
      </c>
      <c r="F2788" t="s">
        <v>163</v>
      </c>
      <c r="G2788" t="s">
        <v>163</v>
      </c>
      <c r="H2788" t="s">
        <v>163</v>
      </c>
      <c r="I2788" t="s">
        <v>163</v>
      </c>
      <c r="J2788" t="s">
        <v>163</v>
      </c>
      <c r="K2788" t="s">
        <v>163</v>
      </c>
      <c r="L2788" t="s">
        <v>163</v>
      </c>
      <c r="M2788" t="s">
        <v>163</v>
      </c>
      <c r="N2788" t="s">
        <v>163</v>
      </c>
      <c r="O2788" t="s">
        <v>163</v>
      </c>
      <c r="P2788" t="s">
        <v>163</v>
      </c>
      <c r="Q2788" s="80" t="s">
        <v>163</v>
      </c>
      <c r="R2788" s="79"/>
      <c r="T2788" t="s">
        <v>163</v>
      </c>
      <c r="U2788" t="s">
        <v>163</v>
      </c>
      <c r="V2788" t="s">
        <v>163</v>
      </c>
    </row>
    <row r="2789" spans="2:22" x14ac:dyDescent="0.35">
      <c r="B2789" t="s">
        <v>163</v>
      </c>
      <c r="C2789" s="79" t="s">
        <v>163</v>
      </c>
      <c r="E2789" t="s">
        <v>163</v>
      </c>
      <c r="F2789" t="s">
        <v>163</v>
      </c>
      <c r="G2789" t="s">
        <v>163</v>
      </c>
      <c r="H2789" t="s">
        <v>163</v>
      </c>
      <c r="I2789" t="s">
        <v>163</v>
      </c>
      <c r="J2789" t="s">
        <v>163</v>
      </c>
      <c r="K2789" t="s">
        <v>163</v>
      </c>
      <c r="L2789" t="s">
        <v>163</v>
      </c>
      <c r="M2789" t="s">
        <v>163</v>
      </c>
      <c r="N2789" t="s">
        <v>163</v>
      </c>
      <c r="O2789" t="s">
        <v>163</v>
      </c>
      <c r="P2789" t="s">
        <v>163</v>
      </c>
      <c r="Q2789" s="80" t="s">
        <v>163</v>
      </c>
      <c r="R2789" s="79"/>
      <c r="T2789" t="s">
        <v>163</v>
      </c>
      <c r="U2789" t="s">
        <v>163</v>
      </c>
      <c r="V2789" t="s">
        <v>163</v>
      </c>
    </row>
    <row r="2790" spans="2:22" x14ac:dyDescent="0.35">
      <c r="B2790" t="s">
        <v>163</v>
      </c>
      <c r="C2790" s="79" t="s">
        <v>163</v>
      </c>
      <c r="E2790" t="s">
        <v>163</v>
      </c>
      <c r="F2790" t="s">
        <v>163</v>
      </c>
      <c r="G2790" t="s">
        <v>163</v>
      </c>
      <c r="H2790" t="s">
        <v>163</v>
      </c>
      <c r="I2790" t="s">
        <v>163</v>
      </c>
      <c r="J2790" t="s">
        <v>163</v>
      </c>
      <c r="K2790" t="s">
        <v>163</v>
      </c>
      <c r="L2790" t="s">
        <v>163</v>
      </c>
      <c r="M2790" t="s">
        <v>163</v>
      </c>
      <c r="N2790" t="s">
        <v>163</v>
      </c>
      <c r="O2790" t="s">
        <v>163</v>
      </c>
      <c r="P2790" t="s">
        <v>163</v>
      </c>
      <c r="Q2790" s="80" t="s">
        <v>163</v>
      </c>
      <c r="R2790" s="79"/>
      <c r="T2790" t="s">
        <v>163</v>
      </c>
      <c r="U2790" t="s">
        <v>163</v>
      </c>
      <c r="V2790" t="s">
        <v>163</v>
      </c>
    </row>
    <row r="2791" spans="2:22" x14ac:dyDescent="0.35">
      <c r="B2791" t="s">
        <v>163</v>
      </c>
      <c r="C2791" s="79" t="s">
        <v>163</v>
      </c>
      <c r="E2791" t="s">
        <v>163</v>
      </c>
      <c r="F2791" t="s">
        <v>163</v>
      </c>
      <c r="G2791" t="s">
        <v>163</v>
      </c>
      <c r="H2791" t="s">
        <v>163</v>
      </c>
      <c r="I2791" t="s">
        <v>163</v>
      </c>
      <c r="J2791" t="s">
        <v>163</v>
      </c>
      <c r="K2791" t="s">
        <v>163</v>
      </c>
      <c r="L2791" t="s">
        <v>163</v>
      </c>
      <c r="M2791" t="s">
        <v>163</v>
      </c>
      <c r="N2791" t="s">
        <v>163</v>
      </c>
      <c r="O2791" t="s">
        <v>163</v>
      </c>
      <c r="P2791" t="s">
        <v>163</v>
      </c>
      <c r="Q2791" s="80" t="s">
        <v>163</v>
      </c>
      <c r="R2791" s="79"/>
      <c r="T2791" t="s">
        <v>163</v>
      </c>
      <c r="U2791" t="s">
        <v>163</v>
      </c>
      <c r="V2791" t="s">
        <v>163</v>
      </c>
    </row>
    <row r="2792" spans="2:22" x14ac:dyDescent="0.35">
      <c r="B2792" t="s">
        <v>163</v>
      </c>
      <c r="C2792" s="79" t="s">
        <v>163</v>
      </c>
      <c r="E2792" t="s">
        <v>163</v>
      </c>
      <c r="F2792" t="s">
        <v>163</v>
      </c>
      <c r="G2792" t="s">
        <v>163</v>
      </c>
      <c r="H2792" t="s">
        <v>163</v>
      </c>
      <c r="I2792" t="s">
        <v>163</v>
      </c>
      <c r="J2792" t="s">
        <v>163</v>
      </c>
      <c r="K2792" t="s">
        <v>163</v>
      </c>
      <c r="L2792" t="s">
        <v>163</v>
      </c>
      <c r="M2792" t="s">
        <v>163</v>
      </c>
      <c r="N2792" t="s">
        <v>163</v>
      </c>
      <c r="O2792" t="s">
        <v>163</v>
      </c>
      <c r="P2792" t="s">
        <v>163</v>
      </c>
      <c r="Q2792" s="80" t="s">
        <v>163</v>
      </c>
      <c r="R2792" s="79"/>
      <c r="T2792" t="s">
        <v>163</v>
      </c>
      <c r="U2792" t="s">
        <v>163</v>
      </c>
      <c r="V2792" t="s">
        <v>163</v>
      </c>
    </row>
    <row r="2793" spans="2:22" x14ac:dyDescent="0.35">
      <c r="B2793" t="s">
        <v>163</v>
      </c>
      <c r="C2793" s="79" t="s">
        <v>163</v>
      </c>
      <c r="E2793" t="s">
        <v>163</v>
      </c>
      <c r="F2793" t="s">
        <v>163</v>
      </c>
      <c r="G2793" t="s">
        <v>163</v>
      </c>
      <c r="H2793" t="s">
        <v>163</v>
      </c>
      <c r="I2793" t="s">
        <v>163</v>
      </c>
      <c r="J2793" t="s">
        <v>163</v>
      </c>
      <c r="K2793" t="s">
        <v>163</v>
      </c>
      <c r="L2793" t="s">
        <v>163</v>
      </c>
      <c r="M2793" t="s">
        <v>163</v>
      </c>
      <c r="N2793" t="s">
        <v>163</v>
      </c>
      <c r="O2793" t="s">
        <v>163</v>
      </c>
      <c r="P2793" t="s">
        <v>163</v>
      </c>
      <c r="Q2793" s="80" t="s">
        <v>163</v>
      </c>
      <c r="R2793" s="79"/>
      <c r="T2793" t="s">
        <v>163</v>
      </c>
      <c r="U2793" t="s">
        <v>163</v>
      </c>
      <c r="V2793" t="s">
        <v>163</v>
      </c>
    </row>
    <row r="2794" spans="2:22" x14ac:dyDescent="0.35">
      <c r="B2794" t="s">
        <v>163</v>
      </c>
      <c r="C2794" s="79" t="s">
        <v>163</v>
      </c>
      <c r="E2794" t="s">
        <v>163</v>
      </c>
      <c r="F2794" t="s">
        <v>163</v>
      </c>
      <c r="G2794" t="s">
        <v>163</v>
      </c>
      <c r="H2794" t="s">
        <v>163</v>
      </c>
      <c r="I2794" t="s">
        <v>163</v>
      </c>
      <c r="J2794" t="s">
        <v>163</v>
      </c>
      <c r="K2794" t="s">
        <v>163</v>
      </c>
      <c r="L2794" t="s">
        <v>163</v>
      </c>
      <c r="M2794" t="s">
        <v>163</v>
      </c>
      <c r="N2794" t="s">
        <v>163</v>
      </c>
      <c r="O2794" t="s">
        <v>163</v>
      </c>
      <c r="P2794" t="s">
        <v>163</v>
      </c>
      <c r="Q2794" s="80" t="s">
        <v>163</v>
      </c>
      <c r="R2794" s="79"/>
      <c r="T2794" t="s">
        <v>163</v>
      </c>
      <c r="U2794" t="s">
        <v>163</v>
      </c>
      <c r="V2794" t="s">
        <v>163</v>
      </c>
    </row>
    <row r="2795" spans="2:22" x14ac:dyDescent="0.35">
      <c r="B2795" t="s">
        <v>163</v>
      </c>
      <c r="C2795" s="79" t="s">
        <v>163</v>
      </c>
      <c r="E2795" t="s">
        <v>163</v>
      </c>
      <c r="F2795" t="s">
        <v>163</v>
      </c>
      <c r="G2795" t="s">
        <v>163</v>
      </c>
      <c r="H2795" t="s">
        <v>163</v>
      </c>
      <c r="I2795" t="s">
        <v>163</v>
      </c>
      <c r="J2795" t="s">
        <v>163</v>
      </c>
      <c r="K2795" t="s">
        <v>163</v>
      </c>
      <c r="L2795" t="s">
        <v>163</v>
      </c>
      <c r="M2795" t="s">
        <v>163</v>
      </c>
      <c r="N2795" t="s">
        <v>163</v>
      </c>
      <c r="O2795" t="s">
        <v>163</v>
      </c>
      <c r="P2795" t="s">
        <v>163</v>
      </c>
      <c r="Q2795" s="80" t="s">
        <v>163</v>
      </c>
      <c r="R2795" s="79"/>
      <c r="T2795" t="s">
        <v>163</v>
      </c>
      <c r="U2795" t="s">
        <v>163</v>
      </c>
      <c r="V2795" t="s">
        <v>163</v>
      </c>
    </row>
    <row r="2796" spans="2:22" x14ac:dyDescent="0.35">
      <c r="B2796" t="s">
        <v>163</v>
      </c>
      <c r="C2796" s="79" t="s">
        <v>163</v>
      </c>
      <c r="E2796" t="s">
        <v>163</v>
      </c>
      <c r="F2796" t="s">
        <v>163</v>
      </c>
      <c r="G2796" t="s">
        <v>163</v>
      </c>
      <c r="H2796" t="s">
        <v>163</v>
      </c>
      <c r="I2796" t="s">
        <v>163</v>
      </c>
      <c r="J2796" t="s">
        <v>163</v>
      </c>
      <c r="K2796" t="s">
        <v>163</v>
      </c>
      <c r="L2796" t="s">
        <v>163</v>
      </c>
      <c r="M2796" t="s">
        <v>163</v>
      </c>
      <c r="N2796" t="s">
        <v>163</v>
      </c>
      <c r="O2796" t="s">
        <v>163</v>
      </c>
      <c r="P2796" t="s">
        <v>163</v>
      </c>
      <c r="Q2796" s="80" t="s">
        <v>163</v>
      </c>
      <c r="R2796" s="79"/>
      <c r="T2796" t="s">
        <v>163</v>
      </c>
      <c r="U2796" t="s">
        <v>163</v>
      </c>
      <c r="V2796" t="s">
        <v>163</v>
      </c>
    </row>
    <row r="2797" spans="2:22" x14ac:dyDescent="0.35">
      <c r="B2797" t="s">
        <v>163</v>
      </c>
      <c r="C2797" s="79" t="s">
        <v>163</v>
      </c>
      <c r="E2797" t="s">
        <v>163</v>
      </c>
      <c r="F2797" t="s">
        <v>163</v>
      </c>
      <c r="G2797" t="s">
        <v>163</v>
      </c>
      <c r="H2797" t="s">
        <v>163</v>
      </c>
      <c r="I2797" t="s">
        <v>163</v>
      </c>
      <c r="J2797" t="s">
        <v>163</v>
      </c>
      <c r="K2797" t="s">
        <v>163</v>
      </c>
      <c r="L2797" t="s">
        <v>163</v>
      </c>
      <c r="M2797" t="s">
        <v>163</v>
      </c>
      <c r="N2797" t="s">
        <v>163</v>
      </c>
      <c r="O2797" t="s">
        <v>163</v>
      </c>
      <c r="P2797" t="s">
        <v>163</v>
      </c>
      <c r="Q2797" s="80" t="s">
        <v>163</v>
      </c>
      <c r="R2797" s="79"/>
      <c r="T2797" t="s">
        <v>163</v>
      </c>
      <c r="U2797" t="s">
        <v>163</v>
      </c>
      <c r="V2797" t="s">
        <v>163</v>
      </c>
    </row>
    <row r="2798" spans="2:22" x14ac:dyDescent="0.35">
      <c r="B2798" t="s">
        <v>163</v>
      </c>
      <c r="C2798" s="79" t="s">
        <v>163</v>
      </c>
      <c r="E2798" t="s">
        <v>163</v>
      </c>
      <c r="F2798" t="s">
        <v>163</v>
      </c>
      <c r="G2798" t="s">
        <v>163</v>
      </c>
      <c r="H2798" t="s">
        <v>163</v>
      </c>
      <c r="I2798" t="s">
        <v>163</v>
      </c>
      <c r="J2798" t="s">
        <v>163</v>
      </c>
      <c r="K2798" t="s">
        <v>163</v>
      </c>
      <c r="L2798" t="s">
        <v>163</v>
      </c>
      <c r="M2798" t="s">
        <v>163</v>
      </c>
      <c r="N2798" t="s">
        <v>163</v>
      </c>
      <c r="O2798" t="s">
        <v>163</v>
      </c>
      <c r="P2798" t="s">
        <v>163</v>
      </c>
      <c r="Q2798" s="80" t="s">
        <v>163</v>
      </c>
      <c r="R2798" s="79"/>
      <c r="T2798" t="s">
        <v>163</v>
      </c>
      <c r="U2798" t="s">
        <v>163</v>
      </c>
      <c r="V2798" t="s">
        <v>163</v>
      </c>
    </row>
    <row r="2799" spans="2:22" x14ac:dyDescent="0.35">
      <c r="B2799" t="s">
        <v>163</v>
      </c>
      <c r="C2799" s="79" t="s">
        <v>163</v>
      </c>
      <c r="E2799" t="s">
        <v>163</v>
      </c>
      <c r="F2799" t="s">
        <v>163</v>
      </c>
      <c r="G2799" t="s">
        <v>163</v>
      </c>
      <c r="H2799" t="s">
        <v>163</v>
      </c>
      <c r="I2799" t="s">
        <v>163</v>
      </c>
      <c r="J2799" t="s">
        <v>163</v>
      </c>
      <c r="K2799" t="s">
        <v>163</v>
      </c>
      <c r="L2799" t="s">
        <v>163</v>
      </c>
      <c r="M2799" t="s">
        <v>163</v>
      </c>
      <c r="N2799" t="s">
        <v>163</v>
      </c>
      <c r="O2799" t="s">
        <v>163</v>
      </c>
      <c r="P2799" t="s">
        <v>163</v>
      </c>
      <c r="Q2799" s="80" t="s">
        <v>163</v>
      </c>
      <c r="R2799" s="79"/>
      <c r="T2799" t="s">
        <v>163</v>
      </c>
      <c r="U2799" t="s">
        <v>163</v>
      </c>
      <c r="V2799" t="s">
        <v>163</v>
      </c>
    </row>
    <row r="2800" spans="2:22" x14ac:dyDescent="0.35">
      <c r="B2800" t="s">
        <v>163</v>
      </c>
      <c r="C2800" s="79" t="s">
        <v>163</v>
      </c>
      <c r="E2800" t="s">
        <v>163</v>
      </c>
      <c r="F2800" t="s">
        <v>163</v>
      </c>
      <c r="G2800" t="s">
        <v>163</v>
      </c>
      <c r="H2800" t="s">
        <v>163</v>
      </c>
      <c r="I2800" t="s">
        <v>163</v>
      </c>
      <c r="J2800" t="s">
        <v>163</v>
      </c>
      <c r="K2800" t="s">
        <v>163</v>
      </c>
      <c r="L2800" t="s">
        <v>163</v>
      </c>
      <c r="M2800" t="s">
        <v>163</v>
      </c>
      <c r="N2800" t="s">
        <v>163</v>
      </c>
      <c r="O2800" t="s">
        <v>163</v>
      </c>
      <c r="P2800" t="s">
        <v>163</v>
      </c>
      <c r="Q2800" s="80" t="s">
        <v>163</v>
      </c>
      <c r="R2800" s="79"/>
      <c r="T2800" t="s">
        <v>163</v>
      </c>
      <c r="U2800" t="s">
        <v>163</v>
      </c>
      <c r="V2800" t="s">
        <v>163</v>
      </c>
    </row>
    <row r="2801" spans="2:22" x14ac:dyDescent="0.35">
      <c r="B2801" t="s">
        <v>163</v>
      </c>
      <c r="C2801" s="79" t="s">
        <v>163</v>
      </c>
      <c r="E2801" t="s">
        <v>163</v>
      </c>
      <c r="F2801" t="s">
        <v>163</v>
      </c>
      <c r="G2801" t="s">
        <v>163</v>
      </c>
      <c r="H2801" t="s">
        <v>163</v>
      </c>
      <c r="I2801" t="s">
        <v>163</v>
      </c>
      <c r="J2801" t="s">
        <v>163</v>
      </c>
      <c r="K2801" t="s">
        <v>163</v>
      </c>
      <c r="L2801" t="s">
        <v>163</v>
      </c>
      <c r="M2801" t="s">
        <v>163</v>
      </c>
      <c r="N2801" t="s">
        <v>163</v>
      </c>
      <c r="O2801" t="s">
        <v>163</v>
      </c>
      <c r="P2801" t="s">
        <v>163</v>
      </c>
      <c r="Q2801" s="80" t="s">
        <v>163</v>
      </c>
      <c r="R2801" s="79"/>
      <c r="T2801" t="s">
        <v>163</v>
      </c>
      <c r="U2801" t="s">
        <v>163</v>
      </c>
      <c r="V2801" t="s">
        <v>163</v>
      </c>
    </row>
    <row r="2802" spans="2:22" x14ac:dyDescent="0.35">
      <c r="B2802" t="s">
        <v>163</v>
      </c>
      <c r="C2802" s="79" t="s">
        <v>163</v>
      </c>
      <c r="E2802" t="s">
        <v>163</v>
      </c>
      <c r="F2802" t="s">
        <v>163</v>
      </c>
      <c r="G2802" t="s">
        <v>163</v>
      </c>
      <c r="H2802" t="s">
        <v>163</v>
      </c>
      <c r="I2802" t="s">
        <v>163</v>
      </c>
      <c r="J2802" t="s">
        <v>163</v>
      </c>
      <c r="K2802" t="s">
        <v>163</v>
      </c>
      <c r="L2802" t="s">
        <v>163</v>
      </c>
      <c r="M2802" t="s">
        <v>163</v>
      </c>
      <c r="N2802" t="s">
        <v>163</v>
      </c>
      <c r="O2802" t="s">
        <v>163</v>
      </c>
      <c r="P2802" t="s">
        <v>163</v>
      </c>
      <c r="Q2802" s="80" t="s">
        <v>163</v>
      </c>
      <c r="R2802" s="79"/>
      <c r="T2802" t="s">
        <v>163</v>
      </c>
      <c r="U2802" t="s">
        <v>163</v>
      </c>
      <c r="V2802" t="s">
        <v>163</v>
      </c>
    </row>
    <row r="2803" spans="2:22" x14ac:dyDescent="0.35">
      <c r="B2803" t="s">
        <v>163</v>
      </c>
      <c r="C2803" s="79" t="s">
        <v>163</v>
      </c>
      <c r="E2803" t="s">
        <v>163</v>
      </c>
      <c r="F2803" t="s">
        <v>163</v>
      </c>
      <c r="G2803" t="s">
        <v>163</v>
      </c>
      <c r="H2803" t="s">
        <v>163</v>
      </c>
      <c r="I2803" t="s">
        <v>163</v>
      </c>
      <c r="J2803" t="s">
        <v>163</v>
      </c>
      <c r="K2803" t="s">
        <v>163</v>
      </c>
      <c r="L2803" t="s">
        <v>163</v>
      </c>
      <c r="M2803" t="s">
        <v>163</v>
      </c>
      <c r="N2803" t="s">
        <v>163</v>
      </c>
      <c r="O2803" t="s">
        <v>163</v>
      </c>
      <c r="P2803" t="s">
        <v>163</v>
      </c>
      <c r="Q2803" s="80" t="s">
        <v>163</v>
      </c>
      <c r="R2803" s="79"/>
      <c r="T2803" t="s">
        <v>163</v>
      </c>
      <c r="U2803" t="s">
        <v>163</v>
      </c>
      <c r="V2803" t="s">
        <v>163</v>
      </c>
    </row>
    <row r="2804" spans="2:22" x14ac:dyDescent="0.35">
      <c r="B2804" t="s">
        <v>163</v>
      </c>
      <c r="C2804" s="79" t="s">
        <v>163</v>
      </c>
      <c r="E2804" t="s">
        <v>163</v>
      </c>
      <c r="F2804" t="s">
        <v>163</v>
      </c>
      <c r="G2804" t="s">
        <v>163</v>
      </c>
      <c r="H2804" t="s">
        <v>163</v>
      </c>
      <c r="I2804" t="s">
        <v>163</v>
      </c>
      <c r="J2804" t="s">
        <v>163</v>
      </c>
      <c r="K2804" t="s">
        <v>163</v>
      </c>
      <c r="L2804" t="s">
        <v>163</v>
      </c>
      <c r="M2804" t="s">
        <v>163</v>
      </c>
      <c r="N2804" t="s">
        <v>163</v>
      </c>
      <c r="O2804" t="s">
        <v>163</v>
      </c>
      <c r="P2804" t="s">
        <v>163</v>
      </c>
      <c r="Q2804" s="80" t="s">
        <v>163</v>
      </c>
      <c r="R2804" s="79"/>
      <c r="T2804" t="s">
        <v>163</v>
      </c>
      <c r="U2804" t="s">
        <v>163</v>
      </c>
      <c r="V2804" t="s">
        <v>163</v>
      </c>
    </row>
    <row r="2805" spans="2:22" x14ac:dyDescent="0.35">
      <c r="B2805" t="s">
        <v>163</v>
      </c>
      <c r="C2805" s="79" t="s">
        <v>163</v>
      </c>
      <c r="E2805" t="s">
        <v>163</v>
      </c>
      <c r="F2805" t="s">
        <v>163</v>
      </c>
      <c r="G2805" t="s">
        <v>163</v>
      </c>
      <c r="H2805" t="s">
        <v>163</v>
      </c>
      <c r="I2805" t="s">
        <v>163</v>
      </c>
      <c r="J2805" t="s">
        <v>163</v>
      </c>
      <c r="K2805" t="s">
        <v>163</v>
      </c>
      <c r="L2805" t="s">
        <v>163</v>
      </c>
      <c r="M2805" t="s">
        <v>163</v>
      </c>
      <c r="N2805" t="s">
        <v>163</v>
      </c>
      <c r="O2805" t="s">
        <v>163</v>
      </c>
      <c r="P2805" t="s">
        <v>163</v>
      </c>
      <c r="Q2805" s="80" t="s">
        <v>163</v>
      </c>
      <c r="R2805" s="79"/>
      <c r="T2805" t="s">
        <v>163</v>
      </c>
      <c r="U2805" t="s">
        <v>163</v>
      </c>
      <c r="V2805" t="s">
        <v>163</v>
      </c>
    </row>
    <row r="2806" spans="2:22" x14ac:dyDescent="0.35">
      <c r="B2806" t="s">
        <v>163</v>
      </c>
      <c r="C2806" s="79" t="s">
        <v>163</v>
      </c>
      <c r="E2806" t="s">
        <v>163</v>
      </c>
      <c r="F2806" t="s">
        <v>163</v>
      </c>
      <c r="G2806" t="s">
        <v>163</v>
      </c>
      <c r="H2806" t="s">
        <v>163</v>
      </c>
      <c r="I2806" t="s">
        <v>163</v>
      </c>
      <c r="J2806" t="s">
        <v>163</v>
      </c>
      <c r="K2806" t="s">
        <v>163</v>
      </c>
      <c r="L2806" t="s">
        <v>163</v>
      </c>
      <c r="M2806" t="s">
        <v>163</v>
      </c>
      <c r="N2806" t="s">
        <v>163</v>
      </c>
      <c r="O2806" t="s">
        <v>163</v>
      </c>
      <c r="P2806" t="s">
        <v>163</v>
      </c>
      <c r="Q2806" s="80" t="s">
        <v>163</v>
      </c>
      <c r="R2806" s="79"/>
      <c r="T2806" t="s">
        <v>163</v>
      </c>
      <c r="U2806" t="s">
        <v>163</v>
      </c>
      <c r="V2806" t="s">
        <v>163</v>
      </c>
    </row>
    <row r="2807" spans="2:22" x14ac:dyDescent="0.35">
      <c r="B2807" t="s">
        <v>163</v>
      </c>
      <c r="C2807" s="79" t="s">
        <v>163</v>
      </c>
      <c r="E2807" t="s">
        <v>163</v>
      </c>
      <c r="F2807" t="s">
        <v>163</v>
      </c>
      <c r="G2807" t="s">
        <v>163</v>
      </c>
      <c r="H2807" t="s">
        <v>163</v>
      </c>
      <c r="I2807" t="s">
        <v>163</v>
      </c>
      <c r="J2807" t="s">
        <v>163</v>
      </c>
      <c r="K2807" t="s">
        <v>163</v>
      </c>
      <c r="L2807" t="s">
        <v>163</v>
      </c>
      <c r="M2807" t="s">
        <v>163</v>
      </c>
      <c r="N2807" t="s">
        <v>163</v>
      </c>
      <c r="O2807" t="s">
        <v>163</v>
      </c>
      <c r="P2807" t="s">
        <v>163</v>
      </c>
      <c r="Q2807" s="80" t="s">
        <v>163</v>
      </c>
      <c r="R2807" s="79"/>
      <c r="T2807" t="s">
        <v>163</v>
      </c>
      <c r="U2807" t="s">
        <v>163</v>
      </c>
      <c r="V2807" t="s">
        <v>163</v>
      </c>
    </row>
    <row r="2808" spans="2:22" x14ac:dyDescent="0.35">
      <c r="B2808" t="s">
        <v>163</v>
      </c>
      <c r="C2808" s="79" t="s">
        <v>163</v>
      </c>
      <c r="E2808" t="s">
        <v>163</v>
      </c>
      <c r="F2808" t="s">
        <v>163</v>
      </c>
      <c r="G2808" t="s">
        <v>163</v>
      </c>
      <c r="H2808" t="s">
        <v>163</v>
      </c>
      <c r="I2808" t="s">
        <v>163</v>
      </c>
      <c r="J2808" t="s">
        <v>163</v>
      </c>
      <c r="K2808" t="s">
        <v>163</v>
      </c>
      <c r="L2808" t="s">
        <v>163</v>
      </c>
      <c r="M2808" t="s">
        <v>163</v>
      </c>
      <c r="N2808" t="s">
        <v>163</v>
      </c>
      <c r="O2808" t="s">
        <v>163</v>
      </c>
      <c r="P2808" t="s">
        <v>163</v>
      </c>
      <c r="Q2808" s="80" t="s">
        <v>163</v>
      </c>
      <c r="R2808" s="79"/>
      <c r="T2808" t="s">
        <v>163</v>
      </c>
      <c r="U2808" t="s">
        <v>163</v>
      </c>
      <c r="V2808" t="s">
        <v>163</v>
      </c>
    </row>
    <row r="2809" spans="2:22" x14ac:dyDescent="0.35">
      <c r="B2809" t="s">
        <v>163</v>
      </c>
      <c r="C2809" s="79" t="s">
        <v>163</v>
      </c>
      <c r="E2809" t="s">
        <v>163</v>
      </c>
      <c r="F2809" t="s">
        <v>163</v>
      </c>
      <c r="G2809" t="s">
        <v>163</v>
      </c>
      <c r="H2809" t="s">
        <v>163</v>
      </c>
      <c r="I2809" t="s">
        <v>163</v>
      </c>
      <c r="J2809" t="s">
        <v>163</v>
      </c>
      <c r="K2809" t="s">
        <v>163</v>
      </c>
      <c r="L2809" t="s">
        <v>163</v>
      </c>
      <c r="M2809" t="s">
        <v>163</v>
      </c>
      <c r="N2809" t="s">
        <v>163</v>
      </c>
      <c r="O2809" t="s">
        <v>163</v>
      </c>
      <c r="P2809" t="s">
        <v>163</v>
      </c>
      <c r="Q2809" s="80" t="s">
        <v>163</v>
      </c>
      <c r="R2809" s="79"/>
      <c r="T2809" t="s">
        <v>163</v>
      </c>
      <c r="U2809" t="s">
        <v>163</v>
      </c>
      <c r="V2809" t="s">
        <v>163</v>
      </c>
    </row>
    <row r="2810" spans="2:22" x14ac:dyDescent="0.35">
      <c r="B2810" t="s">
        <v>163</v>
      </c>
      <c r="C2810" s="79" t="s">
        <v>163</v>
      </c>
      <c r="E2810" t="s">
        <v>163</v>
      </c>
      <c r="F2810" t="s">
        <v>163</v>
      </c>
      <c r="G2810" t="s">
        <v>163</v>
      </c>
      <c r="H2810" t="s">
        <v>163</v>
      </c>
      <c r="I2810" t="s">
        <v>163</v>
      </c>
      <c r="J2810" t="s">
        <v>163</v>
      </c>
      <c r="K2810" t="s">
        <v>163</v>
      </c>
      <c r="L2810" t="s">
        <v>163</v>
      </c>
      <c r="M2810" t="s">
        <v>163</v>
      </c>
      <c r="N2810" t="s">
        <v>163</v>
      </c>
      <c r="O2810" t="s">
        <v>163</v>
      </c>
      <c r="P2810" t="s">
        <v>163</v>
      </c>
      <c r="Q2810" s="80" t="s">
        <v>163</v>
      </c>
      <c r="R2810" s="79"/>
      <c r="T2810" t="s">
        <v>163</v>
      </c>
      <c r="U2810" t="s">
        <v>163</v>
      </c>
      <c r="V2810" t="s">
        <v>163</v>
      </c>
    </row>
    <row r="2811" spans="2:22" x14ac:dyDescent="0.35">
      <c r="B2811" t="s">
        <v>163</v>
      </c>
      <c r="C2811" s="79" t="s">
        <v>163</v>
      </c>
      <c r="E2811" t="s">
        <v>163</v>
      </c>
      <c r="F2811" t="s">
        <v>163</v>
      </c>
      <c r="G2811" t="s">
        <v>163</v>
      </c>
      <c r="H2811" t="s">
        <v>163</v>
      </c>
      <c r="I2811" t="s">
        <v>163</v>
      </c>
      <c r="J2811" t="s">
        <v>163</v>
      </c>
      <c r="K2811" t="s">
        <v>163</v>
      </c>
      <c r="L2811" t="s">
        <v>163</v>
      </c>
      <c r="M2811" t="s">
        <v>163</v>
      </c>
      <c r="N2811" t="s">
        <v>163</v>
      </c>
      <c r="O2811" t="s">
        <v>163</v>
      </c>
      <c r="P2811" t="s">
        <v>163</v>
      </c>
      <c r="Q2811" s="80" t="s">
        <v>163</v>
      </c>
      <c r="R2811" s="79"/>
      <c r="T2811" t="s">
        <v>163</v>
      </c>
      <c r="U2811" t="s">
        <v>163</v>
      </c>
      <c r="V2811" t="s">
        <v>163</v>
      </c>
    </row>
    <row r="2812" spans="2:22" x14ac:dyDescent="0.35">
      <c r="B2812" t="s">
        <v>163</v>
      </c>
      <c r="C2812" s="79" t="s">
        <v>163</v>
      </c>
      <c r="E2812" t="s">
        <v>163</v>
      </c>
      <c r="F2812" t="s">
        <v>163</v>
      </c>
      <c r="G2812" t="s">
        <v>163</v>
      </c>
      <c r="H2812" t="s">
        <v>163</v>
      </c>
      <c r="I2812" t="s">
        <v>163</v>
      </c>
      <c r="J2812" t="s">
        <v>163</v>
      </c>
      <c r="K2812" t="s">
        <v>163</v>
      </c>
      <c r="L2812" t="s">
        <v>163</v>
      </c>
      <c r="M2812" t="s">
        <v>163</v>
      </c>
      <c r="N2812" t="s">
        <v>163</v>
      </c>
      <c r="O2812" t="s">
        <v>163</v>
      </c>
      <c r="P2812" t="s">
        <v>163</v>
      </c>
      <c r="Q2812" s="80" t="s">
        <v>163</v>
      </c>
      <c r="R2812" s="79"/>
      <c r="T2812" t="s">
        <v>163</v>
      </c>
      <c r="U2812" t="s">
        <v>163</v>
      </c>
      <c r="V2812" t="s">
        <v>163</v>
      </c>
    </row>
    <row r="2813" spans="2:22" x14ac:dyDescent="0.35">
      <c r="B2813" t="s">
        <v>163</v>
      </c>
      <c r="C2813" s="79" t="s">
        <v>163</v>
      </c>
      <c r="E2813" t="s">
        <v>163</v>
      </c>
      <c r="F2813" t="s">
        <v>163</v>
      </c>
      <c r="G2813" t="s">
        <v>163</v>
      </c>
      <c r="H2813" t="s">
        <v>163</v>
      </c>
      <c r="I2813" t="s">
        <v>163</v>
      </c>
      <c r="J2813" t="s">
        <v>163</v>
      </c>
      <c r="K2813" t="s">
        <v>163</v>
      </c>
      <c r="L2813" t="s">
        <v>163</v>
      </c>
      <c r="M2813" t="s">
        <v>163</v>
      </c>
      <c r="N2813" t="s">
        <v>163</v>
      </c>
      <c r="O2813" t="s">
        <v>163</v>
      </c>
      <c r="P2813" t="s">
        <v>163</v>
      </c>
      <c r="Q2813" s="80" t="s">
        <v>163</v>
      </c>
      <c r="R2813" s="79"/>
      <c r="T2813" t="s">
        <v>163</v>
      </c>
      <c r="U2813" t="s">
        <v>163</v>
      </c>
      <c r="V2813" t="s">
        <v>163</v>
      </c>
    </row>
    <row r="2814" spans="2:22" x14ac:dyDescent="0.35">
      <c r="B2814" t="s">
        <v>163</v>
      </c>
      <c r="C2814" s="79" t="s">
        <v>163</v>
      </c>
      <c r="E2814" t="s">
        <v>163</v>
      </c>
      <c r="F2814" t="s">
        <v>163</v>
      </c>
      <c r="G2814" t="s">
        <v>163</v>
      </c>
      <c r="H2814" t="s">
        <v>163</v>
      </c>
      <c r="I2814" t="s">
        <v>163</v>
      </c>
      <c r="J2814" t="s">
        <v>163</v>
      </c>
      <c r="K2814" t="s">
        <v>163</v>
      </c>
      <c r="L2814" t="s">
        <v>163</v>
      </c>
      <c r="M2814" t="s">
        <v>163</v>
      </c>
      <c r="N2814" t="s">
        <v>163</v>
      </c>
      <c r="O2814" t="s">
        <v>163</v>
      </c>
      <c r="P2814" t="s">
        <v>163</v>
      </c>
      <c r="Q2814" s="80" t="s">
        <v>163</v>
      </c>
      <c r="R2814" s="79"/>
      <c r="T2814" t="s">
        <v>163</v>
      </c>
      <c r="U2814" t="s">
        <v>163</v>
      </c>
      <c r="V2814" t="s">
        <v>163</v>
      </c>
    </row>
    <row r="2815" spans="2:22" x14ac:dyDescent="0.35">
      <c r="B2815" t="s">
        <v>163</v>
      </c>
      <c r="C2815" s="79" t="s">
        <v>163</v>
      </c>
      <c r="E2815" t="s">
        <v>163</v>
      </c>
      <c r="F2815" t="s">
        <v>163</v>
      </c>
      <c r="G2815" t="s">
        <v>163</v>
      </c>
      <c r="H2815" t="s">
        <v>163</v>
      </c>
      <c r="I2815" t="s">
        <v>163</v>
      </c>
      <c r="J2815" t="s">
        <v>163</v>
      </c>
      <c r="K2815" t="s">
        <v>163</v>
      </c>
      <c r="L2815" t="s">
        <v>163</v>
      </c>
      <c r="M2815" t="s">
        <v>163</v>
      </c>
      <c r="N2815" t="s">
        <v>163</v>
      </c>
      <c r="O2815" t="s">
        <v>163</v>
      </c>
      <c r="P2815" t="s">
        <v>163</v>
      </c>
      <c r="Q2815" s="80" t="s">
        <v>163</v>
      </c>
      <c r="R2815" s="79"/>
      <c r="T2815" t="s">
        <v>163</v>
      </c>
      <c r="U2815" t="s">
        <v>163</v>
      </c>
      <c r="V2815" t="s">
        <v>163</v>
      </c>
    </row>
    <row r="2816" spans="2:22" x14ac:dyDescent="0.35">
      <c r="B2816" t="s">
        <v>163</v>
      </c>
      <c r="C2816" s="79" t="s">
        <v>163</v>
      </c>
      <c r="E2816" t="s">
        <v>163</v>
      </c>
      <c r="F2816" t="s">
        <v>163</v>
      </c>
      <c r="G2816" t="s">
        <v>163</v>
      </c>
      <c r="H2816" t="s">
        <v>163</v>
      </c>
      <c r="I2816" t="s">
        <v>163</v>
      </c>
      <c r="J2816" t="s">
        <v>163</v>
      </c>
      <c r="K2816" t="s">
        <v>163</v>
      </c>
      <c r="L2816" t="s">
        <v>163</v>
      </c>
      <c r="M2816" t="s">
        <v>163</v>
      </c>
      <c r="N2816" t="s">
        <v>163</v>
      </c>
      <c r="O2816" t="s">
        <v>163</v>
      </c>
      <c r="P2816" t="s">
        <v>163</v>
      </c>
      <c r="Q2816" s="80" t="s">
        <v>163</v>
      </c>
      <c r="R2816" s="79"/>
      <c r="T2816" t="s">
        <v>163</v>
      </c>
      <c r="U2816" t="s">
        <v>163</v>
      </c>
      <c r="V2816" t="s">
        <v>163</v>
      </c>
    </row>
    <row r="2817" spans="2:22" x14ac:dyDescent="0.35">
      <c r="B2817" t="s">
        <v>163</v>
      </c>
      <c r="C2817" s="79" t="s">
        <v>163</v>
      </c>
      <c r="E2817" t="s">
        <v>163</v>
      </c>
      <c r="F2817" t="s">
        <v>163</v>
      </c>
      <c r="G2817" t="s">
        <v>163</v>
      </c>
      <c r="H2817" t="s">
        <v>163</v>
      </c>
      <c r="I2817" t="s">
        <v>163</v>
      </c>
      <c r="J2817" t="s">
        <v>163</v>
      </c>
      <c r="K2817" t="s">
        <v>163</v>
      </c>
      <c r="L2817" t="s">
        <v>163</v>
      </c>
      <c r="M2817" t="s">
        <v>163</v>
      </c>
      <c r="N2817" t="s">
        <v>163</v>
      </c>
      <c r="O2817" t="s">
        <v>163</v>
      </c>
      <c r="P2817" t="s">
        <v>163</v>
      </c>
      <c r="Q2817" s="80" t="s">
        <v>163</v>
      </c>
      <c r="R2817" s="79"/>
      <c r="T2817" t="s">
        <v>163</v>
      </c>
      <c r="U2817" t="s">
        <v>163</v>
      </c>
      <c r="V2817" t="s">
        <v>163</v>
      </c>
    </row>
    <row r="2818" spans="2:22" x14ac:dyDescent="0.35">
      <c r="B2818" t="s">
        <v>163</v>
      </c>
      <c r="C2818" s="79" t="s">
        <v>163</v>
      </c>
      <c r="E2818" t="s">
        <v>163</v>
      </c>
      <c r="F2818" t="s">
        <v>163</v>
      </c>
      <c r="G2818" t="s">
        <v>163</v>
      </c>
      <c r="H2818" t="s">
        <v>163</v>
      </c>
      <c r="I2818" t="s">
        <v>163</v>
      </c>
      <c r="J2818" t="s">
        <v>163</v>
      </c>
      <c r="K2818" t="s">
        <v>163</v>
      </c>
      <c r="L2818" t="s">
        <v>163</v>
      </c>
      <c r="M2818" t="s">
        <v>163</v>
      </c>
      <c r="N2818" t="s">
        <v>163</v>
      </c>
      <c r="O2818" t="s">
        <v>163</v>
      </c>
      <c r="P2818" t="s">
        <v>163</v>
      </c>
      <c r="Q2818" s="80" t="s">
        <v>163</v>
      </c>
      <c r="R2818" s="79"/>
      <c r="T2818" t="s">
        <v>163</v>
      </c>
      <c r="U2818" t="s">
        <v>163</v>
      </c>
      <c r="V2818" t="s">
        <v>163</v>
      </c>
    </row>
    <row r="2819" spans="2:22" x14ac:dyDescent="0.35">
      <c r="B2819" t="s">
        <v>163</v>
      </c>
      <c r="C2819" s="79" t="s">
        <v>163</v>
      </c>
      <c r="E2819" t="s">
        <v>163</v>
      </c>
      <c r="F2819" t="s">
        <v>163</v>
      </c>
      <c r="G2819" t="s">
        <v>163</v>
      </c>
      <c r="H2819" t="s">
        <v>163</v>
      </c>
      <c r="I2819" t="s">
        <v>163</v>
      </c>
      <c r="J2819" t="s">
        <v>163</v>
      </c>
      <c r="K2819" t="s">
        <v>163</v>
      </c>
      <c r="L2819" t="s">
        <v>163</v>
      </c>
      <c r="M2819" t="s">
        <v>163</v>
      </c>
      <c r="N2819" t="s">
        <v>163</v>
      </c>
      <c r="O2819" t="s">
        <v>163</v>
      </c>
      <c r="P2819" t="s">
        <v>163</v>
      </c>
      <c r="Q2819" s="80" t="s">
        <v>163</v>
      </c>
      <c r="R2819" s="79"/>
      <c r="T2819" t="s">
        <v>163</v>
      </c>
      <c r="U2819" t="s">
        <v>163</v>
      </c>
      <c r="V2819" t="s">
        <v>163</v>
      </c>
    </row>
    <row r="2820" spans="2:22" x14ac:dyDescent="0.35">
      <c r="B2820" t="s">
        <v>163</v>
      </c>
      <c r="C2820" s="79" t="s">
        <v>163</v>
      </c>
      <c r="E2820" t="s">
        <v>163</v>
      </c>
      <c r="F2820" t="s">
        <v>163</v>
      </c>
      <c r="G2820" t="s">
        <v>163</v>
      </c>
      <c r="H2820" t="s">
        <v>163</v>
      </c>
      <c r="I2820" t="s">
        <v>163</v>
      </c>
      <c r="J2820" t="s">
        <v>163</v>
      </c>
      <c r="K2820" t="s">
        <v>163</v>
      </c>
      <c r="L2820" t="s">
        <v>163</v>
      </c>
      <c r="M2820" t="s">
        <v>163</v>
      </c>
      <c r="N2820" t="s">
        <v>163</v>
      </c>
      <c r="O2820" t="s">
        <v>163</v>
      </c>
      <c r="P2820" t="s">
        <v>163</v>
      </c>
      <c r="Q2820" s="80" t="s">
        <v>163</v>
      </c>
      <c r="R2820" s="79"/>
      <c r="T2820" t="s">
        <v>163</v>
      </c>
      <c r="U2820" t="s">
        <v>163</v>
      </c>
      <c r="V2820" t="s">
        <v>163</v>
      </c>
    </row>
    <row r="2821" spans="2:22" x14ac:dyDescent="0.35">
      <c r="B2821" t="s">
        <v>163</v>
      </c>
      <c r="C2821" s="79" t="s">
        <v>163</v>
      </c>
      <c r="E2821" t="s">
        <v>163</v>
      </c>
      <c r="F2821" t="s">
        <v>163</v>
      </c>
      <c r="G2821" t="s">
        <v>163</v>
      </c>
      <c r="H2821" t="s">
        <v>163</v>
      </c>
      <c r="I2821" t="s">
        <v>163</v>
      </c>
      <c r="J2821" t="s">
        <v>163</v>
      </c>
      <c r="K2821" t="s">
        <v>163</v>
      </c>
      <c r="L2821" t="s">
        <v>163</v>
      </c>
      <c r="M2821" t="s">
        <v>163</v>
      </c>
      <c r="N2821" t="s">
        <v>163</v>
      </c>
      <c r="O2821" t="s">
        <v>163</v>
      </c>
      <c r="P2821" t="s">
        <v>163</v>
      </c>
      <c r="Q2821" s="80" t="s">
        <v>163</v>
      </c>
      <c r="R2821" s="79"/>
      <c r="T2821" t="s">
        <v>163</v>
      </c>
      <c r="U2821" t="s">
        <v>163</v>
      </c>
      <c r="V2821" t="s">
        <v>163</v>
      </c>
    </row>
    <row r="2822" spans="2:22" x14ac:dyDescent="0.35">
      <c r="B2822" t="s">
        <v>163</v>
      </c>
      <c r="C2822" s="79" t="s">
        <v>163</v>
      </c>
      <c r="E2822" t="s">
        <v>163</v>
      </c>
      <c r="F2822" t="s">
        <v>163</v>
      </c>
      <c r="G2822" t="s">
        <v>163</v>
      </c>
      <c r="H2822" t="s">
        <v>163</v>
      </c>
      <c r="I2822" t="s">
        <v>163</v>
      </c>
      <c r="J2822" t="s">
        <v>163</v>
      </c>
      <c r="K2822" t="s">
        <v>163</v>
      </c>
      <c r="L2822" t="s">
        <v>163</v>
      </c>
      <c r="M2822" t="s">
        <v>163</v>
      </c>
      <c r="N2822" t="s">
        <v>163</v>
      </c>
      <c r="O2822" t="s">
        <v>163</v>
      </c>
      <c r="P2822" t="s">
        <v>163</v>
      </c>
      <c r="Q2822" s="80" t="s">
        <v>163</v>
      </c>
      <c r="R2822" s="79"/>
      <c r="T2822" t="s">
        <v>163</v>
      </c>
      <c r="U2822" t="s">
        <v>163</v>
      </c>
      <c r="V2822" t="s">
        <v>163</v>
      </c>
    </row>
    <row r="2823" spans="2:22" x14ac:dyDescent="0.35">
      <c r="B2823" t="s">
        <v>163</v>
      </c>
      <c r="C2823" s="79" t="s">
        <v>163</v>
      </c>
      <c r="E2823" t="s">
        <v>163</v>
      </c>
      <c r="F2823" t="s">
        <v>163</v>
      </c>
      <c r="G2823" t="s">
        <v>163</v>
      </c>
      <c r="H2823" t="s">
        <v>163</v>
      </c>
      <c r="I2823" t="s">
        <v>163</v>
      </c>
      <c r="J2823" t="s">
        <v>163</v>
      </c>
      <c r="K2823" t="s">
        <v>163</v>
      </c>
      <c r="L2823" t="s">
        <v>163</v>
      </c>
      <c r="M2823" t="s">
        <v>163</v>
      </c>
      <c r="N2823" t="s">
        <v>163</v>
      </c>
      <c r="O2823" t="s">
        <v>163</v>
      </c>
      <c r="P2823" t="s">
        <v>163</v>
      </c>
      <c r="Q2823" s="80" t="s">
        <v>163</v>
      </c>
      <c r="R2823" s="79"/>
      <c r="T2823" t="s">
        <v>163</v>
      </c>
      <c r="U2823" t="s">
        <v>163</v>
      </c>
      <c r="V2823" t="s">
        <v>163</v>
      </c>
    </row>
    <row r="2824" spans="2:22" x14ac:dyDescent="0.35">
      <c r="B2824" t="s">
        <v>163</v>
      </c>
      <c r="C2824" s="79" t="s">
        <v>163</v>
      </c>
      <c r="E2824" t="s">
        <v>163</v>
      </c>
      <c r="F2824" t="s">
        <v>163</v>
      </c>
      <c r="G2824" t="s">
        <v>163</v>
      </c>
      <c r="H2824" t="s">
        <v>163</v>
      </c>
      <c r="I2824" t="s">
        <v>163</v>
      </c>
      <c r="J2824" t="s">
        <v>163</v>
      </c>
      <c r="K2824" t="s">
        <v>163</v>
      </c>
      <c r="L2824" t="s">
        <v>163</v>
      </c>
      <c r="M2824" t="s">
        <v>163</v>
      </c>
      <c r="N2824" t="s">
        <v>163</v>
      </c>
      <c r="O2824" t="s">
        <v>163</v>
      </c>
      <c r="P2824" t="s">
        <v>163</v>
      </c>
      <c r="Q2824" s="80" t="s">
        <v>163</v>
      </c>
      <c r="R2824" s="79"/>
      <c r="T2824" t="s">
        <v>163</v>
      </c>
      <c r="U2824" t="s">
        <v>163</v>
      </c>
      <c r="V2824" t="s">
        <v>163</v>
      </c>
    </row>
    <row r="2825" spans="2:22" x14ac:dyDescent="0.35">
      <c r="B2825" t="s">
        <v>163</v>
      </c>
      <c r="C2825" s="79" t="s">
        <v>163</v>
      </c>
      <c r="E2825" t="s">
        <v>163</v>
      </c>
      <c r="F2825" t="s">
        <v>163</v>
      </c>
      <c r="G2825" t="s">
        <v>163</v>
      </c>
      <c r="H2825" t="s">
        <v>163</v>
      </c>
      <c r="I2825" t="s">
        <v>163</v>
      </c>
      <c r="J2825" t="s">
        <v>163</v>
      </c>
      <c r="K2825" t="s">
        <v>163</v>
      </c>
      <c r="L2825" t="s">
        <v>163</v>
      </c>
      <c r="M2825" t="s">
        <v>163</v>
      </c>
      <c r="N2825" t="s">
        <v>163</v>
      </c>
      <c r="O2825" t="s">
        <v>163</v>
      </c>
      <c r="P2825" t="s">
        <v>163</v>
      </c>
      <c r="Q2825" s="80" t="s">
        <v>163</v>
      </c>
      <c r="R2825" s="79"/>
      <c r="T2825" t="s">
        <v>163</v>
      </c>
      <c r="U2825" t="s">
        <v>163</v>
      </c>
      <c r="V2825" t="s">
        <v>163</v>
      </c>
    </row>
    <row r="2826" spans="2:22" x14ac:dyDescent="0.35">
      <c r="B2826" t="s">
        <v>163</v>
      </c>
      <c r="C2826" s="79" t="s">
        <v>163</v>
      </c>
      <c r="E2826" t="s">
        <v>163</v>
      </c>
      <c r="F2826" t="s">
        <v>163</v>
      </c>
      <c r="G2826" t="s">
        <v>163</v>
      </c>
      <c r="H2826" t="s">
        <v>163</v>
      </c>
      <c r="I2826" t="s">
        <v>163</v>
      </c>
      <c r="J2826" t="s">
        <v>163</v>
      </c>
      <c r="K2826" t="s">
        <v>163</v>
      </c>
      <c r="L2826" t="s">
        <v>163</v>
      </c>
      <c r="M2826" t="s">
        <v>163</v>
      </c>
      <c r="N2826" t="s">
        <v>163</v>
      </c>
      <c r="O2826" t="s">
        <v>163</v>
      </c>
      <c r="P2826" t="s">
        <v>163</v>
      </c>
      <c r="Q2826" s="80" t="s">
        <v>163</v>
      </c>
      <c r="R2826" s="79"/>
      <c r="T2826" t="s">
        <v>163</v>
      </c>
      <c r="U2826" t="s">
        <v>163</v>
      </c>
      <c r="V2826" t="s">
        <v>163</v>
      </c>
    </row>
    <row r="2827" spans="2:22" x14ac:dyDescent="0.35">
      <c r="B2827" t="s">
        <v>163</v>
      </c>
      <c r="C2827" s="79" t="s">
        <v>163</v>
      </c>
      <c r="E2827" t="s">
        <v>163</v>
      </c>
      <c r="F2827" t="s">
        <v>163</v>
      </c>
      <c r="G2827" t="s">
        <v>163</v>
      </c>
      <c r="H2827" t="s">
        <v>163</v>
      </c>
      <c r="I2827" t="s">
        <v>163</v>
      </c>
      <c r="J2827" t="s">
        <v>163</v>
      </c>
      <c r="K2827" t="s">
        <v>163</v>
      </c>
      <c r="L2827" t="s">
        <v>163</v>
      </c>
      <c r="M2827" t="s">
        <v>163</v>
      </c>
      <c r="N2827" t="s">
        <v>163</v>
      </c>
      <c r="O2827" t="s">
        <v>163</v>
      </c>
      <c r="P2827" t="s">
        <v>163</v>
      </c>
      <c r="Q2827" s="80" t="s">
        <v>163</v>
      </c>
      <c r="R2827" s="79"/>
      <c r="T2827" t="s">
        <v>163</v>
      </c>
      <c r="U2827" t="s">
        <v>163</v>
      </c>
      <c r="V2827" t="s">
        <v>163</v>
      </c>
    </row>
    <row r="2828" spans="2:22" x14ac:dyDescent="0.35">
      <c r="B2828" t="s">
        <v>163</v>
      </c>
      <c r="C2828" s="79" t="s">
        <v>163</v>
      </c>
      <c r="E2828" t="s">
        <v>163</v>
      </c>
      <c r="F2828" t="s">
        <v>163</v>
      </c>
      <c r="G2828" t="s">
        <v>163</v>
      </c>
      <c r="H2828" t="s">
        <v>163</v>
      </c>
      <c r="I2828" t="s">
        <v>163</v>
      </c>
      <c r="J2828" t="s">
        <v>163</v>
      </c>
      <c r="K2828" t="s">
        <v>163</v>
      </c>
      <c r="L2828" t="s">
        <v>163</v>
      </c>
      <c r="M2828" t="s">
        <v>163</v>
      </c>
      <c r="N2828" t="s">
        <v>163</v>
      </c>
      <c r="O2828" t="s">
        <v>163</v>
      </c>
      <c r="P2828" t="s">
        <v>163</v>
      </c>
      <c r="Q2828" s="80" t="s">
        <v>163</v>
      </c>
      <c r="R2828" s="79"/>
      <c r="T2828" t="s">
        <v>163</v>
      </c>
      <c r="U2828" t="s">
        <v>163</v>
      </c>
      <c r="V2828" t="s">
        <v>163</v>
      </c>
    </row>
    <row r="2829" spans="2:22" x14ac:dyDescent="0.35">
      <c r="B2829" t="s">
        <v>163</v>
      </c>
      <c r="C2829" s="79" t="s">
        <v>163</v>
      </c>
      <c r="E2829" t="s">
        <v>163</v>
      </c>
      <c r="F2829" t="s">
        <v>163</v>
      </c>
      <c r="G2829" t="s">
        <v>163</v>
      </c>
      <c r="H2829" t="s">
        <v>163</v>
      </c>
      <c r="I2829" t="s">
        <v>163</v>
      </c>
      <c r="J2829" t="s">
        <v>163</v>
      </c>
      <c r="K2829" t="s">
        <v>163</v>
      </c>
      <c r="L2829" t="s">
        <v>163</v>
      </c>
      <c r="M2829" t="s">
        <v>163</v>
      </c>
      <c r="N2829" t="s">
        <v>163</v>
      </c>
      <c r="O2829" t="s">
        <v>163</v>
      </c>
      <c r="P2829" t="s">
        <v>163</v>
      </c>
      <c r="Q2829" s="80" t="s">
        <v>163</v>
      </c>
      <c r="R2829" s="79"/>
      <c r="T2829" t="s">
        <v>163</v>
      </c>
      <c r="U2829" t="s">
        <v>163</v>
      </c>
      <c r="V2829" t="s">
        <v>163</v>
      </c>
    </row>
    <row r="2830" spans="2:22" x14ac:dyDescent="0.35">
      <c r="B2830" t="s">
        <v>163</v>
      </c>
      <c r="C2830" s="79" t="s">
        <v>163</v>
      </c>
      <c r="E2830" t="s">
        <v>163</v>
      </c>
      <c r="F2830" t="s">
        <v>163</v>
      </c>
      <c r="G2830" t="s">
        <v>163</v>
      </c>
      <c r="H2830" t="s">
        <v>163</v>
      </c>
      <c r="I2830" t="s">
        <v>163</v>
      </c>
      <c r="J2830" t="s">
        <v>163</v>
      </c>
      <c r="K2830" t="s">
        <v>163</v>
      </c>
      <c r="L2830" t="s">
        <v>163</v>
      </c>
      <c r="M2830" t="s">
        <v>163</v>
      </c>
      <c r="N2830" t="s">
        <v>163</v>
      </c>
      <c r="O2830" t="s">
        <v>163</v>
      </c>
      <c r="P2830" t="s">
        <v>163</v>
      </c>
      <c r="Q2830" s="80" t="s">
        <v>163</v>
      </c>
      <c r="R2830" s="79"/>
      <c r="T2830" t="s">
        <v>163</v>
      </c>
      <c r="U2830" t="s">
        <v>163</v>
      </c>
      <c r="V2830" t="s">
        <v>163</v>
      </c>
    </row>
    <row r="2831" spans="2:22" x14ac:dyDescent="0.35">
      <c r="B2831" t="s">
        <v>163</v>
      </c>
      <c r="C2831" s="79" t="s">
        <v>163</v>
      </c>
      <c r="E2831" t="s">
        <v>163</v>
      </c>
      <c r="F2831" t="s">
        <v>163</v>
      </c>
      <c r="G2831" t="s">
        <v>163</v>
      </c>
      <c r="H2831" t="s">
        <v>163</v>
      </c>
      <c r="I2831" t="s">
        <v>163</v>
      </c>
      <c r="J2831" t="s">
        <v>163</v>
      </c>
      <c r="K2831" t="s">
        <v>163</v>
      </c>
      <c r="L2831" t="s">
        <v>163</v>
      </c>
      <c r="M2831" t="s">
        <v>163</v>
      </c>
      <c r="N2831" t="s">
        <v>163</v>
      </c>
      <c r="O2831" t="s">
        <v>163</v>
      </c>
      <c r="P2831" t="s">
        <v>163</v>
      </c>
      <c r="Q2831" s="80" t="s">
        <v>163</v>
      </c>
      <c r="R2831" s="79"/>
      <c r="T2831" t="s">
        <v>163</v>
      </c>
      <c r="U2831" t="s">
        <v>163</v>
      </c>
      <c r="V2831" t="s">
        <v>163</v>
      </c>
    </row>
    <row r="2832" spans="2:22" x14ac:dyDescent="0.35">
      <c r="B2832" t="s">
        <v>163</v>
      </c>
      <c r="C2832" s="79" t="s">
        <v>163</v>
      </c>
      <c r="E2832" t="s">
        <v>163</v>
      </c>
      <c r="F2832" t="s">
        <v>163</v>
      </c>
      <c r="G2832" t="s">
        <v>163</v>
      </c>
      <c r="H2832" t="s">
        <v>163</v>
      </c>
      <c r="I2832" t="s">
        <v>163</v>
      </c>
      <c r="J2832" t="s">
        <v>163</v>
      </c>
      <c r="K2832" t="s">
        <v>163</v>
      </c>
      <c r="L2832" t="s">
        <v>163</v>
      </c>
      <c r="M2832" t="s">
        <v>163</v>
      </c>
      <c r="N2832" t="s">
        <v>163</v>
      </c>
      <c r="O2832" t="s">
        <v>163</v>
      </c>
      <c r="P2832" t="s">
        <v>163</v>
      </c>
      <c r="Q2832" s="80" t="s">
        <v>163</v>
      </c>
      <c r="R2832" s="79"/>
      <c r="T2832" t="s">
        <v>163</v>
      </c>
      <c r="U2832" t="s">
        <v>163</v>
      </c>
      <c r="V2832" t="s">
        <v>163</v>
      </c>
    </row>
    <row r="2833" spans="2:22" x14ac:dyDescent="0.35">
      <c r="B2833" t="s">
        <v>163</v>
      </c>
      <c r="C2833" s="79" t="s">
        <v>163</v>
      </c>
      <c r="E2833" t="s">
        <v>163</v>
      </c>
      <c r="F2833" t="s">
        <v>163</v>
      </c>
      <c r="G2833" t="s">
        <v>163</v>
      </c>
      <c r="H2833" t="s">
        <v>163</v>
      </c>
      <c r="I2833" t="s">
        <v>163</v>
      </c>
      <c r="J2833" t="s">
        <v>163</v>
      </c>
      <c r="K2833" t="s">
        <v>163</v>
      </c>
      <c r="L2833" t="s">
        <v>163</v>
      </c>
      <c r="M2833" t="s">
        <v>163</v>
      </c>
      <c r="N2833" t="s">
        <v>163</v>
      </c>
      <c r="O2833" t="s">
        <v>163</v>
      </c>
      <c r="P2833" t="s">
        <v>163</v>
      </c>
      <c r="Q2833" s="80" t="s">
        <v>163</v>
      </c>
      <c r="R2833" s="79"/>
      <c r="T2833" t="s">
        <v>163</v>
      </c>
      <c r="U2833" t="s">
        <v>163</v>
      </c>
      <c r="V2833" t="s">
        <v>163</v>
      </c>
    </row>
    <row r="2834" spans="2:22" x14ac:dyDescent="0.35">
      <c r="B2834" t="s">
        <v>163</v>
      </c>
      <c r="C2834" s="79" t="s">
        <v>163</v>
      </c>
      <c r="E2834" t="s">
        <v>163</v>
      </c>
      <c r="F2834" t="s">
        <v>163</v>
      </c>
      <c r="G2834" t="s">
        <v>163</v>
      </c>
      <c r="H2834" t="s">
        <v>163</v>
      </c>
      <c r="I2834" t="s">
        <v>163</v>
      </c>
      <c r="J2834" t="s">
        <v>163</v>
      </c>
      <c r="K2834" t="s">
        <v>163</v>
      </c>
      <c r="L2834" t="s">
        <v>163</v>
      </c>
      <c r="M2834" t="s">
        <v>163</v>
      </c>
      <c r="N2834" t="s">
        <v>163</v>
      </c>
      <c r="O2834" t="s">
        <v>163</v>
      </c>
      <c r="P2834" t="s">
        <v>163</v>
      </c>
      <c r="Q2834" s="80" t="s">
        <v>163</v>
      </c>
      <c r="R2834" s="79"/>
      <c r="T2834" t="s">
        <v>163</v>
      </c>
      <c r="U2834" t="s">
        <v>163</v>
      </c>
      <c r="V2834" t="s">
        <v>163</v>
      </c>
    </row>
    <row r="2835" spans="2:22" x14ac:dyDescent="0.35">
      <c r="B2835" t="s">
        <v>163</v>
      </c>
      <c r="C2835" s="79" t="s">
        <v>163</v>
      </c>
      <c r="E2835" t="s">
        <v>163</v>
      </c>
      <c r="F2835" t="s">
        <v>163</v>
      </c>
      <c r="G2835" t="s">
        <v>163</v>
      </c>
      <c r="H2835" t="s">
        <v>163</v>
      </c>
      <c r="I2835" t="s">
        <v>163</v>
      </c>
      <c r="J2835" t="s">
        <v>163</v>
      </c>
      <c r="K2835" t="s">
        <v>163</v>
      </c>
      <c r="L2835" t="s">
        <v>163</v>
      </c>
      <c r="M2835" t="s">
        <v>163</v>
      </c>
      <c r="N2835" t="s">
        <v>163</v>
      </c>
      <c r="O2835" t="s">
        <v>163</v>
      </c>
      <c r="P2835" t="s">
        <v>163</v>
      </c>
      <c r="Q2835" s="80" t="s">
        <v>163</v>
      </c>
      <c r="R2835" s="79"/>
      <c r="T2835" t="s">
        <v>163</v>
      </c>
      <c r="U2835" t="s">
        <v>163</v>
      </c>
      <c r="V2835" t="s">
        <v>163</v>
      </c>
    </row>
    <row r="2836" spans="2:22" x14ac:dyDescent="0.35">
      <c r="B2836" t="s">
        <v>163</v>
      </c>
      <c r="C2836" s="79" t="s">
        <v>163</v>
      </c>
      <c r="E2836" t="s">
        <v>163</v>
      </c>
      <c r="F2836" t="s">
        <v>163</v>
      </c>
      <c r="G2836" t="s">
        <v>163</v>
      </c>
      <c r="H2836" t="s">
        <v>163</v>
      </c>
      <c r="I2836" t="s">
        <v>163</v>
      </c>
      <c r="J2836" t="s">
        <v>163</v>
      </c>
      <c r="K2836" t="s">
        <v>163</v>
      </c>
      <c r="L2836" t="s">
        <v>163</v>
      </c>
      <c r="M2836" t="s">
        <v>163</v>
      </c>
      <c r="N2836" t="s">
        <v>163</v>
      </c>
      <c r="O2836" t="s">
        <v>163</v>
      </c>
      <c r="P2836" t="s">
        <v>163</v>
      </c>
      <c r="Q2836" s="80" t="s">
        <v>163</v>
      </c>
      <c r="R2836" s="79"/>
      <c r="T2836" t="s">
        <v>163</v>
      </c>
      <c r="U2836" t="s">
        <v>163</v>
      </c>
      <c r="V2836" t="s">
        <v>163</v>
      </c>
    </row>
    <row r="2837" spans="2:22" x14ac:dyDescent="0.35">
      <c r="B2837" t="s">
        <v>163</v>
      </c>
      <c r="C2837" s="79" t="s">
        <v>163</v>
      </c>
      <c r="E2837" t="s">
        <v>163</v>
      </c>
      <c r="F2837" t="s">
        <v>163</v>
      </c>
      <c r="G2837" t="s">
        <v>163</v>
      </c>
      <c r="H2837" t="s">
        <v>163</v>
      </c>
      <c r="I2837" t="s">
        <v>163</v>
      </c>
      <c r="J2837" t="s">
        <v>163</v>
      </c>
      <c r="K2837" t="s">
        <v>163</v>
      </c>
      <c r="L2837" t="s">
        <v>163</v>
      </c>
      <c r="M2837" t="s">
        <v>163</v>
      </c>
      <c r="N2837" t="s">
        <v>163</v>
      </c>
      <c r="O2837" t="s">
        <v>163</v>
      </c>
      <c r="P2837" t="s">
        <v>163</v>
      </c>
      <c r="Q2837" s="80" t="s">
        <v>163</v>
      </c>
      <c r="R2837" s="79"/>
      <c r="T2837" t="s">
        <v>163</v>
      </c>
      <c r="U2837" t="s">
        <v>163</v>
      </c>
      <c r="V2837" t="s">
        <v>163</v>
      </c>
    </row>
    <row r="2838" spans="2:22" x14ac:dyDescent="0.35">
      <c r="B2838" t="s">
        <v>163</v>
      </c>
      <c r="C2838" s="79" t="s">
        <v>163</v>
      </c>
      <c r="E2838" t="s">
        <v>163</v>
      </c>
      <c r="F2838" t="s">
        <v>163</v>
      </c>
      <c r="G2838" t="s">
        <v>163</v>
      </c>
      <c r="H2838" t="s">
        <v>163</v>
      </c>
      <c r="I2838" t="s">
        <v>163</v>
      </c>
      <c r="J2838" t="s">
        <v>163</v>
      </c>
      <c r="K2838" t="s">
        <v>163</v>
      </c>
      <c r="L2838" t="s">
        <v>163</v>
      </c>
      <c r="M2838" t="s">
        <v>163</v>
      </c>
      <c r="N2838" t="s">
        <v>163</v>
      </c>
      <c r="O2838" t="s">
        <v>163</v>
      </c>
      <c r="P2838" t="s">
        <v>163</v>
      </c>
      <c r="Q2838" s="80" t="s">
        <v>163</v>
      </c>
      <c r="R2838" s="79"/>
      <c r="T2838" t="s">
        <v>163</v>
      </c>
      <c r="U2838" t="s">
        <v>163</v>
      </c>
      <c r="V2838" t="s">
        <v>163</v>
      </c>
    </row>
    <row r="2839" spans="2:22" x14ac:dyDescent="0.35">
      <c r="B2839" t="s">
        <v>163</v>
      </c>
      <c r="C2839" s="79" t="s">
        <v>163</v>
      </c>
      <c r="E2839" t="s">
        <v>163</v>
      </c>
      <c r="F2839" t="s">
        <v>163</v>
      </c>
      <c r="G2839" t="s">
        <v>163</v>
      </c>
      <c r="H2839" t="s">
        <v>163</v>
      </c>
      <c r="I2839" t="s">
        <v>163</v>
      </c>
      <c r="J2839" t="s">
        <v>163</v>
      </c>
      <c r="K2839" t="s">
        <v>163</v>
      </c>
      <c r="L2839" t="s">
        <v>163</v>
      </c>
      <c r="M2839" t="s">
        <v>163</v>
      </c>
      <c r="N2839" t="s">
        <v>163</v>
      </c>
      <c r="O2839" t="s">
        <v>163</v>
      </c>
      <c r="P2839" t="s">
        <v>163</v>
      </c>
      <c r="Q2839" s="80" t="s">
        <v>163</v>
      </c>
      <c r="R2839" s="79"/>
      <c r="T2839" t="s">
        <v>163</v>
      </c>
      <c r="U2839" t="s">
        <v>163</v>
      </c>
      <c r="V2839" t="s">
        <v>163</v>
      </c>
    </row>
    <row r="2840" spans="2:22" x14ac:dyDescent="0.35">
      <c r="B2840" t="s">
        <v>163</v>
      </c>
      <c r="C2840" s="79" t="s">
        <v>163</v>
      </c>
      <c r="E2840" t="s">
        <v>163</v>
      </c>
      <c r="F2840" t="s">
        <v>163</v>
      </c>
      <c r="G2840" t="s">
        <v>163</v>
      </c>
      <c r="H2840" t="s">
        <v>163</v>
      </c>
      <c r="I2840" t="s">
        <v>163</v>
      </c>
      <c r="J2840" t="s">
        <v>163</v>
      </c>
      <c r="K2840" t="s">
        <v>163</v>
      </c>
      <c r="L2840" t="s">
        <v>163</v>
      </c>
      <c r="M2840" t="s">
        <v>163</v>
      </c>
      <c r="N2840" t="s">
        <v>163</v>
      </c>
      <c r="O2840" t="s">
        <v>163</v>
      </c>
      <c r="P2840" t="s">
        <v>163</v>
      </c>
      <c r="Q2840" s="80" t="s">
        <v>163</v>
      </c>
      <c r="R2840" s="79"/>
      <c r="T2840" t="s">
        <v>163</v>
      </c>
      <c r="U2840" t="s">
        <v>163</v>
      </c>
      <c r="V2840" t="s">
        <v>163</v>
      </c>
    </row>
    <row r="2841" spans="2:22" x14ac:dyDescent="0.35">
      <c r="B2841" t="s">
        <v>163</v>
      </c>
      <c r="C2841" s="79" t="s">
        <v>163</v>
      </c>
      <c r="E2841" t="s">
        <v>163</v>
      </c>
      <c r="F2841" t="s">
        <v>163</v>
      </c>
      <c r="G2841" t="s">
        <v>163</v>
      </c>
      <c r="H2841" t="s">
        <v>163</v>
      </c>
      <c r="I2841" t="s">
        <v>163</v>
      </c>
      <c r="J2841" t="s">
        <v>163</v>
      </c>
      <c r="K2841" t="s">
        <v>163</v>
      </c>
      <c r="L2841" t="s">
        <v>163</v>
      </c>
      <c r="M2841" t="s">
        <v>163</v>
      </c>
      <c r="N2841" t="s">
        <v>163</v>
      </c>
      <c r="O2841" t="s">
        <v>163</v>
      </c>
      <c r="P2841" t="s">
        <v>163</v>
      </c>
      <c r="Q2841" s="80" t="s">
        <v>163</v>
      </c>
      <c r="R2841" s="79"/>
      <c r="T2841" t="s">
        <v>163</v>
      </c>
      <c r="U2841" t="s">
        <v>163</v>
      </c>
      <c r="V2841" t="s">
        <v>163</v>
      </c>
    </row>
    <row r="2842" spans="2:22" x14ac:dyDescent="0.35">
      <c r="B2842" t="s">
        <v>163</v>
      </c>
      <c r="C2842" s="79" t="s">
        <v>163</v>
      </c>
      <c r="E2842" t="s">
        <v>163</v>
      </c>
      <c r="F2842" t="s">
        <v>163</v>
      </c>
      <c r="G2842" t="s">
        <v>163</v>
      </c>
      <c r="H2842" t="s">
        <v>163</v>
      </c>
      <c r="I2842" t="s">
        <v>163</v>
      </c>
      <c r="J2842" t="s">
        <v>163</v>
      </c>
      <c r="K2842" t="s">
        <v>163</v>
      </c>
      <c r="L2842" t="s">
        <v>163</v>
      </c>
      <c r="M2842" t="s">
        <v>163</v>
      </c>
      <c r="N2842" t="s">
        <v>163</v>
      </c>
      <c r="O2842" t="s">
        <v>163</v>
      </c>
      <c r="P2842" t="s">
        <v>163</v>
      </c>
      <c r="Q2842" s="80" t="s">
        <v>163</v>
      </c>
      <c r="R2842" s="79"/>
      <c r="T2842" t="s">
        <v>163</v>
      </c>
      <c r="U2842" t="s">
        <v>163</v>
      </c>
      <c r="V2842" t="s">
        <v>163</v>
      </c>
    </row>
    <row r="2843" spans="2:22" x14ac:dyDescent="0.35">
      <c r="B2843" t="s">
        <v>163</v>
      </c>
      <c r="C2843" s="79" t="s">
        <v>163</v>
      </c>
      <c r="E2843" t="s">
        <v>163</v>
      </c>
      <c r="F2843" t="s">
        <v>163</v>
      </c>
      <c r="G2843" t="s">
        <v>163</v>
      </c>
      <c r="H2843" t="s">
        <v>163</v>
      </c>
      <c r="I2843" t="s">
        <v>163</v>
      </c>
      <c r="J2843" t="s">
        <v>163</v>
      </c>
      <c r="K2843" t="s">
        <v>163</v>
      </c>
      <c r="L2843" t="s">
        <v>163</v>
      </c>
      <c r="M2843" t="s">
        <v>163</v>
      </c>
      <c r="N2843" t="s">
        <v>163</v>
      </c>
      <c r="O2843" t="s">
        <v>163</v>
      </c>
      <c r="P2843" t="s">
        <v>163</v>
      </c>
      <c r="Q2843" s="80" t="s">
        <v>163</v>
      </c>
      <c r="R2843" s="79"/>
      <c r="T2843" t="s">
        <v>163</v>
      </c>
      <c r="U2843" t="s">
        <v>163</v>
      </c>
      <c r="V2843" t="s">
        <v>163</v>
      </c>
    </row>
    <row r="2844" spans="2:22" x14ac:dyDescent="0.35">
      <c r="B2844" t="s">
        <v>163</v>
      </c>
      <c r="C2844" s="79" t="s">
        <v>163</v>
      </c>
      <c r="E2844" t="s">
        <v>163</v>
      </c>
      <c r="F2844" t="s">
        <v>163</v>
      </c>
      <c r="G2844" t="s">
        <v>163</v>
      </c>
      <c r="H2844" t="s">
        <v>163</v>
      </c>
      <c r="I2844" t="s">
        <v>163</v>
      </c>
      <c r="J2844" t="s">
        <v>163</v>
      </c>
      <c r="K2844" t="s">
        <v>163</v>
      </c>
      <c r="L2844" t="s">
        <v>163</v>
      </c>
      <c r="M2844" t="s">
        <v>163</v>
      </c>
      <c r="N2844" t="s">
        <v>163</v>
      </c>
      <c r="O2844" t="s">
        <v>163</v>
      </c>
      <c r="P2844" t="s">
        <v>163</v>
      </c>
      <c r="Q2844" s="80" t="s">
        <v>163</v>
      </c>
      <c r="R2844" s="79"/>
      <c r="T2844" t="s">
        <v>163</v>
      </c>
      <c r="U2844" t="s">
        <v>163</v>
      </c>
      <c r="V2844" t="s">
        <v>163</v>
      </c>
    </row>
    <row r="2845" spans="2:22" x14ac:dyDescent="0.35">
      <c r="B2845" t="s">
        <v>163</v>
      </c>
      <c r="C2845" s="79" t="s">
        <v>163</v>
      </c>
      <c r="E2845" t="s">
        <v>163</v>
      </c>
      <c r="F2845" t="s">
        <v>163</v>
      </c>
      <c r="G2845" t="s">
        <v>163</v>
      </c>
      <c r="H2845" t="s">
        <v>163</v>
      </c>
      <c r="I2845" t="s">
        <v>163</v>
      </c>
      <c r="J2845" t="s">
        <v>163</v>
      </c>
      <c r="K2845" t="s">
        <v>163</v>
      </c>
      <c r="L2845" t="s">
        <v>163</v>
      </c>
      <c r="M2845" t="s">
        <v>163</v>
      </c>
      <c r="N2845" t="s">
        <v>163</v>
      </c>
      <c r="O2845" t="s">
        <v>163</v>
      </c>
      <c r="P2845" t="s">
        <v>163</v>
      </c>
      <c r="Q2845" s="80" t="s">
        <v>163</v>
      </c>
      <c r="R2845" s="79"/>
      <c r="T2845" t="s">
        <v>163</v>
      </c>
      <c r="U2845" t="s">
        <v>163</v>
      </c>
      <c r="V2845" t="s">
        <v>163</v>
      </c>
    </row>
    <row r="2846" spans="2:22" x14ac:dyDescent="0.35">
      <c r="B2846" t="s">
        <v>163</v>
      </c>
      <c r="C2846" s="79" t="s">
        <v>163</v>
      </c>
      <c r="E2846" t="s">
        <v>163</v>
      </c>
      <c r="F2846" t="s">
        <v>163</v>
      </c>
      <c r="G2846" t="s">
        <v>163</v>
      </c>
      <c r="H2846" t="s">
        <v>163</v>
      </c>
      <c r="I2846" t="s">
        <v>163</v>
      </c>
      <c r="J2846" t="s">
        <v>163</v>
      </c>
      <c r="K2846" t="s">
        <v>163</v>
      </c>
      <c r="L2846" t="s">
        <v>163</v>
      </c>
      <c r="M2846" t="s">
        <v>163</v>
      </c>
      <c r="N2846" t="s">
        <v>163</v>
      </c>
      <c r="O2846" t="s">
        <v>163</v>
      </c>
      <c r="P2846" t="s">
        <v>163</v>
      </c>
      <c r="Q2846" s="80" t="s">
        <v>163</v>
      </c>
      <c r="R2846" s="79"/>
      <c r="T2846" t="s">
        <v>163</v>
      </c>
      <c r="U2846" t="s">
        <v>163</v>
      </c>
      <c r="V2846" t="s">
        <v>163</v>
      </c>
    </row>
    <row r="2847" spans="2:22" x14ac:dyDescent="0.35">
      <c r="B2847" t="s">
        <v>163</v>
      </c>
      <c r="C2847" s="79" t="s">
        <v>163</v>
      </c>
      <c r="E2847" t="s">
        <v>163</v>
      </c>
      <c r="F2847" t="s">
        <v>163</v>
      </c>
      <c r="G2847" t="s">
        <v>163</v>
      </c>
      <c r="H2847" t="s">
        <v>163</v>
      </c>
      <c r="I2847" t="s">
        <v>163</v>
      </c>
      <c r="J2847" t="s">
        <v>163</v>
      </c>
      <c r="K2847" t="s">
        <v>163</v>
      </c>
      <c r="L2847" t="s">
        <v>163</v>
      </c>
      <c r="M2847" t="s">
        <v>163</v>
      </c>
      <c r="N2847" t="s">
        <v>163</v>
      </c>
      <c r="O2847" t="s">
        <v>163</v>
      </c>
      <c r="P2847" t="s">
        <v>163</v>
      </c>
      <c r="Q2847" s="80" t="s">
        <v>163</v>
      </c>
      <c r="R2847" s="79"/>
      <c r="T2847" t="s">
        <v>163</v>
      </c>
      <c r="U2847" t="s">
        <v>163</v>
      </c>
      <c r="V2847" t="s">
        <v>163</v>
      </c>
    </row>
    <row r="2848" spans="2:22" x14ac:dyDescent="0.35">
      <c r="B2848" t="s">
        <v>163</v>
      </c>
      <c r="C2848" s="79" t="s">
        <v>163</v>
      </c>
      <c r="E2848" t="s">
        <v>163</v>
      </c>
      <c r="F2848" t="s">
        <v>163</v>
      </c>
      <c r="G2848" t="s">
        <v>163</v>
      </c>
      <c r="H2848" t="s">
        <v>163</v>
      </c>
      <c r="I2848" t="s">
        <v>163</v>
      </c>
      <c r="J2848" t="s">
        <v>163</v>
      </c>
      <c r="K2848" t="s">
        <v>163</v>
      </c>
      <c r="L2848" t="s">
        <v>163</v>
      </c>
      <c r="M2848" t="s">
        <v>163</v>
      </c>
      <c r="N2848" t="s">
        <v>163</v>
      </c>
      <c r="O2848" t="s">
        <v>163</v>
      </c>
      <c r="P2848" t="s">
        <v>163</v>
      </c>
      <c r="Q2848" s="80" t="s">
        <v>163</v>
      </c>
      <c r="R2848" s="79"/>
      <c r="T2848" t="s">
        <v>163</v>
      </c>
      <c r="U2848" t="s">
        <v>163</v>
      </c>
      <c r="V2848" t="s">
        <v>163</v>
      </c>
    </row>
    <row r="2849" spans="2:22" x14ac:dyDescent="0.35">
      <c r="B2849" t="s">
        <v>163</v>
      </c>
      <c r="C2849" s="79" t="s">
        <v>163</v>
      </c>
      <c r="E2849" t="s">
        <v>163</v>
      </c>
      <c r="F2849" t="s">
        <v>163</v>
      </c>
      <c r="G2849" t="s">
        <v>163</v>
      </c>
      <c r="H2849" t="s">
        <v>163</v>
      </c>
      <c r="I2849" t="s">
        <v>163</v>
      </c>
      <c r="J2849" t="s">
        <v>163</v>
      </c>
      <c r="K2849" t="s">
        <v>163</v>
      </c>
      <c r="L2849" t="s">
        <v>163</v>
      </c>
      <c r="M2849" t="s">
        <v>163</v>
      </c>
      <c r="N2849" t="s">
        <v>163</v>
      </c>
      <c r="O2849" t="s">
        <v>163</v>
      </c>
      <c r="P2849" t="s">
        <v>163</v>
      </c>
      <c r="Q2849" s="80" t="s">
        <v>163</v>
      </c>
      <c r="R2849" s="79"/>
      <c r="T2849" t="s">
        <v>163</v>
      </c>
      <c r="U2849" t="s">
        <v>163</v>
      </c>
      <c r="V2849" t="s">
        <v>163</v>
      </c>
    </row>
    <row r="2850" spans="2:22" x14ac:dyDescent="0.35">
      <c r="B2850" t="s">
        <v>163</v>
      </c>
      <c r="C2850" s="79" t="s">
        <v>163</v>
      </c>
      <c r="E2850" t="s">
        <v>163</v>
      </c>
      <c r="F2850" t="s">
        <v>163</v>
      </c>
      <c r="G2850" t="s">
        <v>163</v>
      </c>
      <c r="H2850" t="s">
        <v>163</v>
      </c>
      <c r="I2850" t="s">
        <v>163</v>
      </c>
      <c r="J2850" t="s">
        <v>163</v>
      </c>
      <c r="K2850" t="s">
        <v>163</v>
      </c>
      <c r="L2850" t="s">
        <v>163</v>
      </c>
      <c r="M2850" t="s">
        <v>163</v>
      </c>
      <c r="N2850" t="s">
        <v>163</v>
      </c>
      <c r="O2850" t="s">
        <v>163</v>
      </c>
      <c r="P2850" t="s">
        <v>163</v>
      </c>
      <c r="Q2850" s="80" t="s">
        <v>163</v>
      </c>
      <c r="R2850" s="79"/>
      <c r="T2850" t="s">
        <v>163</v>
      </c>
      <c r="U2850" t="s">
        <v>163</v>
      </c>
      <c r="V2850" t="s">
        <v>163</v>
      </c>
    </row>
    <row r="2851" spans="2:22" x14ac:dyDescent="0.35">
      <c r="B2851" t="s">
        <v>163</v>
      </c>
      <c r="C2851" s="79" t="s">
        <v>163</v>
      </c>
      <c r="E2851" t="s">
        <v>163</v>
      </c>
      <c r="F2851" t="s">
        <v>163</v>
      </c>
      <c r="G2851" t="s">
        <v>163</v>
      </c>
      <c r="H2851" t="s">
        <v>163</v>
      </c>
      <c r="I2851" t="s">
        <v>163</v>
      </c>
      <c r="J2851" t="s">
        <v>163</v>
      </c>
      <c r="K2851" t="s">
        <v>163</v>
      </c>
      <c r="L2851" t="s">
        <v>163</v>
      </c>
      <c r="M2851" t="s">
        <v>163</v>
      </c>
      <c r="N2851" t="s">
        <v>163</v>
      </c>
      <c r="O2851" t="s">
        <v>163</v>
      </c>
      <c r="P2851" t="s">
        <v>163</v>
      </c>
      <c r="Q2851" s="80" t="s">
        <v>163</v>
      </c>
      <c r="R2851" s="79"/>
      <c r="T2851" t="s">
        <v>163</v>
      </c>
      <c r="U2851" t="s">
        <v>163</v>
      </c>
      <c r="V2851" t="s">
        <v>163</v>
      </c>
    </row>
    <row r="2852" spans="2:22" x14ac:dyDescent="0.35">
      <c r="B2852" t="s">
        <v>163</v>
      </c>
      <c r="C2852" s="79" t="s">
        <v>163</v>
      </c>
      <c r="E2852" t="s">
        <v>163</v>
      </c>
      <c r="F2852" t="s">
        <v>163</v>
      </c>
      <c r="G2852" t="s">
        <v>163</v>
      </c>
      <c r="H2852" t="s">
        <v>163</v>
      </c>
      <c r="I2852" t="s">
        <v>163</v>
      </c>
      <c r="J2852" t="s">
        <v>163</v>
      </c>
      <c r="K2852" t="s">
        <v>163</v>
      </c>
      <c r="L2852" t="s">
        <v>163</v>
      </c>
      <c r="M2852" t="s">
        <v>163</v>
      </c>
      <c r="N2852" t="s">
        <v>163</v>
      </c>
      <c r="O2852" t="s">
        <v>163</v>
      </c>
      <c r="P2852" t="s">
        <v>163</v>
      </c>
      <c r="Q2852" s="80" t="s">
        <v>163</v>
      </c>
      <c r="R2852" s="79"/>
      <c r="T2852" t="s">
        <v>163</v>
      </c>
      <c r="U2852" t="s">
        <v>163</v>
      </c>
      <c r="V2852" t="s">
        <v>163</v>
      </c>
    </row>
    <row r="2853" spans="2:22" x14ac:dyDescent="0.35">
      <c r="B2853" t="s">
        <v>163</v>
      </c>
      <c r="C2853" s="79" t="s">
        <v>163</v>
      </c>
      <c r="E2853" t="s">
        <v>163</v>
      </c>
      <c r="F2853" t="s">
        <v>163</v>
      </c>
      <c r="G2853" t="s">
        <v>163</v>
      </c>
      <c r="H2853" t="s">
        <v>163</v>
      </c>
      <c r="I2853" t="s">
        <v>163</v>
      </c>
      <c r="J2853" t="s">
        <v>163</v>
      </c>
      <c r="K2853" t="s">
        <v>163</v>
      </c>
      <c r="L2853" t="s">
        <v>163</v>
      </c>
      <c r="M2853" t="s">
        <v>163</v>
      </c>
      <c r="N2853" t="s">
        <v>163</v>
      </c>
      <c r="O2853" t="s">
        <v>163</v>
      </c>
      <c r="P2853" t="s">
        <v>163</v>
      </c>
      <c r="Q2853" s="80" t="s">
        <v>163</v>
      </c>
      <c r="R2853" s="79"/>
      <c r="T2853" t="s">
        <v>163</v>
      </c>
      <c r="U2853" t="s">
        <v>163</v>
      </c>
      <c r="V2853" t="s">
        <v>163</v>
      </c>
    </row>
    <row r="2854" spans="2:22" x14ac:dyDescent="0.35">
      <c r="B2854" t="s">
        <v>163</v>
      </c>
      <c r="C2854" s="79" t="s">
        <v>163</v>
      </c>
      <c r="E2854" t="s">
        <v>163</v>
      </c>
      <c r="F2854" t="s">
        <v>163</v>
      </c>
      <c r="G2854" t="s">
        <v>163</v>
      </c>
      <c r="H2854" t="s">
        <v>163</v>
      </c>
      <c r="I2854" t="s">
        <v>163</v>
      </c>
      <c r="J2854" t="s">
        <v>163</v>
      </c>
      <c r="K2854" t="s">
        <v>163</v>
      </c>
      <c r="L2854" t="s">
        <v>163</v>
      </c>
      <c r="M2854" t="s">
        <v>163</v>
      </c>
      <c r="N2854" t="s">
        <v>163</v>
      </c>
      <c r="O2854" t="s">
        <v>163</v>
      </c>
      <c r="P2854" t="s">
        <v>163</v>
      </c>
      <c r="Q2854" s="80" t="s">
        <v>163</v>
      </c>
      <c r="R2854" s="79"/>
      <c r="T2854" t="s">
        <v>163</v>
      </c>
      <c r="U2854" t="s">
        <v>163</v>
      </c>
      <c r="V2854" t="s">
        <v>163</v>
      </c>
    </row>
    <row r="2855" spans="2:22" x14ac:dyDescent="0.35">
      <c r="B2855" t="s">
        <v>163</v>
      </c>
      <c r="C2855" s="79" t="s">
        <v>163</v>
      </c>
      <c r="E2855" t="s">
        <v>163</v>
      </c>
      <c r="F2855" t="s">
        <v>163</v>
      </c>
      <c r="G2855" t="s">
        <v>163</v>
      </c>
      <c r="H2855" t="s">
        <v>163</v>
      </c>
      <c r="I2855" t="s">
        <v>163</v>
      </c>
      <c r="J2855" t="s">
        <v>163</v>
      </c>
      <c r="K2855" t="s">
        <v>163</v>
      </c>
      <c r="L2855" t="s">
        <v>163</v>
      </c>
      <c r="M2855" t="s">
        <v>163</v>
      </c>
      <c r="N2855" t="s">
        <v>163</v>
      </c>
      <c r="O2855" t="s">
        <v>163</v>
      </c>
      <c r="P2855" t="s">
        <v>163</v>
      </c>
      <c r="Q2855" s="80" t="s">
        <v>163</v>
      </c>
      <c r="R2855" s="79"/>
      <c r="T2855" t="s">
        <v>163</v>
      </c>
      <c r="U2855" t="s">
        <v>163</v>
      </c>
      <c r="V2855" t="s">
        <v>163</v>
      </c>
    </row>
    <row r="2856" spans="2:22" x14ac:dyDescent="0.35">
      <c r="B2856" t="s">
        <v>163</v>
      </c>
      <c r="C2856" s="79" t="s">
        <v>163</v>
      </c>
      <c r="E2856" t="s">
        <v>163</v>
      </c>
      <c r="F2856" t="s">
        <v>163</v>
      </c>
      <c r="G2856" t="s">
        <v>163</v>
      </c>
      <c r="H2856" t="s">
        <v>163</v>
      </c>
      <c r="I2856" t="s">
        <v>163</v>
      </c>
      <c r="J2856" t="s">
        <v>163</v>
      </c>
      <c r="K2856" t="s">
        <v>163</v>
      </c>
      <c r="L2856" t="s">
        <v>163</v>
      </c>
      <c r="M2856" t="s">
        <v>163</v>
      </c>
      <c r="N2856" t="s">
        <v>163</v>
      </c>
      <c r="O2856" t="s">
        <v>163</v>
      </c>
      <c r="P2856" t="s">
        <v>163</v>
      </c>
      <c r="Q2856" s="80" t="s">
        <v>163</v>
      </c>
      <c r="R2856" s="79"/>
      <c r="T2856" t="s">
        <v>163</v>
      </c>
      <c r="U2856" t="s">
        <v>163</v>
      </c>
      <c r="V2856" t="s">
        <v>163</v>
      </c>
    </row>
    <row r="2857" spans="2:22" x14ac:dyDescent="0.35">
      <c r="B2857" t="s">
        <v>163</v>
      </c>
      <c r="C2857" s="79" t="s">
        <v>163</v>
      </c>
      <c r="E2857" t="s">
        <v>163</v>
      </c>
      <c r="F2857" t="s">
        <v>163</v>
      </c>
      <c r="G2857" t="s">
        <v>163</v>
      </c>
      <c r="H2857" t="s">
        <v>163</v>
      </c>
      <c r="I2857" t="s">
        <v>163</v>
      </c>
      <c r="J2857" t="s">
        <v>163</v>
      </c>
      <c r="K2857" t="s">
        <v>163</v>
      </c>
      <c r="L2857" t="s">
        <v>163</v>
      </c>
      <c r="M2857" t="s">
        <v>163</v>
      </c>
      <c r="N2857" t="s">
        <v>163</v>
      </c>
      <c r="O2857" t="s">
        <v>163</v>
      </c>
      <c r="P2857" t="s">
        <v>163</v>
      </c>
      <c r="Q2857" s="80" t="s">
        <v>163</v>
      </c>
      <c r="R2857" s="79"/>
      <c r="T2857" t="s">
        <v>163</v>
      </c>
      <c r="U2857" t="s">
        <v>163</v>
      </c>
      <c r="V2857" t="s">
        <v>163</v>
      </c>
    </row>
    <row r="2858" spans="2:22" x14ac:dyDescent="0.35">
      <c r="B2858" t="s">
        <v>163</v>
      </c>
      <c r="C2858" s="79" t="s">
        <v>163</v>
      </c>
      <c r="E2858" t="s">
        <v>163</v>
      </c>
      <c r="F2858" t="s">
        <v>163</v>
      </c>
      <c r="G2858" t="s">
        <v>163</v>
      </c>
      <c r="H2858" t="s">
        <v>163</v>
      </c>
      <c r="I2858" t="s">
        <v>163</v>
      </c>
      <c r="J2858" t="s">
        <v>163</v>
      </c>
      <c r="K2858" t="s">
        <v>163</v>
      </c>
      <c r="L2858" t="s">
        <v>163</v>
      </c>
      <c r="M2858" t="s">
        <v>163</v>
      </c>
      <c r="N2858" t="s">
        <v>163</v>
      </c>
      <c r="O2858" t="s">
        <v>163</v>
      </c>
      <c r="P2858" t="s">
        <v>163</v>
      </c>
      <c r="Q2858" s="80" t="s">
        <v>163</v>
      </c>
      <c r="R2858" s="79"/>
      <c r="T2858" t="s">
        <v>163</v>
      </c>
      <c r="U2858" t="s">
        <v>163</v>
      </c>
      <c r="V2858" t="s">
        <v>163</v>
      </c>
    </row>
    <row r="2859" spans="2:22" x14ac:dyDescent="0.35">
      <c r="B2859" t="s">
        <v>163</v>
      </c>
      <c r="C2859" s="79" t="s">
        <v>163</v>
      </c>
      <c r="E2859" t="s">
        <v>163</v>
      </c>
      <c r="F2859" t="s">
        <v>163</v>
      </c>
      <c r="G2859" t="s">
        <v>163</v>
      </c>
      <c r="H2859" t="s">
        <v>163</v>
      </c>
      <c r="I2859" t="s">
        <v>163</v>
      </c>
      <c r="J2859" t="s">
        <v>163</v>
      </c>
      <c r="K2859" t="s">
        <v>163</v>
      </c>
      <c r="L2859" t="s">
        <v>163</v>
      </c>
      <c r="M2859" t="s">
        <v>163</v>
      </c>
      <c r="N2859" t="s">
        <v>163</v>
      </c>
      <c r="O2859" t="s">
        <v>163</v>
      </c>
      <c r="P2859" t="s">
        <v>163</v>
      </c>
      <c r="Q2859" s="80" t="s">
        <v>163</v>
      </c>
      <c r="R2859" s="79"/>
      <c r="T2859" t="s">
        <v>163</v>
      </c>
      <c r="U2859" t="s">
        <v>163</v>
      </c>
      <c r="V2859" t="s">
        <v>163</v>
      </c>
    </row>
    <row r="2860" spans="2:22" x14ac:dyDescent="0.35">
      <c r="B2860" t="s">
        <v>163</v>
      </c>
      <c r="C2860" s="79" t="s">
        <v>163</v>
      </c>
      <c r="E2860" t="s">
        <v>163</v>
      </c>
      <c r="F2860" t="s">
        <v>163</v>
      </c>
      <c r="G2860" t="s">
        <v>163</v>
      </c>
      <c r="H2860" t="s">
        <v>163</v>
      </c>
      <c r="I2860" t="s">
        <v>163</v>
      </c>
      <c r="J2860" t="s">
        <v>163</v>
      </c>
      <c r="K2860" t="s">
        <v>163</v>
      </c>
      <c r="L2860" t="s">
        <v>163</v>
      </c>
      <c r="M2860" t="s">
        <v>163</v>
      </c>
      <c r="N2860" t="s">
        <v>163</v>
      </c>
      <c r="O2860" t="s">
        <v>163</v>
      </c>
      <c r="P2860" t="s">
        <v>163</v>
      </c>
      <c r="Q2860" s="80" t="s">
        <v>163</v>
      </c>
      <c r="R2860" s="79"/>
      <c r="T2860" t="s">
        <v>163</v>
      </c>
      <c r="U2860" t="s">
        <v>163</v>
      </c>
      <c r="V2860" t="s">
        <v>163</v>
      </c>
    </row>
    <row r="2861" spans="2:22" x14ac:dyDescent="0.35">
      <c r="B2861" t="s">
        <v>163</v>
      </c>
      <c r="C2861" s="79" t="s">
        <v>163</v>
      </c>
      <c r="E2861" t="s">
        <v>163</v>
      </c>
      <c r="F2861" t="s">
        <v>163</v>
      </c>
      <c r="G2861" t="s">
        <v>163</v>
      </c>
      <c r="H2861" t="s">
        <v>163</v>
      </c>
      <c r="I2861" t="s">
        <v>163</v>
      </c>
      <c r="J2861" t="s">
        <v>163</v>
      </c>
      <c r="K2861" t="s">
        <v>163</v>
      </c>
      <c r="L2861" t="s">
        <v>163</v>
      </c>
      <c r="M2861" t="s">
        <v>163</v>
      </c>
      <c r="N2861" t="s">
        <v>163</v>
      </c>
      <c r="O2861" t="s">
        <v>163</v>
      </c>
      <c r="P2861" t="s">
        <v>163</v>
      </c>
      <c r="Q2861" s="80" t="s">
        <v>163</v>
      </c>
      <c r="R2861" s="79"/>
      <c r="T2861" t="s">
        <v>163</v>
      </c>
      <c r="U2861" t="s">
        <v>163</v>
      </c>
      <c r="V2861" t="s">
        <v>163</v>
      </c>
    </row>
    <row r="2862" spans="2:22" x14ac:dyDescent="0.35">
      <c r="B2862" t="s">
        <v>163</v>
      </c>
      <c r="C2862" s="79" t="s">
        <v>163</v>
      </c>
      <c r="E2862" t="s">
        <v>163</v>
      </c>
      <c r="F2862" t="s">
        <v>163</v>
      </c>
      <c r="G2862" t="s">
        <v>163</v>
      </c>
      <c r="H2862" t="s">
        <v>163</v>
      </c>
      <c r="I2862" t="s">
        <v>163</v>
      </c>
      <c r="J2862" t="s">
        <v>163</v>
      </c>
      <c r="K2862" t="s">
        <v>163</v>
      </c>
      <c r="L2862" t="s">
        <v>163</v>
      </c>
      <c r="M2862" t="s">
        <v>163</v>
      </c>
      <c r="N2862" t="s">
        <v>163</v>
      </c>
      <c r="O2862" t="s">
        <v>163</v>
      </c>
      <c r="P2862" t="s">
        <v>163</v>
      </c>
      <c r="Q2862" s="80" t="s">
        <v>163</v>
      </c>
      <c r="R2862" s="79"/>
      <c r="T2862" t="s">
        <v>163</v>
      </c>
      <c r="U2862" t="s">
        <v>163</v>
      </c>
      <c r="V2862" t="s">
        <v>163</v>
      </c>
    </row>
    <row r="2863" spans="2:22" x14ac:dyDescent="0.35">
      <c r="B2863" t="s">
        <v>163</v>
      </c>
      <c r="C2863" s="79" t="s">
        <v>163</v>
      </c>
      <c r="E2863" t="s">
        <v>163</v>
      </c>
      <c r="F2863" t="s">
        <v>163</v>
      </c>
      <c r="G2863" t="s">
        <v>163</v>
      </c>
      <c r="H2863" t="s">
        <v>163</v>
      </c>
      <c r="I2863" t="s">
        <v>163</v>
      </c>
      <c r="J2863" t="s">
        <v>163</v>
      </c>
      <c r="K2863" t="s">
        <v>163</v>
      </c>
      <c r="L2863" t="s">
        <v>163</v>
      </c>
      <c r="M2863" t="s">
        <v>163</v>
      </c>
      <c r="N2863" t="s">
        <v>163</v>
      </c>
      <c r="O2863" t="s">
        <v>163</v>
      </c>
      <c r="P2863" t="s">
        <v>163</v>
      </c>
      <c r="Q2863" s="80" t="s">
        <v>163</v>
      </c>
      <c r="R2863" s="79"/>
      <c r="T2863" t="s">
        <v>163</v>
      </c>
      <c r="U2863" t="s">
        <v>163</v>
      </c>
      <c r="V2863" t="s">
        <v>163</v>
      </c>
    </row>
    <row r="2864" spans="2:22" x14ac:dyDescent="0.35">
      <c r="B2864" t="s">
        <v>163</v>
      </c>
      <c r="C2864" s="79" t="s">
        <v>163</v>
      </c>
      <c r="E2864" t="s">
        <v>163</v>
      </c>
      <c r="F2864" t="s">
        <v>163</v>
      </c>
      <c r="G2864" t="s">
        <v>163</v>
      </c>
      <c r="H2864" t="s">
        <v>163</v>
      </c>
      <c r="I2864" t="s">
        <v>163</v>
      </c>
      <c r="J2864" t="s">
        <v>163</v>
      </c>
      <c r="K2864" t="s">
        <v>163</v>
      </c>
      <c r="L2864" t="s">
        <v>163</v>
      </c>
      <c r="M2864" t="s">
        <v>163</v>
      </c>
      <c r="N2864" t="s">
        <v>163</v>
      </c>
      <c r="O2864" t="s">
        <v>163</v>
      </c>
      <c r="P2864" t="s">
        <v>163</v>
      </c>
      <c r="Q2864" s="80" t="s">
        <v>163</v>
      </c>
      <c r="R2864" s="79"/>
      <c r="T2864" t="s">
        <v>163</v>
      </c>
      <c r="U2864" t="s">
        <v>163</v>
      </c>
      <c r="V2864" t="s">
        <v>163</v>
      </c>
    </row>
    <row r="2865" spans="2:22" x14ac:dyDescent="0.35">
      <c r="B2865" t="s">
        <v>163</v>
      </c>
      <c r="C2865" s="79" t="s">
        <v>163</v>
      </c>
      <c r="E2865" t="s">
        <v>163</v>
      </c>
      <c r="F2865" t="s">
        <v>163</v>
      </c>
      <c r="G2865" t="s">
        <v>163</v>
      </c>
      <c r="H2865" t="s">
        <v>163</v>
      </c>
      <c r="I2865" t="s">
        <v>163</v>
      </c>
      <c r="J2865" t="s">
        <v>163</v>
      </c>
      <c r="K2865" t="s">
        <v>163</v>
      </c>
      <c r="L2865" t="s">
        <v>163</v>
      </c>
      <c r="M2865" t="s">
        <v>163</v>
      </c>
      <c r="N2865" t="s">
        <v>163</v>
      </c>
      <c r="O2865" t="s">
        <v>163</v>
      </c>
      <c r="P2865" t="s">
        <v>163</v>
      </c>
      <c r="Q2865" s="80" t="s">
        <v>163</v>
      </c>
      <c r="R2865" s="79"/>
      <c r="T2865" t="s">
        <v>163</v>
      </c>
      <c r="U2865" t="s">
        <v>163</v>
      </c>
      <c r="V2865" t="s">
        <v>163</v>
      </c>
    </row>
    <row r="2866" spans="2:22" x14ac:dyDescent="0.35">
      <c r="B2866" t="s">
        <v>163</v>
      </c>
      <c r="C2866" s="79" t="s">
        <v>163</v>
      </c>
      <c r="E2866" t="s">
        <v>163</v>
      </c>
      <c r="F2866" t="s">
        <v>163</v>
      </c>
      <c r="G2866" t="s">
        <v>163</v>
      </c>
      <c r="H2866" t="s">
        <v>163</v>
      </c>
      <c r="I2866" t="s">
        <v>163</v>
      </c>
      <c r="J2866" t="s">
        <v>163</v>
      </c>
      <c r="K2866" t="s">
        <v>163</v>
      </c>
      <c r="L2866" t="s">
        <v>163</v>
      </c>
      <c r="M2866" t="s">
        <v>163</v>
      </c>
      <c r="N2866" t="s">
        <v>163</v>
      </c>
      <c r="O2866" t="s">
        <v>163</v>
      </c>
      <c r="P2866" t="s">
        <v>163</v>
      </c>
      <c r="Q2866" s="80" t="s">
        <v>163</v>
      </c>
      <c r="R2866" s="79"/>
      <c r="T2866" t="s">
        <v>163</v>
      </c>
      <c r="U2866" t="s">
        <v>163</v>
      </c>
      <c r="V2866" t="s">
        <v>163</v>
      </c>
    </row>
    <row r="2867" spans="2:22" x14ac:dyDescent="0.35">
      <c r="B2867" t="s">
        <v>163</v>
      </c>
      <c r="C2867" s="79" t="s">
        <v>163</v>
      </c>
      <c r="E2867" t="s">
        <v>163</v>
      </c>
      <c r="F2867" t="s">
        <v>163</v>
      </c>
      <c r="G2867" t="s">
        <v>163</v>
      </c>
      <c r="H2867" t="s">
        <v>163</v>
      </c>
      <c r="I2867" t="s">
        <v>163</v>
      </c>
      <c r="J2867" t="s">
        <v>163</v>
      </c>
      <c r="K2867" t="s">
        <v>163</v>
      </c>
      <c r="L2867" t="s">
        <v>163</v>
      </c>
      <c r="M2867" t="s">
        <v>163</v>
      </c>
      <c r="N2867" t="s">
        <v>163</v>
      </c>
      <c r="O2867" t="s">
        <v>163</v>
      </c>
      <c r="P2867" t="s">
        <v>163</v>
      </c>
      <c r="Q2867" s="80" t="s">
        <v>163</v>
      </c>
      <c r="R2867" s="79"/>
      <c r="T2867" t="s">
        <v>163</v>
      </c>
      <c r="U2867" t="s">
        <v>163</v>
      </c>
      <c r="V2867" t="s">
        <v>163</v>
      </c>
    </row>
    <row r="2868" spans="2:22" x14ac:dyDescent="0.35">
      <c r="B2868" t="s">
        <v>163</v>
      </c>
      <c r="C2868" s="79" t="s">
        <v>163</v>
      </c>
      <c r="E2868" t="s">
        <v>163</v>
      </c>
      <c r="F2868" t="s">
        <v>163</v>
      </c>
      <c r="G2868" t="s">
        <v>163</v>
      </c>
      <c r="H2868" t="s">
        <v>163</v>
      </c>
      <c r="I2868" t="s">
        <v>163</v>
      </c>
      <c r="J2868" t="s">
        <v>163</v>
      </c>
      <c r="K2868" t="s">
        <v>163</v>
      </c>
      <c r="L2868" t="s">
        <v>163</v>
      </c>
      <c r="M2868" t="s">
        <v>163</v>
      </c>
      <c r="N2868" t="s">
        <v>163</v>
      </c>
      <c r="O2868" t="s">
        <v>163</v>
      </c>
      <c r="P2868" t="s">
        <v>163</v>
      </c>
      <c r="Q2868" s="80" t="s">
        <v>163</v>
      </c>
      <c r="R2868" s="79"/>
      <c r="T2868" t="s">
        <v>163</v>
      </c>
      <c r="U2868" t="s">
        <v>163</v>
      </c>
      <c r="V2868" t="s">
        <v>163</v>
      </c>
    </row>
    <row r="2869" spans="2:22" x14ac:dyDescent="0.35">
      <c r="B2869" t="s">
        <v>163</v>
      </c>
      <c r="C2869" s="79" t="s">
        <v>163</v>
      </c>
      <c r="E2869" t="s">
        <v>163</v>
      </c>
      <c r="F2869" t="s">
        <v>163</v>
      </c>
      <c r="G2869" t="s">
        <v>163</v>
      </c>
      <c r="H2869" t="s">
        <v>163</v>
      </c>
      <c r="I2869" t="s">
        <v>163</v>
      </c>
      <c r="J2869" t="s">
        <v>163</v>
      </c>
      <c r="K2869" t="s">
        <v>163</v>
      </c>
      <c r="L2869" t="s">
        <v>163</v>
      </c>
      <c r="M2869" t="s">
        <v>163</v>
      </c>
      <c r="N2869" t="s">
        <v>163</v>
      </c>
      <c r="O2869" t="s">
        <v>163</v>
      </c>
      <c r="P2869" t="s">
        <v>163</v>
      </c>
      <c r="Q2869" s="80" t="s">
        <v>163</v>
      </c>
      <c r="R2869" s="79"/>
      <c r="T2869" t="s">
        <v>163</v>
      </c>
      <c r="U2869" t="s">
        <v>163</v>
      </c>
      <c r="V2869" t="s">
        <v>163</v>
      </c>
    </row>
    <row r="2870" spans="2:22" x14ac:dyDescent="0.35">
      <c r="B2870" t="s">
        <v>163</v>
      </c>
      <c r="C2870" s="79" t="s">
        <v>163</v>
      </c>
      <c r="E2870" t="s">
        <v>163</v>
      </c>
      <c r="F2870" t="s">
        <v>163</v>
      </c>
      <c r="G2870" t="s">
        <v>163</v>
      </c>
      <c r="H2870" t="s">
        <v>163</v>
      </c>
      <c r="I2870" t="s">
        <v>163</v>
      </c>
      <c r="J2870" t="s">
        <v>163</v>
      </c>
      <c r="K2870" t="s">
        <v>163</v>
      </c>
      <c r="L2870" t="s">
        <v>163</v>
      </c>
      <c r="M2870" t="s">
        <v>163</v>
      </c>
      <c r="N2870" t="s">
        <v>163</v>
      </c>
      <c r="O2870" t="s">
        <v>163</v>
      </c>
      <c r="P2870" t="s">
        <v>163</v>
      </c>
      <c r="Q2870" s="80" t="s">
        <v>163</v>
      </c>
      <c r="R2870" s="79"/>
      <c r="T2870" t="s">
        <v>163</v>
      </c>
      <c r="U2870" t="s">
        <v>163</v>
      </c>
      <c r="V2870" t="s">
        <v>163</v>
      </c>
    </row>
    <row r="2871" spans="2:22" x14ac:dyDescent="0.35">
      <c r="B2871" t="s">
        <v>163</v>
      </c>
      <c r="C2871" s="79" t="s">
        <v>163</v>
      </c>
      <c r="E2871" t="s">
        <v>163</v>
      </c>
      <c r="F2871" t="s">
        <v>163</v>
      </c>
      <c r="G2871" t="s">
        <v>163</v>
      </c>
      <c r="H2871" t="s">
        <v>163</v>
      </c>
      <c r="I2871" t="s">
        <v>163</v>
      </c>
      <c r="J2871" t="s">
        <v>163</v>
      </c>
      <c r="K2871" t="s">
        <v>163</v>
      </c>
      <c r="L2871" t="s">
        <v>163</v>
      </c>
      <c r="M2871" t="s">
        <v>163</v>
      </c>
      <c r="N2871" t="s">
        <v>163</v>
      </c>
      <c r="O2871" t="s">
        <v>163</v>
      </c>
      <c r="P2871" t="s">
        <v>163</v>
      </c>
      <c r="Q2871" s="80" t="s">
        <v>163</v>
      </c>
      <c r="R2871" s="79"/>
      <c r="T2871" t="s">
        <v>163</v>
      </c>
      <c r="U2871" t="s">
        <v>163</v>
      </c>
      <c r="V2871" t="s">
        <v>163</v>
      </c>
    </row>
    <row r="2872" spans="2:22" x14ac:dyDescent="0.35">
      <c r="B2872" t="s">
        <v>163</v>
      </c>
      <c r="C2872" s="79" t="s">
        <v>163</v>
      </c>
      <c r="E2872" t="s">
        <v>163</v>
      </c>
      <c r="F2872" t="s">
        <v>163</v>
      </c>
      <c r="G2872" t="s">
        <v>163</v>
      </c>
      <c r="H2872" t="s">
        <v>163</v>
      </c>
      <c r="I2872" t="s">
        <v>163</v>
      </c>
      <c r="J2872" t="s">
        <v>163</v>
      </c>
      <c r="K2872" t="s">
        <v>163</v>
      </c>
      <c r="L2872" t="s">
        <v>163</v>
      </c>
      <c r="M2872" t="s">
        <v>163</v>
      </c>
      <c r="N2872" t="s">
        <v>163</v>
      </c>
      <c r="O2872" t="s">
        <v>163</v>
      </c>
      <c r="P2872" t="s">
        <v>163</v>
      </c>
      <c r="Q2872" s="80" t="s">
        <v>163</v>
      </c>
      <c r="R2872" s="79"/>
      <c r="T2872" t="s">
        <v>163</v>
      </c>
      <c r="U2872" t="s">
        <v>163</v>
      </c>
      <c r="V2872" t="s">
        <v>163</v>
      </c>
    </row>
    <row r="2873" spans="2:22" x14ac:dyDescent="0.35">
      <c r="B2873" t="s">
        <v>163</v>
      </c>
      <c r="C2873" s="79" t="s">
        <v>163</v>
      </c>
      <c r="E2873" t="s">
        <v>163</v>
      </c>
      <c r="F2873" t="s">
        <v>163</v>
      </c>
      <c r="G2873" t="s">
        <v>163</v>
      </c>
      <c r="H2873" t="s">
        <v>163</v>
      </c>
      <c r="I2873" t="s">
        <v>163</v>
      </c>
      <c r="J2873" t="s">
        <v>163</v>
      </c>
      <c r="K2873" t="s">
        <v>163</v>
      </c>
      <c r="L2873" t="s">
        <v>163</v>
      </c>
      <c r="M2873" t="s">
        <v>163</v>
      </c>
      <c r="N2873" t="s">
        <v>163</v>
      </c>
      <c r="O2873" t="s">
        <v>163</v>
      </c>
      <c r="P2873" t="s">
        <v>163</v>
      </c>
      <c r="Q2873" s="80" t="s">
        <v>163</v>
      </c>
      <c r="R2873" s="79"/>
      <c r="T2873" t="s">
        <v>163</v>
      </c>
      <c r="U2873" t="s">
        <v>163</v>
      </c>
      <c r="V2873" t="s">
        <v>163</v>
      </c>
    </row>
    <row r="2874" spans="2:22" x14ac:dyDescent="0.35">
      <c r="B2874" t="s">
        <v>163</v>
      </c>
      <c r="C2874" s="79" t="s">
        <v>163</v>
      </c>
      <c r="E2874" t="s">
        <v>163</v>
      </c>
      <c r="F2874" t="s">
        <v>163</v>
      </c>
      <c r="G2874" t="s">
        <v>163</v>
      </c>
      <c r="H2874" t="s">
        <v>163</v>
      </c>
      <c r="I2874" t="s">
        <v>163</v>
      </c>
      <c r="J2874" t="s">
        <v>163</v>
      </c>
      <c r="K2874" t="s">
        <v>163</v>
      </c>
      <c r="L2874" t="s">
        <v>163</v>
      </c>
      <c r="M2874" t="s">
        <v>163</v>
      </c>
      <c r="N2874" t="s">
        <v>163</v>
      </c>
      <c r="O2874" t="s">
        <v>163</v>
      </c>
      <c r="P2874" t="s">
        <v>163</v>
      </c>
      <c r="Q2874" s="80" t="s">
        <v>163</v>
      </c>
      <c r="R2874" s="79"/>
      <c r="T2874" t="s">
        <v>163</v>
      </c>
      <c r="U2874" t="s">
        <v>163</v>
      </c>
      <c r="V2874" t="s">
        <v>163</v>
      </c>
    </row>
    <row r="2875" spans="2:22" x14ac:dyDescent="0.35">
      <c r="B2875" t="s">
        <v>163</v>
      </c>
      <c r="C2875" s="79" t="s">
        <v>163</v>
      </c>
      <c r="E2875" t="s">
        <v>163</v>
      </c>
      <c r="F2875" t="s">
        <v>163</v>
      </c>
      <c r="G2875" t="s">
        <v>163</v>
      </c>
      <c r="H2875" t="s">
        <v>163</v>
      </c>
      <c r="I2875" t="s">
        <v>163</v>
      </c>
      <c r="J2875" t="s">
        <v>163</v>
      </c>
      <c r="K2875" t="s">
        <v>163</v>
      </c>
      <c r="L2875" t="s">
        <v>163</v>
      </c>
      <c r="M2875" t="s">
        <v>163</v>
      </c>
      <c r="N2875" t="s">
        <v>163</v>
      </c>
      <c r="O2875" t="s">
        <v>163</v>
      </c>
      <c r="P2875" t="s">
        <v>163</v>
      </c>
      <c r="Q2875" s="80" t="s">
        <v>163</v>
      </c>
      <c r="R2875" s="79"/>
      <c r="T2875" t="s">
        <v>163</v>
      </c>
      <c r="U2875" t="s">
        <v>163</v>
      </c>
      <c r="V2875" t="s">
        <v>163</v>
      </c>
    </row>
    <row r="2876" spans="2:22" x14ac:dyDescent="0.35">
      <c r="B2876" t="s">
        <v>163</v>
      </c>
      <c r="C2876" s="79" t="s">
        <v>163</v>
      </c>
      <c r="E2876" t="s">
        <v>163</v>
      </c>
      <c r="F2876" t="s">
        <v>163</v>
      </c>
      <c r="G2876" t="s">
        <v>163</v>
      </c>
      <c r="H2876" t="s">
        <v>163</v>
      </c>
      <c r="I2876" t="s">
        <v>163</v>
      </c>
      <c r="J2876" t="s">
        <v>163</v>
      </c>
      <c r="K2876" t="s">
        <v>163</v>
      </c>
      <c r="L2876" t="s">
        <v>163</v>
      </c>
      <c r="M2876" t="s">
        <v>163</v>
      </c>
      <c r="N2876" t="s">
        <v>163</v>
      </c>
      <c r="O2876" t="s">
        <v>163</v>
      </c>
      <c r="P2876" t="s">
        <v>163</v>
      </c>
      <c r="Q2876" s="80" t="s">
        <v>163</v>
      </c>
      <c r="R2876" s="79"/>
      <c r="T2876" t="s">
        <v>163</v>
      </c>
      <c r="U2876" t="s">
        <v>163</v>
      </c>
      <c r="V2876" t="s">
        <v>163</v>
      </c>
    </row>
    <row r="2877" spans="2:22" x14ac:dyDescent="0.35">
      <c r="B2877" t="s">
        <v>163</v>
      </c>
      <c r="C2877" s="79" t="s">
        <v>163</v>
      </c>
      <c r="E2877" t="s">
        <v>163</v>
      </c>
      <c r="F2877" t="s">
        <v>163</v>
      </c>
      <c r="G2877" t="s">
        <v>163</v>
      </c>
      <c r="H2877" t="s">
        <v>163</v>
      </c>
      <c r="I2877" t="s">
        <v>163</v>
      </c>
      <c r="J2877" t="s">
        <v>163</v>
      </c>
      <c r="K2877" t="s">
        <v>163</v>
      </c>
      <c r="L2877" t="s">
        <v>163</v>
      </c>
      <c r="M2877" t="s">
        <v>163</v>
      </c>
      <c r="N2877" t="s">
        <v>163</v>
      </c>
      <c r="O2877" t="s">
        <v>163</v>
      </c>
      <c r="P2877" t="s">
        <v>163</v>
      </c>
      <c r="Q2877" s="80" t="s">
        <v>163</v>
      </c>
      <c r="R2877" s="79"/>
      <c r="T2877" t="s">
        <v>163</v>
      </c>
      <c r="U2877" t="s">
        <v>163</v>
      </c>
      <c r="V2877" t="s">
        <v>163</v>
      </c>
    </row>
    <row r="2878" spans="2:22" x14ac:dyDescent="0.35">
      <c r="B2878" t="s">
        <v>163</v>
      </c>
      <c r="C2878" s="79" t="s">
        <v>163</v>
      </c>
      <c r="E2878" t="s">
        <v>163</v>
      </c>
      <c r="F2878" t="s">
        <v>163</v>
      </c>
      <c r="G2878" t="s">
        <v>163</v>
      </c>
      <c r="H2878" t="s">
        <v>163</v>
      </c>
      <c r="I2878" t="s">
        <v>163</v>
      </c>
      <c r="J2878" t="s">
        <v>163</v>
      </c>
      <c r="K2878" t="s">
        <v>163</v>
      </c>
      <c r="L2878" t="s">
        <v>163</v>
      </c>
      <c r="M2878" t="s">
        <v>163</v>
      </c>
      <c r="N2878" t="s">
        <v>163</v>
      </c>
      <c r="O2878" t="s">
        <v>163</v>
      </c>
      <c r="P2878" t="s">
        <v>163</v>
      </c>
      <c r="Q2878" s="80" t="s">
        <v>163</v>
      </c>
      <c r="R2878" s="79"/>
      <c r="T2878" t="s">
        <v>163</v>
      </c>
      <c r="U2878" t="s">
        <v>163</v>
      </c>
      <c r="V2878" t="s">
        <v>163</v>
      </c>
    </row>
    <row r="2879" spans="2:22" x14ac:dyDescent="0.35">
      <c r="B2879" t="s">
        <v>163</v>
      </c>
      <c r="C2879" s="79" t="s">
        <v>163</v>
      </c>
      <c r="E2879" t="s">
        <v>163</v>
      </c>
      <c r="F2879" t="s">
        <v>163</v>
      </c>
      <c r="G2879" t="s">
        <v>163</v>
      </c>
      <c r="H2879" t="s">
        <v>163</v>
      </c>
      <c r="I2879" t="s">
        <v>163</v>
      </c>
      <c r="J2879" t="s">
        <v>163</v>
      </c>
      <c r="K2879" t="s">
        <v>163</v>
      </c>
      <c r="L2879" t="s">
        <v>163</v>
      </c>
      <c r="M2879" t="s">
        <v>163</v>
      </c>
      <c r="N2879" t="s">
        <v>163</v>
      </c>
      <c r="O2879" t="s">
        <v>163</v>
      </c>
      <c r="P2879" t="s">
        <v>163</v>
      </c>
      <c r="Q2879" s="80" t="s">
        <v>163</v>
      </c>
      <c r="R2879" s="79"/>
      <c r="T2879" t="s">
        <v>163</v>
      </c>
      <c r="U2879" t="s">
        <v>163</v>
      </c>
      <c r="V2879" t="s">
        <v>163</v>
      </c>
    </row>
    <row r="2880" spans="2:22" x14ac:dyDescent="0.35">
      <c r="B2880" t="s">
        <v>163</v>
      </c>
      <c r="C2880" s="79" t="s">
        <v>163</v>
      </c>
      <c r="E2880" t="s">
        <v>163</v>
      </c>
      <c r="F2880" t="s">
        <v>163</v>
      </c>
      <c r="G2880" t="s">
        <v>163</v>
      </c>
      <c r="H2880" t="s">
        <v>163</v>
      </c>
      <c r="I2880" t="s">
        <v>163</v>
      </c>
      <c r="J2880" t="s">
        <v>163</v>
      </c>
      <c r="K2880" t="s">
        <v>163</v>
      </c>
      <c r="L2880" t="s">
        <v>163</v>
      </c>
      <c r="M2880" t="s">
        <v>163</v>
      </c>
      <c r="N2880" t="s">
        <v>163</v>
      </c>
      <c r="O2880" t="s">
        <v>163</v>
      </c>
      <c r="P2880" t="s">
        <v>163</v>
      </c>
      <c r="Q2880" s="80" t="s">
        <v>163</v>
      </c>
      <c r="R2880" s="79"/>
      <c r="T2880" t="s">
        <v>163</v>
      </c>
      <c r="U2880" t="s">
        <v>163</v>
      </c>
      <c r="V2880" t="s">
        <v>163</v>
      </c>
    </row>
    <row r="2881" spans="2:22" x14ac:dyDescent="0.35">
      <c r="B2881" t="s">
        <v>163</v>
      </c>
      <c r="C2881" s="79" t="s">
        <v>163</v>
      </c>
      <c r="E2881" t="s">
        <v>163</v>
      </c>
      <c r="F2881" t="s">
        <v>163</v>
      </c>
      <c r="G2881" t="s">
        <v>163</v>
      </c>
      <c r="H2881" t="s">
        <v>163</v>
      </c>
      <c r="I2881" t="s">
        <v>163</v>
      </c>
      <c r="J2881" t="s">
        <v>163</v>
      </c>
      <c r="K2881" t="s">
        <v>163</v>
      </c>
      <c r="L2881" t="s">
        <v>163</v>
      </c>
      <c r="M2881" t="s">
        <v>163</v>
      </c>
      <c r="N2881" t="s">
        <v>163</v>
      </c>
      <c r="O2881" t="s">
        <v>163</v>
      </c>
      <c r="P2881" t="s">
        <v>163</v>
      </c>
      <c r="Q2881" s="80" t="s">
        <v>163</v>
      </c>
      <c r="R2881" s="79"/>
      <c r="T2881" t="s">
        <v>163</v>
      </c>
      <c r="U2881" t="s">
        <v>163</v>
      </c>
      <c r="V2881" t="s">
        <v>163</v>
      </c>
    </row>
    <row r="2882" spans="2:22" x14ac:dyDescent="0.35">
      <c r="B2882" t="s">
        <v>163</v>
      </c>
      <c r="C2882" s="79" t="s">
        <v>163</v>
      </c>
      <c r="E2882" t="s">
        <v>163</v>
      </c>
      <c r="F2882" t="s">
        <v>163</v>
      </c>
      <c r="G2882" t="s">
        <v>163</v>
      </c>
      <c r="H2882" t="s">
        <v>163</v>
      </c>
      <c r="I2882" t="s">
        <v>163</v>
      </c>
      <c r="J2882" t="s">
        <v>163</v>
      </c>
      <c r="K2882" t="s">
        <v>163</v>
      </c>
      <c r="L2882" t="s">
        <v>163</v>
      </c>
      <c r="M2882" t="s">
        <v>163</v>
      </c>
      <c r="N2882" t="s">
        <v>163</v>
      </c>
      <c r="O2882" t="s">
        <v>163</v>
      </c>
      <c r="P2882" t="s">
        <v>163</v>
      </c>
      <c r="Q2882" s="80" t="s">
        <v>163</v>
      </c>
      <c r="R2882" s="79"/>
      <c r="T2882" t="s">
        <v>163</v>
      </c>
      <c r="U2882" t="s">
        <v>163</v>
      </c>
      <c r="V2882" t="s">
        <v>163</v>
      </c>
    </row>
    <row r="2883" spans="2:22" x14ac:dyDescent="0.35">
      <c r="B2883" t="s">
        <v>163</v>
      </c>
      <c r="C2883" s="79" t="s">
        <v>163</v>
      </c>
      <c r="E2883" t="s">
        <v>163</v>
      </c>
      <c r="F2883" t="s">
        <v>163</v>
      </c>
      <c r="G2883" t="s">
        <v>163</v>
      </c>
      <c r="H2883" t="s">
        <v>163</v>
      </c>
      <c r="I2883" t="s">
        <v>163</v>
      </c>
      <c r="J2883" t="s">
        <v>163</v>
      </c>
      <c r="K2883" t="s">
        <v>163</v>
      </c>
      <c r="L2883" t="s">
        <v>163</v>
      </c>
      <c r="M2883" t="s">
        <v>163</v>
      </c>
      <c r="N2883" t="s">
        <v>163</v>
      </c>
      <c r="O2883" t="s">
        <v>163</v>
      </c>
      <c r="P2883" t="s">
        <v>163</v>
      </c>
      <c r="Q2883" s="80" t="s">
        <v>163</v>
      </c>
      <c r="R2883" s="79"/>
      <c r="T2883" t="s">
        <v>163</v>
      </c>
      <c r="U2883" t="s">
        <v>163</v>
      </c>
      <c r="V2883" t="s">
        <v>163</v>
      </c>
    </row>
    <row r="2884" spans="2:22" x14ac:dyDescent="0.35">
      <c r="B2884" t="s">
        <v>163</v>
      </c>
      <c r="C2884" s="79" t="s">
        <v>163</v>
      </c>
      <c r="E2884" t="s">
        <v>163</v>
      </c>
      <c r="F2884" t="s">
        <v>163</v>
      </c>
      <c r="G2884" t="s">
        <v>163</v>
      </c>
      <c r="H2884" t="s">
        <v>163</v>
      </c>
      <c r="I2884" t="s">
        <v>163</v>
      </c>
      <c r="J2884" t="s">
        <v>163</v>
      </c>
      <c r="K2884" t="s">
        <v>163</v>
      </c>
      <c r="L2884" t="s">
        <v>163</v>
      </c>
      <c r="M2884" t="s">
        <v>163</v>
      </c>
      <c r="N2884" t="s">
        <v>163</v>
      </c>
      <c r="O2884" t="s">
        <v>163</v>
      </c>
      <c r="P2884" t="s">
        <v>163</v>
      </c>
      <c r="Q2884" s="80" t="s">
        <v>163</v>
      </c>
      <c r="R2884" s="79"/>
      <c r="T2884" t="s">
        <v>163</v>
      </c>
      <c r="U2884" t="s">
        <v>163</v>
      </c>
      <c r="V2884" t="s">
        <v>163</v>
      </c>
    </row>
    <row r="2885" spans="2:22" x14ac:dyDescent="0.35">
      <c r="B2885" t="s">
        <v>163</v>
      </c>
      <c r="C2885" s="79" t="s">
        <v>163</v>
      </c>
      <c r="E2885" t="s">
        <v>163</v>
      </c>
      <c r="F2885" t="s">
        <v>163</v>
      </c>
      <c r="G2885" t="s">
        <v>163</v>
      </c>
      <c r="H2885" t="s">
        <v>163</v>
      </c>
      <c r="I2885" t="s">
        <v>163</v>
      </c>
      <c r="J2885" t="s">
        <v>163</v>
      </c>
      <c r="K2885" t="s">
        <v>163</v>
      </c>
      <c r="L2885" t="s">
        <v>163</v>
      </c>
      <c r="M2885" t="s">
        <v>163</v>
      </c>
      <c r="N2885" t="s">
        <v>163</v>
      </c>
      <c r="O2885" t="s">
        <v>163</v>
      </c>
      <c r="P2885" t="s">
        <v>163</v>
      </c>
      <c r="Q2885" s="80" t="s">
        <v>163</v>
      </c>
      <c r="R2885" s="79"/>
      <c r="T2885" t="s">
        <v>163</v>
      </c>
      <c r="U2885" t="s">
        <v>163</v>
      </c>
      <c r="V2885" t="s">
        <v>163</v>
      </c>
    </row>
    <row r="2886" spans="2:22" x14ac:dyDescent="0.35">
      <c r="B2886" t="s">
        <v>163</v>
      </c>
      <c r="C2886" s="79" t="s">
        <v>163</v>
      </c>
      <c r="E2886" t="s">
        <v>163</v>
      </c>
      <c r="F2886" t="s">
        <v>163</v>
      </c>
      <c r="G2886" t="s">
        <v>163</v>
      </c>
      <c r="H2886" t="s">
        <v>163</v>
      </c>
      <c r="I2886" t="s">
        <v>163</v>
      </c>
      <c r="J2886" t="s">
        <v>163</v>
      </c>
      <c r="K2886" t="s">
        <v>163</v>
      </c>
      <c r="L2886" t="s">
        <v>163</v>
      </c>
      <c r="M2886" t="s">
        <v>163</v>
      </c>
      <c r="N2886" t="s">
        <v>163</v>
      </c>
      <c r="O2886" t="s">
        <v>163</v>
      </c>
      <c r="P2886" t="s">
        <v>163</v>
      </c>
      <c r="Q2886" s="80" t="s">
        <v>163</v>
      </c>
      <c r="R2886" s="79"/>
      <c r="T2886" t="s">
        <v>163</v>
      </c>
      <c r="U2886" t="s">
        <v>163</v>
      </c>
      <c r="V2886" t="s">
        <v>163</v>
      </c>
    </row>
    <row r="2887" spans="2:22" x14ac:dyDescent="0.35">
      <c r="B2887" t="s">
        <v>163</v>
      </c>
      <c r="C2887" s="79" t="s">
        <v>163</v>
      </c>
      <c r="E2887" t="s">
        <v>163</v>
      </c>
      <c r="F2887" t="s">
        <v>163</v>
      </c>
      <c r="G2887" t="s">
        <v>163</v>
      </c>
      <c r="H2887" t="s">
        <v>163</v>
      </c>
      <c r="I2887" t="s">
        <v>163</v>
      </c>
      <c r="J2887" t="s">
        <v>163</v>
      </c>
      <c r="K2887" t="s">
        <v>163</v>
      </c>
      <c r="L2887" t="s">
        <v>163</v>
      </c>
      <c r="M2887" t="s">
        <v>163</v>
      </c>
      <c r="N2887" t="s">
        <v>163</v>
      </c>
      <c r="O2887" t="s">
        <v>163</v>
      </c>
      <c r="P2887" t="s">
        <v>163</v>
      </c>
      <c r="Q2887" s="80" t="s">
        <v>163</v>
      </c>
      <c r="R2887" s="79"/>
      <c r="T2887" t="s">
        <v>163</v>
      </c>
      <c r="U2887" t="s">
        <v>163</v>
      </c>
      <c r="V2887" t="s">
        <v>163</v>
      </c>
    </row>
    <row r="2888" spans="2:22" x14ac:dyDescent="0.35">
      <c r="B2888" t="s">
        <v>163</v>
      </c>
      <c r="C2888" s="79" t="s">
        <v>163</v>
      </c>
      <c r="E2888" t="s">
        <v>163</v>
      </c>
      <c r="F2888" t="s">
        <v>163</v>
      </c>
      <c r="G2888" t="s">
        <v>163</v>
      </c>
      <c r="H2888" t="s">
        <v>163</v>
      </c>
      <c r="I2888" t="s">
        <v>163</v>
      </c>
      <c r="J2888" t="s">
        <v>163</v>
      </c>
      <c r="K2888" t="s">
        <v>163</v>
      </c>
      <c r="L2888" t="s">
        <v>163</v>
      </c>
      <c r="M2888" t="s">
        <v>163</v>
      </c>
      <c r="N2888" t="s">
        <v>163</v>
      </c>
      <c r="O2888" t="s">
        <v>163</v>
      </c>
      <c r="P2888" t="s">
        <v>163</v>
      </c>
      <c r="Q2888" s="80" t="s">
        <v>163</v>
      </c>
      <c r="R2888" s="79"/>
      <c r="T2888" t="s">
        <v>163</v>
      </c>
      <c r="U2888" t="s">
        <v>163</v>
      </c>
      <c r="V2888" t="s">
        <v>163</v>
      </c>
    </row>
    <row r="2889" spans="2:22" x14ac:dyDescent="0.35">
      <c r="B2889" t="s">
        <v>163</v>
      </c>
      <c r="C2889" s="79" t="s">
        <v>163</v>
      </c>
      <c r="E2889" t="s">
        <v>163</v>
      </c>
      <c r="F2889" t="s">
        <v>163</v>
      </c>
      <c r="G2889" t="s">
        <v>163</v>
      </c>
      <c r="H2889" t="s">
        <v>163</v>
      </c>
      <c r="I2889" t="s">
        <v>163</v>
      </c>
      <c r="J2889" t="s">
        <v>163</v>
      </c>
      <c r="K2889" t="s">
        <v>163</v>
      </c>
      <c r="L2889" t="s">
        <v>163</v>
      </c>
      <c r="M2889" t="s">
        <v>163</v>
      </c>
      <c r="N2889" t="s">
        <v>163</v>
      </c>
      <c r="O2889" t="s">
        <v>163</v>
      </c>
      <c r="P2889" t="s">
        <v>163</v>
      </c>
      <c r="Q2889" s="80" t="s">
        <v>163</v>
      </c>
      <c r="R2889" s="79"/>
      <c r="T2889" t="s">
        <v>163</v>
      </c>
      <c r="U2889" t="s">
        <v>163</v>
      </c>
      <c r="V2889" t="s">
        <v>163</v>
      </c>
    </row>
    <row r="2890" spans="2:22" x14ac:dyDescent="0.35">
      <c r="B2890" t="s">
        <v>163</v>
      </c>
      <c r="C2890" s="79" t="s">
        <v>163</v>
      </c>
      <c r="E2890" t="s">
        <v>163</v>
      </c>
      <c r="F2890" t="s">
        <v>163</v>
      </c>
      <c r="G2890" t="s">
        <v>163</v>
      </c>
      <c r="H2890" t="s">
        <v>163</v>
      </c>
      <c r="I2890" t="s">
        <v>163</v>
      </c>
      <c r="J2890" t="s">
        <v>163</v>
      </c>
      <c r="K2890" t="s">
        <v>163</v>
      </c>
      <c r="L2890" t="s">
        <v>163</v>
      </c>
      <c r="M2890" t="s">
        <v>163</v>
      </c>
      <c r="N2890" t="s">
        <v>163</v>
      </c>
      <c r="O2890" t="s">
        <v>163</v>
      </c>
      <c r="P2890" t="s">
        <v>163</v>
      </c>
      <c r="Q2890" s="80" t="s">
        <v>163</v>
      </c>
      <c r="R2890" s="79"/>
      <c r="T2890" t="s">
        <v>163</v>
      </c>
      <c r="U2890" t="s">
        <v>163</v>
      </c>
      <c r="V2890" t="s">
        <v>163</v>
      </c>
    </row>
    <row r="2891" spans="2:22" x14ac:dyDescent="0.35">
      <c r="B2891" t="s">
        <v>163</v>
      </c>
      <c r="C2891" s="79" t="s">
        <v>163</v>
      </c>
      <c r="E2891" t="s">
        <v>163</v>
      </c>
      <c r="F2891" t="s">
        <v>163</v>
      </c>
      <c r="G2891" t="s">
        <v>163</v>
      </c>
      <c r="H2891" t="s">
        <v>163</v>
      </c>
      <c r="I2891" t="s">
        <v>163</v>
      </c>
      <c r="J2891" t="s">
        <v>163</v>
      </c>
      <c r="K2891" t="s">
        <v>163</v>
      </c>
      <c r="L2891" t="s">
        <v>163</v>
      </c>
      <c r="M2891" t="s">
        <v>163</v>
      </c>
      <c r="N2891" t="s">
        <v>163</v>
      </c>
      <c r="O2891" t="s">
        <v>163</v>
      </c>
      <c r="P2891" t="s">
        <v>163</v>
      </c>
      <c r="Q2891" s="80" t="s">
        <v>163</v>
      </c>
      <c r="R2891" s="79"/>
      <c r="T2891" t="s">
        <v>163</v>
      </c>
      <c r="U2891" t="s">
        <v>163</v>
      </c>
      <c r="V2891" t="s">
        <v>163</v>
      </c>
    </row>
    <row r="2892" spans="2:22" x14ac:dyDescent="0.35">
      <c r="B2892" t="s">
        <v>163</v>
      </c>
      <c r="C2892" s="79" t="s">
        <v>163</v>
      </c>
      <c r="E2892" t="s">
        <v>163</v>
      </c>
      <c r="F2892" t="s">
        <v>163</v>
      </c>
      <c r="G2892" t="s">
        <v>163</v>
      </c>
      <c r="H2892" t="s">
        <v>163</v>
      </c>
      <c r="I2892" t="s">
        <v>163</v>
      </c>
      <c r="J2892" t="s">
        <v>163</v>
      </c>
      <c r="K2892" t="s">
        <v>163</v>
      </c>
      <c r="L2892" t="s">
        <v>163</v>
      </c>
      <c r="M2892" t="s">
        <v>163</v>
      </c>
      <c r="N2892" t="s">
        <v>163</v>
      </c>
      <c r="O2892" t="s">
        <v>163</v>
      </c>
      <c r="P2892" t="s">
        <v>163</v>
      </c>
      <c r="Q2892" s="80" t="s">
        <v>163</v>
      </c>
      <c r="R2892" s="79"/>
      <c r="T2892" t="s">
        <v>163</v>
      </c>
      <c r="U2892" t="s">
        <v>163</v>
      </c>
      <c r="V2892" t="s">
        <v>163</v>
      </c>
    </row>
    <row r="2893" spans="2:22" x14ac:dyDescent="0.35">
      <c r="B2893" t="s">
        <v>163</v>
      </c>
      <c r="C2893" s="79" t="s">
        <v>163</v>
      </c>
      <c r="E2893" t="s">
        <v>163</v>
      </c>
      <c r="F2893" t="s">
        <v>163</v>
      </c>
      <c r="G2893" t="s">
        <v>163</v>
      </c>
      <c r="H2893" t="s">
        <v>163</v>
      </c>
      <c r="I2893" t="s">
        <v>163</v>
      </c>
      <c r="J2893" t="s">
        <v>163</v>
      </c>
      <c r="K2893" t="s">
        <v>163</v>
      </c>
      <c r="L2893" t="s">
        <v>163</v>
      </c>
      <c r="M2893" t="s">
        <v>163</v>
      </c>
      <c r="N2893" t="s">
        <v>163</v>
      </c>
      <c r="O2893" t="s">
        <v>163</v>
      </c>
      <c r="P2893" t="s">
        <v>163</v>
      </c>
      <c r="Q2893" s="80" t="s">
        <v>163</v>
      </c>
      <c r="R2893" s="79"/>
      <c r="T2893" t="s">
        <v>163</v>
      </c>
      <c r="U2893" t="s">
        <v>163</v>
      </c>
      <c r="V2893" t="s">
        <v>163</v>
      </c>
    </row>
    <row r="2894" spans="2:22" x14ac:dyDescent="0.35">
      <c r="B2894" t="s">
        <v>163</v>
      </c>
      <c r="C2894" s="79" t="s">
        <v>163</v>
      </c>
      <c r="E2894" t="s">
        <v>163</v>
      </c>
      <c r="F2894" t="s">
        <v>163</v>
      </c>
      <c r="G2894" t="s">
        <v>163</v>
      </c>
      <c r="H2894" t="s">
        <v>163</v>
      </c>
      <c r="I2894" t="s">
        <v>163</v>
      </c>
      <c r="J2894" t="s">
        <v>163</v>
      </c>
      <c r="K2894" t="s">
        <v>163</v>
      </c>
      <c r="L2894" t="s">
        <v>163</v>
      </c>
      <c r="M2894" t="s">
        <v>163</v>
      </c>
      <c r="N2894" t="s">
        <v>163</v>
      </c>
      <c r="O2894" t="s">
        <v>163</v>
      </c>
      <c r="P2894" t="s">
        <v>163</v>
      </c>
      <c r="Q2894" s="80" t="s">
        <v>163</v>
      </c>
      <c r="R2894" s="79"/>
      <c r="T2894" t="s">
        <v>163</v>
      </c>
      <c r="U2894" t="s">
        <v>163</v>
      </c>
      <c r="V2894" t="s">
        <v>163</v>
      </c>
    </row>
    <row r="2895" spans="2:22" x14ac:dyDescent="0.35">
      <c r="B2895" t="s">
        <v>163</v>
      </c>
      <c r="C2895" s="79" t="s">
        <v>163</v>
      </c>
      <c r="E2895" t="s">
        <v>163</v>
      </c>
      <c r="F2895" t="s">
        <v>163</v>
      </c>
      <c r="G2895" t="s">
        <v>163</v>
      </c>
      <c r="H2895" t="s">
        <v>163</v>
      </c>
      <c r="I2895" t="s">
        <v>163</v>
      </c>
      <c r="J2895" t="s">
        <v>163</v>
      </c>
      <c r="K2895" t="s">
        <v>163</v>
      </c>
      <c r="L2895" t="s">
        <v>163</v>
      </c>
      <c r="M2895" t="s">
        <v>163</v>
      </c>
      <c r="N2895" t="s">
        <v>163</v>
      </c>
      <c r="O2895" t="s">
        <v>163</v>
      </c>
      <c r="P2895" t="s">
        <v>163</v>
      </c>
      <c r="Q2895" s="80" t="s">
        <v>163</v>
      </c>
      <c r="R2895" s="79"/>
      <c r="T2895" t="s">
        <v>163</v>
      </c>
      <c r="U2895" t="s">
        <v>163</v>
      </c>
      <c r="V2895" t="s">
        <v>163</v>
      </c>
    </row>
    <row r="2896" spans="2:22" x14ac:dyDescent="0.35">
      <c r="B2896" t="s">
        <v>163</v>
      </c>
      <c r="C2896" s="79" t="s">
        <v>163</v>
      </c>
      <c r="E2896" t="s">
        <v>163</v>
      </c>
      <c r="F2896" t="s">
        <v>163</v>
      </c>
      <c r="G2896" t="s">
        <v>163</v>
      </c>
      <c r="H2896" t="s">
        <v>163</v>
      </c>
      <c r="I2896" t="s">
        <v>163</v>
      </c>
      <c r="J2896" t="s">
        <v>163</v>
      </c>
      <c r="K2896" t="s">
        <v>163</v>
      </c>
      <c r="L2896" t="s">
        <v>163</v>
      </c>
      <c r="M2896" t="s">
        <v>163</v>
      </c>
      <c r="N2896" t="s">
        <v>163</v>
      </c>
      <c r="O2896" t="s">
        <v>163</v>
      </c>
      <c r="P2896" t="s">
        <v>163</v>
      </c>
      <c r="Q2896" s="80" t="s">
        <v>163</v>
      </c>
      <c r="R2896" s="79"/>
      <c r="T2896" t="s">
        <v>163</v>
      </c>
      <c r="U2896" t="s">
        <v>163</v>
      </c>
      <c r="V2896" t="s">
        <v>163</v>
      </c>
    </row>
    <row r="2897" spans="2:22" x14ac:dyDescent="0.35">
      <c r="B2897" t="s">
        <v>163</v>
      </c>
      <c r="C2897" s="79" t="s">
        <v>163</v>
      </c>
      <c r="E2897" t="s">
        <v>163</v>
      </c>
      <c r="F2897" t="s">
        <v>163</v>
      </c>
      <c r="G2897" t="s">
        <v>163</v>
      </c>
      <c r="H2897" t="s">
        <v>163</v>
      </c>
      <c r="I2897" t="s">
        <v>163</v>
      </c>
      <c r="J2897" t="s">
        <v>163</v>
      </c>
      <c r="K2897" t="s">
        <v>163</v>
      </c>
      <c r="L2897" t="s">
        <v>163</v>
      </c>
      <c r="M2897" t="s">
        <v>163</v>
      </c>
      <c r="N2897" t="s">
        <v>163</v>
      </c>
      <c r="O2897" t="s">
        <v>163</v>
      </c>
      <c r="P2897" t="s">
        <v>163</v>
      </c>
      <c r="Q2897" s="80" t="s">
        <v>163</v>
      </c>
      <c r="R2897" s="79"/>
      <c r="T2897" t="s">
        <v>163</v>
      </c>
      <c r="U2897" t="s">
        <v>163</v>
      </c>
      <c r="V2897" t="s">
        <v>163</v>
      </c>
    </row>
    <row r="2898" spans="2:22" x14ac:dyDescent="0.35">
      <c r="B2898" t="s">
        <v>163</v>
      </c>
      <c r="C2898" s="79" t="s">
        <v>163</v>
      </c>
      <c r="E2898" t="s">
        <v>163</v>
      </c>
      <c r="F2898" t="s">
        <v>163</v>
      </c>
      <c r="G2898" t="s">
        <v>163</v>
      </c>
      <c r="H2898" t="s">
        <v>163</v>
      </c>
      <c r="I2898" t="s">
        <v>163</v>
      </c>
      <c r="J2898" t="s">
        <v>163</v>
      </c>
      <c r="K2898" t="s">
        <v>163</v>
      </c>
      <c r="L2898" t="s">
        <v>163</v>
      </c>
      <c r="M2898" t="s">
        <v>163</v>
      </c>
      <c r="N2898" t="s">
        <v>163</v>
      </c>
      <c r="O2898" t="s">
        <v>163</v>
      </c>
      <c r="P2898" t="s">
        <v>163</v>
      </c>
      <c r="Q2898" s="80" t="s">
        <v>163</v>
      </c>
      <c r="R2898" s="79"/>
      <c r="T2898" t="s">
        <v>163</v>
      </c>
      <c r="U2898" t="s">
        <v>163</v>
      </c>
      <c r="V2898" t="s">
        <v>163</v>
      </c>
    </row>
    <row r="2899" spans="2:22" x14ac:dyDescent="0.35">
      <c r="B2899" t="s">
        <v>163</v>
      </c>
      <c r="C2899" s="79" t="s">
        <v>163</v>
      </c>
      <c r="E2899" t="s">
        <v>163</v>
      </c>
      <c r="F2899" t="s">
        <v>163</v>
      </c>
      <c r="G2899" t="s">
        <v>163</v>
      </c>
      <c r="H2899" t="s">
        <v>163</v>
      </c>
      <c r="I2899" t="s">
        <v>163</v>
      </c>
      <c r="J2899" t="s">
        <v>163</v>
      </c>
      <c r="K2899" t="s">
        <v>163</v>
      </c>
      <c r="L2899" t="s">
        <v>163</v>
      </c>
      <c r="M2899" t="s">
        <v>163</v>
      </c>
      <c r="N2899" t="s">
        <v>163</v>
      </c>
      <c r="O2899" t="s">
        <v>163</v>
      </c>
      <c r="P2899" t="s">
        <v>163</v>
      </c>
      <c r="Q2899" s="80" t="s">
        <v>163</v>
      </c>
      <c r="R2899" s="79"/>
      <c r="T2899" t="s">
        <v>163</v>
      </c>
      <c r="U2899" t="s">
        <v>163</v>
      </c>
      <c r="V2899" t="s">
        <v>163</v>
      </c>
    </row>
    <row r="2900" spans="2:22" x14ac:dyDescent="0.35">
      <c r="B2900" t="s">
        <v>163</v>
      </c>
      <c r="C2900" s="79" t="s">
        <v>163</v>
      </c>
      <c r="E2900" t="s">
        <v>163</v>
      </c>
      <c r="F2900" t="s">
        <v>163</v>
      </c>
      <c r="G2900" t="s">
        <v>163</v>
      </c>
      <c r="H2900" t="s">
        <v>163</v>
      </c>
      <c r="I2900" t="s">
        <v>163</v>
      </c>
      <c r="J2900" t="s">
        <v>163</v>
      </c>
      <c r="K2900" t="s">
        <v>163</v>
      </c>
      <c r="L2900" t="s">
        <v>163</v>
      </c>
      <c r="M2900" t="s">
        <v>163</v>
      </c>
      <c r="N2900" t="s">
        <v>163</v>
      </c>
      <c r="O2900" t="s">
        <v>163</v>
      </c>
      <c r="P2900" t="s">
        <v>163</v>
      </c>
      <c r="Q2900" s="80" t="s">
        <v>163</v>
      </c>
      <c r="R2900" s="79"/>
      <c r="T2900" t="s">
        <v>163</v>
      </c>
      <c r="U2900" t="s">
        <v>163</v>
      </c>
      <c r="V2900" t="s">
        <v>163</v>
      </c>
    </row>
    <row r="2901" spans="2:22" x14ac:dyDescent="0.35">
      <c r="B2901" t="s">
        <v>163</v>
      </c>
      <c r="C2901" s="79" t="s">
        <v>163</v>
      </c>
      <c r="E2901" t="s">
        <v>163</v>
      </c>
      <c r="F2901" t="s">
        <v>163</v>
      </c>
      <c r="G2901" t="s">
        <v>163</v>
      </c>
      <c r="H2901" t="s">
        <v>163</v>
      </c>
      <c r="I2901" t="s">
        <v>163</v>
      </c>
      <c r="J2901" t="s">
        <v>163</v>
      </c>
      <c r="K2901" t="s">
        <v>163</v>
      </c>
      <c r="L2901" t="s">
        <v>163</v>
      </c>
      <c r="M2901" t="s">
        <v>163</v>
      </c>
      <c r="N2901" t="s">
        <v>163</v>
      </c>
      <c r="O2901" t="s">
        <v>163</v>
      </c>
      <c r="P2901" t="s">
        <v>163</v>
      </c>
      <c r="Q2901" s="80" t="s">
        <v>163</v>
      </c>
      <c r="R2901" s="79"/>
      <c r="T2901" t="s">
        <v>163</v>
      </c>
      <c r="U2901" t="s">
        <v>163</v>
      </c>
      <c r="V2901" t="s">
        <v>163</v>
      </c>
    </row>
    <row r="2902" spans="2:22" x14ac:dyDescent="0.35">
      <c r="B2902" t="s">
        <v>163</v>
      </c>
      <c r="C2902" s="79" t="s">
        <v>163</v>
      </c>
      <c r="E2902" t="s">
        <v>163</v>
      </c>
      <c r="F2902" t="s">
        <v>163</v>
      </c>
      <c r="G2902" t="s">
        <v>163</v>
      </c>
      <c r="H2902" t="s">
        <v>163</v>
      </c>
      <c r="I2902" t="s">
        <v>163</v>
      </c>
      <c r="J2902" t="s">
        <v>163</v>
      </c>
      <c r="K2902" t="s">
        <v>163</v>
      </c>
      <c r="L2902" t="s">
        <v>163</v>
      </c>
      <c r="M2902" t="s">
        <v>163</v>
      </c>
      <c r="N2902" t="s">
        <v>163</v>
      </c>
      <c r="O2902" t="s">
        <v>163</v>
      </c>
      <c r="P2902" t="s">
        <v>163</v>
      </c>
      <c r="Q2902" s="80" t="s">
        <v>163</v>
      </c>
      <c r="R2902" s="79"/>
      <c r="T2902" t="s">
        <v>163</v>
      </c>
      <c r="U2902" t="s">
        <v>163</v>
      </c>
      <c r="V2902" t="s">
        <v>163</v>
      </c>
    </row>
    <row r="2903" spans="2:22" x14ac:dyDescent="0.35">
      <c r="B2903" t="s">
        <v>163</v>
      </c>
      <c r="C2903" s="79" t="s">
        <v>163</v>
      </c>
      <c r="E2903" t="s">
        <v>163</v>
      </c>
      <c r="F2903" t="s">
        <v>163</v>
      </c>
      <c r="G2903" t="s">
        <v>163</v>
      </c>
      <c r="H2903" t="s">
        <v>163</v>
      </c>
      <c r="I2903" t="s">
        <v>163</v>
      </c>
      <c r="J2903" t="s">
        <v>163</v>
      </c>
      <c r="K2903" t="s">
        <v>163</v>
      </c>
      <c r="L2903" t="s">
        <v>163</v>
      </c>
      <c r="M2903" t="s">
        <v>163</v>
      </c>
      <c r="N2903" t="s">
        <v>163</v>
      </c>
      <c r="O2903" t="s">
        <v>163</v>
      </c>
      <c r="P2903" t="s">
        <v>163</v>
      </c>
      <c r="Q2903" s="80" t="s">
        <v>163</v>
      </c>
      <c r="R2903" s="79"/>
      <c r="T2903" t="s">
        <v>163</v>
      </c>
      <c r="U2903" t="s">
        <v>163</v>
      </c>
      <c r="V2903" t="s">
        <v>163</v>
      </c>
    </row>
    <row r="2904" spans="2:22" x14ac:dyDescent="0.35">
      <c r="B2904" t="s">
        <v>163</v>
      </c>
      <c r="C2904" s="79" t="s">
        <v>163</v>
      </c>
      <c r="E2904" t="s">
        <v>163</v>
      </c>
      <c r="F2904" t="s">
        <v>163</v>
      </c>
      <c r="G2904" t="s">
        <v>163</v>
      </c>
      <c r="H2904" t="s">
        <v>163</v>
      </c>
      <c r="I2904" t="s">
        <v>163</v>
      </c>
      <c r="J2904" t="s">
        <v>163</v>
      </c>
      <c r="K2904" t="s">
        <v>163</v>
      </c>
      <c r="L2904" t="s">
        <v>163</v>
      </c>
      <c r="M2904" t="s">
        <v>163</v>
      </c>
      <c r="N2904" t="s">
        <v>163</v>
      </c>
      <c r="O2904" t="s">
        <v>163</v>
      </c>
      <c r="P2904" t="s">
        <v>163</v>
      </c>
      <c r="Q2904" s="80" t="s">
        <v>163</v>
      </c>
      <c r="R2904" s="79"/>
      <c r="T2904" t="s">
        <v>163</v>
      </c>
      <c r="U2904" t="s">
        <v>163</v>
      </c>
      <c r="V2904" t="s">
        <v>163</v>
      </c>
    </row>
    <row r="2905" spans="2:22" x14ac:dyDescent="0.35">
      <c r="B2905" t="s">
        <v>163</v>
      </c>
      <c r="C2905" s="79" t="s">
        <v>163</v>
      </c>
      <c r="E2905" t="s">
        <v>163</v>
      </c>
      <c r="F2905" t="s">
        <v>163</v>
      </c>
      <c r="G2905" t="s">
        <v>163</v>
      </c>
      <c r="H2905" t="s">
        <v>163</v>
      </c>
      <c r="I2905" t="s">
        <v>163</v>
      </c>
      <c r="J2905" t="s">
        <v>163</v>
      </c>
      <c r="K2905" t="s">
        <v>163</v>
      </c>
      <c r="L2905" t="s">
        <v>163</v>
      </c>
      <c r="M2905" t="s">
        <v>163</v>
      </c>
      <c r="N2905" t="s">
        <v>163</v>
      </c>
      <c r="O2905" t="s">
        <v>163</v>
      </c>
      <c r="P2905" t="s">
        <v>163</v>
      </c>
      <c r="Q2905" s="80" t="s">
        <v>163</v>
      </c>
      <c r="R2905" s="79"/>
      <c r="T2905" t="s">
        <v>163</v>
      </c>
      <c r="U2905" t="s">
        <v>163</v>
      </c>
      <c r="V2905" t="s">
        <v>163</v>
      </c>
    </row>
    <row r="2906" spans="2:22" x14ac:dyDescent="0.35">
      <c r="B2906" t="s">
        <v>163</v>
      </c>
      <c r="C2906" s="79" t="s">
        <v>163</v>
      </c>
      <c r="E2906" t="s">
        <v>163</v>
      </c>
      <c r="F2906" t="s">
        <v>163</v>
      </c>
      <c r="G2906" t="s">
        <v>163</v>
      </c>
      <c r="H2906" t="s">
        <v>163</v>
      </c>
      <c r="I2906" t="s">
        <v>163</v>
      </c>
      <c r="J2906" t="s">
        <v>163</v>
      </c>
      <c r="K2906" t="s">
        <v>163</v>
      </c>
      <c r="L2906" t="s">
        <v>163</v>
      </c>
      <c r="M2906" t="s">
        <v>163</v>
      </c>
      <c r="N2906" t="s">
        <v>163</v>
      </c>
      <c r="O2906" t="s">
        <v>163</v>
      </c>
      <c r="P2906" t="s">
        <v>163</v>
      </c>
      <c r="Q2906" s="80" t="s">
        <v>163</v>
      </c>
      <c r="R2906" s="79"/>
      <c r="T2906" t="s">
        <v>163</v>
      </c>
      <c r="U2906" t="s">
        <v>163</v>
      </c>
      <c r="V2906" t="s">
        <v>163</v>
      </c>
    </row>
    <row r="2907" spans="2:22" x14ac:dyDescent="0.35">
      <c r="B2907" t="s">
        <v>163</v>
      </c>
      <c r="C2907" s="79" t="s">
        <v>163</v>
      </c>
      <c r="E2907" t="s">
        <v>163</v>
      </c>
      <c r="F2907" t="s">
        <v>163</v>
      </c>
      <c r="G2907" t="s">
        <v>163</v>
      </c>
      <c r="H2907" t="s">
        <v>163</v>
      </c>
      <c r="I2907" t="s">
        <v>163</v>
      </c>
      <c r="J2907" t="s">
        <v>163</v>
      </c>
      <c r="K2907" t="s">
        <v>163</v>
      </c>
      <c r="L2907" t="s">
        <v>163</v>
      </c>
      <c r="M2907" t="s">
        <v>163</v>
      </c>
      <c r="N2907" t="s">
        <v>163</v>
      </c>
      <c r="O2907" t="s">
        <v>163</v>
      </c>
      <c r="P2907" t="s">
        <v>163</v>
      </c>
      <c r="Q2907" s="80" t="s">
        <v>163</v>
      </c>
      <c r="R2907" s="79"/>
      <c r="T2907" t="s">
        <v>163</v>
      </c>
      <c r="U2907" t="s">
        <v>163</v>
      </c>
      <c r="V2907" t="s">
        <v>163</v>
      </c>
    </row>
    <row r="2908" spans="2:22" x14ac:dyDescent="0.35">
      <c r="B2908" t="s">
        <v>163</v>
      </c>
      <c r="C2908" s="79" t="s">
        <v>163</v>
      </c>
      <c r="E2908" t="s">
        <v>163</v>
      </c>
      <c r="F2908" t="s">
        <v>163</v>
      </c>
      <c r="G2908" t="s">
        <v>163</v>
      </c>
      <c r="H2908" t="s">
        <v>163</v>
      </c>
      <c r="I2908" t="s">
        <v>163</v>
      </c>
      <c r="J2908" t="s">
        <v>163</v>
      </c>
      <c r="K2908" t="s">
        <v>163</v>
      </c>
      <c r="L2908" t="s">
        <v>163</v>
      </c>
      <c r="M2908" t="s">
        <v>163</v>
      </c>
      <c r="N2908" t="s">
        <v>163</v>
      </c>
      <c r="O2908" t="s">
        <v>163</v>
      </c>
      <c r="P2908" t="s">
        <v>163</v>
      </c>
      <c r="Q2908" s="80" t="s">
        <v>163</v>
      </c>
      <c r="R2908" s="79"/>
      <c r="T2908" t="s">
        <v>163</v>
      </c>
      <c r="U2908" t="s">
        <v>163</v>
      </c>
      <c r="V2908" t="s">
        <v>163</v>
      </c>
    </row>
    <row r="2909" spans="2:22" x14ac:dyDescent="0.35">
      <c r="B2909" t="s">
        <v>163</v>
      </c>
      <c r="C2909" s="79" t="s">
        <v>163</v>
      </c>
      <c r="E2909" t="s">
        <v>163</v>
      </c>
      <c r="F2909" t="s">
        <v>163</v>
      </c>
      <c r="G2909" t="s">
        <v>163</v>
      </c>
      <c r="H2909" t="s">
        <v>163</v>
      </c>
      <c r="I2909" t="s">
        <v>163</v>
      </c>
      <c r="J2909" t="s">
        <v>163</v>
      </c>
      <c r="K2909" t="s">
        <v>163</v>
      </c>
      <c r="L2909" t="s">
        <v>163</v>
      </c>
      <c r="M2909" t="s">
        <v>163</v>
      </c>
      <c r="N2909" t="s">
        <v>163</v>
      </c>
      <c r="O2909" t="s">
        <v>163</v>
      </c>
      <c r="P2909" t="s">
        <v>163</v>
      </c>
      <c r="Q2909" s="80" t="s">
        <v>163</v>
      </c>
      <c r="R2909" s="79"/>
      <c r="T2909" t="s">
        <v>163</v>
      </c>
      <c r="U2909" t="s">
        <v>163</v>
      </c>
      <c r="V2909" t="s">
        <v>163</v>
      </c>
    </row>
    <row r="2910" spans="2:22" x14ac:dyDescent="0.35">
      <c r="B2910" t="s">
        <v>163</v>
      </c>
      <c r="C2910" s="79" t="s">
        <v>163</v>
      </c>
      <c r="E2910" t="s">
        <v>163</v>
      </c>
      <c r="F2910" t="s">
        <v>163</v>
      </c>
      <c r="G2910" t="s">
        <v>163</v>
      </c>
      <c r="H2910" t="s">
        <v>163</v>
      </c>
      <c r="I2910" t="s">
        <v>163</v>
      </c>
      <c r="J2910" t="s">
        <v>163</v>
      </c>
      <c r="K2910" t="s">
        <v>163</v>
      </c>
      <c r="L2910" t="s">
        <v>163</v>
      </c>
      <c r="M2910" t="s">
        <v>163</v>
      </c>
      <c r="N2910" t="s">
        <v>163</v>
      </c>
      <c r="O2910" t="s">
        <v>163</v>
      </c>
      <c r="P2910" t="s">
        <v>163</v>
      </c>
      <c r="Q2910" s="80" t="s">
        <v>163</v>
      </c>
      <c r="R2910" s="79"/>
      <c r="T2910" t="s">
        <v>163</v>
      </c>
      <c r="U2910" t="s">
        <v>163</v>
      </c>
      <c r="V2910" t="s">
        <v>163</v>
      </c>
    </row>
    <row r="2911" spans="2:22" x14ac:dyDescent="0.35">
      <c r="B2911" t="s">
        <v>163</v>
      </c>
      <c r="C2911" s="79" t="s">
        <v>163</v>
      </c>
      <c r="E2911" t="s">
        <v>163</v>
      </c>
      <c r="F2911" t="s">
        <v>163</v>
      </c>
      <c r="G2911" t="s">
        <v>163</v>
      </c>
      <c r="H2911" t="s">
        <v>163</v>
      </c>
      <c r="I2911" t="s">
        <v>163</v>
      </c>
      <c r="J2911" t="s">
        <v>163</v>
      </c>
      <c r="K2911" t="s">
        <v>163</v>
      </c>
      <c r="L2911" t="s">
        <v>163</v>
      </c>
      <c r="M2911" t="s">
        <v>163</v>
      </c>
      <c r="N2911" t="s">
        <v>163</v>
      </c>
      <c r="O2911" t="s">
        <v>163</v>
      </c>
      <c r="P2911" t="s">
        <v>163</v>
      </c>
      <c r="Q2911" s="80" t="s">
        <v>163</v>
      </c>
      <c r="R2911" s="79"/>
      <c r="T2911" t="s">
        <v>163</v>
      </c>
      <c r="U2911" t="s">
        <v>163</v>
      </c>
      <c r="V2911" t="s">
        <v>163</v>
      </c>
    </row>
    <row r="2912" spans="2:22" x14ac:dyDescent="0.35">
      <c r="B2912" t="s">
        <v>163</v>
      </c>
      <c r="C2912" s="79" t="s">
        <v>163</v>
      </c>
      <c r="E2912" t="s">
        <v>163</v>
      </c>
      <c r="F2912" t="s">
        <v>163</v>
      </c>
      <c r="G2912" t="s">
        <v>163</v>
      </c>
      <c r="H2912" t="s">
        <v>163</v>
      </c>
      <c r="I2912" t="s">
        <v>163</v>
      </c>
      <c r="J2912" t="s">
        <v>163</v>
      </c>
      <c r="K2912" t="s">
        <v>163</v>
      </c>
      <c r="L2912" t="s">
        <v>163</v>
      </c>
      <c r="M2912" t="s">
        <v>163</v>
      </c>
      <c r="N2912" t="s">
        <v>163</v>
      </c>
      <c r="O2912" t="s">
        <v>163</v>
      </c>
      <c r="P2912" t="s">
        <v>163</v>
      </c>
      <c r="Q2912" s="80" t="s">
        <v>163</v>
      </c>
      <c r="R2912" s="79"/>
      <c r="T2912" t="s">
        <v>163</v>
      </c>
      <c r="U2912" t="s">
        <v>163</v>
      </c>
      <c r="V2912" t="s">
        <v>163</v>
      </c>
    </row>
    <row r="2913" spans="2:22" x14ac:dyDescent="0.35">
      <c r="B2913" t="s">
        <v>163</v>
      </c>
      <c r="C2913" s="79" t="s">
        <v>163</v>
      </c>
      <c r="E2913" t="s">
        <v>163</v>
      </c>
      <c r="F2913" t="s">
        <v>163</v>
      </c>
      <c r="G2913" t="s">
        <v>163</v>
      </c>
      <c r="H2913" t="s">
        <v>163</v>
      </c>
      <c r="I2913" t="s">
        <v>163</v>
      </c>
      <c r="J2913" t="s">
        <v>163</v>
      </c>
      <c r="K2913" t="s">
        <v>163</v>
      </c>
      <c r="L2913" t="s">
        <v>163</v>
      </c>
      <c r="M2913" t="s">
        <v>163</v>
      </c>
      <c r="N2913" t="s">
        <v>163</v>
      </c>
      <c r="O2913" t="s">
        <v>163</v>
      </c>
      <c r="P2913" t="s">
        <v>163</v>
      </c>
      <c r="Q2913" s="80" t="s">
        <v>163</v>
      </c>
      <c r="R2913" s="79"/>
      <c r="T2913" t="s">
        <v>163</v>
      </c>
      <c r="U2913" t="s">
        <v>163</v>
      </c>
      <c r="V2913" t="s">
        <v>163</v>
      </c>
    </row>
    <row r="2914" spans="2:22" x14ac:dyDescent="0.35">
      <c r="B2914" t="s">
        <v>163</v>
      </c>
      <c r="C2914" s="79" t="s">
        <v>163</v>
      </c>
      <c r="E2914" t="s">
        <v>163</v>
      </c>
      <c r="F2914" t="s">
        <v>163</v>
      </c>
      <c r="G2914" t="s">
        <v>163</v>
      </c>
      <c r="H2914" t="s">
        <v>163</v>
      </c>
      <c r="I2914" t="s">
        <v>163</v>
      </c>
      <c r="J2914" t="s">
        <v>163</v>
      </c>
      <c r="K2914" t="s">
        <v>163</v>
      </c>
      <c r="L2914" t="s">
        <v>163</v>
      </c>
      <c r="M2914" t="s">
        <v>163</v>
      </c>
      <c r="N2914" t="s">
        <v>163</v>
      </c>
      <c r="O2914" t="s">
        <v>163</v>
      </c>
      <c r="P2914" t="s">
        <v>163</v>
      </c>
      <c r="Q2914" s="80" t="s">
        <v>163</v>
      </c>
      <c r="R2914" s="79"/>
      <c r="T2914" t="s">
        <v>163</v>
      </c>
      <c r="U2914" t="s">
        <v>163</v>
      </c>
      <c r="V2914" t="s">
        <v>163</v>
      </c>
    </row>
    <row r="2915" spans="2:22" x14ac:dyDescent="0.35">
      <c r="B2915" t="s">
        <v>163</v>
      </c>
      <c r="C2915" s="79" t="s">
        <v>163</v>
      </c>
      <c r="E2915" t="s">
        <v>163</v>
      </c>
      <c r="F2915" t="s">
        <v>163</v>
      </c>
      <c r="G2915" t="s">
        <v>163</v>
      </c>
      <c r="H2915" t="s">
        <v>163</v>
      </c>
      <c r="I2915" t="s">
        <v>163</v>
      </c>
      <c r="J2915" t="s">
        <v>163</v>
      </c>
      <c r="K2915" t="s">
        <v>163</v>
      </c>
      <c r="L2915" t="s">
        <v>163</v>
      </c>
      <c r="M2915" t="s">
        <v>163</v>
      </c>
      <c r="N2915" t="s">
        <v>163</v>
      </c>
      <c r="O2915" t="s">
        <v>163</v>
      </c>
      <c r="P2915" t="s">
        <v>163</v>
      </c>
      <c r="Q2915" s="80" t="s">
        <v>163</v>
      </c>
      <c r="R2915" s="79"/>
      <c r="T2915" t="s">
        <v>163</v>
      </c>
      <c r="U2915" t="s">
        <v>163</v>
      </c>
      <c r="V2915" t="s">
        <v>163</v>
      </c>
    </row>
    <row r="2916" spans="2:22" x14ac:dyDescent="0.35">
      <c r="B2916" t="s">
        <v>163</v>
      </c>
      <c r="C2916" s="79" t="s">
        <v>163</v>
      </c>
      <c r="E2916" t="s">
        <v>163</v>
      </c>
      <c r="F2916" t="s">
        <v>163</v>
      </c>
      <c r="G2916" t="s">
        <v>163</v>
      </c>
      <c r="H2916" t="s">
        <v>163</v>
      </c>
      <c r="I2916" t="s">
        <v>163</v>
      </c>
      <c r="J2916" t="s">
        <v>163</v>
      </c>
      <c r="K2916" t="s">
        <v>163</v>
      </c>
      <c r="L2916" t="s">
        <v>163</v>
      </c>
      <c r="M2916" t="s">
        <v>163</v>
      </c>
      <c r="N2916" t="s">
        <v>163</v>
      </c>
      <c r="O2916" t="s">
        <v>163</v>
      </c>
      <c r="P2916" t="s">
        <v>163</v>
      </c>
      <c r="Q2916" s="80" t="s">
        <v>163</v>
      </c>
      <c r="R2916" s="79"/>
      <c r="T2916" t="s">
        <v>163</v>
      </c>
      <c r="U2916" t="s">
        <v>163</v>
      </c>
      <c r="V2916" t="s">
        <v>163</v>
      </c>
    </row>
    <row r="2917" spans="2:22" x14ac:dyDescent="0.35">
      <c r="B2917" t="s">
        <v>163</v>
      </c>
      <c r="C2917" s="79" t="s">
        <v>163</v>
      </c>
      <c r="E2917" t="s">
        <v>163</v>
      </c>
      <c r="F2917" t="s">
        <v>163</v>
      </c>
      <c r="G2917" t="s">
        <v>163</v>
      </c>
      <c r="H2917" t="s">
        <v>163</v>
      </c>
      <c r="I2917" t="s">
        <v>163</v>
      </c>
      <c r="J2917" t="s">
        <v>163</v>
      </c>
      <c r="K2917" t="s">
        <v>163</v>
      </c>
      <c r="L2917" t="s">
        <v>163</v>
      </c>
      <c r="M2917" t="s">
        <v>163</v>
      </c>
      <c r="N2917" t="s">
        <v>163</v>
      </c>
      <c r="O2917" t="s">
        <v>163</v>
      </c>
      <c r="P2917" t="s">
        <v>163</v>
      </c>
      <c r="Q2917" s="80" t="s">
        <v>163</v>
      </c>
      <c r="R2917" s="79"/>
      <c r="T2917" t="s">
        <v>163</v>
      </c>
      <c r="U2917" t="s">
        <v>163</v>
      </c>
      <c r="V2917" t="s">
        <v>163</v>
      </c>
    </row>
    <row r="2918" spans="2:22" x14ac:dyDescent="0.35">
      <c r="B2918" t="s">
        <v>163</v>
      </c>
      <c r="C2918" s="79" t="s">
        <v>163</v>
      </c>
      <c r="E2918" t="s">
        <v>163</v>
      </c>
      <c r="F2918" t="s">
        <v>163</v>
      </c>
      <c r="G2918" t="s">
        <v>163</v>
      </c>
      <c r="H2918" t="s">
        <v>163</v>
      </c>
      <c r="I2918" t="s">
        <v>163</v>
      </c>
      <c r="J2918" t="s">
        <v>163</v>
      </c>
      <c r="K2918" t="s">
        <v>163</v>
      </c>
      <c r="L2918" t="s">
        <v>163</v>
      </c>
      <c r="M2918" t="s">
        <v>163</v>
      </c>
      <c r="N2918" t="s">
        <v>163</v>
      </c>
      <c r="O2918" t="s">
        <v>163</v>
      </c>
      <c r="P2918" t="s">
        <v>163</v>
      </c>
      <c r="Q2918" s="80" t="s">
        <v>163</v>
      </c>
      <c r="R2918" s="79"/>
      <c r="T2918" t="s">
        <v>163</v>
      </c>
      <c r="U2918" t="s">
        <v>163</v>
      </c>
      <c r="V2918" t="s">
        <v>163</v>
      </c>
    </row>
    <row r="2919" spans="2:22" x14ac:dyDescent="0.35">
      <c r="B2919" t="s">
        <v>163</v>
      </c>
      <c r="C2919" s="79" t="s">
        <v>163</v>
      </c>
      <c r="E2919" t="s">
        <v>163</v>
      </c>
      <c r="F2919" t="s">
        <v>163</v>
      </c>
      <c r="G2919" t="s">
        <v>163</v>
      </c>
      <c r="H2919" t="s">
        <v>163</v>
      </c>
      <c r="I2919" t="s">
        <v>163</v>
      </c>
      <c r="J2919" t="s">
        <v>163</v>
      </c>
      <c r="K2919" t="s">
        <v>163</v>
      </c>
      <c r="L2919" t="s">
        <v>163</v>
      </c>
      <c r="M2919" t="s">
        <v>163</v>
      </c>
      <c r="N2919" t="s">
        <v>163</v>
      </c>
      <c r="O2919" t="s">
        <v>163</v>
      </c>
      <c r="P2919" t="s">
        <v>163</v>
      </c>
      <c r="Q2919" s="80" t="s">
        <v>163</v>
      </c>
      <c r="R2919" s="79"/>
      <c r="T2919" t="s">
        <v>163</v>
      </c>
      <c r="U2919" t="s">
        <v>163</v>
      </c>
      <c r="V2919" t="s">
        <v>163</v>
      </c>
    </row>
    <row r="2920" spans="2:22" x14ac:dyDescent="0.35">
      <c r="B2920" t="s">
        <v>163</v>
      </c>
      <c r="C2920" s="79" t="s">
        <v>163</v>
      </c>
      <c r="E2920" t="s">
        <v>163</v>
      </c>
      <c r="F2920" t="s">
        <v>163</v>
      </c>
      <c r="G2920" t="s">
        <v>163</v>
      </c>
      <c r="H2920" t="s">
        <v>163</v>
      </c>
      <c r="I2920" t="s">
        <v>163</v>
      </c>
      <c r="J2920" t="s">
        <v>163</v>
      </c>
      <c r="K2920" t="s">
        <v>163</v>
      </c>
      <c r="L2920" t="s">
        <v>163</v>
      </c>
      <c r="M2920" t="s">
        <v>163</v>
      </c>
      <c r="N2920" t="s">
        <v>163</v>
      </c>
      <c r="O2920" t="s">
        <v>163</v>
      </c>
      <c r="P2920" t="s">
        <v>163</v>
      </c>
      <c r="Q2920" s="80" t="s">
        <v>163</v>
      </c>
      <c r="R2920" s="79"/>
      <c r="T2920" t="s">
        <v>163</v>
      </c>
      <c r="U2920" t="s">
        <v>163</v>
      </c>
      <c r="V2920" t="s">
        <v>163</v>
      </c>
    </row>
    <row r="2921" spans="2:22" x14ac:dyDescent="0.35">
      <c r="B2921" t="s">
        <v>163</v>
      </c>
      <c r="C2921" s="79" t="s">
        <v>163</v>
      </c>
      <c r="E2921" t="s">
        <v>163</v>
      </c>
      <c r="F2921" t="s">
        <v>163</v>
      </c>
      <c r="G2921" t="s">
        <v>163</v>
      </c>
      <c r="H2921" t="s">
        <v>163</v>
      </c>
      <c r="I2921" t="s">
        <v>163</v>
      </c>
      <c r="J2921" t="s">
        <v>163</v>
      </c>
      <c r="K2921" t="s">
        <v>163</v>
      </c>
      <c r="L2921" t="s">
        <v>163</v>
      </c>
      <c r="M2921" t="s">
        <v>163</v>
      </c>
      <c r="N2921" t="s">
        <v>163</v>
      </c>
      <c r="O2921" t="s">
        <v>163</v>
      </c>
      <c r="P2921" t="s">
        <v>163</v>
      </c>
      <c r="Q2921" s="80" t="s">
        <v>163</v>
      </c>
      <c r="R2921" s="79"/>
      <c r="T2921" t="s">
        <v>163</v>
      </c>
      <c r="U2921" t="s">
        <v>163</v>
      </c>
      <c r="V2921" t="s">
        <v>163</v>
      </c>
    </row>
    <row r="2922" spans="2:22" x14ac:dyDescent="0.35">
      <c r="B2922" t="s">
        <v>163</v>
      </c>
      <c r="C2922" s="79" t="s">
        <v>163</v>
      </c>
      <c r="E2922" t="s">
        <v>163</v>
      </c>
      <c r="F2922" t="s">
        <v>163</v>
      </c>
      <c r="G2922" t="s">
        <v>163</v>
      </c>
      <c r="H2922" t="s">
        <v>163</v>
      </c>
      <c r="I2922" t="s">
        <v>163</v>
      </c>
      <c r="J2922" t="s">
        <v>163</v>
      </c>
      <c r="K2922" t="s">
        <v>163</v>
      </c>
      <c r="L2922" t="s">
        <v>163</v>
      </c>
      <c r="M2922" t="s">
        <v>163</v>
      </c>
      <c r="N2922" t="s">
        <v>163</v>
      </c>
      <c r="O2922" t="s">
        <v>163</v>
      </c>
      <c r="P2922" t="s">
        <v>163</v>
      </c>
      <c r="Q2922" s="80" t="s">
        <v>163</v>
      </c>
      <c r="R2922" s="79"/>
      <c r="T2922" t="s">
        <v>163</v>
      </c>
      <c r="U2922" t="s">
        <v>163</v>
      </c>
      <c r="V2922" t="s">
        <v>163</v>
      </c>
    </row>
    <row r="2923" spans="2:22" x14ac:dyDescent="0.35">
      <c r="B2923" t="s">
        <v>163</v>
      </c>
      <c r="C2923" s="79" t="s">
        <v>163</v>
      </c>
      <c r="E2923" t="s">
        <v>163</v>
      </c>
      <c r="F2923" t="s">
        <v>163</v>
      </c>
      <c r="G2923" t="s">
        <v>163</v>
      </c>
      <c r="H2923" t="s">
        <v>163</v>
      </c>
      <c r="I2923" t="s">
        <v>163</v>
      </c>
      <c r="J2923" t="s">
        <v>163</v>
      </c>
      <c r="K2923" t="s">
        <v>163</v>
      </c>
      <c r="L2923" t="s">
        <v>163</v>
      </c>
      <c r="M2923" t="s">
        <v>163</v>
      </c>
      <c r="N2923" t="s">
        <v>163</v>
      </c>
      <c r="O2923" t="s">
        <v>163</v>
      </c>
      <c r="P2923" t="s">
        <v>163</v>
      </c>
      <c r="Q2923" s="80" t="s">
        <v>163</v>
      </c>
      <c r="R2923" s="79"/>
      <c r="T2923" t="s">
        <v>163</v>
      </c>
      <c r="U2923" t="s">
        <v>163</v>
      </c>
      <c r="V2923" t="s">
        <v>163</v>
      </c>
    </row>
    <row r="2924" spans="2:22" x14ac:dyDescent="0.35">
      <c r="B2924" t="s">
        <v>163</v>
      </c>
      <c r="C2924" s="79" t="s">
        <v>163</v>
      </c>
      <c r="E2924" t="s">
        <v>163</v>
      </c>
      <c r="F2924" t="s">
        <v>163</v>
      </c>
      <c r="G2924" t="s">
        <v>163</v>
      </c>
      <c r="H2924" t="s">
        <v>163</v>
      </c>
      <c r="I2924" t="s">
        <v>163</v>
      </c>
      <c r="J2924" t="s">
        <v>163</v>
      </c>
      <c r="K2924" t="s">
        <v>163</v>
      </c>
      <c r="L2924" t="s">
        <v>163</v>
      </c>
      <c r="M2924" t="s">
        <v>163</v>
      </c>
      <c r="N2924" t="s">
        <v>163</v>
      </c>
      <c r="O2924" t="s">
        <v>163</v>
      </c>
      <c r="P2924" t="s">
        <v>163</v>
      </c>
      <c r="Q2924" s="80" t="s">
        <v>163</v>
      </c>
      <c r="R2924" s="79"/>
      <c r="T2924" t="s">
        <v>163</v>
      </c>
      <c r="U2924" t="s">
        <v>163</v>
      </c>
      <c r="V2924" t="s">
        <v>163</v>
      </c>
    </row>
    <row r="2925" spans="2:22" x14ac:dyDescent="0.35">
      <c r="B2925" t="s">
        <v>163</v>
      </c>
      <c r="C2925" s="79" t="s">
        <v>163</v>
      </c>
      <c r="E2925" t="s">
        <v>163</v>
      </c>
      <c r="F2925" t="s">
        <v>163</v>
      </c>
      <c r="G2925" t="s">
        <v>163</v>
      </c>
      <c r="H2925" t="s">
        <v>163</v>
      </c>
      <c r="I2925" t="s">
        <v>163</v>
      </c>
      <c r="J2925" t="s">
        <v>163</v>
      </c>
      <c r="K2925" t="s">
        <v>163</v>
      </c>
      <c r="L2925" t="s">
        <v>163</v>
      </c>
      <c r="M2925" t="s">
        <v>163</v>
      </c>
      <c r="N2925" t="s">
        <v>163</v>
      </c>
      <c r="O2925" t="s">
        <v>163</v>
      </c>
      <c r="P2925" t="s">
        <v>163</v>
      </c>
      <c r="Q2925" s="80" t="s">
        <v>163</v>
      </c>
      <c r="R2925" s="79"/>
      <c r="T2925" t="s">
        <v>163</v>
      </c>
      <c r="U2925" t="s">
        <v>163</v>
      </c>
      <c r="V2925" t="s">
        <v>163</v>
      </c>
    </row>
    <row r="2926" spans="2:22" x14ac:dyDescent="0.35">
      <c r="B2926" t="s">
        <v>163</v>
      </c>
      <c r="C2926" s="79" t="s">
        <v>163</v>
      </c>
      <c r="E2926" t="s">
        <v>163</v>
      </c>
      <c r="F2926" t="s">
        <v>163</v>
      </c>
      <c r="G2926" t="s">
        <v>163</v>
      </c>
      <c r="H2926" t="s">
        <v>163</v>
      </c>
      <c r="I2926" t="s">
        <v>163</v>
      </c>
      <c r="J2926" t="s">
        <v>163</v>
      </c>
      <c r="K2926" t="s">
        <v>163</v>
      </c>
      <c r="L2926" t="s">
        <v>163</v>
      </c>
      <c r="M2926" t="s">
        <v>163</v>
      </c>
      <c r="N2926" t="s">
        <v>163</v>
      </c>
      <c r="O2926" t="s">
        <v>163</v>
      </c>
      <c r="P2926" t="s">
        <v>163</v>
      </c>
      <c r="Q2926" s="80" t="s">
        <v>163</v>
      </c>
      <c r="R2926" s="79"/>
      <c r="T2926" t="s">
        <v>163</v>
      </c>
      <c r="U2926" t="s">
        <v>163</v>
      </c>
      <c r="V2926" t="s">
        <v>163</v>
      </c>
    </row>
    <row r="2927" spans="2:22" x14ac:dyDescent="0.35">
      <c r="B2927" t="s">
        <v>163</v>
      </c>
      <c r="C2927" s="79" t="s">
        <v>163</v>
      </c>
      <c r="E2927" t="s">
        <v>163</v>
      </c>
      <c r="F2927" t="s">
        <v>163</v>
      </c>
      <c r="G2927" t="s">
        <v>163</v>
      </c>
      <c r="H2927" t="s">
        <v>163</v>
      </c>
      <c r="I2927" t="s">
        <v>163</v>
      </c>
      <c r="J2927" t="s">
        <v>163</v>
      </c>
      <c r="K2927" t="s">
        <v>163</v>
      </c>
      <c r="L2927" t="s">
        <v>163</v>
      </c>
      <c r="M2927" t="s">
        <v>163</v>
      </c>
      <c r="N2927" t="s">
        <v>163</v>
      </c>
      <c r="O2927" t="s">
        <v>163</v>
      </c>
      <c r="P2927" t="s">
        <v>163</v>
      </c>
      <c r="Q2927" s="80" t="s">
        <v>163</v>
      </c>
      <c r="R2927" s="79"/>
      <c r="T2927" t="s">
        <v>163</v>
      </c>
      <c r="U2927" t="s">
        <v>163</v>
      </c>
      <c r="V2927" t="s">
        <v>163</v>
      </c>
    </row>
    <row r="2928" spans="2:22" x14ac:dyDescent="0.35">
      <c r="B2928" t="s">
        <v>163</v>
      </c>
      <c r="C2928" s="79" t="s">
        <v>163</v>
      </c>
      <c r="E2928" t="s">
        <v>163</v>
      </c>
      <c r="F2928" t="s">
        <v>163</v>
      </c>
      <c r="G2928" t="s">
        <v>163</v>
      </c>
      <c r="H2928" t="s">
        <v>163</v>
      </c>
      <c r="I2928" t="s">
        <v>163</v>
      </c>
      <c r="J2928" t="s">
        <v>163</v>
      </c>
      <c r="K2928" t="s">
        <v>163</v>
      </c>
      <c r="L2928" t="s">
        <v>163</v>
      </c>
      <c r="M2928" t="s">
        <v>163</v>
      </c>
      <c r="N2928" t="s">
        <v>163</v>
      </c>
      <c r="O2928" t="s">
        <v>163</v>
      </c>
      <c r="P2928" t="s">
        <v>163</v>
      </c>
      <c r="Q2928" s="80" t="s">
        <v>163</v>
      </c>
      <c r="R2928" s="79"/>
      <c r="T2928" t="s">
        <v>163</v>
      </c>
      <c r="U2928" t="s">
        <v>163</v>
      </c>
      <c r="V2928" t="s">
        <v>163</v>
      </c>
    </row>
    <row r="2929" spans="2:22" x14ac:dyDescent="0.35">
      <c r="B2929" t="s">
        <v>163</v>
      </c>
      <c r="C2929" s="79" t="s">
        <v>163</v>
      </c>
      <c r="E2929" t="s">
        <v>163</v>
      </c>
      <c r="F2929" t="s">
        <v>163</v>
      </c>
      <c r="G2929" t="s">
        <v>163</v>
      </c>
      <c r="H2929" t="s">
        <v>163</v>
      </c>
      <c r="I2929" t="s">
        <v>163</v>
      </c>
      <c r="J2929" t="s">
        <v>163</v>
      </c>
      <c r="K2929" t="s">
        <v>163</v>
      </c>
      <c r="L2929" t="s">
        <v>163</v>
      </c>
      <c r="M2929" t="s">
        <v>163</v>
      </c>
      <c r="N2929" t="s">
        <v>163</v>
      </c>
      <c r="O2929" t="s">
        <v>163</v>
      </c>
      <c r="P2929" t="s">
        <v>163</v>
      </c>
      <c r="Q2929" s="80" t="s">
        <v>163</v>
      </c>
      <c r="R2929" s="79"/>
      <c r="T2929" t="s">
        <v>163</v>
      </c>
      <c r="U2929" t="s">
        <v>163</v>
      </c>
      <c r="V2929" t="s">
        <v>163</v>
      </c>
    </row>
    <row r="2930" spans="2:22" x14ac:dyDescent="0.35">
      <c r="B2930" t="s">
        <v>163</v>
      </c>
      <c r="C2930" s="79" t="s">
        <v>163</v>
      </c>
      <c r="E2930" t="s">
        <v>163</v>
      </c>
      <c r="F2930" t="s">
        <v>163</v>
      </c>
      <c r="G2930" t="s">
        <v>163</v>
      </c>
      <c r="H2930" t="s">
        <v>163</v>
      </c>
      <c r="I2930" t="s">
        <v>163</v>
      </c>
      <c r="J2930" t="s">
        <v>163</v>
      </c>
      <c r="K2930" t="s">
        <v>163</v>
      </c>
      <c r="L2930" t="s">
        <v>163</v>
      </c>
      <c r="M2930" t="s">
        <v>163</v>
      </c>
      <c r="N2930" t="s">
        <v>163</v>
      </c>
      <c r="O2930" t="s">
        <v>163</v>
      </c>
      <c r="P2930" t="s">
        <v>163</v>
      </c>
      <c r="Q2930" s="80" t="s">
        <v>163</v>
      </c>
      <c r="R2930" s="79"/>
      <c r="T2930" t="s">
        <v>163</v>
      </c>
      <c r="U2930" t="s">
        <v>163</v>
      </c>
      <c r="V2930" t="s">
        <v>163</v>
      </c>
    </row>
    <row r="2931" spans="2:22" x14ac:dyDescent="0.35">
      <c r="B2931" t="s">
        <v>163</v>
      </c>
      <c r="C2931" s="79" t="s">
        <v>163</v>
      </c>
      <c r="E2931" t="s">
        <v>163</v>
      </c>
      <c r="F2931" t="s">
        <v>163</v>
      </c>
      <c r="G2931" t="s">
        <v>163</v>
      </c>
      <c r="H2931" t="s">
        <v>163</v>
      </c>
      <c r="I2931" t="s">
        <v>163</v>
      </c>
      <c r="J2931" t="s">
        <v>163</v>
      </c>
      <c r="K2931" t="s">
        <v>163</v>
      </c>
      <c r="L2931" t="s">
        <v>163</v>
      </c>
      <c r="M2931" t="s">
        <v>163</v>
      </c>
      <c r="N2931" t="s">
        <v>163</v>
      </c>
      <c r="O2931" t="s">
        <v>163</v>
      </c>
      <c r="P2931" t="s">
        <v>163</v>
      </c>
      <c r="Q2931" s="80" t="s">
        <v>163</v>
      </c>
      <c r="R2931" s="79"/>
      <c r="T2931" t="s">
        <v>163</v>
      </c>
      <c r="U2931" t="s">
        <v>163</v>
      </c>
      <c r="V2931" t="s">
        <v>163</v>
      </c>
    </row>
    <row r="2932" spans="2:22" x14ac:dyDescent="0.35">
      <c r="B2932" t="s">
        <v>163</v>
      </c>
      <c r="C2932" s="79" t="s">
        <v>163</v>
      </c>
      <c r="E2932" t="s">
        <v>163</v>
      </c>
      <c r="F2932" t="s">
        <v>163</v>
      </c>
      <c r="G2932" t="s">
        <v>163</v>
      </c>
      <c r="H2932" t="s">
        <v>163</v>
      </c>
      <c r="I2932" t="s">
        <v>163</v>
      </c>
      <c r="J2932" t="s">
        <v>163</v>
      </c>
      <c r="K2932" t="s">
        <v>163</v>
      </c>
      <c r="L2932" t="s">
        <v>163</v>
      </c>
      <c r="M2932" t="s">
        <v>163</v>
      </c>
      <c r="N2932" t="s">
        <v>163</v>
      </c>
      <c r="O2932" t="s">
        <v>163</v>
      </c>
      <c r="P2932" t="s">
        <v>163</v>
      </c>
      <c r="Q2932" s="80" t="s">
        <v>163</v>
      </c>
      <c r="R2932" s="79"/>
      <c r="T2932" t="s">
        <v>163</v>
      </c>
      <c r="U2932" t="s">
        <v>163</v>
      </c>
      <c r="V2932" t="s">
        <v>163</v>
      </c>
    </row>
    <row r="2933" spans="2:22" x14ac:dyDescent="0.35">
      <c r="B2933" t="s">
        <v>163</v>
      </c>
      <c r="C2933" s="79" t="s">
        <v>163</v>
      </c>
      <c r="E2933" t="s">
        <v>163</v>
      </c>
      <c r="F2933" t="s">
        <v>163</v>
      </c>
      <c r="G2933" t="s">
        <v>163</v>
      </c>
      <c r="H2933" t="s">
        <v>163</v>
      </c>
      <c r="I2933" t="s">
        <v>163</v>
      </c>
      <c r="J2933" t="s">
        <v>163</v>
      </c>
      <c r="K2933" t="s">
        <v>163</v>
      </c>
      <c r="L2933" t="s">
        <v>163</v>
      </c>
      <c r="M2933" t="s">
        <v>163</v>
      </c>
      <c r="N2933" t="s">
        <v>163</v>
      </c>
      <c r="O2933" t="s">
        <v>163</v>
      </c>
      <c r="P2933" t="s">
        <v>163</v>
      </c>
      <c r="Q2933" s="80" t="s">
        <v>163</v>
      </c>
      <c r="R2933" s="79"/>
      <c r="T2933" t="s">
        <v>163</v>
      </c>
      <c r="U2933" t="s">
        <v>163</v>
      </c>
      <c r="V2933" t="s">
        <v>163</v>
      </c>
    </row>
    <row r="2934" spans="2:22" x14ac:dyDescent="0.35">
      <c r="B2934" t="s">
        <v>163</v>
      </c>
      <c r="C2934" s="79" t="s">
        <v>163</v>
      </c>
      <c r="E2934" t="s">
        <v>163</v>
      </c>
      <c r="F2934" t="s">
        <v>163</v>
      </c>
      <c r="G2934" t="s">
        <v>163</v>
      </c>
      <c r="H2934" t="s">
        <v>163</v>
      </c>
      <c r="I2934" t="s">
        <v>163</v>
      </c>
      <c r="J2934" t="s">
        <v>163</v>
      </c>
      <c r="K2934" t="s">
        <v>163</v>
      </c>
      <c r="L2934" t="s">
        <v>163</v>
      </c>
      <c r="M2934" t="s">
        <v>163</v>
      </c>
      <c r="N2934" t="s">
        <v>163</v>
      </c>
      <c r="O2934" t="s">
        <v>163</v>
      </c>
      <c r="P2934" t="s">
        <v>163</v>
      </c>
      <c r="Q2934" s="80" t="s">
        <v>163</v>
      </c>
      <c r="R2934" s="79"/>
      <c r="T2934" t="s">
        <v>163</v>
      </c>
      <c r="U2934" t="s">
        <v>163</v>
      </c>
      <c r="V2934" t="s">
        <v>163</v>
      </c>
    </row>
    <row r="2935" spans="2:22" x14ac:dyDescent="0.35">
      <c r="B2935" t="s">
        <v>163</v>
      </c>
      <c r="C2935" s="79" t="s">
        <v>163</v>
      </c>
      <c r="E2935" t="s">
        <v>163</v>
      </c>
      <c r="F2935" t="s">
        <v>163</v>
      </c>
      <c r="G2935" t="s">
        <v>163</v>
      </c>
      <c r="H2935" t="s">
        <v>163</v>
      </c>
      <c r="I2935" t="s">
        <v>163</v>
      </c>
      <c r="J2935" t="s">
        <v>163</v>
      </c>
      <c r="K2935" t="s">
        <v>163</v>
      </c>
      <c r="L2935" t="s">
        <v>163</v>
      </c>
      <c r="M2935" t="s">
        <v>163</v>
      </c>
      <c r="N2935" t="s">
        <v>163</v>
      </c>
      <c r="O2935" t="s">
        <v>163</v>
      </c>
      <c r="P2935" t="s">
        <v>163</v>
      </c>
      <c r="Q2935" s="80" t="s">
        <v>163</v>
      </c>
      <c r="R2935" s="79"/>
      <c r="T2935" t="s">
        <v>163</v>
      </c>
      <c r="U2935" t="s">
        <v>163</v>
      </c>
      <c r="V2935" t="s">
        <v>163</v>
      </c>
    </row>
    <row r="2936" spans="2:22" x14ac:dyDescent="0.35">
      <c r="B2936" t="s">
        <v>163</v>
      </c>
      <c r="C2936" s="79" t="s">
        <v>163</v>
      </c>
      <c r="E2936" t="s">
        <v>163</v>
      </c>
      <c r="F2936" t="s">
        <v>163</v>
      </c>
      <c r="G2936" t="s">
        <v>163</v>
      </c>
      <c r="H2936" t="s">
        <v>163</v>
      </c>
      <c r="I2936" t="s">
        <v>163</v>
      </c>
      <c r="J2936" t="s">
        <v>163</v>
      </c>
      <c r="K2936" t="s">
        <v>163</v>
      </c>
      <c r="L2936" t="s">
        <v>163</v>
      </c>
      <c r="M2936" t="s">
        <v>163</v>
      </c>
      <c r="N2936" t="s">
        <v>163</v>
      </c>
      <c r="O2936" t="s">
        <v>163</v>
      </c>
      <c r="P2936" t="s">
        <v>163</v>
      </c>
      <c r="Q2936" s="80" t="s">
        <v>163</v>
      </c>
      <c r="R2936" s="79"/>
      <c r="T2936" t="s">
        <v>163</v>
      </c>
      <c r="U2936" t="s">
        <v>163</v>
      </c>
      <c r="V2936" t="s">
        <v>163</v>
      </c>
    </row>
    <row r="2937" spans="2:22" x14ac:dyDescent="0.35">
      <c r="B2937" t="s">
        <v>163</v>
      </c>
      <c r="C2937" s="79" t="s">
        <v>163</v>
      </c>
      <c r="E2937" t="s">
        <v>163</v>
      </c>
      <c r="F2937" t="s">
        <v>163</v>
      </c>
      <c r="G2937" t="s">
        <v>163</v>
      </c>
      <c r="H2937" t="s">
        <v>163</v>
      </c>
      <c r="I2937" t="s">
        <v>163</v>
      </c>
      <c r="J2937" t="s">
        <v>163</v>
      </c>
      <c r="K2937" t="s">
        <v>163</v>
      </c>
      <c r="L2937" t="s">
        <v>163</v>
      </c>
      <c r="M2937" t="s">
        <v>163</v>
      </c>
      <c r="N2937" t="s">
        <v>163</v>
      </c>
      <c r="O2937" t="s">
        <v>163</v>
      </c>
      <c r="P2937" t="s">
        <v>163</v>
      </c>
      <c r="Q2937" s="80" t="s">
        <v>163</v>
      </c>
      <c r="R2937" s="79"/>
      <c r="T2937" t="s">
        <v>163</v>
      </c>
      <c r="U2937" t="s">
        <v>163</v>
      </c>
      <c r="V2937" t="s">
        <v>163</v>
      </c>
    </row>
    <row r="2938" spans="2:22" x14ac:dyDescent="0.35">
      <c r="B2938" t="s">
        <v>163</v>
      </c>
      <c r="C2938" s="79" t="s">
        <v>163</v>
      </c>
      <c r="E2938" t="s">
        <v>163</v>
      </c>
      <c r="F2938" t="s">
        <v>163</v>
      </c>
      <c r="G2938" t="s">
        <v>163</v>
      </c>
      <c r="H2938" t="s">
        <v>163</v>
      </c>
      <c r="I2938" t="s">
        <v>163</v>
      </c>
      <c r="J2938" t="s">
        <v>163</v>
      </c>
      <c r="K2938" t="s">
        <v>163</v>
      </c>
      <c r="L2938" t="s">
        <v>163</v>
      </c>
      <c r="M2938" t="s">
        <v>163</v>
      </c>
      <c r="N2938" t="s">
        <v>163</v>
      </c>
      <c r="O2938" t="s">
        <v>163</v>
      </c>
      <c r="P2938" t="s">
        <v>163</v>
      </c>
      <c r="Q2938" s="80" t="s">
        <v>163</v>
      </c>
      <c r="R2938" s="79"/>
      <c r="T2938" t="s">
        <v>163</v>
      </c>
      <c r="U2938" t="s">
        <v>163</v>
      </c>
      <c r="V2938" t="s">
        <v>163</v>
      </c>
    </row>
    <row r="2939" spans="2:22" x14ac:dyDescent="0.35">
      <c r="B2939" t="s">
        <v>163</v>
      </c>
      <c r="C2939" s="79" t="s">
        <v>163</v>
      </c>
      <c r="E2939" t="s">
        <v>163</v>
      </c>
      <c r="F2939" t="s">
        <v>163</v>
      </c>
      <c r="G2939" t="s">
        <v>163</v>
      </c>
      <c r="H2939" t="s">
        <v>163</v>
      </c>
      <c r="I2939" t="s">
        <v>163</v>
      </c>
      <c r="J2939" t="s">
        <v>163</v>
      </c>
      <c r="K2939" t="s">
        <v>163</v>
      </c>
      <c r="L2939" t="s">
        <v>163</v>
      </c>
      <c r="M2939" t="s">
        <v>163</v>
      </c>
      <c r="N2939" t="s">
        <v>163</v>
      </c>
      <c r="O2939" t="s">
        <v>163</v>
      </c>
      <c r="P2939" t="s">
        <v>163</v>
      </c>
      <c r="Q2939" s="80" t="s">
        <v>163</v>
      </c>
      <c r="R2939" s="79"/>
      <c r="T2939" t="s">
        <v>163</v>
      </c>
      <c r="U2939" t="s">
        <v>163</v>
      </c>
      <c r="V2939" t="s">
        <v>163</v>
      </c>
    </row>
    <row r="2940" spans="2:22" x14ac:dyDescent="0.35">
      <c r="B2940" t="s">
        <v>163</v>
      </c>
      <c r="C2940" s="79" t="s">
        <v>163</v>
      </c>
      <c r="E2940" t="s">
        <v>163</v>
      </c>
      <c r="F2940" t="s">
        <v>163</v>
      </c>
      <c r="G2940" t="s">
        <v>163</v>
      </c>
      <c r="H2940" t="s">
        <v>163</v>
      </c>
      <c r="I2940" t="s">
        <v>163</v>
      </c>
      <c r="J2940" t="s">
        <v>163</v>
      </c>
      <c r="K2940" t="s">
        <v>163</v>
      </c>
      <c r="L2940" t="s">
        <v>163</v>
      </c>
      <c r="M2940" t="s">
        <v>163</v>
      </c>
      <c r="N2940" t="s">
        <v>163</v>
      </c>
      <c r="O2940" t="s">
        <v>163</v>
      </c>
      <c r="P2940" t="s">
        <v>163</v>
      </c>
      <c r="Q2940" s="80" t="s">
        <v>163</v>
      </c>
      <c r="R2940" s="79"/>
      <c r="T2940" t="s">
        <v>163</v>
      </c>
      <c r="U2940" t="s">
        <v>163</v>
      </c>
      <c r="V2940" t="s">
        <v>163</v>
      </c>
    </row>
    <row r="2941" spans="2:22" x14ac:dyDescent="0.35">
      <c r="B2941" t="s">
        <v>163</v>
      </c>
      <c r="C2941" s="79" t="s">
        <v>163</v>
      </c>
      <c r="E2941" t="s">
        <v>163</v>
      </c>
      <c r="F2941" t="s">
        <v>163</v>
      </c>
      <c r="G2941" t="s">
        <v>163</v>
      </c>
      <c r="H2941" t="s">
        <v>163</v>
      </c>
      <c r="I2941" t="s">
        <v>163</v>
      </c>
      <c r="J2941" t="s">
        <v>163</v>
      </c>
      <c r="K2941" t="s">
        <v>163</v>
      </c>
      <c r="L2941" t="s">
        <v>163</v>
      </c>
      <c r="M2941" t="s">
        <v>163</v>
      </c>
      <c r="N2941" t="s">
        <v>163</v>
      </c>
      <c r="O2941" t="s">
        <v>163</v>
      </c>
      <c r="P2941" t="s">
        <v>163</v>
      </c>
      <c r="Q2941" s="80" t="s">
        <v>163</v>
      </c>
      <c r="R2941" s="79"/>
      <c r="T2941" t="s">
        <v>163</v>
      </c>
      <c r="U2941" t="s">
        <v>163</v>
      </c>
      <c r="V2941" t="s">
        <v>163</v>
      </c>
    </row>
    <row r="2942" spans="2:22" x14ac:dyDescent="0.35">
      <c r="B2942" t="s">
        <v>163</v>
      </c>
      <c r="C2942" s="79" t="s">
        <v>163</v>
      </c>
      <c r="E2942" t="s">
        <v>163</v>
      </c>
      <c r="F2942" t="s">
        <v>163</v>
      </c>
      <c r="G2942" t="s">
        <v>163</v>
      </c>
      <c r="H2942" t="s">
        <v>163</v>
      </c>
      <c r="I2942" t="s">
        <v>163</v>
      </c>
      <c r="J2942" t="s">
        <v>163</v>
      </c>
      <c r="K2942" t="s">
        <v>163</v>
      </c>
      <c r="L2942" t="s">
        <v>163</v>
      </c>
      <c r="M2942" t="s">
        <v>163</v>
      </c>
      <c r="N2942" t="s">
        <v>163</v>
      </c>
      <c r="O2942" t="s">
        <v>163</v>
      </c>
      <c r="P2942" t="s">
        <v>163</v>
      </c>
      <c r="Q2942" s="80" t="s">
        <v>163</v>
      </c>
      <c r="R2942" s="79"/>
      <c r="T2942" t="s">
        <v>163</v>
      </c>
      <c r="U2942" t="s">
        <v>163</v>
      </c>
      <c r="V2942" t="s">
        <v>163</v>
      </c>
    </row>
    <row r="2943" spans="2:22" x14ac:dyDescent="0.35">
      <c r="B2943" t="s">
        <v>163</v>
      </c>
      <c r="C2943" s="79" t="s">
        <v>163</v>
      </c>
      <c r="E2943" t="s">
        <v>163</v>
      </c>
      <c r="F2943" t="s">
        <v>163</v>
      </c>
      <c r="G2943" t="s">
        <v>163</v>
      </c>
      <c r="H2943" t="s">
        <v>163</v>
      </c>
      <c r="I2943" t="s">
        <v>163</v>
      </c>
      <c r="J2943" t="s">
        <v>163</v>
      </c>
      <c r="K2943" t="s">
        <v>163</v>
      </c>
      <c r="L2943" t="s">
        <v>163</v>
      </c>
      <c r="M2943" t="s">
        <v>163</v>
      </c>
      <c r="N2943" t="s">
        <v>163</v>
      </c>
      <c r="O2943" t="s">
        <v>163</v>
      </c>
      <c r="P2943" t="s">
        <v>163</v>
      </c>
      <c r="Q2943" s="80" t="s">
        <v>163</v>
      </c>
      <c r="R2943" s="79"/>
      <c r="T2943" t="s">
        <v>163</v>
      </c>
      <c r="U2943" t="s">
        <v>163</v>
      </c>
      <c r="V2943" t="s">
        <v>163</v>
      </c>
    </row>
    <row r="2944" spans="2:22" x14ac:dyDescent="0.35">
      <c r="B2944" t="s">
        <v>163</v>
      </c>
      <c r="C2944" s="79" t="s">
        <v>163</v>
      </c>
      <c r="E2944" t="s">
        <v>163</v>
      </c>
      <c r="F2944" t="s">
        <v>163</v>
      </c>
      <c r="G2944" t="s">
        <v>163</v>
      </c>
      <c r="H2944" t="s">
        <v>163</v>
      </c>
      <c r="I2944" t="s">
        <v>163</v>
      </c>
      <c r="J2944" t="s">
        <v>163</v>
      </c>
      <c r="K2944" t="s">
        <v>163</v>
      </c>
      <c r="L2944" t="s">
        <v>163</v>
      </c>
      <c r="M2944" t="s">
        <v>163</v>
      </c>
      <c r="N2944" t="s">
        <v>163</v>
      </c>
      <c r="O2944" t="s">
        <v>163</v>
      </c>
      <c r="P2944" t="s">
        <v>163</v>
      </c>
      <c r="Q2944" s="80" t="s">
        <v>163</v>
      </c>
      <c r="R2944" s="79"/>
      <c r="T2944" t="s">
        <v>163</v>
      </c>
      <c r="U2944" t="s">
        <v>163</v>
      </c>
      <c r="V2944" t="s">
        <v>163</v>
      </c>
    </row>
    <row r="2945" spans="2:22" x14ac:dyDescent="0.35">
      <c r="B2945" t="s">
        <v>163</v>
      </c>
      <c r="C2945" s="79" t="s">
        <v>163</v>
      </c>
      <c r="E2945" t="s">
        <v>163</v>
      </c>
      <c r="F2945" t="s">
        <v>163</v>
      </c>
      <c r="G2945" t="s">
        <v>163</v>
      </c>
      <c r="H2945" t="s">
        <v>163</v>
      </c>
      <c r="I2945" t="s">
        <v>163</v>
      </c>
      <c r="J2945" t="s">
        <v>163</v>
      </c>
      <c r="K2945" t="s">
        <v>163</v>
      </c>
      <c r="L2945" t="s">
        <v>163</v>
      </c>
      <c r="M2945" t="s">
        <v>163</v>
      </c>
      <c r="N2945" t="s">
        <v>163</v>
      </c>
      <c r="O2945" t="s">
        <v>163</v>
      </c>
      <c r="P2945" t="s">
        <v>163</v>
      </c>
      <c r="Q2945" s="80" t="s">
        <v>163</v>
      </c>
      <c r="R2945" s="79"/>
      <c r="T2945" t="s">
        <v>163</v>
      </c>
      <c r="U2945" t="s">
        <v>163</v>
      </c>
      <c r="V2945" t="s">
        <v>163</v>
      </c>
    </row>
    <row r="2946" spans="2:22" x14ac:dyDescent="0.35">
      <c r="B2946" t="s">
        <v>163</v>
      </c>
      <c r="C2946" s="79" t="s">
        <v>163</v>
      </c>
      <c r="E2946" t="s">
        <v>163</v>
      </c>
      <c r="F2946" t="s">
        <v>163</v>
      </c>
      <c r="G2946" t="s">
        <v>163</v>
      </c>
      <c r="H2946" t="s">
        <v>163</v>
      </c>
      <c r="I2946" t="s">
        <v>163</v>
      </c>
      <c r="J2946" t="s">
        <v>163</v>
      </c>
      <c r="K2946" t="s">
        <v>163</v>
      </c>
      <c r="L2946" t="s">
        <v>163</v>
      </c>
      <c r="M2946" t="s">
        <v>163</v>
      </c>
      <c r="N2946" t="s">
        <v>163</v>
      </c>
      <c r="O2946" t="s">
        <v>163</v>
      </c>
      <c r="P2946" t="s">
        <v>163</v>
      </c>
      <c r="Q2946" s="80" t="s">
        <v>163</v>
      </c>
      <c r="R2946" s="79"/>
      <c r="T2946" t="s">
        <v>163</v>
      </c>
      <c r="U2946" t="s">
        <v>163</v>
      </c>
      <c r="V2946" t="s">
        <v>163</v>
      </c>
    </row>
    <row r="2947" spans="2:22" x14ac:dyDescent="0.35">
      <c r="B2947" t="s">
        <v>163</v>
      </c>
      <c r="C2947" s="79" t="s">
        <v>163</v>
      </c>
      <c r="E2947" t="s">
        <v>163</v>
      </c>
      <c r="F2947" t="s">
        <v>163</v>
      </c>
      <c r="G2947" t="s">
        <v>163</v>
      </c>
      <c r="H2947" t="s">
        <v>163</v>
      </c>
      <c r="I2947" t="s">
        <v>163</v>
      </c>
      <c r="J2947" t="s">
        <v>163</v>
      </c>
      <c r="K2947" t="s">
        <v>163</v>
      </c>
      <c r="L2947" t="s">
        <v>163</v>
      </c>
      <c r="M2947" t="s">
        <v>163</v>
      </c>
      <c r="N2947" t="s">
        <v>163</v>
      </c>
      <c r="O2947" t="s">
        <v>163</v>
      </c>
      <c r="P2947" t="s">
        <v>163</v>
      </c>
      <c r="Q2947" s="80" t="s">
        <v>163</v>
      </c>
      <c r="R2947" s="79"/>
      <c r="T2947" t="s">
        <v>163</v>
      </c>
      <c r="U2947" t="s">
        <v>163</v>
      </c>
      <c r="V2947" t="s">
        <v>163</v>
      </c>
    </row>
    <row r="2948" spans="2:22" x14ac:dyDescent="0.35">
      <c r="B2948" t="s">
        <v>163</v>
      </c>
      <c r="C2948" s="79" t="s">
        <v>163</v>
      </c>
      <c r="E2948" t="s">
        <v>163</v>
      </c>
      <c r="F2948" t="s">
        <v>163</v>
      </c>
      <c r="G2948" t="s">
        <v>163</v>
      </c>
      <c r="H2948" t="s">
        <v>163</v>
      </c>
      <c r="I2948" t="s">
        <v>163</v>
      </c>
      <c r="J2948" t="s">
        <v>163</v>
      </c>
      <c r="K2948" t="s">
        <v>163</v>
      </c>
      <c r="L2948" t="s">
        <v>163</v>
      </c>
      <c r="M2948" t="s">
        <v>163</v>
      </c>
      <c r="N2948" t="s">
        <v>163</v>
      </c>
      <c r="O2948" t="s">
        <v>163</v>
      </c>
      <c r="P2948" t="s">
        <v>163</v>
      </c>
      <c r="Q2948" s="80" t="s">
        <v>163</v>
      </c>
      <c r="R2948" s="79"/>
      <c r="T2948" t="s">
        <v>163</v>
      </c>
      <c r="U2948" t="s">
        <v>163</v>
      </c>
      <c r="V2948" t="s">
        <v>163</v>
      </c>
    </row>
    <row r="2949" spans="2:22" x14ac:dyDescent="0.35">
      <c r="B2949" t="s">
        <v>163</v>
      </c>
      <c r="C2949" s="79" t="s">
        <v>163</v>
      </c>
      <c r="E2949" t="s">
        <v>163</v>
      </c>
      <c r="F2949" t="s">
        <v>163</v>
      </c>
      <c r="G2949" t="s">
        <v>163</v>
      </c>
      <c r="H2949" t="s">
        <v>163</v>
      </c>
      <c r="I2949" t="s">
        <v>163</v>
      </c>
      <c r="J2949" t="s">
        <v>163</v>
      </c>
      <c r="K2949" t="s">
        <v>163</v>
      </c>
      <c r="L2949" t="s">
        <v>163</v>
      </c>
      <c r="M2949" t="s">
        <v>163</v>
      </c>
      <c r="N2949" t="s">
        <v>163</v>
      </c>
      <c r="O2949" t="s">
        <v>163</v>
      </c>
      <c r="P2949" t="s">
        <v>163</v>
      </c>
      <c r="Q2949" s="80" t="s">
        <v>163</v>
      </c>
      <c r="R2949" s="79"/>
      <c r="T2949" t="s">
        <v>163</v>
      </c>
      <c r="U2949" t="s">
        <v>163</v>
      </c>
      <c r="V2949" t="s">
        <v>163</v>
      </c>
    </row>
    <row r="2950" spans="2:22" x14ac:dyDescent="0.35">
      <c r="B2950" t="s">
        <v>163</v>
      </c>
      <c r="C2950" s="79" t="s">
        <v>163</v>
      </c>
      <c r="E2950" t="s">
        <v>163</v>
      </c>
      <c r="F2950" t="s">
        <v>163</v>
      </c>
      <c r="G2950" t="s">
        <v>163</v>
      </c>
      <c r="H2950" t="s">
        <v>163</v>
      </c>
      <c r="I2950" t="s">
        <v>163</v>
      </c>
      <c r="J2950" t="s">
        <v>163</v>
      </c>
      <c r="K2950" t="s">
        <v>163</v>
      </c>
      <c r="L2950" t="s">
        <v>163</v>
      </c>
      <c r="M2950" t="s">
        <v>163</v>
      </c>
      <c r="N2950" t="s">
        <v>163</v>
      </c>
      <c r="O2950" t="s">
        <v>163</v>
      </c>
      <c r="P2950" t="s">
        <v>163</v>
      </c>
      <c r="Q2950" s="80" t="s">
        <v>163</v>
      </c>
      <c r="R2950" s="79"/>
      <c r="T2950" t="s">
        <v>163</v>
      </c>
      <c r="U2950" t="s">
        <v>163</v>
      </c>
      <c r="V2950" t="s">
        <v>163</v>
      </c>
    </row>
    <row r="2951" spans="2:22" x14ac:dyDescent="0.35">
      <c r="B2951" t="s">
        <v>163</v>
      </c>
      <c r="C2951" s="79" t="s">
        <v>163</v>
      </c>
      <c r="E2951" t="s">
        <v>163</v>
      </c>
      <c r="F2951" t="s">
        <v>163</v>
      </c>
      <c r="G2951" t="s">
        <v>163</v>
      </c>
      <c r="H2951" t="s">
        <v>163</v>
      </c>
      <c r="I2951" t="s">
        <v>163</v>
      </c>
      <c r="J2951" t="s">
        <v>163</v>
      </c>
      <c r="K2951" t="s">
        <v>163</v>
      </c>
      <c r="L2951" t="s">
        <v>163</v>
      </c>
      <c r="M2951" t="s">
        <v>163</v>
      </c>
      <c r="N2951" t="s">
        <v>163</v>
      </c>
      <c r="O2951" t="s">
        <v>163</v>
      </c>
      <c r="P2951" t="s">
        <v>163</v>
      </c>
      <c r="Q2951" s="80" t="s">
        <v>163</v>
      </c>
      <c r="R2951" s="79"/>
      <c r="T2951" t="s">
        <v>163</v>
      </c>
      <c r="U2951" t="s">
        <v>163</v>
      </c>
      <c r="V2951" t="s">
        <v>163</v>
      </c>
    </row>
    <row r="2952" spans="2:22" x14ac:dyDescent="0.35">
      <c r="B2952" t="s">
        <v>163</v>
      </c>
      <c r="C2952" s="79" t="s">
        <v>163</v>
      </c>
      <c r="E2952" t="s">
        <v>163</v>
      </c>
      <c r="F2952" t="s">
        <v>163</v>
      </c>
      <c r="G2952" t="s">
        <v>163</v>
      </c>
      <c r="H2952" t="s">
        <v>163</v>
      </c>
      <c r="I2952" t="s">
        <v>163</v>
      </c>
      <c r="J2952" t="s">
        <v>163</v>
      </c>
      <c r="K2952" t="s">
        <v>163</v>
      </c>
      <c r="L2952" t="s">
        <v>163</v>
      </c>
      <c r="M2952" t="s">
        <v>163</v>
      </c>
      <c r="N2952" t="s">
        <v>163</v>
      </c>
      <c r="O2952" t="s">
        <v>163</v>
      </c>
      <c r="P2952" t="s">
        <v>163</v>
      </c>
      <c r="Q2952" s="80" t="s">
        <v>163</v>
      </c>
      <c r="R2952" s="79"/>
      <c r="T2952" t="s">
        <v>163</v>
      </c>
      <c r="U2952" t="s">
        <v>163</v>
      </c>
      <c r="V2952" t="s">
        <v>163</v>
      </c>
    </row>
    <row r="2953" spans="2:22" x14ac:dyDescent="0.35">
      <c r="B2953" t="s">
        <v>163</v>
      </c>
      <c r="C2953" s="79" t="s">
        <v>163</v>
      </c>
      <c r="E2953" t="s">
        <v>163</v>
      </c>
      <c r="F2953" t="s">
        <v>163</v>
      </c>
      <c r="G2953" t="s">
        <v>163</v>
      </c>
      <c r="H2953" t="s">
        <v>163</v>
      </c>
      <c r="I2953" t="s">
        <v>163</v>
      </c>
      <c r="J2953" t="s">
        <v>163</v>
      </c>
      <c r="K2953" t="s">
        <v>163</v>
      </c>
      <c r="L2953" t="s">
        <v>163</v>
      </c>
      <c r="M2953" t="s">
        <v>163</v>
      </c>
      <c r="N2953" t="s">
        <v>163</v>
      </c>
      <c r="O2953" t="s">
        <v>163</v>
      </c>
      <c r="P2953" t="s">
        <v>163</v>
      </c>
      <c r="Q2953" s="80" t="s">
        <v>163</v>
      </c>
      <c r="R2953" s="79"/>
      <c r="T2953" t="s">
        <v>163</v>
      </c>
      <c r="U2953" t="s">
        <v>163</v>
      </c>
      <c r="V2953" t="s">
        <v>163</v>
      </c>
    </row>
    <row r="2954" spans="2:22" x14ac:dyDescent="0.35">
      <c r="B2954" t="s">
        <v>163</v>
      </c>
      <c r="C2954" s="79" t="s">
        <v>163</v>
      </c>
      <c r="E2954" t="s">
        <v>163</v>
      </c>
      <c r="F2954" t="s">
        <v>163</v>
      </c>
      <c r="G2954" t="s">
        <v>163</v>
      </c>
      <c r="H2954" t="s">
        <v>163</v>
      </c>
      <c r="I2954" t="s">
        <v>163</v>
      </c>
      <c r="J2954" t="s">
        <v>163</v>
      </c>
      <c r="K2954" t="s">
        <v>163</v>
      </c>
      <c r="L2954" t="s">
        <v>163</v>
      </c>
      <c r="M2954" t="s">
        <v>163</v>
      </c>
      <c r="N2954" t="s">
        <v>163</v>
      </c>
      <c r="O2954" t="s">
        <v>163</v>
      </c>
      <c r="P2954" t="s">
        <v>163</v>
      </c>
      <c r="Q2954" s="80" t="s">
        <v>163</v>
      </c>
      <c r="R2954" s="79"/>
      <c r="T2954" t="s">
        <v>163</v>
      </c>
      <c r="U2954" t="s">
        <v>163</v>
      </c>
      <c r="V2954" t="s">
        <v>163</v>
      </c>
    </row>
    <row r="2955" spans="2:22" x14ac:dyDescent="0.35">
      <c r="B2955" t="s">
        <v>163</v>
      </c>
      <c r="C2955" s="79" t="s">
        <v>163</v>
      </c>
      <c r="E2955" t="s">
        <v>163</v>
      </c>
      <c r="F2955" t="s">
        <v>163</v>
      </c>
      <c r="G2955" t="s">
        <v>163</v>
      </c>
      <c r="H2955" t="s">
        <v>163</v>
      </c>
      <c r="I2955" t="s">
        <v>163</v>
      </c>
      <c r="J2955" t="s">
        <v>163</v>
      </c>
      <c r="K2955" t="s">
        <v>163</v>
      </c>
      <c r="L2955" t="s">
        <v>163</v>
      </c>
      <c r="M2955" t="s">
        <v>163</v>
      </c>
      <c r="N2955" t="s">
        <v>163</v>
      </c>
      <c r="O2955" t="s">
        <v>163</v>
      </c>
      <c r="P2955" t="s">
        <v>163</v>
      </c>
      <c r="Q2955" s="80" t="s">
        <v>163</v>
      </c>
      <c r="R2955" s="79"/>
      <c r="T2955" t="s">
        <v>163</v>
      </c>
      <c r="U2955" t="s">
        <v>163</v>
      </c>
      <c r="V2955" t="s">
        <v>163</v>
      </c>
    </row>
    <row r="2956" spans="2:22" x14ac:dyDescent="0.35">
      <c r="B2956" t="s">
        <v>163</v>
      </c>
      <c r="C2956" s="79" t="s">
        <v>163</v>
      </c>
      <c r="E2956" t="s">
        <v>163</v>
      </c>
      <c r="F2956" t="s">
        <v>163</v>
      </c>
      <c r="G2956" t="s">
        <v>163</v>
      </c>
      <c r="H2956" t="s">
        <v>163</v>
      </c>
      <c r="I2956" t="s">
        <v>163</v>
      </c>
      <c r="J2956" t="s">
        <v>163</v>
      </c>
      <c r="K2956" t="s">
        <v>163</v>
      </c>
      <c r="L2956" t="s">
        <v>163</v>
      </c>
      <c r="M2956" t="s">
        <v>163</v>
      </c>
      <c r="N2956" t="s">
        <v>163</v>
      </c>
      <c r="O2956" t="s">
        <v>163</v>
      </c>
      <c r="P2956" t="s">
        <v>163</v>
      </c>
      <c r="Q2956" s="80" t="s">
        <v>163</v>
      </c>
      <c r="R2956" s="79"/>
      <c r="T2956" t="s">
        <v>163</v>
      </c>
      <c r="U2956" t="s">
        <v>163</v>
      </c>
      <c r="V2956" t="s">
        <v>163</v>
      </c>
    </row>
    <row r="2957" spans="2:22" x14ac:dyDescent="0.35">
      <c r="B2957" t="s">
        <v>163</v>
      </c>
      <c r="C2957" s="79" t="s">
        <v>163</v>
      </c>
      <c r="E2957" t="s">
        <v>163</v>
      </c>
      <c r="F2957" t="s">
        <v>163</v>
      </c>
      <c r="G2957" t="s">
        <v>163</v>
      </c>
      <c r="H2957" t="s">
        <v>163</v>
      </c>
      <c r="I2957" t="s">
        <v>163</v>
      </c>
      <c r="J2957" t="s">
        <v>163</v>
      </c>
      <c r="K2957" t="s">
        <v>163</v>
      </c>
      <c r="L2957" t="s">
        <v>163</v>
      </c>
      <c r="M2957" t="s">
        <v>163</v>
      </c>
      <c r="N2957" t="s">
        <v>163</v>
      </c>
      <c r="O2957" t="s">
        <v>163</v>
      </c>
      <c r="P2957" t="s">
        <v>163</v>
      </c>
      <c r="Q2957" s="80" t="s">
        <v>163</v>
      </c>
      <c r="R2957" s="79"/>
      <c r="T2957" t="s">
        <v>163</v>
      </c>
      <c r="U2957" t="s">
        <v>163</v>
      </c>
      <c r="V2957" t="s">
        <v>163</v>
      </c>
    </row>
    <row r="2958" spans="2:22" x14ac:dyDescent="0.35">
      <c r="B2958" t="s">
        <v>163</v>
      </c>
      <c r="C2958" s="79" t="s">
        <v>163</v>
      </c>
      <c r="E2958" t="s">
        <v>163</v>
      </c>
      <c r="F2958" t="s">
        <v>163</v>
      </c>
      <c r="G2958" t="s">
        <v>163</v>
      </c>
      <c r="H2958" t="s">
        <v>163</v>
      </c>
      <c r="I2958" t="s">
        <v>163</v>
      </c>
      <c r="J2958" t="s">
        <v>163</v>
      </c>
      <c r="K2958" t="s">
        <v>163</v>
      </c>
      <c r="L2958" t="s">
        <v>163</v>
      </c>
      <c r="M2958" t="s">
        <v>163</v>
      </c>
      <c r="N2958" t="s">
        <v>163</v>
      </c>
      <c r="O2958" t="s">
        <v>163</v>
      </c>
      <c r="P2958" t="s">
        <v>163</v>
      </c>
      <c r="Q2958" s="80" t="s">
        <v>163</v>
      </c>
      <c r="R2958" s="79"/>
      <c r="T2958" t="s">
        <v>163</v>
      </c>
      <c r="U2958" t="s">
        <v>163</v>
      </c>
      <c r="V2958" t="s">
        <v>163</v>
      </c>
    </row>
    <row r="2959" spans="2:22" x14ac:dyDescent="0.35">
      <c r="B2959" t="s">
        <v>163</v>
      </c>
      <c r="C2959" s="79" t="s">
        <v>163</v>
      </c>
      <c r="E2959" t="s">
        <v>163</v>
      </c>
      <c r="F2959" t="s">
        <v>163</v>
      </c>
      <c r="G2959" t="s">
        <v>163</v>
      </c>
      <c r="H2959" t="s">
        <v>163</v>
      </c>
      <c r="I2959" t="s">
        <v>163</v>
      </c>
      <c r="J2959" t="s">
        <v>163</v>
      </c>
      <c r="K2959" t="s">
        <v>163</v>
      </c>
      <c r="L2959" t="s">
        <v>163</v>
      </c>
      <c r="M2959" t="s">
        <v>163</v>
      </c>
      <c r="N2959" t="s">
        <v>163</v>
      </c>
      <c r="O2959" t="s">
        <v>163</v>
      </c>
      <c r="P2959" t="s">
        <v>163</v>
      </c>
      <c r="Q2959" s="80" t="s">
        <v>163</v>
      </c>
      <c r="R2959" s="79"/>
      <c r="T2959" t="s">
        <v>163</v>
      </c>
      <c r="U2959" t="s">
        <v>163</v>
      </c>
      <c r="V2959" t="s">
        <v>163</v>
      </c>
    </row>
    <row r="2960" spans="2:22" x14ac:dyDescent="0.35">
      <c r="B2960" t="s">
        <v>163</v>
      </c>
      <c r="C2960" s="79" t="s">
        <v>163</v>
      </c>
      <c r="E2960" t="s">
        <v>163</v>
      </c>
      <c r="F2960" t="s">
        <v>163</v>
      </c>
      <c r="G2960" t="s">
        <v>163</v>
      </c>
      <c r="H2960" t="s">
        <v>163</v>
      </c>
      <c r="I2960" t="s">
        <v>163</v>
      </c>
      <c r="J2960" t="s">
        <v>163</v>
      </c>
      <c r="K2960" t="s">
        <v>163</v>
      </c>
      <c r="L2960" t="s">
        <v>163</v>
      </c>
      <c r="M2960" t="s">
        <v>163</v>
      </c>
      <c r="N2960" t="s">
        <v>163</v>
      </c>
      <c r="O2960" t="s">
        <v>163</v>
      </c>
      <c r="P2960" t="s">
        <v>163</v>
      </c>
      <c r="Q2960" s="80" t="s">
        <v>163</v>
      </c>
      <c r="R2960" s="79"/>
      <c r="T2960" t="s">
        <v>163</v>
      </c>
      <c r="U2960" t="s">
        <v>163</v>
      </c>
      <c r="V2960" t="s">
        <v>163</v>
      </c>
    </row>
    <row r="2961" spans="2:22" x14ac:dyDescent="0.35">
      <c r="B2961" t="s">
        <v>163</v>
      </c>
      <c r="C2961" s="79" t="s">
        <v>163</v>
      </c>
      <c r="E2961" t="s">
        <v>163</v>
      </c>
      <c r="F2961" t="s">
        <v>163</v>
      </c>
      <c r="G2961" t="s">
        <v>163</v>
      </c>
      <c r="H2961" t="s">
        <v>163</v>
      </c>
      <c r="I2961" t="s">
        <v>163</v>
      </c>
      <c r="J2961" t="s">
        <v>163</v>
      </c>
      <c r="K2961" t="s">
        <v>163</v>
      </c>
      <c r="L2961" t="s">
        <v>163</v>
      </c>
      <c r="M2961" t="s">
        <v>163</v>
      </c>
      <c r="N2961" t="s">
        <v>163</v>
      </c>
      <c r="O2961" t="s">
        <v>163</v>
      </c>
      <c r="P2961" t="s">
        <v>163</v>
      </c>
      <c r="Q2961" s="80" t="s">
        <v>163</v>
      </c>
      <c r="R2961" s="79"/>
      <c r="T2961" t="s">
        <v>163</v>
      </c>
      <c r="U2961" t="s">
        <v>163</v>
      </c>
      <c r="V2961" t="s">
        <v>163</v>
      </c>
    </row>
    <row r="2962" spans="2:22" x14ac:dyDescent="0.35">
      <c r="B2962" t="s">
        <v>163</v>
      </c>
      <c r="C2962" s="79" t="s">
        <v>163</v>
      </c>
      <c r="E2962" t="s">
        <v>163</v>
      </c>
      <c r="F2962" t="s">
        <v>163</v>
      </c>
      <c r="G2962" t="s">
        <v>163</v>
      </c>
      <c r="H2962" t="s">
        <v>163</v>
      </c>
      <c r="I2962" t="s">
        <v>163</v>
      </c>
      <c r="J2962" t="s">
        <v>163</v>
      </c>
      <c r="K2962" t="s">
        <v>163</v>
      </c>
      <c r="L2962" t="s">
        <v>163</v>
      </c>
      <c r="M2962" t="s">
        <v>163</v>
      </c>
      <c r="N2962" t="s">
        <v>163</v>
      </c>
      <c r="O2962" t="s">
        <v>163</v>
      </c>
      <c r="P2962" t="s">
        <v>163</v>
      </c>
      <c r="Q2962" s="80" t="s">
        <v>163</v>
      </c>
      <c r="R2962" s="79"/>
      <c r="T2962" t="s">
        <v>163</v>
      </c>
      <c r="U2962" t="s">
        <v>163</v>
      </c>
      <c r="V2962" t="s">
        <v>163</v>
      </c>
    </row>
    <row r="2963" spans="2:22" x14ac:dyDescent="0.35">
      <c r="B2963" t="s">
        <v>163</v>
      </c>
      <c r="C2963" s="79" t="s">
        <v>163</v>
      </c>
      <c r="E2963" t="s">
        <v>163</v>
      </c>
      <c r="F2963" t="s">
        <v>163</v>
      </c>
      <c r="G2963" t="s">
        <v>163</v>
      </c>
      <c r="H2963" t="s">
        <v>163</v>
      </c>
      <c r="I2963" t="s">
        <v>163</v>
      </c>
      <c r="J2963" t="s">
        <v>163</v>
      </c>
      <c r="K2963" t="s">
        <v>163</v>
      </c>
      <c r="L2963" t="s">
        <v>163</v>
      </c>
      <c r="M2963" t="s">
        <v>163</v>
      </c>
      <c r="N2963" t="s">
        <v>163</v>
      </c>
      <c r="O2963" t="s">
        <v>163</v>
      </c>
      <c r="P2963" t="s">
        <v>163</v>
      </c>
      <c r="Q2963" s="80" t="s">
        <v>163</v>
      </c>
      <c r="R2963" s="79"/>
      <c r="T2963" t="s">
        <v>163</v>
      </c>
      <c r="U2963" t="s">
        <v>163</v>
      </c>
      <c r="V2963" t="s">
        <v>163</v>
      </c>
    </row>
    <row r="2964" spans="2:22" x14ac:dyDescent="0.35">
      <c r="B2964" t="s">
        <v>163</v>
      </c>
      <c r="C2964" s="79" t="s">
        <v>163</v>
      </c>
      <c r="E2964" t="s">
        <v>163</v>
      </c>
      <c r="F2964" t="s">
        <v>163</v>
      </c>
      <c r="G2964" t="s">
        <v>163</v>
      </c>
      <c r="H2964" t="s">
        <v>163</v>
      </c>
      <c r="I2964" t="s">
        <v>163</v>
      </c>
      <c r="J2964" t="s">
        <v>163</v>
      </c>
      <c r="K2964" t="s">
        <v>163</v>
      </c>
      <c r="L2964" t="s">
        <v>163</v>
      </c>
      <c r="M2964" t="s">
        <v>163</v>
      </c>
      <c r="N2964" t="s">
        <v>163</v>
      </c>
      <c r="O2964" t="s">
        <v>163</v>
      </c>
      <c r="P2964" t="s">
        <v>163</v>
      </c>
      <c r="Q2964" s="80" t="s">
        <v>163</v>
      </c>
      <c r="R2964" s="79"/>
      <c r="T2964" t="s">
        <v>163</v>
      </c>
      <c r="U2964" t="s">
        <v>163</v>
      </c>
      <c r="V2964" t="s">
        <v>163</v>
      </c>
    </row>
    <row r="2965" spans="2:22" x14ac:dyDescent="0.35">
      <c r="B2965" t="s">
        <v>163</v>
      </c>
      <c r="C2965" s="79" t="s">
        <v>163</v>
      </c>
      <c r="E2965" t="s">
        <v>163</v>
      </c>
      <c r="F2965" t="s">
        <v>163</v>
      </c>
      <c r="G2965" t="s">
        <v>163</v>
      </c>
      <c r="H2965" t="s">
        <v>163</v>
      </c>
      <c r="I2965" t="s">
        <v>163</v>
      </c>
      <c r="J2965" t="s">
        <v>163</v>
      </c>
      <c r="K2965" t="s">
        <v>163</v>
      </c>
      <c r="L2965" t="s">
        <v>163</v>
      </c>
      <c r="M2965" t="s">
        <v>163</v>
      </c>
      <c r="N2965" t="s">
        <v>163</v>
      </c>
      <c r="O2965" t="s">
        <v>163</v>
      </c>
      <c r="P2965" t="s">
        <v>163</v>
      </c>
      <c r="Q2965" s="80" t="s">
        <v>163</v>
      </c>
      <c r="R2965" s="79"/>
      <c r="T2965" t="s">
        <v>163</v>
      </c>
      <c r="U2965" t="s">
        <v>163</v>
      </c>
      <c r="V2965" t="s">
        <v>163</v>
      </c>
    </row>
    <row r="2966" spans="2:22" x14ac:dyDescent="0.35">
      <c r="B2966" t="s">
        <v>163</v>
      </c>
      <c r="C2966" s="79" t="s">
        <v>163</v>
      </c>
      <c r="E2966" t="s">
        <v>163</v>
      </c>
      <c r="F2966" t="s">
        <v>163</v>
      </c>
      <c r="G2966" t="s">
        <v>163</v>
      </c>
      <c r="H2966" t="s">
        <v>163</v>
      </c>
      <c r="I2966" t="s">
        <v>163</v>
      </c>
      <c r="J2966" t="s">
        <v>163</v>
      </c>
      <c r="K2966" t="s">
        <v>163</v>
      </c>
      <c r="L2966" t="s">
        <v>163</v>
      </c>
      <c r="M2966" t="s">
        <v>163</v>
      </c>
      <c r="N2966" t="s">
        <v>163</v>
      </c>
      <c r="O2966" t="s">
        <v>163</v>
      </c>
      <c r="P2966" t="s">
        <v>163</v>
      </c>
      <c r="Q2966" s="80" t="s">
        <v>163</v>
      </c>
      <c r="R2966" s="79"/>
      <c r="T2966" t="s">
        <v>163</v>
      </c>
      <c r="U2966" t="s">
        <v>163</v>
      </c>
      <c r="V2966" t="s">
        <v>163</v>
      </c>
    </row>
    <row r="2967" spans="2:22" x14ac:dyDescent="0.35">
      <c r="B2967" t="s">
        <v>163</v>
      </c>
      <c r="C2967" s="79" t="s">
        <v>163</v>
      </c>
      <c r="E2967" t="s">
        <v>163</v>
      </c>
      <c r="F2967" t="s">
        <v>163</v>
      </c>
      <c r="G2967" t="s">
        <v>163</v>
      </c>
      <c r="H2967" t="s">
        <v>163</v>
      </c>
      <c r="I2967" t="s">
        <v>163</v>
      </c>
      <c r="J2967" t="s">
        <v>163</v>
      </c>
      <c r="K2967" t="s">
        <v>163</v>
      </c>
      <c r="L2967" t="s">
        <v>163</v>
      </c>
      <c r="M2967" t="s">
        <v>163</v>
      </c>
      <c r="N2967" t="s">
        <v>163</v>
      </c>
      <c r="O2967" t="s">
        <v>163</v>
      </c>
      <c r="P2967" t="s">
        <v>163</v>
      </c>
      <c r="Q2967" s="80" t="s">
        <v>163</v>
      </c>
      <c r="R2967" s="79"/>
      <c r="T2967" t="s">
        <v>163</v>
      </c>
      <c r="U2967" t="s">
        <v>163</v>
      </c>
      <c r="V2967" t="s">
        <v>163</v>
      </c>
    </row>
    <row r="2968" spans="2:22" x14ac:dyDescent="0.35">
      <c r="B2968" t="s">
        <v>163</v>
      </c>
      <c r="C2968" s="79" t="s">
        <v>163</v>
      </c>
      <c r="E2968" t="s">
        <v>163</v>
      </c>
      <c r="F2968" t="s">
        <v>163</v>
      </c>
      <c r="G2968" t="s">
        <v>163</v>
      </c>
      <c r="H2968" t="s">
        <v>163</v>
      </c>
      <c r="I2968" t="s">
        <v>163</v>
      </c>
      <c r="J2968" t="s">
        <v>163</v>
      </c>
      <c r="K2968" t="s">
        <v>163</v>
      </c>
      <c r="L2968" t="s">
        <v>163</v>
      </c>
      <c r="M2968" t="s">
        <v>163</v>
      </c>
      <c r="N2968" t="s">
        <v>163</v>
      </c>
      <c r="O2968" t="s">
        <v>163</v>
      </c>
      <c r="P2968" t="s">
        <v>163</v>
      </c>
      <c r="Q2968" s="80" t="s">
        <v>163</v>
      </c>
      <c r="R2968" s="79"/>
      <c r="T2968" t="s">
        <v>163</v>
      </c>
      <c r="U2968" t="s">
        <v>163</v>
      </c>
      <c r="V2968" t="s">
        <v>163</v>
      </c>
    </row>
    <row r="2969" spans="2:22" x14ac:dyDescent="0.35">
      <c r="B2969" t="s">
        <v>163</v>
      </c>
      <c r="C2969" s="79" t="s">
        <v>163</v>
      </c>
      <c r="E2969" t="s">
        <v>163</v>
      </c>
      <c r="F2969" t="s">
        <v>163</v>
      </c>
      <c r="G2969" t="s">
        <v>163</v>
      </c>
      <c r="H2969" t="s">
        <v>163</v>
      </c>
      <c r="I2969" t="s">
        <v>163</v>
      </c>
      <c r="J2969" t="s">
        <v>163</v>
      </c>
      <c r="K2969" t="s">
        <v>163</v>
      </c>
      <c r="L2969" t="s">
        <v>163</v>
      </c>
      <c r="M2969" t="s">
        <v>163</v>
      </c>
      <c r="N2969" t="s">
        <v>163</v>
      </c>
      <c r="O2969" t="s">
        <v>163</v>
      </c>
      <c r="P2969" t="s">
        <v>163</v>
      </c>
      <c r="Q2969" s="80" t="s">
        <v>163</v>
      </c>
      <c r="R2969" s="79"/>
      <c r="T2969" t="s">
        <v>163</v>
      </c>
      <c r="U2969" t="s">
        <v>163</v>
      </c>
      <c r="V2969" t="s">
        <v>163</v>
      </c>
    </row>
    <row r="2970" spans="2:22" x14ac:dyDescent="0.35">
      <c r="B2970" t="s">
        <v>163</v>
      </c>
      <c r="C2970" s="79" t="s">
        <v>163</v>
      </c>
      <c r="E2970" t="s">
        <v>163</v>
      </c>
      <c r="F2970" t="s">
        <v>163</v>
      </c>
      <c r="G2970" t="s">
        <v>163</v>
      </c>
      <c r="H2970" t="s">
        <v>163</v>
      </c>
      <c r="I2970" t="s">
        <v>163</v>
      </c>
      <c r="J2970" t="s">
        <v>163</v>
      </c>
      <c r="K2970" t="s">
        <v>163</v>
      </c>
      <c r="L2970" t="s">
        <v>163</v>
      </c>
      <c r="M2970" t="s">
        <v>163</v>
      </c>
      <c r="N2970" t="s">
        <v>163</v>
      </c>
      <c r="O2970" t="s">
        <v>163</v>
      </c>
      <c r="P2970" t="s">
        <v>163</v>
      </c>
      <c r="Q2970" s="80" t="s">
        <v>163</v>
      </c>
      <c r="R2970" s="79"/>
      <c r="T2970" t="s">
        <v>163</v>
      </c>
      <c r="U2970" t="s">
        <v>163</v>
      </c>
      <c r="V2970" t="s">
        <v>163</v>
      </c>
    </row>
    <row r="2971" spans="2:22" x14ac:dyDescent="0.35">
      <c r="B2971" t="s">
        <v>163</v>
      </c>
      <c r="C2971" s="79" t="s">
        <v>163</v>
      </c>
      <c r="E2971" t="s">
        <v>163</v>
      </c>
      <c r="F2971" t="s">
        <v>163</v>
      </c>
      <c r="G2971" t="s">
        <v>163</v>
      </c>
      <c r="H2971" t="s">
        <v>163</v>
      </c>
      <c r="I2971" t="s">
        <v>163</v>
      </c>
      <c r="J2971" t="s">
        <v>163</v>
      </c>
      <c r="K2971" t="s">
        <v>163</v>
      </c>
      <c r="L2971" t="s">
        <v>163</v>
      </c>
      <c r="M2971" t="s">
        <v>163</v>
      </c>
      <c r="N2971" t="s">
        <v>163</v>
      </c>
      <c r="O2971" t="s">
        <v>163</v>
      </c>
      <c r="P2971" t="s">
        <v>163</v>
      </c>
      <c r="Q2971" s="80" t="s">
        <v>163</v>
      </c>
      <c r="R2971" s="79"/>
      <c r="T2971" t="s">
        <v>163</v>
      </c>
      <c r="U2971" t="s">
        <v>163</v>
      </c>
      <c r="V2971" t="s">
        <v>163</v>
      </c>
    </row>
    <row r="2972" spans="2:22" x14ac:dyDescent="0.35">
      <c r="B2972" t="s">
        <v>163</v>
      </c>
      <c r="C2972" s="79" t="s">
        <v>163</v>
      </c>
      <c r="E2972" t="s">
        <v>163</v>
      </c>
      <c r="F2972" t="s">
        <v>163</v>
      </c>
      <c r="G2972" t="s">
        <v>163</v>
      </c>
      <c r="H2972" t="s">
        <v>163</v>
      </c>
      <c r="I2972" t="s">
        <v>163</v>
      </c>
      <c r="J2972" t="s">
        <v>163</v>
      </c>
      <c r="K2972" t="s">
        <v>163</v>
      </c>
      <c r="L2972" t="s">
        <v>163</v>
      </c>
      <c r="M2972" t="s">
        <v>163</v>
      </c>
      <c r="N2972" t="s">
        <v>163</v>
      </c>
      <c r="O2972" t="s">
        <v>163</v>
      </c>
      <c r="P2972" t="s">
        <v>163</v>
      </c>
      <c r="Q2972" s="80" t="s">
        <v>163</v>
      </c>
      <c r="R2972" s="79"/>
      <c r="T2972" t="s">
        <v>163</v>
      </c>
      <c r="U2972" t="s">
        <v>163</v>
      </c>
      <c r="V2972" t="s">
        <v>163</v>
      </c>
    </row>
    <row r="2973" spans="2:22" x14ac:dyDescent="0.35">
      <c r="B2973" t="s">
        <v>163</v>
      </c>
      <c r="C2973" s="79" t="s">
        <v>163</v>
      </c>
      <c r="E2973" t="s">
        <v>163</v>
      </c>
      <c r="F2973" t="s">
        <v>163</v>
      </c>
      <c r="G2973" t="s">
        <v>163</v>
      </c>
      <c r="H2973" t="s">
        <v>163</v>
      </c>
      <c r="I2973" t="s">
        <v>163</v>
      </c>
      <c r="J2973" t="s">
        <v>163</v>
      </c>
      <c r="K2973" t="s">
        <v>163</v>
      </c>
      <c r="L2973" t="s">
        <v>163</v>
      </c>
      <c r="M2973" t="s">
        <v>163</v>
      </c>
      <c r="N2973" t="s">
        <v>163</v>
      </c>
      <c r="O2973" t="s">
        <v>163</v>
      </c>
      <c r="P2973" t="s">
        <v>163</v>
      </c>
      <c r="Q2973" s="80" t="s">
        <v>163</v>
      </c>
      <c r="R2973" s="79"/>
      <c r="T2973" t="s">
        <v>163</v>
      </c>
      <c r="U2973" t="s">
        <v>163</v>
      </c>
      <c r="V2973" t="s">
        <v>163</v>
      </c>
    </row>
    <row r="2974" spans="2:22" x14ac:dyDescent="0.35">
      <c r="B2974" t="s">
        <v>163</v>
      </c>
      <c r="C2974" s="79" t="s">
        <v>163</v>
      </c>
      <c r="E2974" t="s">
        <v>163</v>
      </c>
      <c r="F2974" t="s">
        <v>163</v>
      </c>
      <c r="G2974" t="s">
        <v>163</v>
      </c>
      <c r="H2974" t="s">
        <v>163</v>
      </c>
      <c r="I2974" t="s">
        <v>163</v>
      </c>
      <c r="J2974" t="s">
        <v>163</v>
      </c>
      <c r="K2974" t="s">
        <v>163</v>
      </c>
      <c r="L2974" t="s">
        <v>163</v>
      </c>
      <c r="M2974" t="s">
        <v>163</v>
      </c>
      <c r="N2974" t="s">
        <v>163</v>
      </c>
      <c r="O2974" t="s">
        <v>163</v>
      </c>
      <c r="P2974" t="s">
        <v>163</v>
      </c>
      <c r="Q2974" s="80" t="s">
        <v>163</v>
      </c>
      <c r="R2974" s="79"/>
      <c r="T2974" t="s">
        <v>163</v>
      </c>
      <c r="U2974" t="s">
        <v>163</v>
      </c>
      <c r="V2974" t="s">
        <v>163</v>
      </c>
    </row>
    <row r="2975" spans="2:22" x14ac:dyDescent="0.35">
      <c r="B2975" t="s">
        <v>163</v>
      </c>
      <c r="C2975" s="79" t="s">
        <v>163</v>
      </c>
      <c r="E2975" t="s">
        <v>163</v>
      </c>
      <c r="F2975" t="s">
        <v>163</v>
      </c>
      <c r="G2975" t="s">
        <v>163</v>
      </c>
      <c r="H2975" t="s">
        <v>163</v>
      </c>
      <c r="I2975" t="s">
        <v>163</v>
      </c>
      <c r="J2975" t="s">
        <v>163</v>
      </c>
      <c r="K2975" t="s">
        <v>163</v>
      </c>
      <c r="L2975" t="s">
        <v>163</v>
      </c>
      <c r="M2975" t="s">
        <v>163</v>
      </c>
      <c r="N2975" t="s">
        <v>163</v>
      </c>
      <c r="O2975" t="s">
        <v>163</v>
      </c>
      <c r="P2975" t="s">
        <v>163</v>
      </c>
      <c r="Q2975" s="80" t="s">
        <v>163</v>
      </c>
      <c r="R2975" s="79"/>
      <c r="T2975" t="s">
        <v>163</v>
      </c>
      <c r="U2975" t="s">
        <v>163</v>
      </c>
      <c r="V2975" t="s">
        <v>163</v>
      </c>
    </row>
    <row r="2976" spans="2:22" x14ac:dyDescent="0.35">
      <c r="B2976" t="s">
        <v>163</v>
      </c>
      <c r="C2976" s="79" t="s">
        <v>163</v>
      </c>
      <c r="E2976" t="s">
        <v>163</v>
      </c>
      <c r="F2976" t="s">
        <v>163</v>
      </c>
      <c r="G2976" t="s">
        <v>163</v>
      </c>
      <c r="H2976" t="s">
        <v>163</v>
      </c>
      <c r="I2976" t="s">
        <v>163</v>
      </c>
      <c r="J2976" t="s">
        <v>163</v>
      </c>
      <c r="K2976" t="s">
        <v>163</v>
      </c>
      <c r="L2976" t="s">
        <v>163</v>
      </c>
      <c r="M2976" t="s">
        <v>163</v>
      </c>
      <c r="N2976" t="s">
        <v>163</v>
      </c>
      <c r="O2976" t="s">
        <v>163</v>
      </c>
      <c r="P2976" t="s">
        <v>163</v>
      </c>
      <c r="Q2976" s="80" t="s">
        <v>163</v>
      </c>
      <c r="R2976" s="79"/>
      <c r="T2976" t="s">
        <v>163</v>
      </c>
      <c r="U2976" t="s">
        <v>163</v>
      </c>
      <c r="V2976" t="s">
        <v>163</v>
      </c>
    </row>
    <row r="2977" spans="2:22" x14ac:dyDescent="0.35">
      <c r="B2977" t="s">
        <v>163</v>
      </c>
      <c r="C2977" s="79" t="s">
        <v>163</v>
      </c>
      <c r="E2977" t="s">
        <v>163</v>
      </c>
      <c r="F2977" t="s">
        <v>163</v>
      </c>
      <c r="G2977" t="s">
        <v>163</v>
      </c>
      <c r="H2977" t="s">
        <v>163</v>
      </c>
      <c r="I2977" t="s">
        <v>163</v>
      </c>
      <c r="J2977" t="s">
        <v>163</v>
      </c>
      <c r="K2977" t="s">
        <v>163</v>
      </c>
      <c r="L2977" t="s">
        <v>163</v>
      </c>
      <c r="M2977" t="s">
        <v>163</v>
      </c>
      <c r="N2977" t="s">
        <v>163</v>
      </c>
      <c r="O2977" t="s">
        <v>163</v>
      </c>
      <c r="P2977" t="s">
        <v>163</v>
      </c>
      <c r="Q2977" s="80" t="s">
        <v>163</v>
      </c>
      <c r="R2977" s="79"/>
      <c r="T2977" t="s">
        <v>163</v>
      </c>
      <c r="U2977" t="s">
        <v>163</v>
      </c>
      <c r="V2977" t="s">
        <v>163</v>
      </c>
    </row>
    <row r="2978" spans="2:22" x14ac:dyDescent="0.35">
      <c r="B2978" t="s">
        <v>163</v>
      </c>
      <c r="C2978" s="79" t="s">
        <v>163</v>
      </c>
      <c r="E2978" t="s">
        <v>163</v>
      </c>
      <c r="F2978" t="s">
        <v>163</v>
      </c>
      <c r="G2978" t="s">
        <v>163</v>
      </c>
      <c r="H2978" t="s">
        <v>163</v>
      </c>
      <c r="I2978" t="s">
        <v>163</v>
      </c>
      <c r="J2978" t="s">
        <v>163</v>
      </c>
      <c r="K2978" t="s">
        <v>163</v>
      </c>
      <c r="L2978" t="s">
        <v>163</v>
      </c>
      <c r="M2978" t="s">
        <v>163</v>
      </c>
      <c r="N2978" t="s">
        <v>163</v>
      </c>
      <c r="O2978" t="s">
        <v>163</v>
      </c>
      <c r="P2978" t="s">
        <v>163</v>
      </c>
      <c r="Q2978" s="80" t="s">
        <v>163</v>
      </c>
      <c r="R2978" s="79"/>
      <c r="T2978" t="s">
        <v>163</v>
      </c>
      <c r="U2978" t="s">
        <v>163</v>
      </c>
      <c r="V2978" t="s">
        <v>163</v>
      </c>
    </row>
    <row r="2979" spans="2:22" x14ac:dyDescent="0.35">
      <c r="B2979" t="s">
        <v>163</v>
      </c>
      <c r="C2979" s="79" t="s">
        <v>163</v>
      </c>
      <c r="E2979" t="s">
        <v>163</v>
      </c>
      <c r="F2979" t="s">
        <v>163</v>
      </c>
      <c r="G2979" t="s">
        <v>163</v>
      </c>
      <c r="H2979" t="s">
        <v>163</v>
      </c>
      <c r="I2979" t="s">
        <v>163</v>
      </c>
      <c r="J2979" t="s">
        <v>163</v>
      </c>
      <c r="K2979" t="s">
        <v>163</v>
      </c>
      <c r="L2979" t="s">
        <v>163</v>
      </c>
      <c r="M2979" t="s">
        <v>163</v>
      </c>
      <c r="N2979" t="s">
        <v>163</v>
      </c>
      <c r="O2979" t="s">
        <v>163</v>
      </c>
      <c r="P2979" t="s">
        <v>163</v>
      </c>
      <c r="Q2979" s="80" t="s">
        <v>163</v>
      </c>
      <c r="R2979" s="79"/>
      <c r="T2979" t="s">
        <v>163</v>
      </c>
      <c r="U2979" t="s">
        <v>163</v>
      </c>
      <c r="V2979" t="s">
        <v>163</v>
      </c>
    </row>
    <row r="2980" spans="2:22" x14ac:dyDescent="0.35">
      <c r="B2980" t="s">
        <v>163</v>
      </c>
      <c r="C2980" s="79" t="s">
        <v>163</v>
      </c>
      <c r="E2980" t="s">
        <v>163</v>
      </c>
      <c r="F2980" t="s">
        <v>163</v>
      </c>
      <c r="G2980" t="s">
        <v>163</v>
      </c>
      <c r="H2980" t="s">
        <v>163</v>
      </c>
      <c r="I2980" t="s">
        <v>163</v>
      </c>
      <c r="J2980" t="s">
        <v>163</v>
      </c>
      <c r="K2980" t="s">
        <v>163</v>
      </c>
      <c r="L2980" t="s">
        <v>163</v>
      </c>
      <c r="M2980" t="s">
        <v>163</v>
      </c>
      <c r="N2980" t="s">
        <v>163</v>
      </c>
      <c r="O2980" t="s">
        <v>163</v>
      </c>
      <c r="P2980" t="s">
        <v>163</v>
      </c>
      <c r="Q2980" s="80" t="s">
        <v>163</v>
      </c>
      <c r="R2980" s="79"/>
      <c r="T2980" t="s">
        <v>163</v>
      </c>
      <c r="U2980" t="s">
        <v>163</v>
      </c>
      <c r="V2980" t="s">
        <v>163</v>
      </c>
    </row>
    <row r="2981" spans="2:22" x14ac:dyDescent="0.35">
      <c r="B2981" t="s">
        <v>163</v>
      </c>
      <c r="C2981" s="79" t="s">
        <v>163</v>
      </c>
      <c r="E2981" t="s">
        <v>163</v>
      </c>
      <c r="F2981" t="s">
        <v>163</v>
      </c>
      <c r="G2981" t="s">
        <v>163</v>
      </c>
      <c r="H2981" t="s">
        <v>163</v>
      </c>
      <c r="I2981" t="s">
        <v>163</v>
      </c>
      <c r="J2981" t="s">
        <v>163</v>
      </c>
      <c r="K2981" t="s">
        <v>163</v>
      </c>
      <c r="L2981" t="s">
        <v>163</v>
      </c>
      <c r="M2981" t="s">
        <v>163</v>
      </c>
      <c r="N2981" t="s">
        <v>163</v>
      </c>
      <c r="O2981" t="s">
        <v>163</v>
      </c>
      <c r="P2981" t="s">
        <v>163</v>
      </c>
      <c r="Q2981" s="80" t="s">
        <v>163</v>
      </c>
      <c r="R2981" s="79"/>
      <c r="T2981" t="s">
        <v>163</v>
      </c>
      <c r="U2981" t="s">
        <v>163</v>
      </c>
      <c r="V2981" t="s">
        <v>163</v>
      </c>
    </row>
    <row r="2982" spans="2:22" x14ac:dyDescent="0.35">
      <c r="B2982" t="s">
        <v>163</v>
      </c>
      <c r="C2982" s="79" t="s">
        <v>163</v>
      </c>
      <c r="E2982" t="s">
        <v>163</v>
      </c>
      <c r="F2982" t="s">
        <v>163</v>
      </c>
      <c r="G2982" t="s">
        <v>163</v>
      </c>
      <c r="H2982" t="s">
        <v>163</v>
      </c>
      <c r="I2982" t="s">
        <v>163</v>
      </c>
      <c r="J2982" t="s">
        <v>163</v>
      </c>
      <c r="K2982" t="s">
        <v>163</v>
      </c>
      <c r="L2982" t="s">
        <v>163</v>
      </c>
      <c r="M2982" t="s">
        <v>163</v>
      </c>
      <c r="N2982" t="s">
        <v>163</v>
      </c>
      <c r="O2982" t="s">
        <v>163</v>
      </c>
      <c r="P2982" t="s">
        <v>163</v>
      </c>
      <c r="Q2982" s="80" t="s">
        <v>163</v>
      </c>
      <c r="R2982" s="79"/>
      <c r="T2982" t="s">
        <v>163</v>
      </c>
      <c r="U2982" t="s">
        <v>163</v>
      </c>
      <c r="V2982" t="s">
        <v>163</v>
      </c>
    </row>
    <row r="2983" spans="2:22" x14ac:dyDescent="0.35">
      <c r="B2983" t="s">
        <v>163</v>
      </c>
      <c r="C2983" s="79" t="s">
        <v>163</v>
      </c>
      <c r="E2983" t="s">
        <v>163</v>
      </c>
      <c r="F2983" t="s">
        <v>163</v>
      </c>
      <c r="G2983" t="s">
        <v>163</v>
      </c>
      <c r="H2983" t="s">
        <v>163</v>
      </c>
      <c r="I2983" t="s">
        <v>163</v>
      </c>
      <c r="J2983" t="s">
        <v>163</v>
      </c>
      <c r="K2983" t="s">
        <v>163</v>
      </c>
      <c r="L2983" t="s">
        <v>163</v>
      </c>
      <c r="M2983" t="s">
        <v>163</v>
      </c>
      <c r="N2983" t="s">
        <v>163</v>
      </c>
      <c r="O2983" t="s">
        <v>163</v>
      </c>
      <c r="P2983" t="s">
        <v>163</v>
      </c>
      <c r="Q2983" s="80" t="s">
        <v>163</v>
      </c>
      <c r="R2983" s="79"/>
      <c r="T2983" t="s">
        <v>163</v>
      </c>
      <c r="U2983" t="s">
        <v>163</v>
      </c>
      <c r="V2983" t="s">
        <v>163</v>
      </c>
    </row>
    <row r="2984" spans="2:22" x14ac:dyDescent="0.35">
      <c r="B2984" t="s">
        <v>163</v>
      </c>
      <c r="C2984" s="79" t="s">
        <v>163</v>
      </c>
      <c r="E2984" t="s">
        <v>163</v>
      </c>
      <c r="F2984" t="s">
        <v>163</v>
      </c>
      <c r="G2984" t="s">
        <v>163</v>
      </c>
      <c r="H2984" t="s">
        <v>163</v>
      </c>
      <c r="I2984" t="s">
        <v>163</v>
      </c>
      <c r="J2984" t="s">
        <v>163</v>
      </c>
      <c r="K2984" t="s">
        <v>163</v>
      </c>
      <c r="L2984" t="s">
        <v>163</v>
      </c>
      <c r="M2984" t="s">
        <v>163</v>
      </c>
      <c r="N2984" t="s">
        <v>163</v>
      </c>
      <c r="O2984" t="s">
        <v>163</v>
      </c>
      <c r="P2984" t="s">
        <v>163</v>
      </c>
      <c r="Q2984" s="80" t="s">
        <v>163</v>
      </c>
      <c r="R2984" s="79"/>
      <c r="T2984" t="s">
        <v>163</v>
      </c>
      <c r="U2984" t="s">
        <v>163</v>
      </c>
      <c r="V2984" t="s">
        <v>163</v>
      </c>
    </row>
    <row r="2985" spans="2:22" x14ac:dyDescent="0.35">
      <c r="B2985" t="s">
        <v>163</v>
      </c>
      <c r="C2985" s="79" t="s">
        <v>163</v>
      </c>
      <c r="E2985" t="s">
        <v>163</v>
      </c>
      <c r="F2985" t="s">
        <v>163</v>
      </c>
      <c r="G2985" t="s">
        <v>163</v>
      </c>
      <c r="H2985" t="s">
        <v>163</v>
      </c>
      <c r="I2985" t="s">
        <v>163</v>
      </c>
      <c r="J2985" t="s">
        <v>163</v>
      </c>
      <c r="K2985" t="s">
        <v>163</v>
      </c>
      <c r="L2985" t="s">
        <v>163</v>
      </c>
      <c r="M2985" t="s">
        <v>163</v>
      </c>
      <c r="N2985" t="s">
        <v>163</v>
      </c>
      <c r="O2985" t="s">
        <v>163</v>
      </c>
      <c r="P2985" t="s">
        <v>163</v>
      </c>
      <c r="Q2985" s="80" t="s">
        <v>163</v>
      </c>
      <c r="R2985" s="79"/>
      <c r="T2985" t="s">
        <v>163</v>
      </c>
      <c r="U2985" t="s">
        <v>163</v>
      </c>
      <c r="V2985" t="s">
        <v>163</v>
      </c>
    </row>
    <row r="2986" spans="2:22" x14ac:dyDescent="0.35">
      <c r="B2986" t="s">
        <v>163</v>
      </c>
      <c r="C2986" s="79" t="s">
        <v>163</v>
      </c>
      <c r="E2986" t="s">
        <v>163</v>
      </c>
      <c r="F2986" t="s">
        <v>163</v>
      </c>
      <c r="G2986" t="s">
        <v>163</v>
      </c>
      <c r="H2986" t="s">
        <v>163</v>
      </c>
      <c r="I2986" t="s">
        <v>163</v>
      </c>
      <c r="J2986" t="s">
        <v>163</v>
      </c>
      <c r="K2986" t="s">
        <v>163</v>
      </c>
      <c r="L2986" t="s">
        <v>163</v>
      </c>
      <c r="M2986" t="s">
        <v>163</v>
      </c>
      <c r="N2986" t="s">
        <v>163</v>
      </c>
      <c r="O2986" t="s">
        <v>163</v>
      </c>
      <c r="P2986" t="s">
        <v>163</v>
      </c>
      <c r="Q2986" s="80" t="s">
        <v>163</v>
      </c>
      <c r="R2986" s="79"/>
      <c r="T2986" t="s">
        <v>163</v>
      </c>
      <c r="U2986" t="s">
        <v>163</v>
      </c>
      <c r="V2986" t="s">
        <v>163</v>
      </c>
    </row>
    <row r="2987" spans="2:22" x14ac:dyDescent="0.35">
      <c r="B2987" t="s">
        <v>163</v>
      </c>
      <c r="C2987" s="79" t="s">
        <v>163</v>
      </c>
      <c r="E2987" t="s">
        <v>163</v>
      </c>
      <c r="F2987" t="s">
        <v>163</v>
      </c>
      <c r="G2987" t="s">
        <v>163</v>
      </c>
      <c r="H2987" t="s">
        <v>163</v>
      </c>
      <c r="I2987" t="s">
        <v>163</v>
      </c>
      <c r="J2987" t="s">
        <v>163</v>
      </c>
      <c r="K2987" t="s">
        <v>163</v>
      </c>
      <c r="L2987" t="s">
        <v>163</v>
      </c>
      <c r="M2987" t="s">
        <v>163</v>
      </c>
      <c r="N2987" t="s">
        <v>163</v>
      </c>
      <c r="O2987" t="s">
        <v>163</v>
      </c>
      <c r="P2987" t="s">
        <v>163</v>
      </c>
      <c r="Q2987" s="80" t="s">
        <v>163</v>
      </c>
      <c r="R2987" s="79"/>
      <c r="T2987" t="s">
        <v>163</v>
      </c>
      <c r="U2987" t="s">
        <v>163</v>
      </c>
      <c r="V2987" t="s">
        <v>163</v>
      </c>
    </row>
    <row r="2988" spans="2:22" x14ac:dyDescent="0.35">
      <c r="B2988" t="s">
        <v>163</v>
      </c>
      <c r="C2988" s="79" t="s">
        <v>163</v>
      </c>
      <c r="E2988" t="s">
        <v>163</v>
      </c>
      <c r="F2988" t="s">
        <v>163</v>
      </c>
      <c r="G2988" t="s">
        <v>163</v>
      </c>
      <c r="H2988" t="s">
        <v>163</v>
      </c>
      <c r="I2988" t="s">
        <v>163</v>
      </c>
      <c r="J2988" t="s">
        <v>163</v>
      </c>
      <c r="K2988" t="s">
        <v>163</v>
      </c>
      <c r="L2988" t="s">
        <v>163</v>
      </c>
      <c r="M2988" t="s">
        <v>163</v>
      </c>
      <c r="N2988" t="s">
        <v>163</v>
      </c>
      <c r="O2988" t="s">
        <v>163</v>
      </c>
      <c r="P2988" t="s">
        <v>163</v>
      </c>
      <c r="Q2988" s="80" t="s">
        <v>163</v>
      </c>
      <c r="R2988" s="79"/>
      <c r="T2988" t="s">
        <v>163</v>
      </c>
      <c r="U2988" t="s">
        <v>163</v>
      </c>
      <c r="V2988" t="s">
        <v>163</v>
      </c>
    </row>
    <row r="2989" spans="2:22" x14ac:dyDescent="0.35">
      <c r="B2989" t="s">
        <v>163</v>
      </c>
      <c r="C2989" s="79" t="s">
        <v>163</v>
      </c>
      <c r="E2989" t="s">
        <v>163</v>
      </c>
      <c r="F2989" t="s">
        <v>163</v>
      </c>
      <c r="G2989" t="s">
        <v>163</v>
      </c>
      <c r="H2989" t="s">
        <v>163</v>
      </c>
      <c r="I2989" t="s">
        <v>163</v>
      </c>
      <c r="J2989" t="s">
        <v>163</v>
      </c>
      <c r="K2989" t="s">
        <v>163</v>
      </c>
      <c r="L2989" t="s">
        <v>163</v>
      </c>
      <c r="M2989" t="s">
        <v>163</v>
      </c>
      <c r="N2989" t="s">
        <v>163</v>
      </c>
      <c r="O2989" t="s">
        <v>163</v>
      </c>
      <c r="P2989" t="s">
        <v>163</v>
      </c>
      <c r="Q2989" s="80" t="s">
        <v>163</v>
      </c>
      <c r="R2989" s="79"/>
      <c r="T2989" t="s">
        <v>163</v>
      </c>
      <c r="U2989" t="s">
        <v>163</v>
      </c>
      <c r="V2989" t="s">
        <v>163</v>
      </c>
    </row>
    <row r="2990" spans="2:22" x14ac:dyDescent="0.35">
      <c r="B2990" t="s">
        <v>163</v>
      </c>
      <c r="C2990" s="79" t="s">
        <v>163</v>
      </c>
      <c r="E2990" t="s">
        <v>163</v>
      </c>
      <c r="F2990" t="s">
        <v>163</v>
      </c>
      <c r="G2990" t="s">
        <v>163</v>
      </c>
      <c r="H2990" t="s">
        <v>163</v>
      </c>
      <c r="I2990" t="s">
        <v>163</v>
      </c>
      <c r="J2990" t="s">
        <v>163</v>
      </c>
      <c r="K2990" t="s">
        <v>163</v>
      </c>
      <c r="L2990" t="s">
        <v>163</v>
      </c>
      <c r="M2990" t="s">
        <v>163</v>
      </c>
      <c r="N2990" t="s">
        <v>163</v>
      </c>
      <c r="O2990" t="s">
        <v>163</v>
      </c>
      <c r="P2990" t="s">
        <v>163</v>
      </c>
      <c r="Q2990" s="80" t="s">
        <v>163</v>
      </c>
      <c r="R2990" s="79"/>
      <c r="T2990" t="s">
        <v>163</v>
      </c>
      <c r="U2990" t="s">
        <v>163</v>
      </c>
      <c r="V2990" t="s">
        <v>163</v>
      </c>
    </row>
    <row r="2991" spans="2:22" x14ac:dyDescent="0.35">
      <c r="B2991" t="s">
        <v>163</v>
      </c>
      <c r="C2991" s="79" t="s">
        <v>163</v>
      </c>
      <c r="E2991" t="s">
        <v>163</v>
      </c>
      <c r="F2991" t="s">
        <v>163</v>
      </c>
      <c r="G2991" t="s">
        <v>163</v>
      </c>
      <c r="H2991" t="s">
        <v>163</v>
      </c>
      <c r="I2991" t="s">
        <v>163</v>
      </c>
      <c r="J2991" t="s">
        <v>163</v>
      </c>
      <c r="K2991" t="s">
        <v>163</v>
      </c>
      <c r="L2991" t="s">
        <v>163</v>
      </c>
      <c r="M2991" t="s">
        <v>163</v>
      </c>
      <c r="N2991" t="s">
        <v>163</v>
      </c>
      <c r="O2991" t="s">
        <v>163</v>
      </c>
      <c r="P2991" t="s">
        <v>163</v>
      </c>
      <c r="Q2991" s="80" t="s">
        <v>163</v>
      </c>
      <c r="R2991" s="79"/>
      <c r="T2991" t="s">
        <v>163</v>
      </c>
      <c r="U2991" t="s">
        <v>163</v>
      </c>
      <c r="V2991" t="s">
        <v>163</v>
      </c>
    </row>
    <row r="2992" spans="2:22" x14ac:dyDescent="0.35">
      <c r="B2992" t="s">
        <v>163</v>
      </c>
      <c r="C2992" s="79" t="s">
        <v>163</v>
      </c>
      <c r="E2992" t="s">
        <v>163</v>
      </c>
      <c r="F2992" t="s">
        <v>163</v>
      </c>
      <c r="G2992" t="s">
        <v>163</v>
      </c>
      <c r="H2992" t="s">
        <v>163</v>
      </c>
      <c r="I2992" t="s">
        <v>163</v>
      </c>
      <c r="J2992" t="s">
        <v>163</v>
      </c>
      <c r="K2992" t="s">
        <v>163</v>
      </c>
      <c r="L2992" t="s">
        <v>163</v>
      </c>
      <c r="M2992" t="s">
        <v>163</v>
      </c>
      <c r="N2992" t="s">
        <v>163</v>
      </c>
      <c r="O2992" t="s">
        <v>163</v>
      </c>
      <c r="P2992" t="s">
        <v>163</v>
      </c>
      <c r="Q2992" s="80" t="s">
        <v>163</v>
      </c>
      <c r="R2992" s="79"/>
      <c r="T2992" t="s">
        <v>163</v>
      </c>
      <c r="U2992" t="s">
        <v>163</v>
      </c>
      <c r="V2992" t="s">
        <v>163</v>
      </c>
    </row>
    <row r="2993" spans="2:22" x14ac:dyDescent="0.35">
      <c r="B2993" t="s">
        <v>163</v>
      </c>
      <c r="C2993" s="79" t="s">
        <v>163</v>
      </c>
      <c r="E2993" t="s">
        <v>163</v>
      </c>
      <c r="F2993" t="s">
        <v>163</v>
      </c>
      <c r="G2993" t="s">
        <v>163</v>
      </c>
      <c r="H2993" t="s">
        <v>163</v>
      </c>
      <c r="I2993" t="s">
        <v>163</v>
      </c>
      <c r="J2993" t="s">
        <v>163</v>
      </c>
      <c r="K2993" t="s">
        <v>163</v>
      </c>
      <c r="L2993" t="s">
        <v>163</v>
      </c>
      <c r="M2993" t="s">
        <v>163</v>
      </c>
      <c r="N2993" t="s">
        <v>163</v>
      </c>
      <c r="O2993" t="s">
        <v>163</v>
      </c>
      <c r="P2993" t="s">
        <v>163</v>
      </c>
      <c r="Q2993" s="80" t="s">
        <v>163</v>
      </c>
      <c r="R2993" s="79"/>
      <c r="T2993" t="s">
        <v>163</v>
      </c>
      <c r="U2993" t="s">
        <v>163</v>
      </c>
      <c r="V2993" t="s">
        <v>163</v>
      </c>
    </row>
    <row r="2994" spans="2:22" x14ac:dyDescent="0.35">
      <c r="B2994" t="s">
        <v>163</v>
      </c>
      <c r="C2994" s="79" t="s">
        <v>163</v>
      </c>
      <c r="E2994" t="s">
        <v>163</v>
      </c>
      <c r="F2994" t="s">
        <v>163</v>
      </c>
      <c r="G2994" t="s">
        <v>163</v>
      </c>
      <c r="H2994" t="s">
        <v>163</v>
      </c>
      <c r="I2994" t="s">
        <v>163</v>
      </c>
      <c r="J2994" t="s">
        <v>163</v>
      </c>
      <c r="K2994" t="s">
        <v>163</v>
      </c>
      <c r="L2994" t="s">
        <v>163</v>
      </c>
      <c r="M2994" t="s">
        <v>163</v>
      </c>
      <c r="N2994" t="s">
        <v>163</v>
      </c>
      <c r="O2994" t="s">
        <v>163</v>
      </c>
      <c r="P2994" t="s">
        <v>163</v>
      </c>
      <c r="Q2994" s="80" t="s">
        <v>163</v>
      </c>
      <c r="R2994" s="79"/>
      <c r="T2994" t="s">
        <v>163</v>
      </c>
      <c r="U2994" t="s">
        <v>163</v>
      </c>
      <c r="V2994" t="s">
        <v>163</v>
      </c>
    </row>
    <row r="2995" spans="2:22" x14ac:dyDescent="0.35">
      <c r="B2995" t="s">
        <v>163</v>
      </c>
      <c r="C2995" s="79" t="s">
        <v>163</v>
      </c>
      <c r="E2995" t="s">
        <v>163</v>
      </c>
      <c r="F2995" t="s">
        <v>163</v>
      </c>
      <c r="G2995" t="s">
        <v>163</v>
      </c>
      <c r="H2995" t="s">
        <v>163</v>
      </c>
      <c r="I2995" t="s">
        <v>163</v>
      </c>
      <c r="J2995" t="s">
        <v>163</v>
      </c>
      <c r="K2995" t="s">
        <v>163</v>
      </c>
      <c r="L2995" t="s">
        <v>163</v>
      </c>
      <c r="M2995" t="s">
        <v>163</v>
      </c>
      <c r="N2995" t="s">
        <v>163</v>
      </c>
      <c r="O2995" t="s">
        <v>163</v>
      </c>
      <c r="P2995" t="s">
        <v>163</v>
      </c>
      <c r="Q2995" s="80" t="s">
        <v>163</v>
      </c>
      <c r="R2995" s="79"/>
      <c r="T2995" t="s">
        <v>163</v>
      </c>
      <c r="U2995" t="s">
        <v>163</v>
      </c>
      <c r="V2995" t="s">
        <v>163</v>
      </c>
    </row>
    <row r="2996" spans="2:22" x14ac:dyDescent="0.35">
      <c r="B2996" t="s">
        <v>163</v>
      </c>
      <c r="C2996" s="79" t="s">
        <v>163</v>
      </c>
      <c r="E2996" t="s">
        <v>163</v>
      </c>
      <c r="F2996" t="s">
        <v>163</v>
      </c>
      <c r="G2996" t="s">
        <v>163</v>
      </c>
      <c r="H2996" t="s">
        <v>163</v>
      </c>
      <c r="I2996" t="s">
        <v>163</v>
      </c>
      <c r="J2996" t="s">
        <v>163</v>
      </c>
      <c r="K2996" t="s">
        <v>163</v>
      </c>
      <c r="L2996" t="s">
        <v>163</v>
      </c>
      <c r="M2996" t="s">
        <v>163</v>
      </c>
      <c r="N2996" t="s">
        <v>163</v>
      </c>
      <c r="O2996" t="s">
        <v>163</v>
      </c>
      <c r="P2996" t="s">
        <v>163</v>
      </c>
      <c r="Q2996" s="80" t="s">
        <v>163</v>
      </c>
      <c r="R2996" s="79"/>
      <c r="T2996" t="s">
        <v>163</v>
      </c>
      <c r="U2996" t="s">
        <v>163</v>
      </c>
      <c r="V2996" t="s">
        <v>163</v>
      </c>
    </row>
    <row r="2997" spans="2:22" x14ac:dyDescent="0.35">
      <c r="B2997" t="s">
        <v>163</v>
      </c>
      <c r="C2997" s="79" t="s">
        <v>163</v>
      </c>
      <c r="E2997" t="s">
        <v>163</v>
      </c>
      <c r="F2997" t="s">
        <v>163</v>
      </c>
      <c r="G2997" t="s">
        <v>163</v>
      </c>
      <c r="H2997" t="s">
        <v>163</v>
      </c>
      <c r="I2997" t="s">
        <v>163</v>
      </c>
      <c r="J2997" t="s">
        <v>163</v>
      </c>
      <c r="K2997" t="s">
        <v>163</v>
      </c>
      <c r="L2997" t="s">
        <v>163</v>
      </c>
      <c r="M2997" t="s">
        <v>163</v>
      </c>
      <c r="N2997" t="s">
        <v>163</v>
      </c>
      <c r="O2997" t="s">
        <v>163</v>
      </c>
      <c r="P2997" t="s">
        <v>163</v>
      </c>
      <c r="Q2997" s="80" t="s">
        <v>163</v>
      </c>
      <c r="R2997" s="79"/>
      <c r="T2997" t="s">
        <v>163</v>
      </c>
      <c r="U2997" t="s">
        <v>163</v>
      </c>
      <c r="V2997" t="s">
        <v>163</v>
      </c>
    </row>
    <row r="2998" spans="2:22" x14ac:dyDescent="0.35">
      <c r="B2998" t="s">
        <v>163</v>
      </c>
      <c r="C2998" s="79" t="s">
        <v>163</v>
      </c>
      <c r="E2998" t="s">
        <v>163</v>
      </c>
      <c r="F2998" t="s">
        <v>163</v>
      </c>
      <c r="G2998" t="s">
        <v>163</v>
      </c>
      <c r="H2998" t="s">
        <v>163</v>
      </c>
      <c r="I2998" t="s">
        <v>163</v>
      </c>
      <c r="J2998" t="s">
        <v>163</v>
      </c>
      <c r="K2998" t="s">
        <v>163</v>
      </c>
      <c r="L2998" t="s">
        <v>163</v>
      </c>
      <c r="M2998" t="s">
        <v>163</v>
      </c>
      <c r="N2998" t="s">
        <v>163</v>
      </c>
      <c r="O2998" t="s">
        <v>163</v>
      </c>
      <c r="P2998" t="s">
        <v>163</v>
      </c>
      <c r="Q2998" s="80" t="s">
        <v>163</v>
      </c>
      <c r="R2998" s="79"/>
      <c r="T2998" t="s">
        <v>163</v>
      </c>
      <c r="U2998" t="s">
        <v>163</v>
      </c>
      <c r="V2998" t="s">
        <v>163</v>
      </c>
    </row>
    <row r="2999" spans="2:22" x14ac:dyDescent="0.35">
      <c r="B2999" t="s">
        <v>163</v>
      </c>
      <c r="C2999" s="79" t="s">
        <v>163</v>
      </c>
      <c r="E2999" t="s">
        <v>163</v>
      </c>
      <c r="F2999" t="s">
        <v>163</v>
      </c>
      <c r="G2999" t="s">
        <v>163</v>
      </c>
      <c r="H2999" t="s">
        <v>163</v>
      </c>
      <c r="I2999" t="s">
        <v>163</v>
      </c>
      <c r="J2999" t="s">
        <v>163</v>
      </c>
      <c r="K2999" t="s">
        <v>163</v>
      </c>
      <c r="L2999" t="s">
        <v>163</v>
      </c>
      <c r="M2999" t="s">
        <v>163</v>
      </c>
      <c r="N2999" t="s">
        <v>163</v>
      </c>
      <c r="O2999" t="s">
        <v>163</v>
      </c>
      <c r="P2999" t="s">
        <v>163</v>
      </c>
      <c r="Q2999" s="80" t="s">
        <v>163</v>
      </c>
      <c r="R2999" s="79"/>
      <c r="T2999" t="s">
        <v>163</v>
      </c>
      <c r="U2999" t="s">
        <v>163</v>
      </c>
      <c r="V2999" t="s">
        <v>163</v>
      </c>
    </row>
    <row r="3000" spans="2:22" x14ac:dyDescent="0.35">
      <c r="B3000" t="s">
        <v>163</v>
      </c>
      <c r="C3000" s="79" t="s">
        <v>163</v>
      </c>
      <c r="E3000" t="s">
        <v>163</v>
      </c>
      <c r="F3000" t="s">
        <v>163</v>
      </c>
      <c r="G3000" t="s">
        <v>163</v>
      </c>
      <c r="H3000" t="s">
        <v>163</v>
      </c>
      <c r="I3000" t="s">
        <v>163</v>
      </c>
      <c r="J3000" t="s">
        <v>163</v>
      </c>
      <c r="K3000" t="s">
        <v>163</v>
      </c>
      <c r="L3000" t="s">
        <v>163</v>
      </c>
      <c r="M3000" t="s">
        <v>163</v>
      </c>
      <c r="N3000" t="s">
        <v>163</v>
      </c>
      <c r="O3000" t="s">
        <v>163</v>
      </c>
      <c r="P3000" t="s">
        <v>163</v>
      </c>
      <c r="Q3000" s="80" t="s">
        <v>163</v>
      </c>
      <c r="R3000" s="79"/>
      <c r="T3000" t="s">
        <v>163</v>
      </c>
      <c r="U3000" t="s">
        <v>163</v>
      </c>
      <c r="V3000" t="s">
        <v>163</v>
      </c>
    </row>
    <row r="3001" spans="2:22" x14ac:dyDescent="0.35">
      <c r="B3001" t="s">
        <v>163</v>
      </c>
      <c r="C3001" s="79" t="s">
        <v>163</v>
      </c>
      <c r="E3001" t="s">
        <v>163</v>
      </c>
      <c r="F3001" t="s">
        <v>163</v>
      </c>
      <c r="G3001" t="s">
        <v>163</v>
      </c>
      <c r="H3001" t="s">
        <v>163</v>
      </c>
      <c r="I3001" t="s">
        <v>163</v>
      </c>
      <c r="J3001" t="s">
        <v>163</v>
      </c>
      <c r="K3001" t="s">
        <v>163</v>
      </c>
      <c r="L3001" t="s">
        <v>163</v>
      </c>
      <c r="M3001" t="s">
        <v>163</v>
      </c>
      <c r="N3001" t="s">
        <v>163</v>
      </c>
      <c r="O3001" t="s">
        <v>163</v>
      </c>
      <c r="P3001" t="s">
        <v>163</v>
      </c>
      <c r="Q3001" s="80" t="s">
        <v>163</v>
      </c>
      <c r="R3001" s="79"/>
      <c r="T3001" t="s">
        <v>163</v>
      </c>
      <c r="U3001" t="s">
        <v>163</v>
      </c>
      <c r="V3001" t="s">
        <v>163</v>
      </c>
    </row>
    <row r="3002" spans="2:22" x14ac:dyDescent="0.35">
      <c r="B3002" t="s">
        <v>163</v>
      </c>
      <c r="C3002" s="79" t="s">
        <v>163</v>
      </c>
      <c r="E3002" t="s">
        <v>163</v>
      </c>
      <c r="F3002" t="s">
        <v>163</v>
      </c>
      <c r="G3002" t="s">
        <v>163</v>
      </c>
      <c r="H3002" t="s">
        <v>163</v>
      </c>
      <c r="I3002" t="s">
        <v>163</v>
      </c>
      <c r="J3002" t="s">
        <v>163</v>
      </c>
      <c r="K3002" t="s">
        <v>163</v>
      </c>
      <c r="L3002" t="s">
        <v>163</v>
      </c>
      <c r="M3002" t="s">
        <v>163</v>
      </c>
      <c r="N3002" t="s">
        <v>163</v>
      </c>
      <c r="O3002" t="s">
        <v>163</v>
      </c>
      <c r="P3002" t="s">
        <v>163</v>
      </c>
      <c r="Q3002" s="80" t="s">
        <v>163</v>
      </c>
      <c r="R3002" s="79"/>
      <c r="T3002" t="s">
        <v>163</v>
      </c>
      <c r="U3002" t="s">
        <v>163</v>
      </c>
      <c r="V3002" t="s">
        <v>163</v>
      </c>
    </row>
    <row r="3003" spans="2:22" x14ac:dyDescent="0.35">
      <c r="B3003" t="s">
        <v>163</v>
      </c>
      <c r="C3003" s="79" t="s">
        <v>163</v>
      </c>
      <c r="E3003" t="s">
        <v>163</v>
      </c>
      <c r="F3003" t="s">
        <v>163</v>
      </c>
      <c r="G3003" t="s">
        <v>163</v>
      </c>
      <c r="H3003" t="s">
        <v>163</v>
      </c>
      <c r="I3003" t="s">
        <v>163</v>
      </c>
      <c r="J3003" t="s">
        <v>163</v>
      </c>
      <c r="K3003" t="s">
        <v>163</v>
      </c>
      <c r="L3003" t="s">
        <v>163</v>
      </c>
      <c r="M3003" t="s">
        <v>163</v>
      </c>
      <c r="N3003" t="s">
        <v>163</v>
      </c>
      <c r="O3003" t="s">
        <v>163</v>
      </c>
      <c r="P3003" t="s">
        <v>163</v>
      </c>
      <c r="Q3003" s="80" t="s">
        <v>163</v>
      </c>
      <c r="R3003" s="79"/>
      <c r="T3003" t="s">
        <v>163</v>
      </c>
      <c r="U3003" t="s">
        <v>163</v>
      </c>
      <c r="V3003" t="s">
        <v>163</v>
      </c>
    </row>
    <row r="3004" spans="2:22" x14ac:dyDescent="0.35">
      <c r="B3004" t="s">
        <v>163</v>
      </c>
      <c r="C3004" s="79" t="s">
        <v>163</v>
      </c>
      <c r="E3004" t="s">
        <v>163</v>
      </c>
      <c r="F3004" t="s">
        <v>163</v>
      </c>
      <c r="G3004" t="s">
        <v>163</v>
      </c>
      <c r="H3004" t="s">
        <v>163</v>
      </c>
      <c r="I3004" t="s">
        <v>163</v>
      </c>
      <c r="J3004" t="s">
        <v>163</v>
      </c>
      <c r="K3004" t="s">
        <v>163</v>
      </c>
      <c r="L3004" t="s">
        <v>163</v>
      </c>
      <c r="M3004" t="s">
        <v>163</v>
      </c>
      <c r="N3004" t="s">
        <v>163</v>
      </c>
      <c r="O3004" t="s">
        <v>163</v>
      </c>
      <c r="P3004" t="s">
        <v>163</v>
      </c>
      <c r="Q3004" s="80" t="s">
        <v>163</v>
      </c>
      <c r="R3004" s="79"/>
      <c r="T3004" t="s">
        <v>163</v>
      </c>
      <c r="U3004" t="s">
        <v>163</v>
      </c>
      <c r="V3004" t="s">
        <v>163</v>
      </c>
    </row>
    <row r="3005" spans="2:22" x14ac:dyDescent="0.35">
      <c r="B3005" t="s">
        <v>163</v>
      </c>
      <c r="C3005" s="79" t="s">
        <v>163</v>
      </c>
      <c r="E3005" t="s">
        <v>163</v>
      </c>
      <c r="F3005" t="s">
        <v>163</v>
      </c>
      <c r="G3005" t="s">
        <v>163</v>
      </c>
      <c r="H3005" t="s">
        <v>163</v>
      </c>
      <c r="I3005" t="s">
        <v>163</v>
      </c>
      <c r="J3005" t="s">
        <v>163</v>
      </c>
      <c r="K3005" t="s">
        <v>163</v>
      </c>
      <c r="L3005" t="s">
        <v>163</v>
      </c>
      <c r="M3005" t="s">
        <v>163</v>
      </c>
      <c r="N3005" t="s">
        <v>163</v>
      </c>
      <c r="O3005" t="s">
        <v>163</v>
      </c>
      <c r="P3005" t="s">
        <v>163</v>
      </c>
      <c r="Q3005" s="80" t="s">
        <v>163</v>
      </c>
      <c r="R3005" s="79"/>
      <c r="T3005" t="s">
        <v>163</v>
      </c>
      <c r="U3005" t="s">
        <v>163</v>
      </c>
      <c r="V3005" t="s">
        <v>163</v>
      </c>
    </row>
    <row r="3006" spans="2:22" x14ac:dyDescent="0.35">
      <c r="B3006" t="s">
        <v>163</v>
      </c>
      <c r="C3006" s="79" t="s">
        <v>163</v>
      </c>
      <c r="E3006" t="s">
        <v>163</v>
      </c>
      <c r="F3006" t="s">
        <v>163</v>
      </c>
      <c r="G3006" t="s">
        <v>163</v>
      </c>
      <c r="H3006" t="s">
        <v>163</v>
      </c>
      <c r="I3006" t="s">
        <v>163</v>
      </c>
      <c r="J3006" t="s">
        <v>163</v>
      </c>
      <c r="K3006" t="s">
        <v>163</v>
      </c>
      <c r="L3006" t="s">
        <v>163</v>
      </c>
      <c r="M3006" t="s">
        <v>163</v>
      </c>
      <c r="N3006" t="s">
        <v>163</v>
      </c>
      <c r="O3006" t="s">
        <v>163</v>
      </c>
      <c r="P3006" t="s">
        <v>163</v>
      </c>
      <c r="Q3006" s="80" t="s">
        <v>163</v>
      </c>
      <c r="R3006" s="79"/>
      <c r="T3006" t="s">
        <v>163</v>
      </c>
      <c r="U3006" t="s">
        <v>163</v>
      </c>
      <c r="V3006" t="s">
        <v>163</v>
      </c>
    </row>
    <row r="3007" spans="2:22" x14ac:dyDescent="0.35">
      <c r="B3007" t="s">
        <v>163</v>
      </c>
      <c r="C3007" s="79" t="s">
        <v>163</v>
      </c>
      <c r="E3007" t="s">
        <v>163</v>
      </c>
      <c r="F3007" t="s">
        <v>163</v>
      </c>
      <c r="G3007" t="s">
        <v>163</v>
      </c>
      <c r="H3007" t="s">
        <v>163</v>
      </c>
      <c r="I3007" t="s">
        <v>163</v>
      </c>
      <c r="J3007" t="s">
        <v>163</v>
      </c>
      <c r="K3007" t="s">
        <v>163</v>
      </c>
      <c r="L3007" t="s">
        <v>163</v>
      </c>
      <c r="M3007" t="s">
        <v>163</v>
      </c>
      <c r="N3007" t="s">
        <v>163</v>
      </c>
      <c r="O3007" t="s">
        <v>163</v>
      </c>
      <c r="P3007" t="s">
        <v>163</v>
      </c>
      <c r="Q3007" s="80" t="s">
        <v>163</v>
      </c>
      <c r="R3007" s="79"/>
      <c r="T3007" t="s">
        <v>163</v>
      </c>
      <c r="U3007" t="s">
        <v>163</v>
      </c>
      <c r="V3007" t="s">
        <v>163</v>
      </c>
    </row>
    <row r="3008" spans="2:22" x14ac:dyDescent="0.35">
      <c r="B3008" t="s">
        <v>163</v>
      </c>
      <c r="C3008" s="79" t="s">
        <v>163</v>
      </c>
      <c r="E3008" t="s">
        <v>163</v>
      </c>
      <c r="F3008" t="s">
        <v>163</v>
      </c>
      <c r="G3008" t="s">
        <v>163</v>
      </c>
      <c r="H3008" t="s">
        <v>163</v>
      </c>
      <c r="I3008" t="s">
        <v>163</v>
      </c>
      <c r="J3008" t="s">
        <v>163</v>
      </c>
      <c r="K3008" t="s">
        <v>163</v>
      </c>
      <c r="L3008" t="s">
        <v>163</v>
      </c>
      <c r="M3008" t="s">
        <v>163</v>
      </c>
      <c r="N3008" t="s">
        <v>163</v>
      </c>
      <c r="O3008" t="s">
        <v>163</v>
      </c>
      <c r="P3008" t="s">
        <v>163</v>
      </c>
      <c r="Q3008" s="80" t="s">
        <v>163</v>
      </c>
      <c r="R3008" s="79"/>
      <c r="T3008" t="s">
        <v>163</v>
      </c>
      <c r="U3008" t="s">
        <v>163</v>
      </c>
      <c r="V3008" t="s">
        <v>163</v>
      </c>
    </row>
    <row r="3009" spans="2:22" x14ac:dyDescent="0.35">
      <c r="B3009" t="s">
        <v>163</v>
      </c>
      <c r="C3009" s="79" t="s">
        <v>163</v>
      </c>
      <c r="E3009" t="s">
        <v>163</v>
      </c>
      <c r="F3009" t="s">
        <v>163</v>
      </c>
      <c r="G3009" t="s">
        <v>163</v>
      </c>
      <c r="H3009" t="s">
        <v>163</v>
      </c>
      <c r="I3009" t="s">
        <v>163</v>
      </c>
      <c r="J3009" t="s">
        <v>163</v>
      </c>
      <c r="K3009" t="s">
        <v>163</v>
      </c>
      <c r="L3009" t="s">
        <v>163</v>
      </c>
      <c r="M3009" t="s">
        <v>163</v>
      </c>
      <c r="N3009" t="s">
        <v>163</v>
      </c>
      <c r="O3009" t="s">
        <v>163</v>
      </c>
      <c r="P3009" t="s">
        <v>163</v>
      </c>
      <c r="Q3009" s="80" t="s">
        <v>163</v>
      </c>
      <c r="R3009" s="79"/>
      <c r="T3009" t="s">
        <v>163</v>
      </c>
      <c r="U3009" t="s">
        <v>163</v>
      </c>
      <c r="V3009" t="s">
        <v>163</v>
      </c>
    </row>
    <row r="3010" spans="2:22" x14ac:dyDescent="0.35">
      <c r="B3010" t="s">
        <v>163</v>
      </c>
      <c r="C3010" s="79" t="s">
        <v>163</v>
      </c>
      <c r="E3010" t="s">
        <v>163</v>
      </c>
      <c r="F3010" t="s">
        <v>163</v>
      </c>
      <c r="G3010" t="s">
        <v>163</v>
      </c>
      <c r="H3010" t="s">
        <v>163</v>
      </c>
      <c r="I3010" t="s">
        <v>163</v>
      </c>
      <c r="J3010" t="s">
        <v>163</v>
      </c>
      <c r="K3010" t="s">
        <v>163</v>
      </c>
      <c r="L3010" t="s">
        <v>163</v>
      </c>
      <c r="M3010" t="s">
        <v>163</v>
      </c>
      <c r="N3010" t="s">
        <v>163</v>
      </c>
      <c r="O3010" t="s">
        <v>163</v>
      </c>
      <c r="P3010" t="s">
        <v>163</v>
      </c>
      <c r="Q3010" s="80" t="s">
        <v>163</v>
      </c>
      <c r="R3010" s="79"/>
      <c r="T3010" t="s">
        <v>163</v>
      </c>
      <c r="U3010" t="s">
        <v>163</v>
      </c>
      <c r="V3010" t="s">
        <v>163</v>
      </c>
    </row>
    <row r="3011" spans="2:22" x14ac:dyDescent="0.35">
      <c r="B3011" t="s">
        <v>163</v>
      </c>
      <c r="C3011" s="79" t="s">
        <v>163</v>
      </c>
      <c r="E3011" t="s">
        <v>163</v>
      </c>
      <c r="F3011" t="s">
        <v>163</v>
      </c>
      <c r="G3011" t="s">
        <v>163</v>
      </c>
      <c r="H3011" t="s">
        <v>163</v>
      </c>
      <c r="I3011" t="s">
        <v>163</v>
      </c>
      <c r="J3011" t="s">
        <v>163</v>
      </c>
      <c r="K3011" t="s">
        <v>163</v>
      </c>
      <c r="L3011" t="s">
        <v>163</v>
      </c>
      <c r="M3011" t="s">
        <v>163</v>
      </c>
      <c r="N3011" t="s">
        <v>163</v>
      </c>
      <c r="O3011" t="s">
        <v>163</v>
      </c>
      <c r="P3011" t="s">
        <v>163</v>
      </c>
      <c r="Q3011" s="80" t="s">
        <v>163</v>
      </c>
      <c r="R3011" s="79"/>
      <c r="T3011" t="s">
        <v>163</v>
      </c>
      <c r="U3011" t="s">
        <v>163</v>
      </c>
      <c r="V3011" t="s">
        <v>163</v>
      </c>
    </row>
    <row r="3012" spans="2:22" x14ac:dyDescent="0.35">
      <c r="B3012" t="s">
        <v>163</v>
      </c>
      <c r="C3012" s="79" t="s">
        <v>163</v>
      </c>
      <c r="E3012" t="s">
        <v>163</v>
      </c>
      <c r="F3012" t="s">
        <v>163</v>
      </c>
      <c r="G3012" t="s">
        <v>163</v>
      </c>
      <c r="H3012" t="s">
        <v>163</v>
      </c>
      <c r="I3012" t="s">
        <v>163</v>
      </c>
      <c r="J3012" t="s">
        <v>163</v>
      </c>
      <c r="K3012" t="s">
        <v>163</v>
      </c>
      <c r="L3012" t="s">
        <v>163</v>
      </c>
      <c r="M3012" t="s">
        <v>163</v>
      </c>
      <c r="N3012" t="s">
        <v>163</v>
      </c>
      <c r="O3012" t="s">
        <v>163</v>
      </c>
      <c r="P3012" t="s">
        <v>163</v>
      </c>
      <c r="Q3012" s="80" t="s">
        <v>163</v>
      </c>
      <c r="R3012" s="79"/>
      <c r="T3012" t="s">
        <v>163</v>
      </c>
      <c r="U3012" t="s">
        <v>163</v>
      </c>
      <c r="V3012" t="s">
        <v>163</v>
      </c>
    </row>
    <row r="3013" spans="2:22" x14ac:dyDescent="0.35">
      <c r="B3013" t="s">
        <v>163</v>
      </c>
      <c r="C3013" s="79" t="s">
        <v>163</v>
      </c>
      <c r="E3013" t="s">
        <v>163</v>
      </c>
      <c r="F3013" t="s">
        <v>163</v>
      </c>
      <c r="G3013" t="s">
        <v>163</v>
      </c>
      <c r="H3013" t="s">
        <v>163</v>
      </c>
      <c r="I3013" t="s">
        <v>163</v>
      </c>
      <c r="J3013" t="s">
        <v>163</v>
      </c>
      <c r="K3013" t="s">
        <v>163</v>
      </c>
      <c r="L3013" t="s">
        <v>163</v>
      </c>
      <c r="M3013" t="s">
        <v>163</v>
      </c>
      <c r="N3013" t="s">
        <v>163</v>
      </c>
      <c r="O3013" t="s">
        <v>163</v>
      </c>
      <c r="P3013" t="s">
        <v>163</v>
      </c>
      <c r="Q3013" s="80" t="s">
        <v>163</v>
      </c>
      <c r="R3013" s="79"/>
      <c r="T3013" t="s">
        <v>163</v>
      </c>
      <c r="U3013" t="s">
        <v>163</v>
      </c>
      <c r="V3013" t="s">
        <v>163</v>
      </c>
    </row>
    <row r="3014" spans="2:22" x14ac:dyDescent="0.35">
      <c r="B3014" t="s">
        <v>163</v>
      </c>
      <c r="C3014" s="79" t="s">
        <v>163</v>
      </c>
      <c r="E3014" t="s">
        <v>163</v>
      </c>
      <c r="F3014" t="s">
        <v>163</v>
      </c>
      <c r="G3014" t="s">
        <v>163</v>
      </c>
      <c r="H3014" t="s">
        <v>163</v>
      </c>
      <c r="I3014" t="s">
        <v>163</v>
      </c>
      <c r="J3014" t="s">
        <v>163</v>
      </c>
      <c r="K3014" t="s">
        <v>163</v>
      </c>
      <c r="L3014" t="s">
        <v>163</v>
      </c>
      <c r="M3014" t="s">
        <v>163</v>
      </c>
      <c r="N3014" t="s">
        <v>163</v>
      </c>
      <c r="O3014" t="s">
        <v>163</v>
      </c>
      <c r="P3014" t="s">
        <v>163</v>
      </c>
      <c r="Q3014" s="80" t="s">
        <v>163</v>
      </c>
      <c r="R3014" s="79"/>
      <c r="T3014" t="s">
        <v>163</v>
      </c>
      <c r="U3014" t="s">
        <v>163</v>
      </c>
      <c r="V3014" t="s">
        <v>163</v>
      </c>
    </row>
    <row r="3015" spans="2:22" x14ac:dyDescent="0.35">
      <c r="B3015" t="s">
        <v>163</v>
      </c>
      <c r="C3015" s="79" t="s">
        <v>163</v>
      </c>
      <c r="E3015" t="s">
        <v>163</v>
      </c>
      <c r="F3015" t="s">
        <v>163</v>
      </c>
      <c r="G3015" t="s">
        <v>163</v>
      </c>
      <c r="H3015" t="s">
        <v>163</v>
      </c>
      <c r="I3015" t="s">
        <v>163</v>
      </c>
      <c r="J3015" t="s">
        <v>163</v>
      </c>
      <c r="K3015" t="s">
        <v>163</v>
      </c>
      <c r="L3015" t="s">
        <v>163</v>
      </c>
      <c r="M3015" t="s">
        <v>163</v>
      </c>
      <c r="N3015" t="s">
        <v>163</v>
      </c>
      <c r="O3015" t="s">
        <v>163</v>
      </c>
      <c r="P3015" t="s">
        <v>163</v>
      </c>
      <c r="Q3015" s="80" t="s">
        <v>163</v>
      </c>
      <c r="R3015" s="79"/>
      <c r="T3015" t="s">
        <v>163</v>
      </c>
      <c r="U3015" t="s">
        <v>163</v>
      </c>
      <c r="V3015" t="s">
        <v>163</v>
      </c>
    </row>
    <row r="3016" spans="2:22" x14ac:dyDescent="0.35">
      <c r="B3016" t="s">
        <v>163</v>
      </c>
      <c r="C3016" s="79" t="s">
        <v>163</v>
      </c>
      <c r="E3016" t="s">
        <v>163</v>
      </c>
      <c r="F3016" t="s">
        <v>163</v>
      </c>
      <c r="G3016" t="s">
        <v>163</v>
      </c>
      <c r="H3016" t="s">
        <v>163</v>
      </c>
      <c r="I3016" t="s">
        <v>163</v>
      </c>
      <c r="J3016" t="s">
        <v>163</v>
      </c>
      <c r="K3016" t="s">
        <v>163</v>
      </c>
      <c r="L3016" t="s">
        <v>163</v>
      </c>
      <c r="M3016" t="s">
        <v>163</v>
      </c>
      <c r="N3016" t="s">
        <v>163</v>
      </c>
      <c r="O3016" t="s">
        <v>163</v>
      </c>
      <c r="P3016" t="s">
        <v>163</v>
      </c>
      <c r="Q3016" s="80" t="s">
        <v>163</v>
      </c>
      <c r="R3016" s="79"/>
      <c r="T3016" t="s">
        <v>163</v>
      </c>
      <c r="U3016" t="s">
        <v>163</v>
      </c>
      <c r="V3016" t="s">
        <v>163</v>
      </c>
    </row>
    <row r="3017" spans="2:22" x14ac:dyDescent="0.35">
      <c r="B3017" t="s">
        <v>163</v>
      </c>
      <c r="C3017" s="79" t="s">
        <v>163</v>
      </c>
      <c r="E3017" t="s">
        <v>163</v>
      </c>
      <c r="F3017" t="s">
        <v>163</v>
      </c>
      <c r="G3017" t="s">
        <v>163</v>
      </c>
      <c r="H3017" t="s">
        <v>163</v>
      </c>
      <c r="I3017" t="s">
        <v>163</v>
      </c>
      <c r="J3017" t="s">
        <v>163</v>
      </c>
      <c r="K3017" t="s">
        <v>163</v>
      </c>
      <c r="L3017" t="s">
        <v>163</v>
      </c>
      <c r="M3017" t="s">
        <v>163</v>
      </c>
      <c r="N3017" t="s">
        <v>163</v>
      </c>
      <c r="O3017" t="s">
        <v>163</v>
      </c>
      <c r="P3017" t="s">
        <v>163</v>
      </c>
      <c r="Q3017" s="80" t="s">
        <v>163</v>
      </c>
      <c r="R3017" s="79"/>
      <c r="T3017" t="s">
        <v>163</v>
      </c>
      <c r="U3017" t="s">
        <v>163</v>
      </c>
      <c r="V3017" t="s">
        <v>163</v>
      </c>
    </row>
    <row r="3018" spans="2:22" x14ac:dyDescent="0.35">
      <c r="B3018" t="s">
        <v>163</v>
      </c>
      <c r="C3018" s="79" t="s">
        <v>163</v>
      </c>
      <c r="E3018" t="s">
        <v>163</v>
      </c>
      <c r="F3018" t="s">
        <v>163</v>
      </c>
      <c r="G3018" t="s">
        <v>163</v>
      </c>
      <c r="H3018" t="s">
        <v>163</v>
      </c>
      <c r="I3018" t="s">
        <v>163</v>
      </c>
      <c r="J3018" t="s">
        <v>163</v>
      </c>
      <c r="K3018" t="s">
        <v>163</v>
      </c>
      <c r="L3018" t="s">
        <v>163</v>
      </c>
      <c r="M3018" t="s">
        <v>163</v>
      </c>
      <c r="N3018" t="s">
        <v>163</v>
      </c>
      <c r="O3018" t="s">
        <v>163</v>
      </c>
      <c r="P3018" t="s">
        <v>163</v>
      </c>
      <c r="Q3018" s="80" t="s">
        <v>163</v>
      </c>
      <c r="R3018" s="79"/>
      <c r="T3018" t="s">
        <v>163</v>
      </c>
      <c r="U3018" t="s">
        <v>163</v>
      </c>
      <c r="V3018" t="s">
        <v>163</v>
      </c>
    </row>
    <row r="3019" spans="2:22" x14ac:dyDescent="0.35">
      <c r="B3019" t="s">
        <v>163</v>
      </c>
      <c r="C3019" s="79" t="s">
        <v>163</v>
      </c>
      <c r="E3019" t="s">
        <v>163</v>
      </c>
      <c r="F3019" t="s">
        <v>163</v>
      </c>
      <c r="G3019" t="s">
        <v>163</v>
      </c>
      <c r="H3019" t="s">
        <v>163</v>
      </c>
      <c r="I3019" t="s">
        <v>163</v>
      </c>
      <c r="J3019" t="s">
        <v>163</v>
      </c>
      <c r="K3019" t="s">
        <v>163</v>
      </c>
      <c r="L3019" t="s">
        <v>163</v>
      </c>
      <c r="M3019" t="s">
        <v>163</v>
      </c>
      <c r="N3019" t="s">
        <v>163</v>
      </c>
      <c r="O3019" t="s">
        <v>163</v>
      </c>
      <c r="P3019" t="s">
        <v>163</v>
      </c>
      <c r="Q3019" s="80" t="s">
        <v>163</v>
      </c>
      <c r="R3019" s="79"/>
      <c r="T3019" t="s">
        <v>163</v>
      </c>
      <c r="U3019" t="s">
        <v>163</v>
      </c>
      <c r="V3019" t="s">
        <v>163</v>
      </c>
    </row>
    <row r="3020" spans="2:22" x14ac:dyDescent="0.35">
      <c r="B3020" t="s">
        <v>163</v>
      </c>
      <c r="C3020" s="79" t="s">
        <v>163</v>
      </c>
      <c r="E3020" t="s">
        <v>163</v>
      </c>
      <c r="F3020" t="s">
        <v>163</v>
      </c>
      <c r="G3020" t="s">
        <v>163</v>
      </c>
      <c r="H3020" t="s">
        <v>163</v>
      </c>
      <c r="I3020" t="s">
        <v>163</v>
      </c>
      <c r="J3020" t="s">
        <v>163</v>
      </c>
      <c r="K3020" t="s">
        <v>163</v>
      </c>
      <c r="L3020" t="s">
        <v>163</v>
      </c>
      <c r="M3020" t="s">
        <v>163</v>
      </c>
      <c r="N3020" t="s">
        <v>163</v>
      </c>
      <c r="O3020" t="s">
        <v>163</v>
      </c>
      <c r="P3020" t="s">
        <v>163</v>
      </c>
      <c r="Q3020" s="80" t="s">
        <v>163</v>
      </c>
      <c r="R3020" s="79"/>
      <c r="T3020" t="s">
        <v>163</v>
      </c>
      <c r="U3020" t="s">
        <v>163</v>
      </c>
      <c r="V3020" t="s">
        <v>163</v>
      </c>
    </row>
    <row r="3021" spans="2:22" x14ac:dyDescent="0.35">
      <c r="B3021" t="s">
        <v>163</v>
      </c>
      <c r="C3021" s="79" t="s">
        <v>163</v>
      </c>
      <c r="E3021" t="s">
        <v>163</v>
      </c>
      <c r="F3021" t="s">
        <v>163</v>
      </c>
      <c r="G3021" t="s">
        <v>163</v>
      </c>
      <c r="H3021" t="s">
        <v>163</v>
      </c>
      <c r="I3021" t="s">
        <v>163</v>
      </c>
      <c r="J3021" t="s">
        <v>163</v>
      </c>
      <c r="K3021" t="s">
        <v>163</v>
      </c>
      <c r="L3021" t="s">
        <v>163</v>
      </c>
      <c r="M3021" t="s">
        <v>163</v>
      </c>
      <c r="N3021" t="s">
        <v>163</v>
      </c>
      <c r="O3021" t="s">
        <v>163</v>
      </c>
      <c r="P3021" t="s">
        <v>163</v>
      </c>
      <c r="Q3021" s="80" t="s">
        <v>163</v>
      </c>
      <c r="R3021" s="79"/>
      <c r="T3021" t="s">
        <v>163</v>
      </c>
      <c r="U3021" t="s">
        <v>163</v>
      </c>
      <c r="V3021" t="s">
        <v>163</v>
      </c>
    </row>
    <row r="3022" spans="2:22" x14ac:dyDescent="0.35">
      <c r="B3022" t="s">
        <v>163</v>
      </c>
      <c r="C3022" s="79" t="s">
        <v>163</v>
      </c>
      <c r="E3022" t="s">
        <v>163</v>
      </c>
      <c r="F3022" t="s">
        <v>163</v>
      </c>
      <c r="G3022" t="s">
        <v>163</v>
      </c>
      <c r="H3022" t="s">
        <v>163</v>
      </c>
      <c r="I3022" t="s">
        <v>163</v>
      </c>
      <c r="J3022" t="s">
        <v>163</v>
      </c>
      <c r="K3022" t="s">
        <v>163</v>
      </c>
      <c r="L3022" t="s">
        <v>163</v>
      </c>
      <c r="M3022" t="s">
        <v>163</v>
      </c>
      <c r="N3022" t="s">
        <v>163</v>
      </c>
      <c r="O3022" t="s">
        <v>163</v>
      </c>
      <c r="P3022" t="s">
        <v>163</v>
      </c>
      <c r="Q3022" s="80" t="s">
        <v>163</v>
      </c>
      <c r="R3022" s="79"/>
      <c r="T3022" t="s">
        <v>163</v>
      </c>
      <c r="U3022" t="s">
        <v>163</v>
      </c>
      <c r="V3022" t="s">
        <v>163</v>
      </c>
    </row>
    <row r="3023" spans="2:22" x14ac:dyDescent="0.35">
      <c r="B3023" t="s">
        <v>163</v>
      </c>
      <c r="C3023" s="79" t="s">
        <v>163</v>
      </c>
      <c r="E3023" t="s">
        <v>163</v>
      </c>
      <c r="F3023" t="s">
        <v>163</v>
      </c>
      <c r="G3023" t="s">
        <v>163</v>
      </c>
      <c r="H3023" t="s">
        <v>163</v>
      </c>
      <c r="I3023" t="s">
        <v>163</v>
      </c>
      <c r="J3023" t="s">
        <v>163</v>
      </c>
      <c r="K3023" t="s">
        <v>163</v>
      </c>
      <c r="L3023" t="s">
        <v>163</v>
      </c>
      <c r="M3023" t="s">
        <v>163</v>
      </c>
      <c r="N3023" t="s">
        <v>163</v>
      </c>
      <c r="O3023" t="s">
        <v>163</v>
      </c>
      <c r="P3023" t="s">
        <v>163</v>
      </c>
      <c r="Q3023" s="80" t="s">
        <v>163</v>
      </c>
      <c r="R3023" s="79"/>
      <c r="T3023" t="s">
        <v>163</v>
      </c>
      <c r="U3023" t="s">
        <v>163</v>
      </c>
      <c r="V3023" t="s">
        <v>163</v>
      </c>
    </row>
    <row r="3024" spans="2:22" x14ac:dyDescent="0.35">
      <c r="B3024" t="s">
        <v>163</v>
      </c>
      <c r="C3024" s="79" t="s">
        <v>163</v>
      </c>
      <c r="E3024" t="s">
        <v>163</v>
      </c>
      <c r="F3024" t="s">
        <v>163</v>
      </c>
      <c r="G3024" t="s">
        <v>163</v>
      </c>
      <c r="H3024" t="s">
        <v>163</v>
      </c>
      <c r="I3024" t="s">
        <v>163</v>
      </c>
      <c r="J3024" t="s">
        <v>163</v>
      </c>
      <c r="K3024" t="s">
        <v>163</v>
      </c>
      <c r="L3024" t="s">
        <v>163</v>
      </c>
      <c r="M3024" t="s">
        <v>163</v>
      </c>
      <c r="N3024" t="s">
        <v>163</v>
      </c>
      <c r="O3024" t="s">
        <v>163</v>
      </c>
      <c r="P3024" t="s">
        <v>163</v>
      </c>
      <c r="Q3024" s="80" t="s">
        <v>163</v>
      </c>
      <c r="R3024" s="79"/>
      <c r="T3024" t="s">
        <v>163</v>
      </c>
      <c r="U3024" t="s">
        <v>163</v>
      </c>
      <c r="V3024" t="s">
        <v>163</v>
      </c>
    </row>
    <row r="3025" spans="2:22" x14ac:dyDescent="0.35">
      <c r="B3025" t="s">
        <v>163</v>
      </c>
      <c r="C3025" s="79" t="s">
        <v>163</v>
      </c>
      <c r="E3025" t="s">
        <v>163</v>
      </c>
      <c r="F3025" t="s">
        <v>163</v>
      </c>
      <c r="G3025" t="s">
        <v>163</v>
      </c>
      <c r="H3025" t="s">
        <v>163</v>
      </c>
      <c r="I3025" t="s">
        <v>163</v>
      </c>
      <c r="J3025" t="s">
        <v>163</v>
      </c>
      <c r="K3025" t="s">
        <v>163</v>
      </c>
      <c r="L3025" t="s">
        <v>163</v>
      </c>
      <c r="M3025" t="s">
        <v>163</v>
      </c>
      <c r="N3025" t="s">
        <v>163</v>
      </c>
      <c r="O3025" t="s">
        <v>163</v>
      </c>
      <c r="P3025" t="s">
        <v>163</v>
      </c>
      <c r="Q3025" s="80" t="s">
        <v>163</v>
      </c>
      <c r="R3025" s="79"/>
      <c r="T3025" t="s">
        <v>163</v>
      </c>
      <c r="U3025" t="s">
        <v>163</v>
      </c>
      <c r="V3025" t="s">
        <v>163</v>
      </c>
    </row>
    <row r="3026" spans="2:22" x14ac:dyDescent="0.35">
      <c r="B3026" t="s">
        <v>163</v>
      </c>
      <c r="C3026" s="79" t="s">
        <v>163</v>
      </c>
      <c r="E3026" t="s">
        <v>163</v>
      </c>
      <c r="F3026" t="s">
        <v>163</v>
      </c>
      <c r="G3026" t="s">
        <v>163</v>
      </c>
      <c r="H3026" t="s">
        <v>163</v>
      </c>
      <c r="I3026" t="s">
        <v>163</v>
      </c>
      <c r="J3026" t="s">
        <v>163</v>
      </c>
      <c r="K3026" t="s">
        <v>163</v>
      </c>
      <c r="L3026" t="s">
        <v>163</v>
      </c>
      <c r="M3026" t="s">
        <v>163</v>
      </c>
      <c r="N3026" t="s">
        <v>163</v>
      </c>
      <c r="O3026" t="s">
        <v>163</v>
      </c>
      <c r="P3026" t="s">
        <v>163</v>
      </c>
      <c r="Q3026" s="80" t="s">
        <v>163</v>
      </c>
      <c r="R3026" s="79"/>
      <c r="T3026" t="s">
        <v>163</v>
      </c>
      <c r="U3026" t="s">
        <v>163</v>
      </c>
      <c r="V3026" t="s">
        <v>163</v>
      </c>
    </row>
    <row r="3027" spans="2:22" x14ac:dyDescent="0.35">
      <c r="B3027" t="s">
        <v>163</v>
      </c>
      <c r="C3027" s="79" t="s">
        <v>163</v>
      </c>
      <c r="E3027" t="s">
        <v>163</v>
      </c>
      <c r="F3027" t="s">
        <v>163</v>
      </c>
      <c r="G3027" t="s">
        <v>163</v>
      </c>
      <c r="H3027" t="s">
        <v>163</v>
      </c>
      <c r="I3027" t="s">
        <v>163</v>
      </c>
      <c r="J3027" t="s">
        <v>163</v>
      </c>
      <c r="K3027" t="s">
        <v>163</v>
      </c>
      <c r="L3027" t="s">
        <v>163</v>
      </c>
      <c r="M3027" t="s">
        <v>163</v>
      </c>
      <c r="N3027" t="s">
        <v>163</v>
      </c>
      <c r="O3027" t="s">
        <v>163</v>
      </c>
      <c r="P3027" t="s">
        <v>163</v>
      </c>
      <c r="Q3027" s="80" t="s">
        <v>163</v>
      </c>
      <c r="R3027" s="79"/>
      <c r="T3027" t="s">
        <v>163</v>
      </c>
      <c r="U3027" t="s">
        <v>163</v>
      </c>
      <c r="V3027" t="s">
        <v>163</v>
      </c>
    </row>
    <row r="3028" spans="2:22" x14ac:dyDescent="0.35">
      <c r="B3028" t="s">
        <v>163</v>
      </c>
      <c r="C3028" s="79" t="s">
        <v>163</v>
      </c>
      <c r="E3028" t="s">
        <v>163</v>
      </c>
      <c r="F3028" t="s">
        <v>163</v>
      </c>
      <c r="G3028" t="s">
        <v>163</v>
      </c>
      <c r="H3028" t="s">
        <v>163</v>
      </c>
      <c r="I3028" t="s">
        <v>163</v>
      </c>
      <c r="J3028" t="s">
        <v>163</v>
      </c>
      <c r="K3028" t="s">
        <v>163</v>
      </c>
      <c r="L3028" t="s">
        <v>163</v>
      </c>
      <c r="M3028" t="s">
        <v>163</v>
      </c>
      <c r="N3028" t="s">
        <v>163</v>
      </c>
      <c r="O3028" t="s">
        <v>163</v>
      </c>
      <c r="P3028" t="s">
        <v>163</v>
      </c>
      <c r="Q3028" s="80" t="s">
        <v>163</v>
      </c>
      <c r="R3028" s="79"/>
      <c r="T3028" t="s">
        <v>163</v>
      </c>
      <c r="U3028" t="s">
        <v>163</v>
      </c>
      <c r="V3028" t="s">
        <v>163</v>
      </c>
    </row>
    <row r="3029" spans="2:22" x14ac:dyDescent="0.35">
      <c r="B3029" t="s">
        <v>163</v>
      </c>
      <c r="C3029" s="79" t="s">
        <v>163</v>
      </c>
      <c r="E3029" t="s">
        <v>163</v>
      </c>
      <c r="F3029" t="s">
        <v>163</v>
      </c>
      <c r="G3029" t="s">
        <v>163</v>
      </c>
      <c r="H3029" t="s">
        <v>163</v>
      </c>
      <c r="I3029" t="s">
        <v>163</v>
      </c>
      <c r="J3029" t="s">
        <v>163</v>
      </c>
      <c r="K3029" t="s">
        <v>163</v>
      </c>
      <c r="L3029" t="s">
        <v>163</v>
      </c>
      <c r="M3029" t="s">
        <v>163</v>
      </c>
      <c r="N3029" t="s">
        <v>163</v>
      </c>
      <c r="O3029" t="s">
        <v>163</v>
      </c>
      <c r="P3029" t="s">
        <v>163</v>
      </c>
      <c r="Q3029" s="80" t="s">
        <v>163</v>
      </c>
      <c r="R3029" s="79"/>
      <c r="T3029" t="s">
        <v>163</v>
      </c>
      <c r="U3029" t="s">
        <v>163</v>
      </c>
      <c r="V3029" t="s">
        <v>163</v>
      </c>
    </row>
    <row r="3030" spans="2:22" x14ac:dyDescent="0.35">
      <c r="B3030" t="s">
        <v>163</v>
      </c>
      <c r="C3030" s="79" t="s">
        <v>163</v>
      </c>
      <c r="E3030" t="s">
        <v>163</v>
      </c>
      <c r="F3030" t="s">
        <v>163</v>
      </c>
      <c r="G3030" t="s">
        <v>163</v>
      </c>
      <c r="H3030" t="s">
        <v>163</v>
      </c>
      <c r="I3030" t="s">
        <v>163</v>
      </c>
      <c r="J3030" t="s">
        <v>163</v>
      </c>
      <c r="K3030" t="s">
        <v>163</v>
      </c>
      <c r="L3030" t="s">
        <v>163</v>
      </c>
      <c r="M3030" t="s">
        <v>163</v>
      </c>
      <c r="N3030" t="s">
        <v>163</v>
      </c>
      <c r="O3030" t="s">
        <v>163</v>
      </c>
      <c r="P3030" t="s">
        <v>163</v>
      </c>
      <c r="Q3030" s="80" t="s">
        <v>163</v>
      </c>
      <c r="R3030" s="79"/>
      <c r="T3030" t="s">
        <v>163</v>
      </c>
      <c r="U3030" t="s">
        <v>163</v>
      </c>
      <c r="V3030" t="s">
        <v>163</v>
      </c>
    </row>
    <row r="3031" spans="2:22" x14ac:dyDescent="0.35">
      <c r="B3031" t="s">
        <v>163</v>
      </c>
      <c r="C3031" s="79" t="s">
        <v>163</v>
      </c>
      <c r="E3031" t="s">
        <v>163</v>
      </c>
      <c r="F3031" t="s">
        <v>163</v>
      </c>
      <c r="G3031" t="s">
        <v>163</v>
      </c>
      <c r="H3031" t="s">
        <v>163</v>
      </c>
      <c r="I3031" t="s">
        <v>163</v>
      </c>
      <c r="J3031" t="s">
        <v>163</v>
      </c>
      <c r="K3031" t="s">
        <v>163</v>
      </c>
      <c r="L3031" t="s">
        <v>163</v>
      </c>
      <c r="M3031" t="s">
        <v>163</v>
      </c>
      <c r="N3031" t="s">
        <v>163</v>
      </c>
      <c r="O3031" t="s">
        <v>163</v>
      </c>
      <c r="P3031" t="s">
        <v>163</v>
      </c>
      <c r="Q3031" s="80" t="s">
        <v>163</v>
      </c>
      <c r="R3031" s="79"/>
      <c r="T3031" t="s">
        <v>163</v>
      </c>
      <c r="U3031" t="s">
        <v>163</v>
      </c>
      <c r="V3031" t="s">
        <v>163</v>
      </c>
    </row>
    <row r="3032" spans="2:22" x14ac:dyDescent="0.35">
      <c r="B3032" t="s">
        <v>163</v>
      </c>
      <c r="C3032" s="79" t="s">
        <v>163</v>
      </c>
      <c r="E3032" t="s">
        <v>163</v>
      </c>
      <c r="F3032" t="s">
        <v>163</v>
      </c>
      <c r="G3032" t="s">
        <v>163</v>
      </c>
      <c r="H3032" t="s">
        <v>163</v>
      </c>
      <c r="I3032" t="s">
        <v>163</v>
      </c>
      <c r="J3032" t="s">
        <v>163</v>
      </c>
      <c r="K3032" t="s">
        <v>163</v>
      </c>
      <c r="L3032" t="s">
        <v>163</v>
      </c>
      <c r="M3032" t="s">
        <v>163</v>
      </c>
      <c r="N3032" t="s">
        <v>163</v>
      </c>
      <c r="O3032" t="s">
        <v>163</v>
      </c>
      <c r="P3032" t="s">
        <v>163</v>
      </c>
      <c r="Q3032" s="80" t="s">
        <v>163</v>
      </c>
      <c r="R3032" s="79"/>
      <c r="T3032" t="s">
        <v>163</v>
      </c>
      <c r="U3032" t="s">
        <v>163</v>
      </c>
      <c r="V3032" t="s">
        <v>163</v>
      </c>
    </row>
    <row r="3033" spans="2:22" x14ac:dyDescent="0.35">
      <c r="B3033" t="s">
        <v>163</v>
      </c>
      <c r="C3033" s="79" t="s">
        <v>163</v>
      </c>
      <c r="E3033" t="s">
        <v>163</v>
      </c>
      <c r="F3033" t="s">
        <v>163</v>
      </c>
      <c r="G3033" t="s">
        <v>163</v>
      </c>
      <c r="H3033" t="s">
        <v>163</v>
      </c>
      <c r="I3033" t="s">
        <v>163</v>
      </c>
      <c r="J3033" t="s">
        <v>163</v>
      </c>
      <c r="K3033" t="s">
        <v>163</v>
      </c>
      <c r="L3033" t="s">
        <v>163</v>
      </c>
      <c r="M3033" t="s">
        <v>163</v>
      </c>
      <c r="N3033" t="s">
        <v>163</v>
      </c>
      <c r="O3033" t="s">
        <v>163</v>
      </c>
      <c r="P3033" t="s">
        <v>163</v>
      </c>
      <c r="Q3033" s="80" t="s">
        <v>163</v>
      </c>
      <c r="R3033" s="79"/>
      <c r="T3033" t="s">
        <v>163</v>
      </c>
      <c r="U3033" t="s">
        <v>163</v>
      </c>
      <c r="V3033" t="s">
        <v>163</v>
      </c>
    </row>
    <row r="3034" spans="2:22" x14ac:dyDescent="0.35">
      <c r="B3034" t="s">
        <v>163</v>
      </c>
      <c r="C3034" s="79" t="s">
        <v>163</v>
      </c>
      <c r="E3034" t="s">
        <v>163</v>
      </c>
      <c r="F3034" t="s">
        <v>163</v>
      </c>
      <c r="G3034" t="s">
        <v>163</v>
      </c>
      <c r="H3034" t="s">
        <v>163</v>
      </c>
      <c r="I3034" t="s">
        <v>163</v>
      </c>
      <c r="J3034" t="s">
        <v>163</v>
      </c>
      <c r="K3034" t="s">
        <v>163</v>
      </c>
      <c r="L3034" t="s">
        <v>163</v>
      </c>
      <c r="M3034" t="s">
        <v>163</v>
      </c>
      <c r="N3034" t="s">
        <v>163</v>
      </c>
      <c r="O3034" t="s">
        <v>163</v>
      </c>
      <c r="P3034" t="s">
        <v>163</v>
      </c>
      <c r="Q3034" s="80" t="s">
        <v>163</v>
      </c>
      <c r="R3034" s="79"/>
      <c r="T3034" t="s">
        <v>163</v>
      </c>
      <c r="U3034" t="s">
        <v>163</v>
      </c>
      <c r="V3034" t="s">
        <v>163</v>
      </c>
    </row>
    <row r="3035" spans="2:22" x14ac:dyDescent="0.35">
      <c r="B3035" t="s">
        <v>163</v>
      </c>
      <c r="C3035" s="79" t="s">
        <v>163</v>
      </c>
      <c r="E3035" t="s">
        <v>163</v>
      </c>
      <c r="F3035" t="s">
        <v>163</v>
      </c>
      <c r="G3035" t="s">
        <v>163</v>
      </c>
      <c r="H3035" t="s">
        <v>163</v>
      </c>
      <c r="I3035" t="s">
        <v>163</v>
      </c>
      <c r="J3035" t="s">
        <v>163</v>
      </c>
      <c r="K3035" t="s">
        <v>163</v>
      </c>
      <c r="L3035" t="s">
        <v>163</v>
      </c>
      <c r="M3035" t="s">
        <v>163</v>
      </c>
      <c r="N3035" t="s">
        <v>163</v>
      </c>
      <c r="O3035" t="s">
        <v>163</v>
      </c>
      <c r="P3035" t="s">
        <v>163</v>
      </c>
      <c r="Q3035" s="80" t="s">
        <v>163</v>
      </c>
      <c r="R3035" s="79"/>
      <c r="T3035" t="s">
        <v>163</v>
      </c>
      <c r="U3035" t="s">
        <v>163</v>
      </c>
      <c r="V3035" t="s">
        <v>163</v>
      </c>
    </row>
    <row r="3036" spans="2:22" x14ac:dyDescent="0.35">
      <c r="B3036" t="s">
        <v>163</v>
      </c>
      <c r="C3036" s="79" t="s">
        <v>163</v>
      </c>
      <c r="E3036" t="s">
        <v>163</v>
      </c>
      <c r="F3036" t="s">
        <v>163</v>
      </c>
      <c r="G3036" t="s">
        <v>163</v>
      </c>
      <c r="H3036" t="s">
        <v>163</v>
      </c>
      <c r="I3036" t="s">
        <v>163</v>
      </c>
      <c r="J3036" t="s">
        <v>163</v>
      </c>
      <c r="K3036" t="s">
        <v>163</v>
      </c>
      <c r="L3036" t="s">
        <v>163</v>
      </c>
      <c r="M3036" t="s">
        <v>163</v>
      </c>
      <c r="N3036" t="s">
        <v>163</v>
      </c>
      <c r="O3036" t="s">
        <v>163</v>
      </c>
      <c r="P3036" t="s">
        <v>163</v>
      </c>
      <c r="Q3036" s="80" t="s">
        <v>163</v>
      </c>
      <c r="R3036" s="79"/>
      <c r="T3036" t="s">
        <v>163</v>
      </c>
      <c r="U3036" t="s">
        <v>163</v>
      </c>
      <c r="V3036" t="s">
        <v>163</v>
      </c>
    </row>
    <row r="3037" spans="2:22" x14ac:dyDescent="0.35">
      <c r="B3037" t="s">
        <v>163</v>
      </c>
      <c r="C3037" s="79" t="s">
        <v>163</v>
      </c>
      <c r="E3037" t="s">
        <v>163</v>
      </c>
      <c r="F3037" t="s">
        <v>163</v>
      </c>
      <c r="G3037" t="s">
        <v>163</v>
      </c>
      <c r="H3037" t="s">
        <v>163</v>
      </c>
      <c r="I3037" t="s">
        <v>163</v>
      </c>
      <c r="J3037" t="s">
        <v>163</v>
      </c>
      <c r="K3037" t="s">
        <v>163</v>
      </c>
      <c r="L3037" t="s">
        <v>163</v>
      </c>
      <c r="M3037" t="s">
        <v>163</v>
      </c>
      <c r="N3037" t="s">
        <v>163</v>
      </c>
      <c r="O3037" t="s">
        <v>163</v>
      </c>
      <c r="P3037" t="s">
        <v>163</v>
      </c>
      <c r="Q3037" s="80" t="s">
        <v>163</v>
      </c>
      <c r="R3037" s="79"/>
      <c r="T3037" t="s">
        <v>163</v>
      </c>
      <c r="U3037" t="s">
        <v>163</v>
      </c>
      <c r="V3037" t="s">
        <v>163</v>
      </c>
    </row>
    <row r="3038" spans="2:22" x14ac:dyDescent="0.35">
      <c r="B3038" t="s">
        <v>163</v>
      </c>
      <c r="C3038" s="79" t="s">
        <v>163</v>
      </c>
      <c r="E3038" t="s">
        <v>163</v>
      </c>
      <c r="F3038" t="s">
        <v>163</v>
      </c>
      <c r="G3038" t="s">
        <v>163</v>
      </c>
      <c r="H3038" t="s">
        <v>163</v>
      </c>
      <c r="I3038" t="s">
        <v>163</v>
      </c>
      <c r="J3038" t="s">
        <v>163</v>
      </c>
      <c r="K3038" t="s">
        <v>163</v>
      </c>
      <c r="L3038" t="s">
        <v>163</v>
      </c>
      <c r="M3038" t="s">
        <v>163</v>
      </c>
      <c r="N3038" t="s">
        <v>163</v>
      </c>
      <c r="O3038" t="s">
        <v>163</v>
      </c>
      <c r="P3038" t="s">
        <v>163</v>
      </c>
      <c r="Q3038" s="80" t="s">
        <v>163</v>
      </c>
      <c r="R3038" s="79"/>
      <c r="T3038" t="s">
        <v>163</v>
      </c>
      <c r="U3038" t="s">
        <v>163</v>
      </c>
      <c r="V3038" t="s">
        <v>163</v>
      </c>
    </row>
    <row r="3039" spans="2:22" x14ac:dyDescent="0.35">
      <c r="B3039" t="s">
        <v>163</v>
      </c>
      <c r="C3039" s="79" t="s">
        <v>163</v>
      </c>
      <c r="E3039" t="s">
        <v>163</v>
      </c>
      <c r="F3039" t="s">
        <v>163</v>
      </c>
      <c r="G3039" t="s">
        <v>163</v>
      </c>
      <c r="H3039" t="s">
        <v>163</v>
      </c>
      <c r="I3039" t="s">
        <v>163</v>
      </c>
      <c r="J3039" t="s">
        <v>163</v>
      </c>
      <c r="K3039" t="s">
        <v>163</v>
      </c>
      <c r="L3039" t="s">
        <v>163</v>
      </c>
      <c r="M3039" t="s">
        <v>163</v>
      </c>
      <c r="N3039" t="s">
        <v>163</v>
      </c>
      <c r="O3039" t="s">
        <v>163</v>
      </c>
      <c r="P3039" t="s">
        <v>163</v>
      </c>
      <c r="Q3039" s="80" t="s">
        <v>163</v>
      </c>
      <c r="R3039" s="79"/>
      <c r="T3039" t="s">
        <v>163</v>
      </c>
      <c r="U3039" t="s">
        <v>163</v>
      </c>
      <c r="V3039" t="s">
        <v>163</v>
      </c>
    </row>
    <row r="3040" spans="2:22" x14ac:dyDescent="0.35">
      <c r="B3040" t="s">
        <v>163</v>
      </c>
      <c r="C3040" s="79" t="s">
        <v>163</v>
      </c>
      <c r="E3040" t="s">
        <v>163</v>
      </c>
      <c r="F3040" t="s">
        <v>163</v>
      </c>
      <c r="G3040" t="s">
        <v>163</v>
      </c>
      <c r="H3040" t="s">
        <v>163</v>
      </c>
      <c r="I3040" t="s">
        <v>163</v>
      </c>
      <c r="J3040" t="s">
        <v>163</v>
      </c>
      <c r="K3040" t="s">
        <v>163</v>
      </c>
      <c r="L3040" t="s">
        <v>163</v>
      </c>
      <c r="M3040" t="s">
        <v>163</v>
      </c>
      <c r="N3040" t="s">
        <v>163</v>
      </c>
      <c r="O3040" t="s">
        <v>163</v>
      </c>
      <c r="P3040" t="s">
        <v>163</v>
      </c>
      <c r="Q3040" s="80" t="s">
        <v>163</v>
      </c>
      <c r="R3040" s="79"/>
      <c r="T3040" t="s">
        <v>163</v>
      </c>
      <c r="U3040" t="s">
        <v>163</v>
      </c>
      <c r="V3040" t="s">
        <v>163</v>
      </c>
    </row>
    <row r="3041" spans="2:22" x14ac:dyDescent="0.35">
      <c r="B3041" t="s">
        <v>163</v>
      </c>
      <c r="C3041" s="79" t="s">
        <v>163</v>
      </c>
      <c r="E3041" t="s">
        <v>163</v>
      </c>
      <c r="F3041" t="s">
        <v>163</v>
      </c>
      <c r="G3041" t="s">
        <v>163</v>
      </c>
      <c r="H3041" t="s">
        <v>163</v>
      </c>
      <c r="I3041" t="s">
        <v>163</v>
      </c>
      <c r="J3041" t="s">
        <v>163</v>
      </c>
      <c r="K3041" t="s">
        <v>163</v>
      </c>
      <c r="L3041" t="s">
        <v>163</v>
      </c>
      <c r="M3041" t="s">
        <v>163</v>
      </c>
      <c r="N3041" t="s">
        <v>163</v>
      </c>
      <c r="O3041" t="s">
        <v>163</v>
      </c>
      <c r="P3041" t="s">
        <v>163</v>
      </c>
      <c r="Q3041" s="80" t="s">
        <v>163</v>
      </c>
      <c r="R3041" s="79"/>
      <c r="T3041" t="s">
        <v>163</v>
      </c>
      <c r="U3041" t="s">
        <v>163</v>
      </c>
      <c r="V3041" t="s">
        <v>163</v>
      </c>
    </row>
    <row r="3042" spans="2:22" x14ac:dyDescent="0.35">
      <c r="B3042" t="s">
        <v>163</v>
      </c>
      <c r="C3042" s="79" t="s">
        <v>163</v>
      </c>
      <c r="E3042" t="s">
        <v>163</v>
      </c>
      <c r="F3042" t="s">
        <v>163</v>
      </c>
      <c r="G3042" t="s">
        <v>163</v>
      </c>
      <c r="H3042" t="s">
        <v>163</v>
      </c>
      <c r="I3042" t="s">
        <v>163</v>
      </c>
      <c r="J3042" t="s">
        <v>163</v>
      </c>
      <c r="K3042" t="s">
        <v>163</v>
      </c>
      <c r="L3042" t="s">
        <v>163</v>
      </c>
      <c r="M3042" t="s">
        <v>163</v>
      </c>
      <c r="N3042" t="s">
        <v>163</v>
      </c>
      <c r="O3042" t="s">
        <v>163</v>
      </c>
      <c r="P3042" t="s">
        <v>163</v>
      </c>
      <c r="Q3042" s="80" t="s">
        <v>163</v>
      </c>
      <c r="R3042" s="79"/>
      <c r="T3042" t="s">
        <v>163</v>
      </c>
      <c r="U3042" t="s">
        <v>163</v>
      </c>
      <c r="V3042" t="s">
        <v>163</v>
      </c>
    </row>
    <row r="3043" spans="2:22" x14ac:dyDescent="0.35">
      <c r="B3043" t="s">
        <v>163</v>
      </c>
      <c r="C3043" s="79" t="s">
        <v>163</v>
      </c>
      <c r="E3043" t="s">
        <v>163</v>
      </c>
      <c r="F3043" t="s">
        <v>163</v>
      </c>
      <c r="G3043" t="s">
        <v>163</v>
      </c>
      <c r="H3043" t="s">
        <v>163</v>
      </c>
      <c r="I3043" t="s">
        <v>163</v>
      </c>
      <c r="J3043" t="s">
        <v>163</v>
      </c>
      <c r="K3043" t="s">
        <v>163</v>
      </c>
      <c r="L3043" t="s">
        <v>163</v>
      </c>
      <c r="M3043" t="s">
        <v>163</v>
      </c>
      <c r="N3043" t="s">
        <v>163</v>
      </c>
      <c r="O3043" t="s">
        <v>163</v>
      </c>
      <c r="P3043" t="s">
        <v>163</v>
      </c>
      <c r="Q3043" s="80" t="s">
        <v>163</v>
      </c>
      <c r="R3043" s="79"/>
      <c r="T3043" t="s">
        <v>163</v>
      </c>
      <c r="U3043" t="s">
        <v>163</v>
      </c>
      <c r="V3043" t="s">
        <v>163</v>
      </c>
    </row>
    <row r="3044" spans="2:22" x14ac:dyDescent="0.35">
      <c r="B3044" t="s">
        <v>163</v>
      </c>
      <c r="C3044" s="79" t="s">
        <v>163</v>
      </c>
      <c r="E3044" t="s">
        <v>163</v>
      </c>
      <c r="F3044" t="s">
        <v>163</v>
      </c>
      <c r="G3044" t="s">
        <v>163</v>
      </c>
      <c r="H3044" t="s">
        <v>163</v>
      </c>
      <c r="I3044" t="s">
        <v>163</v>
      </c>
      <c r="J3044" t="s">
        <v>163</v>
      </c>
      <c r="K3044" t="s">
        <v>163</v>
      </c>
      <c r="L3044" t="s">
        <v>163</v>
      </c>
      <c r="M3044" t="s">
        <v>163</v>
      </c>
      <c r="N3044" t="s">
        <v>163</v>
      </c>
      <c r="O3044" t="s">
        <v>163</v>
      </c>
      <c r="P3044" t="s">
        <v>163</v>
      </c>
      <c r="Q3044" s="80" t="s">
        <v>163</v>
      </c>
      <c r="R3044" s="79"/>
      <c r="T3044" t="s">
        <v>163</v>
      </c>
      <c r="U3044" t="s">
        <v>163</v>
      </c>
      <c r="V3044" t="s">
        <v>163</v>
      </c>
    </row>
    <row r="3045" spans="2:22" x14ac:dyDescent="0.35">
      <c r="B3045" t="s">
        <v>163</v>
      </c>
      <c r="C3045" s="79" t="s">
        <v>163</v>
      </c>
      <c r="E3045" t="s">
        <v>163</v>
      </c>
      <c r="F3045" t="s">
        <v>163</v>
      </c>
      <c r="G3045" t="s">
        <v>163</v>
      </c>
      <c r="H3045" t="s">
        <v>163</v>
      </c>
      <c r="I3045" t="s">
        <v>163</v>
      </c>
      <c r="J3045" t="s">
        <v>163</v>
      </c>
      <c r="K3045" t="s">
        <v>163</v>
      </c>
      <c r="L3045" t="s">
        <v>163</v>
      </c>
      <c r="M3045" t="s">
        <v>163</v>
      </c>
      <c r="N3045" t="s">
        <v>163</v>
      </c>
      <c r="O3045" t="s">
        <v>163</v>
      </c>
      <c r="P3045" t="s">
        <v>163</v>
      </c>
      <c r="Q3045" s="80" t="s">
        <v>163</v>
      </c>
      <c r="R3045" s="79"/>
      <c r="T3045" t="s">
        <v>163</v>
      </c>
      <c r="U3045" t="s">
        <v>163</v>
      </c>
      <c r="V3045" t="s">
        <v>163</v>
      </c>
    </row>
    <row r="3046" spans="2:22" x14ac:dyDescent="0.35">
      <c r="B3046" t="s">
        <v>163</v>
      </c>
      <c r="C3046" s="79" t="s">
        <v>163</v>
      </c>
      <c r="E3046" t="s">
        <v>163</v>
      </c>
      <c r="F3046" t="s">
        <v>163</v>
      </c>
      <c r="G3046" t="s">
        <v>163</v>
      </c>
      <c r="H3046" t="s">
        <v>163</v>
      </c>
      <c r="I3046" t="s">
        <v>163</v>
      </c>
      <c r="J3046" t="s">
        <v>163</v>
      </c>
      <c r="K3046" t="s">
        <v>163</v>
      </c>
      <c r="L3046" t="s">
        <v>163</v>
      </c>
      <c r="M3046" t="s">
        <v>163</v>
      </c>
      <c r="N3046" t="s">
        <v>163</v>
      </c>
      <c r="O3046" t="s">
        <v>163</v>
      </c>
      <c r="P3046" t="s">
        <v>163</v>
      </c>
      <c r="Q3046" s="80" t="s">
        <v>163</v>
      </c>
      <c r="R3046" s="79"/>
      <c r="T3046" t="s">
        <v>163</v>
      </c>
      <c r="U3046" t="s">
        <v>163</v>
      </c>
      <c r="V3046" t="s">
        <v>163</v>
      </c>
    </row>
    <row r="3047" spans="2:22" x14ac:dyDescent="0.35">
      <c r="B3047" t="s">
        <v>163</v>
      </c>
      <c r="C3047" s="79" t="s">
        <v>163</v>
      </c>
      <c r="E3047" t="s">
        <v>163</v>
      </c>
      <c r="F3047" t="s">
        <v>163</v>
      </c>
      <c r="G3047" t="s">
        <v>163</v>
      </c>
      <c r="H3047" t="s">
        <v>163</v>
      </c>
      <c r="I3047" t="s">
        <v>163</v>
      </c>
      <c r="J3047" t="s">
        <v>163</v>
      </c>
      <c r="K3047" t="s">
        <v>163</v>
      </c>
      <c r="L3047" t="s">
        <v>163</v>
      </c>
      <c r="M3047" t="s">
        <v>163</v>
      </c>
      <c r="N3047" t="s">
        <v>163</v>
      </c>
      <c r="O3047" t="s">
        <v>163</v>
      </c>
      <c r="P3047" t="s">
        <v>163</v>
      </c>
      <c r="Q3047" s="80" t="s">
        <v>163</v>
      </c>
      <c r="R3047" s="79"/>
      <c r="T3047" t="s">
        <v>163</v>
      </c>
      <c r="U3047" t="s">
        <v>163</v>
      </c>
      <c r="V3047" t="s">
        <v>163</v>
      </c>
    </row>
    <row r="3048" spans="2:22" x14ac:dyDescent="0.35">
      <c r="B3048" t="s">
        <v>163</v>
      </c>
      <c r="C3048" s="79" t="s">
        <v>163</v>
      </c>
      <c r="E3048" t="s">
        <v>163</v>
      </c>
      <c r="F3048" t="s">
        <v>163</v>
      </c>
      <c r="G3048" t="s">
        <v>163</v>
      </c>
      <c r="H3048" t="s">
        <v>163</v>
      </c>
      <c r="I3048" t="s">
        <v>163</v>
      </c>
      <c r="J3048" t="s">
        <v>163</v>
      </c>
      <c r="K3048" t="s">
        <v>163</v>
      </c>
      <c r="L3048" t="s">
        <v>163</v>
      </c>
      <c r="M3048" t="s">
        <v>163</v>
      </c>
      <c r="N3048" t="s">
        <v>163</v>
      </c>
      <c r="O3048" t="s">
        <v>163</v>
      </c>
      <c r="P3048" t="s">
        <v>163</v>
      </c>
      <c r="Q3048" s="80" t="s">
        <v>163</v>
      </c>
      <c r="R3048" s="79"/>
      <c r="T3048" t="s">
        <v>163</v>
      </c>
      <c r="U3048" t="s">
        <v>163</v>
      </c>
      <c r="V3048" t="s">
        <v>163</v>
      </c>
    </row>
    <row r="3049" spans="2:22" x14ac:dyDescent="0.35">
      <c r="B3049" t="s">
        <v>163</v>
      </c>
      <c r="C3049" s="79" t="s">
        <v>163</v>
      </c>
      <c r="E3049" t="s">
        <v>163</v>
      </c>
      <c r="F3049" t="s">
        <v>163</v>
      </c>
      <c r="G3049" t="s">
        <v>163</v>
      </c>
      <c r="H3049" t="s">
        <v>163</v>
      </c>
      <c r="I3049" t="s">
        <v>163</v>
      </c>
      <c r="J3049" t="s">
        <v>163</v>
      </c>
      <c r="K3049" t="s">
        <v>163</v>
      </c>
      <c r="L3049" t="s">
        <v>163</v>
      </c>
      <c r="M3049" t="s">
        <v>163</v>
      </c>
      <c r="N3049" t="s">
        <v>163</v>
      </c>
      <c r="O3049" t="s">
        <v>163</v>
      </c>
      <c r="P3049" t="s">
        <v>163</v>
      </c>
      <c r="Q3049" s="80" t="s">
        <v>163</v>
      </c>
      <c r="R3049" s="79"/>
      <c r="T3049" t="s">
        <v>163</v>
      </c>
      <c r="U3049" t="s">
        <v>163</v>
      </c>
      <c r="V3049" t="s">
        <v>163</v>
      </c>
    </row>
    <row r="3050" spans="2:22" x14ac:dyDescent="0.35">
      <c r="B3050" t="s">
        <v>163</v>
      </c>
      <c r="C3050" s="79" t="s">
        <v>163</v>
      </c>
      <c r="E3050" t="s">
        <v>163</v>
      </c>
      <c r="F3050" t="s">
        <v>163</v>
      </c>
      <c r="G3050" t="s">
        <v>163</v>
      </c>
      <c r="H3050" t="s">
        <v>163</v>
      </c>
      <c r="I3050" t="s">
        <v>163</v>
      </c>
      <c r="J3050" t="s">
        <v>163</v>
      </c>
      <c r="K3050" t="s">
        <v>163</v>
      </c>
      <c r="L3050" t="s">
        <v>163</v>
      </c>
      <c r="M3050" t="s">
        <v>163</v>
      </c>
      <c r="N3050" t="s">
        <v>163</v>
      </c>
      <c r="O3050" t="s">
        <v>163</v>
      </c>
      <c r="P3050" t="s">
        <v>163</v>
      </c>
      <c r="Q3050" s="80" t="s">
        <v>163</v>
      </c>
      <c r="R3050" s="79"/>
      <c r="T3050" t="s">
        <v>163</v>
      </c>
      <c r="U3050" t="s">
        <v>163</v>
      </c>
      <c r="V3050" t="s">
        <v>163</v>
      </c>
    </row>
    <row r="3051" spans="2:22" x14ac:dyDescent="0.35">
      <c r="B3051" t="s">
        <v>163</v>
      </c>
      <c r="C3051" s="79" t="s">
        <v>163</v>
      </c>
      <c r="E3051" t="s">
        <v>163</v>
      </c>
      <c r="F3051" t="s">
        <v>163</v>
      </c>
      <c r="G3051" t="s">
        <v>163</v>
      </c>
      <c r="H3051" t="s">
        <v>163</v>
      </c>
      <c r="I3051" t="s">
        <v>163</v>
      </c>
      <c r="J3051" t="s">
        <v>163</v>
      </c>
      <c r="K3051" t="s">
        <v>163</v>
      </c>
      <c r="L3051" t="s">
        <v>163</v>
      </c>
      <c r="M3051" t="s">
        <v>163</v>
      </c>
      <c r="N3051" t="s">
        <v>163</v>
      </c>
      <c r="O3051" t="s">
        <v>163</v>
      </c>
      <c r="P3051" t="s">
        <v>163</v>
      </c>
      <c r="Q3051" s="80" t="s">
        <v>163</v>
      </c>
      <c r="R3051" s="79"/>
      <c r="T3051" t="s">
        <v>163</v>
      </c>
      <c r="U3051" t="s">
        <v>163</v>
      </c>
      <c r="V3051" t="s">
        <v>163</v>
      </c>
    </row>
    <row r="3052" spans="2:22" x14ac:dyDescent="0.35">
      <c r="B3052" t="s">
        <v>163</v>
      </c>
      <c r="C3052" s="79" t="s">
        <v>163</v>
      </c>
      <c r="E3052" t="s">
        <v>163</v>
      </c>
      <c r="F3052" t="s">
        <v>163</v>
      </c>
      <c r="G3052" t="s">
        <v>163</v>
      </c>
      <c r="H3052" t="s">
        <v>163</v>
      </c>
      <c r="I3052" t="s">
        <v>163</v>
      </c>
      <c r="J3052" t="s">
        <v>163</v>
      </c>
      <c r="K3052" t="s">
        <v>163</v>
      </c>
      <c r="L3052" t="s">
        <v>163</v>
      </c>
      <c r="M3052" t="s">
        <v>163</v>
      </c>
      <c r="N3052" t="s">
        <v>163</v>
      </c>
      <c r="O3052" t="s">
        <v>163</v>
      </c>
      <c r="P3052" t="s">
        <v>163</v>
      </c>
      <c r="Q3052" s="80" t="s">
        <v>163</v>
      </c>
      <c r="R3052" s="79"/>
      <c r="T3052" t="s">
        <v>163</v>
      </c>
      <c r="U3052" t="s">
        <v>163</v>
      </c>
      <c r="V3052" t="s">
        <v>163</v>
      </c>
    </row>
    <row r="3053" spans="2:22" x14ac:dyDescent="0.35">
      <c r="B3053" t="s">
        <v>163</v>
      </c>
      <c r="C3053" s="79" t="s">
        <v>163</v>
      </c>
      <c r="E3053" t="s">
        <v>163</v>
      </c>
      <c r="F3053" t="s">
        <v>163</v>
      </c>
      <c r="G3053" t="s">
        <v>163</v>
      </c>
      <c r="H3053" t="s">
        <v>163</v>
      </c>
      <c r="I3053" t="s">
        <v>163</v>
      </c>
      <c r="J3053" t="s">
        <v>163</v>
      </c>
      <c r="K3053" t="s">
        <v>163</v>
      </c>
      <c r="L3053" t="s">
        <v>163</v>
      </c>
      <c r="M3053" t="s">
        <v>163</v>
      </c>
      <c r="N3053" t="s">
        <v>163</v>
      </c>
      <c r="O3053" t="s">
        <v>163</v>
      </c>
      <c r="P3053" t="s">
        <v>163</v>
      </c>
      <c r="Q3053" s="80" t="s">
        <v>163</v>
      </c>
      <c r="R3053" s="79"/>
      <c r="T3053" t="s">
        <v>163</v>
      </c>
      <c r="U3053" t="s">
        <v>163</v>
      </c>
      <c r="V3053" t="s">
        <v>163</v>
      </c>
    </row>
    <row r="3054" spans="2:22" x14ac:dyDescent="0.35">
      <c r="B3054" t="s">
        <v>163</v>
      </c>
      <c r="C3054" s="79" t="s">
        <v>163</v>
      </c>
      <c r="E3054" t="s">
        <v>163</v>
      </c>
      <c r="F3054" t="s">
        <v>163</v>
      </c>
      <c r="G3054" t="s">
        <v>163</v>
      </c>
      <c r="H3054" t="s">
        <v>163</v>
      </c>
      <c r="I3054" t="s">
        <v>163</v>
      </c>
      <c r="J3054" t="s">
        <v>163</v>
      </c>
      <c r="K3054" t="s">
        <v>163</v>
      </c>
      <c r="L3054" t="s">
        <v>163</v>
      </c>
      <c r="M3054" t="s">
        <v>163</v>
      </c>
      <c r="N3054" t="s">
        <v>163</v>
      </c>
      <c r="O3054" t="s">
        <v>163</v>
      </c>
      <c r="P3054" t="s">
        <v>163</v>
      </c>
      <c r="Q3054" s="80" t="s">
        <v>163</v>
      </c>
      <c r="R3054" s="79"/>
      <c r="T3054" t="s">
        <v>163</v>
      </c>
      <c r="U3054" t="s">
        <v>163</v>
      </c>
      <c r="V3054" t="s">
        <v>163</v>
      </c>
    </row>
    <row r="3055" spans="2:22" x14ac:dyDescent="0.35">
      <c r="B3055" t="s">
        <v>163</v>
      </c>
      <c r="C3055" s="79" t="s">
        <v>163</v>
      </c>
      <c r="E3055" t="s">
        <v>163</v>
      </c>
      <c r="F3055" t="s">
        <v>163</v>
      </c>
      <c r="G3055" t="s">
        <v>163</v>
      </c>
      <c r="H3055" t="s">
        <v>163</v>
      </c>
      <c r="I3055" t="s">
        <v>163</v>
      </c>
      <c r="J3055" t="s">
        <v>163</v>
      </c>
      <c r="K3055" t="s">
        <v>163</v>
      </c>
      <c r="L3055" t="s">
        <v>163</v>
      </c>
      <c r="M3055" t="s">
        <v>163</v>
      </c>
      <c r="N3055" t="s">
        <v>163</v>
      </c>
      <c r="O3055" t="s">
        <v>163</v>
      </c>
      <c r="P3055" t="s">
        <v>163</v>
      </c>
      <c r="Q3055" s="80" t="s">
        <v>163</v>
      </c>
      <c r="R3055" s="79"/>
      <c r="T3055" t="s">
        <v>163</v>
      </c>
      <c r="U3055" t="s">
        <v>163</v>
      </c>
      <c r="V3055" t="s">
        <v>163</v>
      </c>
    </row>
    <row r="3056" spans="2:22" x14ac:dyDescent="0.35">
      <c r="B3056" t="s">
        <v>163</v>
      </c>
      <c r="C3056" s="79" t="s">
        <v>163</v>
      </c>
      <c r="E3056" t="s">
        <v>163</v>
      </c>
      <c r="F3056" t="s">
        <v>163</v>
      </c>
      <c r="G3056" t="s">
        <v>163</v>
      </c>
      <c r="H3056" t="s">
        <v>163</v>
      </c>
      <c r="I3056" t="s">
        <v>163</v>
      </c>
      <c r="J3056" t="s">
        <v>163</v>
      </c>
      <c r="K3056" t="s">
        <v>163</v>
      </c>
      <c r="L3056" t="s">
        <v>163</v>
      </c>
      <c r="M3056" t="s">
        <v>163</v>
      </c>
      <c r="N3056" t="s">
        <v>163</v>
      </c>
      <c r="O3056" t="s">
        <v>163</v>
      </c>
      <c r="P3056" t="s">
        <v>163</v>
      </c>
      <c r="Q3056" s="80" t="s">
        <v>163</v>
      </c>
      <c r="R3056" s="79"/>
      <c r="T3056" t="s">
        <v>163</v>
      </c>
      <c r="U3056" t="s">
        <v>163</v>
      </c>
      <c r="V3056" t="s">
        <v>163</v>
      </c>
    </row>
    <row r="3057" spans="2:22" x14ac:dyDescent="0.35">
      <c r="B3057" t="s">
        <v>163</v>
      </c>
      <c r="C3057" s="79" t="s">
        <v>163</v>
      </c>
      <c r="E3057" t="s">
        <v>163</v>
      </c>
      <c r="F3057" t="s">
        <v>163</v>
      </c>
      <c r="G3057" t="s">
        <v>163</v>
      </c>
      <c r="H3057" t="s">
        <v>163</v>
      </c>
      <c r="I3057" t="s">
        <v>163</v>
      </c>
      <c r="J3057" t="s">
        <v>163</v>
      </c>
      <c r="K3057" t="s">
        <v>163</v>
      </c>
      <c r="L3057" t="s">
        <v>163</v>
      </c>
      <c r="M3057" t="s">
        <v>163</v>
      </c>
      <c r="N3057" t="s">
        <v>163</v>
      </c>
      <c r="O3057" t="s">
        <v>163</v>
      </c>
      <c r="P3057" t="s">
        <v>163</v>
      </c>
      <c r="Q3057" s="80" t="s">
        <v>163</v>
      </c>
      <c r="R3057" s="79"/>
      <c r="T3057" t="s">
        <v>163</v>
      </c>
      <c r="U3057" t="s">
        <v>163</v>
      </c>
      <c r="V3057" t="s">
        <v>163</v>
      </c>
    </row>
    <row r="3058" spans="2:22" x14ac:dyDescent="0.35">
      <c r="B3058" t="s">
        <v>163</v>
      </c>
      <c r="C3058" s="79" t="s">
        <v>163</v>
      </c>
      <c r="E3058" t="s">
        <v>163</v>
      </c>
      <c r="F3058" t="s">
        <v>163</v>
      </c>
      <c r="G3058" t="s">
        <v>163</v>
      </c>
      <c r="H3058" t="s">
        <v>163</v>
      </c>
      <c r="I3058" t="s">
        <v>163</v>
      </c>
      <c r="J3058" t="s">
        <v>163</v>
      </c>
      <c r="K3058" t="s">
        <v>163</v>
      </c>
      <c r="L3058" t="s">
        <v>163</v>
      </c>
      <c r="M3058" t="s">
        <v>163</v>
      </c>
      <c r="N3058" t="s">
        <v>163</v>
      </c>
      <c r="O3058" t="s">
        <v>163</v>
      </c>
      <c r="P3058" t="s">
        <v>163</v>
      </c>
      <c r="Q3058" s="80" t="s">
        <v>163</v>
      </c>
      <c r="R3058" s="79"/>
      <c r="T3058" t="s">
        <v>163</v>
      </c>
      <c r="U3058" t="s">
        <v>163</v>
      </c>
      <c r="V3058" t="s">
        <v>163</v>
      </c>
    </row>
    <row r="3059" spans="2:22" x14ac:dyDescent="0.35">
      <c r="B3059" t="s">
        <v>163</v>
      </c>
      <c r="C3059" s="79" t="s">
        <v>163</v>
      </c>
      <c r="E3059" t="s">
        <v>163</v>
      </c>
      <c r="F3059" t="s">
        <v>163</v>
      </c>
      <c r="G3059" t="s">
        <v>163</v>
      </c>
      <c r="H3059" t="s">
        <v>163</v>
      </c>
      <c r="I3059" t="s">
        <v>163</v>
      </c>
      <c r="J3059" t="s">
        <v>163</v>
      </c>
      <c r="K3059" t="s">
        <v>163</v>
      </c>
      <c r="L3059" t="s">
        <v>163</v>
      </c>
      <c r="M3059" t="s">
        <v>163</v>
      </c>
      <c r="N3059" t="s">
        <v>163</v>
      </c>
      <c r="O3059" t="s">
        <v>163</v>
      </c>
      <c r="P3059" t="s">
        <v>163</v>
      </c>
      <c r="Q3059" s="80" t="s">
        <v>163</v>
      </c>
      <c r="R3059" s="79"/>
      <c r="T3059" t="s">
        <v>163</v>
      </c>
      <c r="U3059" t="s">
        <v>163</v>
      </c>
      <c r="V3059" t="s">
        <v>163</v>
      </c>
    </row>
    <row r="3060" spans="2:22" x14ac:dyDescent="0.35">
      <c r="B3060" t="s">
        <v>163</v>
      </c>
      <c r="C3060" s="79" t="s">
        <v>163</v>
      </c>
      <c r="E3060" t="s">
        <v>163</v>
      </c>
      <c r="F3060" t="s">
        <v>163</v>
      </c>
      <c r="G3060" t="s">
        <v>163</v>
      </c>
      <c r="H3060" t="s">
        <v>163</v>
      </c>
      <c r="I3060" t="s">
        <v>163</v>
      </c>
      <c r="J3060" t="s">
        <v>163</v>
      </c>
      <c r="K3060" t="s">
        <v>163</v>
      </c>
      <c r="L3060" t="s">
        <v>163</v>
      </c>
      <c r="M3060" t="s">
        <v>163</v>
      </c>
      <c r="N3060" t="s">
        <v>163</v>
      </c>
      <c r="O3060" t="s">
        <v>163</v>
      </c>
      <c r="P3060" t="s">
        <v>163</v>
      </c>
      <c r="Q3060" s="80" t="s">
        <v>163</v>
      </c>
      <c r="R3060" s="79"/>
      <c r="T3060" t="s">
        <v>163</v>
      </c>
      <c r="U3060" t="s">
        <v>163</v>
      </c>
      <c r="V3060" t="s">
        <v>163</v>
      </c>
    </row>
    <row r="3061" spans="2:22" x14ac:dyDescent="0.35">
      <c r="B3061" t="s">
        <v>163</v>
      </c>
      <c r="C3061" s="79" t="s">
        <v>163</v>
      </c>
      <c r="E3061" t="s">
        <v>163</v>
      </c>
      <c r="F3061" t="s">
        <v>163</v>
      </c>
      <c r="G3061" t="s">
        <v>163</v>
      </c>
      <c r="H3061" t="s">
        <v>163</v>
      </c>
      <c r="I3061" t="s">
        <v>163</v>
      </c>
      <c r="J3061" t="s">
        <v>163</v>
      </c>
      <c r="K3061" t="s">
        <v>163</v>
      </c>
      <c r="L3061" t="s">
        <v>163</v>
      </c>
      <c r="M3061" t="s">
        <v>163</v>
      </c>
      <c r="N3061" t="s">
        <v>163</v>
      </c>
      <c r="O3061" t="s">
        <v>163</v>
      </c>
      <c r="P3061" t="s">
        <v>163</v>
      </c>
      <c r="Q3061" s="80" t="s">
        <v>163</v>
      </c>
      <c r="R3061" s="79"/>
      <c r="T3061" t="s">
        <v>163</v>
      </c>
      <c r="U3061" t="s">
        <v>163</v>
      </c>
      <c r="V3061" t="s">
        <v>163</v>
      </c>
    </row>
    <row r="3062" spans="2:22" x14ac:dyDescent="0.35">
      <c r="B3062" t="s">
        <v>163</v>
      </c>
      <c r="C3062" s="79" t="s">
        <v>163</v>
      </c>
      <c r="E3062" t="s">
        <v>163</v>
      </c>
      <c r="F3062" t="s">
        <v>163</v>
      </c>
      <c r="G3062" t="s">
        <v>163</v>
      </c>
      <c r="H3062" t="s">
        <v>163</v>
      </c>
      <c r="I3062" t="s">
        <v>163</v>
      </c>
      <c r="J3062" t="s">
        <v>163</v>
      </c>
      <c r="K3062" t="s">
        <v>163</v>
      </c>
      <c r="L3062" t="s">
        <v>163</v>
      </c>
      <c r="M3062" t="s">
        <v>163</v>
      </c>
      <c r="N3062" t="s">
        <v>163</v>
      </c>
      <c r="O3062" t="s">
        <v>163</v>
      </c>
      <c r="P3062" t="s">
        <v>163</v>
      </c>
      <c r="Q3062" s="80" t="s">
        <v>163</v>
      </c>
      <c r="R3062" s="79"/>
      <c r="T3062" t="s">
        <v>163</v>
      </c>
      <c r="U3062" t="s">
        <v>163</v>
      </c>
      <c r="V3062" t="s">
        <v>163</v>
      </c>
    </row>
    <row r="3063" spans="2:22" x14ac:dyDescent="0.35">
      <c r="B3063" t="s">
        <v>163</v>
      </c>
      <c r="C3063" s="79" t="s">
        <v>163</v>
      </c>
      <c r="E3063" t="s">
        <v>163</v>
      </c>
      <c r="F3063" t="s">
        <v>163</v>
      </c>
      <c r="G3063" t="s">
        <v>163</v>
      </c>
      <c r="H3063" t="s">
        <v>163</v>
      </c>
      <c r="I3063" t="s">
        <v>163</v>
      </c>
      <c r="J3063" t="s">
        <v>163</v>
      </c>
      <c r="K3063" t="s">
        <v>163</v>
      </c>
      <c r="L3063" t="s">
        <v>163</v>
      </c>
      <c r="M3063" t="s">
        <v>163</v>
      </c>
      <c r="N3063" t="s">
        <v>163</v>
      </c>
      <c r="O3063" t="s">
        <v>163</v>
      </c>
      <c r="P3063" t="s">
        <v>163</v>
      </c>
      <c r="Q3063" s="80" t="s">
        <v>163</v>
      </c>
      <c r="R3063" s="79"/>
      <c r="T3063" t="s">
        <v>163</v>
      </c>
      <c r="U3063" t="s">
        <v>163</v>
      </c>
      <c r="V3063" t="s">
        <v>163</v>
      </c>
    </row>
    <row r="3064" spans="2:22" x14ac:dyDescent="0.35">
      <c r="B3064" t="s">
        <v>163</v>
      </c>
      <c r="C3064" s="79" t="s">
        <v>163</v>
      </c>
      <c r="E3064" t="s">
        <v>163</v>
      </c>
      <c r="F3064" t="s">
        <v>163</v>
      </c>
      <c r="G3064" t="s">
        <v>163</v>
      </c>
      <c r="H3064" t="s">
        <v>163</v>
      </c>
      <c r="I3064" t="s">
        <v>163</v>
      </c>
      <c r="J3064" t="s">
        <v>163</v>
      </c>
      <c r="K3064" t="s">
        <v>163</v>
      </c>
      <c r="L3064" t="s">
        <v>163</v>
      </c>
      <c r="M3064" t="s">
        <v>163</v>
      </c>
      <c r="N3064" t="s">
        <v>163</v>
      </c>
      <c r="O3064" t="s">
        <v>163</v>
      </c>
      <c r="P3064" t="s">
        <v>163</v>
      </c>
      <c r="Q3064" s="80" t="s">
        <v>163</v>
      </c>
      <c r="R3064" s="79"/>
      <c r="T3064" t="s">
        <v>163</v>
      </c>
      <c r="U3064" t="s">
        <v>163</v>
      </c>
      <c r="V3064" t="s">
        <v>163</v>
      </c>
    </row>
    <row r="3065" spans="2:22" x14ac:dyDescent="0.35">
      <c r="B3065" t="s">
        <v>163</v>
      </c>
      <c r="C3065" s="79" t="s">
        <v>163</v>
      </c>
      <c r="E3065" t="s">
        <v>163</v>
      </c>
      <c r="F3065" t="s">
        <v>163</v>
      </c>
      <c r="G3065" t="s">
        <v>163</v>
      </c>
      <c r="H3065" t="s">
        <v>163</v>
      </c>
      <c r="I3065" t="s">
        <v>163</v>
      </c>
      <c r="J3065" t="s">
        <v>163</v>
      </c>
      <c r="K3065" t="s">
        <v>163</v>
      </c>
      <c r="L3065" t="s">
        <v>163</v>
      </c>
      <c r="M3065" t="s">
        <v>163</v>
      </c>
      <c r="N3065" t="s">
        <v>163</v>
      </c>
      <c r="O3065" t="s">
        <v>163</v>
      </c>
      <c r="P3065" t="s">
        <v>163</v>
      </c>
      <c r="Q3065" s="80" t="s">
        <v>163</v>
      </c>
      <c r="R3065" s="79"/>
      <c r="T3065" t="s">
        <v>163</v>
      </c>
      <c r="U3065" t="s">
        <v>163</v>
      </c>
      <c r="V3065" t="s">
        <v>163</v>
      </c>
    </row>
    <row r="3066" spans="2:22" x14ac:dyDescent="0.35">
      <c r="B3066" t="s">
        <v>163</v>
      </c>
      <c r="C3066" s="79" t="s">
        <v>163</v>
      </c>
      <c r="E3066" t="s">
        <v>163</v>
      </c>
      <c r="F3066" t="s">
        <v>163</v>
      </c>
      <c r="G3066" t="s">
        <v>163</v>
      </c>
      <c r="H3066" t="s">
        <v>163</v>
      </c>
      <c r="I3066" t="s">
        <v>163</v>
      </c>
      <c r="J3066" t="s">
        <v>163</v>
      </c>
      <c r="K3066" t="s">
        <v>163</v>
      </c>
      <c r="L3066" t="s">
        <v>163</v>
      </c>
      <c r="M3066" t="s">
        <v>163</v>
      </c>
      <c r="N3066" t="s">
        <v>163</v>
      </c>
      <c r="O3066" t="s">
        <v>163</v>
      </c>
      <c r="P3066" t="s">
        <v>163</v>
      </c>
      <c r="Q3066" s="80" t="s">
        <v>163</v>
      </c>
      <c r="R3066" s="79"/>
      <c r="T3066" t="s">
        <v>163</v>
      </c>
      <c r="U3066" t="s">
        <v>163</v>
      </c>
      <c r="V3066" t="s">
        <v>163</v>
      </c>
    </row>
    <row r="3067" spans="2:22" x14ac:dyDescent="0.35">
      <c r="B3067" t="s">
        <v>163</v>
      </c>
      <c r="C3067" s="79" t="s">
        <v>163</v>
      </c>
      <c r="E3067" t="s">
        <v>163</v>
      </c>
      <c r="F3067" t="s">
        <v>163</v>
      </c>
      <c r="G3067" t="s">
        <v>163</v>
      </c>
      <c r="H3067" t="s">
        <v>163</v>
      </c>
      <c r="I3067" t="s">
        <v>163</v>
      </c>
      <c r="J3067" t="s">
        <v>163</v>
      </c>
      <c r="K3067" t="s">
        <v>163</v>
      </c>
      <c r="L3067" t="s">
        <v>163</v>
      </c>
      <c r="M3067" t="s">
        <v>163</v>
      </c>
      <c r="N3067" t="s">
        <v>163</v>
      </c>
      <c r="O3067" t="s">
        <v>163</v>
      </c>
      <c r="P3067" t="s">
        <v>163</v>
      </c>
      <c r="Q3067" s="80" t="s">
        <v>163</v>
      </c>
      <c r="R3067" s="79"/>
      <c r="T3067" t="s">
        <v>163</v>
      </c>
      <c r="U3067" t="s">
        <v>163</v>
      </c>
      <c r="V3067" t="s">
        <v>163</v>
      </c>
    </row>
    <row r="3068" spans="2:22" x14ac:dyDescent="0.35">
      <c r="B3068" t="s">
        <v>163</v>
      </c>
      <c r="C3068" s="79" t="s">
        <v>163</v>
      </c>
      <c r="E3068" t="s">
        <v>163</v>
      </c>
      <c r="F3068" t="s">
        <v>163</v>
      </c>
      <c r="G3068" t="s">
        <v>163</v>
      </c>
      <c r="H3068" t="s">
        <v>163</v>
      </c>
      <c r="I3068" t="s">
        <v>163</v>
      </c>
      <c r="J3068" t="s">
        <v>163</v>
      </c>
      <c r="K3068" t="s">
        <v>163</v>
      </c>
      <c r="L3068" t="s">
        <v>163</v>
      </c>
      <c r="M3068" t="s">
        <v>163</v>
      </c>
      <c r="N3068" t="s">
        <v>163</v>
      </c>
      <c r="O3068" t="s">
        <v>163</v>
      </c>
      <c r="P3068" t="s">
        <v>163</v>
      </c>
      <c r="Q3068" s="80" t="s">
        <v>163</v>
      </c>
      <c r="R3068" s="79"/>
      <c r="T3068" t="s">
        <v>163</v>
      </c>
      <c r="U3068" t="s">
        <v>163</v>
      </c>
      <c r="V3068" t="s">
        <v>163</v>
      </c>
    </row>
    <row r="3069" spans="2:22" x14ac:dyDescent="0.35">
      <c r="B3069" t="s">
        <v>163</v>
      </c>
      <c r="C3069" s="79" t="s">
        <v>163</v>
      </c>
      <c r="E3069" t="s">
        <v>163</v>
      </c>
      <c r="F3069" t="s">
        <v>163</v>
      </c>
      <c r="G3069" t="s">
        <v>163</v>
      </c>
      <c r="H3069" t="s">
        <v>163</v>
      </c>
      <c r="I3069" t="s">
        <v>163</v>
      </c>
      <c r="J3069" t="s">
        <v>163</v>
      </c>
      <c r="K3069" t="s">
        <v>163</v>
      </c>
      <c r="L3069" t="s">
        <v>163</v>
      </c>
      <c r="M3069" t="s">
        <v>163</v>
      </c>
      <c r="N3069" t="s">
        <v>163</v>
      </c>
      <c r="O3069" t="s">
        <v>163</v>
      </c>
      <c r="P3069" t="s">
        <v>163</v>
      </c>
      <c r="Q3069" s="80" t="s">
        <v>163</v>
      </c>
      <c r="R3069" s="79"/>
      <c r="T3069" t="s">
        <v>163</v>
      </c>
      <c r="U3069" t="s">
        <v>163</v>
      </c>
      <c r="V3069" t="s">
        <v>163</v>
      </c>
    </row>
    <row r="3070" spans="2:22" x14ac:dyDescent="0.35">
      <c r="B3070" t="s">
        <v>163</v>
      </c>
      <c r="C3070" s="79" t="s">
        <v>163</v>
      </c>
      <c r="E3070" t="s">
        <v>163</v>
      </c>
      <c r="F3070" t="s">
        <v>163</v>
      </c>
      <c r="G3070" t="s">
        <v>163</v>
      </c>
      <c r="H3070" t="s">
        <v>163</v>
      </c>
      <c r="I3070" t="s">
        <v>163</v>
      </c>
      <c r="J3070" t="s">
        <v>163</v>
      </c>
      <c r="K3070" t="s">
        <v>163</v>
      </c>
      <c r="L3070" t="s">
        <v>163</v>
      </c>
      <c r="M3070" t="s">
        <v>163</v>
      </c>
      <c r="N3070" t="s">
        <v>163</v>
      </c>
      <c r="O3070" t="s">
        <v>163</v>
      </c>
      <c r="P3070" t="s">
        <v>163</v>
      </c>
      <c r="Q3070" s="80" t="s">
        <v>163</v>
      </c>
      <c r="R3070" s="79"/>
      <c r="T3070" t="s">
        <v>163</v>
      </c>
      <c r="U3070" t="s">
        <v>163</v>
      </c>
      <c r="V3070" t="s">
        <v>163</v>
      </c>
    </row>
    <row r="3071" spans="2:22" x14ac:dyDescent="0.35">
      <c r="B3071" t="s">
        <v>163</v>
      </c>
      <c r="C3071" s="79" t="s">
        <v>163</v>
      </c>
      <c r="E3071" t="s">
        <v>163</v>
      </c>
      <c r="F3071" t="s">
        <v>163</v>
      </c>
      <c r="G3071" t="s">
        <v>163</v>
      </c>
      <c r="H3071" t="s">
        <v>163</v>
      </c>
      <c r="I3071" t="s">
        <v>163</v>
      </c>
      <c r="J3071" t="s">
        <v>163</v>
      </c>
      <c r="K3071" t="s">
        <v>163</v>
      </c>
      <c r="L3071" t="s">
        <v>163</v>
      </c>
      <c r="M3071" t="s">
        <v>163</v>
      </c>
      <c r="N3071" t="s">
        <v>163</v>
      </c>
      <c r="O3071" t="s">
        <v>163</v>
      </c>
      <c r="P3071" t="s">
        <v>163</v>
      </c>
      <c r="Q3071" s="80" t="s">
        <v>163</v>
      </c>
      <c r="R3071" s="79"/>
      <c r="T3071" t="s">
        <v>163</v>
      </c>
      <c r="U3071" t="s">
        <v>163</v>
      </c>
      <c r="V3071" t="s">
        <v>163</v>
      </c>
    </row>
    <row r="3072" spans="2:22" x14ac:dyDescent="0.35">
      <c r="B3072" t="s">
        <v>163</v>
      </c>
      <c r="C3072" s="79" t="s">
        <v>163</v>
      </c>
      <c r="E3072" t="s">
        <v>163</v>
      </c>
      <c r="F3072" t="s">
        <v>163</v>
      </c>
      <c r="G3072" t="s">
        <v>163</v>
      </c>
      <c r="H3072" t="s">
        <v>163</v>
      </c>
      <c r="I3072" t="s">
        <v>163</v>
      </c>
      <c r="J3072" t="s">
        <v>163</v>
      </c>
      <c r="K3072" t="s">
        <v>163</v>
      </c>
      <c r="L3072" t="s">
        <v>163</v>
      </c>
      <c r="M3072" t="s">
        <v>163</v>
      </c>
      <c r="N3072" t="s">
        <v>163</v>
      </c>
      <c r="O3072" t="s">
        <v>163</v>
      </c>
      <c r="P3072" t="s">
        <v>163</v>
      </c>
      <c r="Q3072" s="80" t="s">
        <v>163</v>
      </c>
      <c r="R3072" s="79"/>
      <c r="T3072" t="s">
        <v>163</v>
      </c>
      <c r="U3072" t="s">
        <v>163</v>
      </c>
      <c r="V3072" t="s">
        <v>163</v>
      </c>
    </row>
    <row r="3073" spans="2:22" x14ac:dyDescent="0.35">
      <c r="B3073" t="s">
        <v>163</v>
      </c>
      <c r="C3073" s="79" t="s">
        <v>163</v>
      </c>
      <c r="E3073" t="s">
        <v>163</v>
      </c>
      <c r="F3073" t="s">
        <v>163</v>
      </c>
      <c r="G3073" t="s">
        <v>163</v>
      </c>
      <c r="H3073" t="s">
        <v>163</v>
      </c>
      <c r="I3073" t="s">
        <v>163</v>
      </c>
      <c r="J3073" t="s">
        <v>163</v>
      </c>
      <c r="K3073" t="s">
        <v>163</v>
      </c>
      <c r="L3073" t="s">
        <v>163</v>
      </c>
      <c r="M3073" t="s">
        <v>163</v>
      </c>
      <c r="N3073" t="s">
        <v>163</v>
      </c>
      <c r="O3073" t="s">
        <v>163</v>
      </c>
      <c r="P3073" t="s">
        <v>163</v>
      </c>
      <c r="Q3073" s="80" t="s">
        <v>163</v>
      </c>
      <c r="R3073" s="79"/>
      <c r="T3073" t="s">
        <v>163</v>
      </c>
      <c r="U3073" t="s">
        <v>163</v>
      </c>
      <c r="V3073" t="s">
        <v>163</v>
      </c>
    </row>
    <row r="3074" spans="2:22" x14ac:dyDescent="0.35">
      <c r="B3074" t="s">
        <v>163</v>
      </c>
      <c r="C3074" s="79" t="s">
        <v>163</v>
      </c>
      <c r="E3074" t="s">
        <v>163</v>
      </c>
      <c r="F3074" t="s">
        <v>163</v>
      </c>
      <c r="G3074" t="s">
        <v>163</v>
      </c>
      <c r="H3074" t="s">
        <v>163</v>
      </c>
      <c r="I3074" t="s">
        <v>163</v>
      </c>
      <c r="J3074" t="s">
        <v>163</v>
      </c>
      <c r="K3074" t="s">
        <v>163</v>
      </c>
      <c r="L3074" t="s">
        <v>163</v>
      </c>
      <c r="M3074" t="s">
        <v>163</v>
      </c>
      <c r="N3074" t="s">
        <v>163</v>
      </c>
      <c r="O3074" t="s">
        <v>163</v>
      </c>
      <c r="P3074" t="s">
        <v>163</v>
      </c>
      <c r="Q3074" s="80" t="s">
        <v>163</v>
      </c>
      <c r="R3074" s="79"/>
      <c r="T3074" t="s">
        <v>163</v>
      </c>
      <c r="U3074" t="s">
        <v>163</v>
      </c>
      <c r="V3074" t="s">
        <v>163</v>
      </c>
    </row>
    <row r="3075" spans="2:22" x14ac:dyDescent="0.35">
      <c r="B3075" t="s">
        <v>163</v>
      </c>
      <c r="C3075" s="79" t="s">
        <v>163</v>
      </c>
      <c r="E3075" t="s">
        <v>163</v>
      </c>
      <c r="F3075" t="s">
        <v>163</v>
      </c>
      <c r="G3075" t="s">
        <v>163</v>
      </c>
      <c r="H3075" t="s">
        <v>163</v>
      </c>
      <c r="I3075" t="s">
        <v>163</v>
      </c>
      <c r="J3075" t="s">
        <v>163</v>
      </c>
      <c r="K3075" t="s">
        <v>163</v>
      </c>
      <c r="L3075" t="s">
        <v>163</v>
      </c>
      <c r="M3075" t="s">
        <v>163</v>
      </c>
      <c r="N3075" t="s">
        <v>163</v>
      </c>
      <c r="O3075" t="s">
        <v>163</v>
      </c>
      <c r="P3075" t="s">
        <v>163</v>
      </c>
      <c r="Q3075" s="80" t="s">
        <v>163</v>
      </c>
      <c r="R3075" s="79"/>
      <c r="T3075" t="s">
        <v>163</v>
      </c>
      <c r="U3075" t="s">
        <v>163</v>
      </c>
      <c r="V3075" t="s">
        <v>163</v>
      </c>
    </row>
    <row r="3076" spans="2:22" x14ac:dyDescent="0.35">
      <c r="B3076" t="s">
        <v>163</v>
      </c>
      <c r="C3076" s="79" t="s">
        <v>163</v>
      </c>
      <c r="E3076" t="s">
        <v>163</v>
      </c>
      <c r="F3076" t="s">
        <v>163</v>
      </c>
      <c r="G3076" t="s">
        <v>163</v>
      </c>
      <c r="H3076" t="s">
        <v>163</v>
      </c>
      <c r="I3076" t="s">
        <v>163</v>
      </c>
      <c r="J3076" t="s">
        <v>163</v>
      </c>
      <c r="K3076" t="s">
        <v>163</v>
      </c>
      <c r="L3076" t="s">
        <v>163</v>
      </c>
      <c r="M3076" t="s">
        <v>163</v>
      </c>
      <c r="N3076" t="s">
        <v>163</v>
      </c>
      <c r="O3076" t="s">
        <v>163</v>
      </c>
      <c r="P3076" t="s">
        <v>163</v>
      </c>
      <c r="Q3076" s="80" t="s">
        <v>163</v>
      </c>
      <c r="R3076" s="79"/>
      <c r="T3076" t="s">
        <v>163</v>
      </c>
      <c r="U3076" t="s">
        <v>163</v>
      </c>
      <c r="V3076" t="s">
        <v>163</v>
      </c>
    </row>
    <row r="3077" spans="2:22" x14ac:dyDescent="0.35">
      <c r="B3077" t="s">
        <v>163</v>
      </c>
      <c r="C3077" s="79" t="s">
        <v>163</v>
      </c>
      <c r="E3077" t="s">
        <v>163</v>
      </c>
      <c r="F3077" t="s">
        <v>163</v>
      </c>
      <c r="G3077" t="s">
        <v>163</v>
      </c>
      <c r="H3077" t="s">
        <v>163</v>
      </c>
      <c r="I3077" t="s">
        <v>163</v>
      </c>
      <c r="J3077" t="s">
        <v>163</v>
      </c>
      <c r="K3077" t="s">
        <v>163</v>
      </c>
      <c r="L3077" t="s">
        <v>163</v>
      </c>
      <c r="M3077" t="s">
        <v>163</v>
      </c>
      <c r="N3077" t="s">
        <v>163</v>
      </c>
      <c r="O3077" t="s">
        <v>163</v>
      </c>
      <c r="P3077" t="s">
        <v>163</v>
      </c>
      <c r="Q3077" s="80" t="s">
        <v>163</v>
      </c>
      <c r="R3077" s="79"/>
      <c r="T3077" t="s">
        <v>163</v>
      </c>
      <c r="U3077" t="s">
        <v>163</v>
      </c>
      <c r="V3077" t="s">
        <v>163</v>
      </c>
    </row>
    <row r="3078" spans="2:22" x14ac:dyDescent="0.35">
      <c r="B3078" t="s">
        <v>163</v>
      </c>
      <c r="C3078" s="79" t="s">
        <v>163</v>
      </c>
      <c r="E3078" t="s">
        <v>163</v>
      </c>
      <c r="F3078" t="s">
        <v>163</v>
      </c>
      <c r="G3078" t="s">
        <v>163</v>
      </c>
      <c r="H3078" t="s">
        <v>163</v>
      </c>
      <c r="I3078" t="s">
        <v>163</v>
      </c>
      <c r="J3078" t="s">
        <v>163</v>
      </c>
      <c r="K3078" t="s">
        <v>163</v>
      </c>
      <c r="L3078" t="s">
        <v>163</v>
      </c>
      <c r="M3078" t="s">
        <v>163</v>
      </c>
      <c r="N3078" t="s">
        <v>163</v>
      </c>
      <c r="O3078" t="s">
        <v>163</v>
      </c>
      <c r="P3078" t="s">
        <v>163</v>
      </c>
      <c r="Q3078" s="80" t="s">
        <v>163</v>
      </c>
      <c r="R3078" s="79"/>
      <c r="T3078" t="s">
        <v>163</v>
      </c>
      <c r="U3078" t="s">
        <v>163</v>
      </c>
      <c r="V3078" t="s">
        <v>163</v>
      </c>
    </row>
    <row r="3079" spans="2:22" x14ac:dyDescent="0.35">
      <c r="B3079" t="s">
        <v>163</v>
      </c>
      <c r="C3079" s="79" t="s">
        <v>163</v>
      </c>
      <c r="E3079" t="s">
        <v>163</v>
      </c>
      <c r="F3079" t="s">
        <v>163</v>
      </c>
      <c r="G3079" t="s">
        <v>163</v>
      </c>
      <c r="H3079" t="s">
        <v>163</v>
      </c>
      <c r="I3079" t="s">
        <v>163</v>
      </c>
      <c r="J3079" t="s">
        <v>163</v>
      </c>
      <c r="K3079" t="s">
        <v>163</v>
      </c>
      <c r="L3079" t="s">
        <v>163</v>
      </c>
      <c r="M3079" t="s">
        <v>163</v>
      </c>
      <c r="N3079" t="s">
        <v>163</v>
      </c>
      <c r="O3079" t="s">
        <v>163</v>
      </c>
      <c r="P3079" t="s">
        <v>163</v>
      </c>
      <c r="Q3079" s="80" t="s">
        <v>163</v>
      </c>
      <c r="R3079" s="79"/>
      <c r="T3079" t="s">
        <v>163</v>
      </c>
      <c r="U3079" t="s">
        <v>163</v>
      </c>
      <c r="V3079" t="s">
        <v>163</v>
      </c>
    </row>
    <row r="3080" spans="2:22" x14ac:dyDescent="0.35">
      <c r="B3080" t="s">
        <v>163</v>
      </c>
      <c r="C3080" s="79" t="s">
        <v>163</v>
      </c>
      <c r="E3080" t="s">
        <v>163</v>
      </c>
      <c r="F3080" t="s">
        <v>163</v>
      </c>
      <c r="G3080" t="s">
        <v>163</v>
      </c>
      <c r="H3080" t="s">
        <v>163</v>
      </c>
      <c r="I3080" t="s">
        <v>163</v>
      </c>
      <c r="J3080" t="s">
        <v>163</v>
      </c>
      <c r="K3080" t="s">
        <v>163</v>
      </c>
      <c r="L3080" t="s">
        <v>163</v>
      </c>
      <c r="M3080" t="s">
        <v>163</v>
      </c>
      <c r="N3080" t="s">
        <v>163</v>
      </c>
      <c r="O3080" t="s">
        <v>163</v>
      </c>
      <c r="P3080" t="s">
        <v>163</v>
      </c>
      <c r="Q3080" s="80" t="s">
        <v>163</v>
      </c>
      <c r="R3080" s="79"/>
      <c r="T3080" t="s">
        <v>163</v>
      </c>
      <c r="U3080" t="s">
        <v>163</v>
      </c>
      <c r="V3080" t="s">
        <v>163</v>
      </c>
    </row>
    <row r="3081" spans="2:22" x14ac:dyDescent="0.35">
      <c r="B3081" t="s">
        <v>163</v>
      </c>
      <c r="C3081" s="79" t="s">
        <v>163</v>
      </c>
      <c r="E3081" t="s">
        <v>163</v>
      </c>
      <c r="F3081" t="s">
        <v>163</v>
      </c>
      <c r="G3081" t="s">
        <v>163</v>
      </c>
      <c r="H3081" t="s">
        <v>163</v>
      </c>
      <c r="I3081" t="s">
        <v>163</v>
      </c>
      <c r="J3081" t="s">
        <v>163</v>
      </c>
      <c r="K3081" t="s">
        <v>163</v>
      </c>
      <c r="L3081" t="s">
        <v>163</v>
      </c>
      <c r="M3081" t="s">
        <v>163</v>
      </c>
      <c r="N3081" t="s">
        <v>163</v>
      </c>
      <c r="O3081" t="s">
        <v>163</v>
      </c>
      <c r="P3081" t="s">
        <v>163</v>
      </c>
      <c r="Q3081" s="80" t="s">
        <v>163</v>
      </c>
      <c r="R3081" s="79"/>
      <c r="T3081" t="s">
        <v>163</v>
      </c>
      <c r="U3081" t="s">
        <v>163</v>
      </c>
      <c r="V3081" t="s">
        <v>163</v>
      </c>
    </row>
    <row r="3082" spans="2:22" x14ac:dyDescent="0.35">
      <c r="B3082" t="s">
        <v>163</v>
      </c>
      <c r="C3082" s="79" t="s">
        <v>163</v>
      </c>
      <c r="E3082" t="s">
        <v>163</v>
      </c>
      <c r="F3082" t="s">
        <v>163</v>
      </c>
      <c r="G3082" t="s">
        <v>163</v>
      </c>
      <c r="H3082" t="s">
        <v>163</v>
      </c>
      <c r="I3082" t="s">
        <v>163</v>
      </c>
      <c r="J3082" t="s">
        <v>163</v>
      </c>
      <c r="K3082" t="s">
        <v>163</v>
      </c>
      <c r="L3082" t="s">
        <v>163</v>
      </c>
      <c r="M3082" t="s">
        <v>163</v>
      </c>
      <c r="N3082" t="s">
        <v>163</v>
      </c>
      <c r="O3082" t="s">
        <v>163</v>
      </c>
      <c r="P3082" t="s">
        <v>163</v>
      </c>
      <c r="Q3082" s="80" t="s">
        <v>163</v>
      </c>
      <c r="R3082" s="79"/>
      <c r="T3082" t="s">
        <v>163</v>
      </c>
      <c r="U3082" t="s">
        <v>163</v>
      </c>
      <c r="V3082" t="s">
        <v>163</v>
      </c>
    </row>
    <row r="3083" spans="2:22" x14ac:dyDescent="0.35">
      <c r="B3083" t="s">
        <v>163</v>
      </c>
      <c r="C3083" s="79" t="s">
        <v>163</v>
      </c>
      <c r="E3083" t="s">
        <v>163</v>
      </c>
      <c r="F3083" t="s">
        <v>163</v>
      </c>
      <c r="G3083" t="s">
        <v>163</v>
      </c>
      <c r="H3083" t="s">
        <v>163</v>
      </c>
      <c r="I3083" t="s">
        <v>163</v>
      </c>
      <c r="J3083" t="s">
        <v>163</v>
      </c>
      <c r="K3083" t="s">
        <v>163</v>
      </c>
      <c r="L3083" t="s">
        <v>163</v>
      </c>
      <c r="M3083" t="s">
        <v>163</v>
      </c>
      <c r="N3083" t="s">
        <v>163</v>
      </c>
      <c r="O3083" t="s">
        <v>163</v>
      </c>
      <c r="P3083" t="s">
        <v>163</v>
      </c>
      <c r="Q3083" s="80" t="s">
        <v>163</v>
      </c>
      <c r="R3083" s="79"/>
      <c r="T3083" t="s">
        <v>163</v>
      </c>
      <c r="U3083" t="s">
        <v>163</v>
      </c>
      <c r="V3083" t="s">
        <v>163</v>
      </c>
    </row>
    <row r="3084" spans="2:22" x14ac:dyDescent="0.35">
      <c r="B3084" t="s">
        <v>163</v>
      </c>
      <c r="C3084" s="79" t="s">
        <v>163</v>
      </c>
      <c r="E3084" t="s">
        <v>163</v>
      </c>
      <c r="F3084" t="s">
        <v>163</v>
      </c>
      <c r="G3084" t="s">
        <v>163</v>
      </c>
      <c r="H3084" t="s">
        <v>163</v>
      </c>
      <c r="I3084" t="s">
        <v>163</v>
      </c>
      <c r="J3084" t="s">
        <v>163</v>
      </c>
      <c r="K3084" t="s">
        <v>163</v>
      </c>
      <c r="L3084" t="s">
        <v>163</v>
      </c>
      <c r="M3084" t="s">
        <v>163</v>
      </c>
      <c r="N3084" t="s">
        <v>163</v>
      </c>
      <c r="O3084" t="s">
        <v>163</v>
      </c>
      <c r="P3084" t="s">
        <v>163</v>
      </c>
      <c r="Q3084" s="80" t="s">
        <v>163</v>
      </c>
      <c r="R3084" s="79"/>
      <c r="T3084" t="s">
        <v>163</v>
      </c>
      <c r="U3084" t="s">
        <v>163</v>
      </c>
      <c r="V3084" t="s">
        <v>163</v>
      </c>
    </row>
    <row r="3085" spans="2:22" x14ac:dyDescent="0.35">
      <c r="B3085" t="s">
        <v>163</v>
      </c>
      <c r="C3085" s="79" t="s">
        <v>163</v>
      </c>
      <c r="E3085" t="s">
        <v>163</v>
      </c>
      <c r="F3085" t="s">
        <v>163</v>
      </c>
      <c r="G3085" t="s">
        <v>163</v>
      </c>
      <c r="H3085" t="s">
        <v>163</v>
      </c>
      <c r="I3085" t="s">
        <v>163</v>
      </c>
      <c r="J3085" t="s">
        <v>163</v>
      </c>
      <c r="K3085" t="s">
        <v>163</v>
      </c>
      <c r="L3085" t="s">
        <v>163</v>
      </c>
      <c r="M3085" t="s">
        <v>163</v>
      </c>
      <c r="N3085" t="s">
        <v>163</v>
      </c>
      <c r="O3085" t="s">
        <v>163</v>
      </c>
      <c r="P3085" t="s">
        <v>163</v>
      </c>
      <c r="Q3085" s="80" t="s">
        <v>163</v>
      </c>
      <c r="R3085" s="79"/>
      <c r="T3085" t="s">
        <v>163</v>
      </c>
      <c r="U3085" t="s">
        <v>163</v>
      </c>
      <c r="V3085" t="s">
        <v>163</v>
      </c>
    </row>
    <row r="3086" spans="2:22" x14ac:dyDescent="0.35">
      <c r="B3086" t="s">
        <v>163</v>
      </c>
      <c r="C3086" s="79" t="s">
        <v>163</v>
      </c>
      <c r="E3086" t="s">
        <v>163</v>
      </c>
      <c r="F3086" t="s">
        <v>163</v>
      </c>
      <c r="G3086" t="s">
        <v>163</v>
      </c>
      <c r="H3086" t="s">
        <v>163</v>
      </c>
      <c r="I3086" t="s">
        <v>163</v>
      </c>
      <c r="J3086" t="s">
        <v>163</v>
      </c>
      <c r="K3086" t="s">
        <v>163</v>
      </c>
      <c r="L3086" t="s">
        <v>163</v>
      </c>
      <c r="M3086" t="s">
        <v>163</v>
      </c>
      <c r="N3086" t="s">
        <v>163</v>
      </c>
      <c r="O3086" t="s">
        <v>163</v>
      </c>
      <c r="P3086" t="s">
        <v>163</v>
      </c>
      <c r="Q3086" s="80" t="s">
        <v>163</v>
      </c>
      <c r="R3086" s="79"/>
      <c r="T3086" t="s">
        <v>163</v>
      </c>
      <c r="U3086" t="s">
        <v>163</v>
      </c>
      <c r="V3086" t="s">
        <v>163</v>
      </c>
    </row>
    <row r="3087" spans="2:22" x14ac:dyDescent="0.35">
      <c r="B3087" t="s">
        <v>163</v>
      </c>
      <c r="C3087" s="79" t="s">
        <v>163</v>
      </c>
      <c r="E3087" t="s">
        <v>163</v>
      </c>
      <c r="F3087" t="s">
        <v>163</v>
      </c>
      <c r="G3087" t="s">
        <v>163</v>
      </c>
      <c r="H3087" t="s">
        <v>163</v>
      </c>
      <c r="I3087" t="s">
        <v>163</v>
      </c>
      <c r="J3087" t="s">
        <v>163</v>
      </c>
      <c r="K3087" t="s">
        <v>163</v>
      </c>
      <c r="L3087" t="s">
        <v>163</v>
      </c>
      <c r="M3087" t="s">
        <v>163</v>
      </c>
      <c r="N3087" t="s">
        <v>163</v>
      </c>
      <c r="O3087" t="s">
        <v>163</v>
      </c>
      <c r="P3087" t="s">
        <v>163</v>
      </c>
      <c r="Q3087" s="80" t="s">
        <v>163</v>
      </c>
      <c r="R3087" s="79"/>
      <c r="T3087" t="s">
        <v>163</v>
      </c>
      <c r="U3087" t="s">
        <v>163</v>
      </c>
      <c r="V3087" t="s">
        <v>163</v>
      </c>
    </row>
    <row r="3088" spans="2:22" x14ac:dyDescent="0.35">
      <c r="B3088" t="s">
        <v>163</v>
      </c>
      <c r="C3088" s="79" t="s">
        <v>163</v>
      </c>
      <c r="E3088" t="s">
        <v>163</v>
      </c>
      <c r="F3088" t="s">
        <v>163</v>
      </c>
      <c r="G3088" t="s">
        <v>163</v>
      </c>
      <c r="H3088" t="s">
        <v>163</v>
      </c>
      <c r="I3088" t="s">
        <v>163</v>
      </c>
      <c r="J3088" t="s">
        <v>163</v>
      </c>
      <c r="K3088" t="s">
        <v>163</v>
      </c>
      <c r="L3088" t="s">
        <v>163</v>
      </c>
      <c r="M3088" t="s">
        <v>163</v>
      </c>
      <c r="N3088" t="s">
        <v>163</v>
      </c>
      <c r="O3088" t="s">
        <v>163</v>
      </c>
      <c r="P3088" t="s">
        <v>163</v>
      </c>
      <c r="Q3088" s="80" t="s">
        <v>163</v>
      </c>
      <c r="R3088" s="79"/>
      <c r="T3088" t="s">
        <v>163</v>
      </c>
      <c r="U3088" t="s">
        <v>163</v>
      </c>
      <c r="V3088" t="s">
        <v>163</v>
      </c>
    </row>
    <row r="3089" spans="2:22" x14ac:dyDescent="0.35">
      <c r="B3089" t="s">
        <v>163</v>
      </c>
      <c r="C3089" s="79" t="s">
        <v>163</v>
      </c>
      <c r="E3089" t="s">
        <v>163</v>
      </c>
      <c r="F3089" t="s">
        <v>163</v>
      </c>
      <c r="G3089" t="s">
        <v>163</v>
      </c>
      <c r="H3089" t="s">
        <v>163</v>
      </c>
      <c r="I3089" t="s">
        <v>163</v>
      </c>
      <c r="J3089" t="s">
        <v>163</v>
      </c>
      <c r="K3089" t="s">
        <v>163</v>
      </c>
      <c r="L3089" t="s">
        <v>163</v>
      </c>
      <c r="M3089" t="s">
        <v>163</v>
      </c>
      <c r="N3089" t="s">
        <v>163</v>
      </c>
      <c r="O3089" t="s">
        <v>163</v>
      </c>
      <c r="P3089" t="s">
        <v>163</v>
      </c>
      <c r="Q3089" s="80" t="s">
        <v>163</v>
      </c>
      <c r="R3089" s="79"/>
      <c r="T3089" t="s">
        <v>163</v>
      </c>
      <c r="U3089" t="s">
        <v>163</v>
      </c>
      <c r="V3089" t="s">
        <v>163</v>
      </c>
    </row>
    <row r="3090" spans="2:22" x14ac:dyDescent="0.35">
      <c r="B3090" t="s">
        <v>163</v>
      </c>
      <c r="C3090" s="79" t="s">
        <v>163</v>
      </c>
      <c r="E3090" t="s">
        <v>163</v>
      </c>
      <c r="F3090" t="s">
        <v>163</v>
      </c>
      <c r="G3090" t="s">
        <v>163</v>
      </c>
      <c r="H3090" t="s">
        <v>163</v>
      </c>
      <c r="I3090" t="s">
        <v>163</v>
      </c>
      <c r="J3090" t="s">
        <v>163</v>
      </c>
      <c r="K3090" t="s">
        <v>163</v>
      </c>
      <c r="L3090" t="s">
        <v>163</v>
      </c>
      <c r="M3090" t="s">
        <v>163</v>
      </c>
      <c r="N3090" t="s">
        <v>163</v>
      </c>
      <c r="O3090" t="s">
        <v>163</v>
      </c>
      <c r="P3090" t="s">
        <v>163</v>
      </c>
      <c r="Q3090" s="80" t="s">
        <v>163</v>
      </c>
      <c r="R3090" s="79"/>
      <c r="T3090" t="s">
        <v>163</v>
      </c>
      <c r="U3090" t="s">
        <v>163</v>
      </c>
      <c r="V3090" t="s">
        <v>163</v>
      </c>
    </row>
    <row r="3091" spans="2:22" x14ac:dyDescent="0.35">
      <c r="B3091" t="s">
        <v>163</v>
      </c>
      <c r="C3091" s="79" t="s">
        <v>163</v>
      </c>
      <c r="E3091" t="s">
        <v>163</v>
      </c>
      <c r="F3091" t="s">
        <v>163</v>
      </c>
      <c r="G3091" t="s">
        <v>163</v>
      </c>
      <c r="H3091" t="s">
        <v>163</v>
      </c>
      <c r="I3091" t="s">
        <v>163</v>
      </c>
      <c r="J3091" t="s">
        <v>163</v>
      </c>
      <c r="K3091" t="s">
        <v>163</v>
      </c>
      <c r="L3091" t="s">
        <v>163</v>
      </c>
      <c r="M3091" t="s">
        <v>163</v>
      </c>
      <c r="N3091" t="s">
        <v>163</v>
      </c>
      <c r="O3091" t="s">
        <v>163</v>
      </c>
      <c r="P3091" t="s">
        <v>163</v>
      </c>
      <c r="Q3091" s="80" t="s">
        <v>163</v>
      </c>
      <c r="R3091" s="79"/>
      <c r="T3091" t="s">
        <v>163</v>
      </c>
      <c r="U3091" t="s">
        <v>163</v>
      </c>
      <c r="V3091" t="s">
        <v>163</v>
      </c>
    </row>
    <row r="3092" spans="2:22" x14ac:dyDescent="0.35">
      <c r="B3092" t="s">
        <v>163</v>
      </c>
      <c r="C3092" s="79" t="s">
        <v>163</v>
      </c>
      <c r="E3092" t="s">
        <v>163</v>
      </c>
      <c r="F3092" t="s">
        <v>163</v>
      </c>
      <c r="G3092" t="s">
        <v>163</v>
      </c>
      <c r="H3092" t="s">
        <v>163</v>
      </c>
      <c r="I3092" t="s">
        <v>163</v>
      </c>
      <c r="J3092" t="s">
        <v>163</v>
      </c>
      <c r="K3092" t="s">
        <v>163</v>
      </c>
      <c r="L3092" t="s">
        <v>163</v>
      </c>
      <c r="M3092" t="s">
        <v>163</v>
      </c>
      <c r="N3092" t="s">
        <v>163</v>
      </c>
      <c r="O3092" t="s">
        <v>163</v>
      </c>
      <c r="P3092" t="s">
        <v>163</v>
      </c>
      <c r="Q3092" s="80" t="s">
        <v>163</v>
      </c>
      <c r="R3092" s="79"/>
      <c r="T3092" t="s">
        <v>163</v>
      </c>
      <c r="U3092" t="s">
        <v>163</v>
      </c>
      <c r="V3092" t="s">
        <v>163</v>
      </c>
    </row>
    <row r="3093" spans="2:22" x14ac:dyDescent="0.35">
      <c r="B3093" t="s">
        <v>163</v>
      </c>
      <c r="C3093" s="79" t="s">
        <v>163</v>
      </c>
      <c r="E3093" t="s">
        <v>163</v>
      </c>
      <c r="F3093" t="s">
        <v>163</v>
      </c>
      <c r="G3093" t="s">
        <v>163</v>
      </c>
      <c r="H3093" t="s">
        <v>163</v>
      </c>
      <c r="I3093" t="s">
        <v>163</v>
      </c>
      <c r="J3093" t="s">
        <v>163</v>
      </c>
      <c r="K3093" t="s">
        <v>163</v>
      </c>
      <c r="L3093" t="s">
        <v>163</v>
      </c>
      <c r="M3093" t="s">
        <v>163</v>
      </c>
      <c r="N3093" t="s">
        <v>163</v>
      </c>
      <c r="O3093" t="s">
        <v>163</v>
      </c>
      <c r="P3093" t="s">
        <v>163</v>
      </c>
      <c r="Q3093" s="80" t="s">
        <v>163</v>
      </c>
      <c r="R3093" s="79"/>
      <c r="T3093" t="s">
        <v>163</v>
      </c>
      <c r="U3093" t="s">
        <v>163</v>
      </c>
      <c r="V3093" t="s">
        <v>163</v>
      </c>
    </row>
    <row r="3094" spans="2:22" x14ac:dyDescent="0.35">
      <c r="B3094" t="s">
        <v>163</v>
      </c>
      <c r="C3094" s="79" t="s">
        <v>163</v>
      </c>
      <c r="E3094" t="s">
        <v>163</v>
      </c>
      <c r="F3094" t="s">
        <v>163</v>
      </c>
      <c r="G3094" t="s">
        <v>163</v>
      </c>
      <c r="H3094" t="s">
        <v>163</v>
      </c>
      <c r="I3094" t="s">
        <v>163</v>
      </c>
      <c r="J3094" t="s">
        <v>163</v>
      </c>
      <c r="K3094" t="s">
        <v>163</v>
      </c>
      <c r="L3094" t="s">
        <v>163</v>
      </c>
      <c r="M3094" t="s">
        <v>163</v>
      </c>
      <c r="N3094" t="s">
        <v>163</v>
      </c>
      <c r="O3094" t="s">
        <v>163</v>
      </c>
      <c r="P3094" t="s">
        <v>163</v>
      </c>
      <c r="Q3094" s="80" t="s">
        <v>163</v>
      </c>
      <c r="R3094" s="79"/>
      <c r="T3094" t="s">
        <v>163</v>
      </c>
      <c r="U3094" t="s">
        <v>163</v>
      </c>
      <c r="V3094" t="s">
        <v>163</v>
      </c>
    </row>
    <row r="3095" spans="2:22" x14ac:dyDescent="0.35">
      <c r="B3095" t="s">
        <v>163</v>
      </c>
      <c r="C3095" s="79" t="s">
        <v>163</v>
      </c>
      <c r="E3095" t="s">
        <v>163</v>
      </c>
      <c r="F3095" t="s">
        <v>163</v>
      </c>
      <c r="G3095" t="s">
        <v>163</v>
      </c>
      <c r="H3095" t="s">
        <v>163</v>
      </c>
      <c r="I3095" t="s">
        <v>163</v>
      </c>
      <c r="J3095" t="s">
        <v>163</v>
      </c>
      <c r="K3095" t="s">
        <v>163</v>
      </c>
      <c r="L3095" t="s">
        <v>163</v>
      </c>
      <c r="M3095" t="s">
        <v>163</v>
      </c>
      <c r="N3095" t="s">
        <v>163</v>
      </c>
      <c r="O3095" t="s">
        <v>163</v>
      </c>
      <c r="P3095" t="s">
        <v>163</v>
      </c>
      <c r="Q3095" s="80" t="s">
        <v>163</v>
      </c>
      <c r="R3095" s="79"/>
      <c r="T3095" t="s">
        <v>163</v>
      </c>
      <c r="U3095" t="s">
        <v>163</v>
      </c>
      <c r="V3095" t="s">
        <v>163</v>
      </c>
    </row>
    <row r="3096" spans="2:22" x14ac:dyDescent="0.35">
      <c r="B3096" t="s">
        <v>163</v>
      </c>
      <c r="C3096" s="79" t="s">
        <v>163</v>
      </c>
      <c r="E3096" t="s">
        <v>163</v>
      </c>
      <c r="F3096" t="s">
        <v>163</v>
      </c>
      <c r="G3096" t="s">
        <v>163</v>
      </c>
      <c r="H3096" t="s">
        <v>163</v>
      </c>
      <c r="I3096" t="s">
        <v>163</v>
      </c>
      <c r="J3096" t="s">
        <v>163</v>
      </c>
      <c r="K3096" t="s">
        <v>163</v>
      </c>
      <c r="L3096" t="s">
        <v>163</v>
      </c>
      <c r="M3096" t="s">
        <v>163</v>
      </c>
      <c r="N3096" t="s">
        <v>163</v>
      </c>
      <c r="O3096" t="s">
        <v>163</v>
      </c>
      <c r="P3096" t="s">
        <v>163</v>
      </c>
      <c r="Q3096" s="80" t="s">
        <v>163</v>
      </c>
      <c r="R3096" s="79"/>
      <c r="T3096" t="s">
        <v>163</v>
      </c>
      <c r="U3096" t="s">
        <v>163</v>
      </c>
      <c r="V3096" t="s">
        <v>163</v>
      </c>
    </row>
    <row r="3097" spans="2:22" x14ac:dyDescent="0.35">
      <c r="B3097" t="s">
        <v>163</v>
      </c>
      <c r="C3097" s="79" t="s">
        <v>163</v>
      </c>
      <c r="E3097" t="s">
        <v>163</v>
      </c>
      <c r="F3097" t="s">
        <v>163</v>
      </c>
      <c r="G3097" t="s">
        <v>163</v>
      </c>
      <c r="H3097" t="s">
        <v>163</v>
      </c>
      <c r="I3097" t="s">
        <v>163</v>
      </c>
      <c r="J3097" t="s">
        <v>163</v>
      </c>
      <c r="K3097" t="s">
        <v>163</v>
      </c>
      <c r="L3097" t="s">
        <v>163</v>
      </c>
      <c r="M3097" t="s">
        <v>163</v>
      </c>
      <c r="N3097" t="s">
        <v>163</v>
      </c>
      <c r="O3097" t="s">
        <v>163</v>
      </c>
      <c r="P3097" t="s">
        <v>163</v>
      </c>
      <c r="Q3097" s="80" t="s">
        <v>163</v>
      </c>
      <c r="R3097" s="79"/>
      <c r="T3097" t="s">
        <v>163</v>
      </c>
      <c r="U3097" t="s">
        <v>163</v>
      </c>
      <c r="V3097" t="s">
        <v>163</v>
      </c>
    </row>
    <row r="3098" spans="2:22" x14ac:dyDescent="0.35">
      <c r="B3098" t="s">
        <v>163</v>
      </c>
      <c r="C3098" s="79" t="s">
        <v>163</v>
      </c>
      <c r="E3098" t="s">
        <v>163</v>
      </c>
      <c r="F3098" t="s">
        <v>163</v>
      </c>
      <c r="G3098" t="s">
        <v>163</v>
      </c>
      <c r="H3098" t="s">
        <v>163</v>
      </c>
      <c r="I3098" t="s">
        <v>163</v>
      </c>
      <c r="J3098" t="s">
        <v>163</v>
      </c>
      <c r="K3098" t="s">
        <v>163</v>
      </c>
      <c r="L3098" t="s">
        <v>163</v>
      </c>
      <c r="M3098" t="s">
        <v>163</v>
      </c>
      <c r="N3098" t="s">
        <v>163</v>
      </c>
      <c r="O3098" t="s">
        <v>163</v>
      </c>
      <c r="P3098" t="s">
        <v>163</v>
      </c>
      <c r="Q3098" s="80" t="s">
        <v>163</v>
      </c>
      <c r="R3098" s="79"/>
      <c r="T3098" t="s">
        <v>163</v>
      </c>
      <c r="U3098" t="s">
        <v>163</v>
      </c>
      <c r="V3098" t="s">
        <v>163</v>
      </c>
    </row>
    <row r="3099" spans="2:22" x14ac:dyDescent="0.35">
      <c r="B3099" t="s">
        <v>163</v>
      </c>
      <c r="C3099" s="79" t="s">
        <v>163</v>
      </c>
      <c r="E3099" t="s">
        <v>163</v>
      </c>
      <c r="F3099" t="s">
        <v>163</v>
      </c>
      <c r="G3099" t="s">
        <v>163</v>
      </c>
      <c r="H3099" t="s">
        <v>163</v>
      </c>
      <c r="I3099" t="s">
        <v>163</v>
      </c>
      <c r="J3099" t="s">
        <v>163</v>
      </c>
      <c r="K3099" t="s">
        <v>163</v>
      </c>
      <c r="L3099" t="s">
        <v>163</v>
      </c>
      <c r="M3099" t="s">
        <v>163</v>
      </c>
      <c r="N3099" t="s">
        <v>163</v>
      </c>
      <c r="O3099" t="s">
        <v>163</v>
      </c>
      <c r="P3099" t="s">
        <v>163</v>
      </c>
      <c r="Q3099" s="80" t="s">
        <v>163</v>
      </c>
      <c r="R3099" s="79"/>
      <c r="T3099" t="s">
        <v>163</v>
      </c>
      <c r="U3099" t="s">
        <v>163</v>
      </c>
      <c r="V3099" t="s">
        <v>163</v>
      </c>
    </row>
    <row r="3100" spans="2:22" x14ac:dyDescent="0.35">
      <c r="B3100" t="s">
        <v>163</v>
      </c>
      <c r="C3100" s="79" t="s">
        <v>163</v>
      </c>
      <c r="E3100" t="s">
        <v>163</v>
      </c>
      <c r="F3100" t="s">
        <v>163</v>
      </c>
      <c r="G3100" t="s">
        <v>163</v>
      </c>
      <c r="H3100" t="s">
        <v>163</v>
      </c>
      <c r="I3100" t="s">
        <v>163</v>
      </c>
      <c r="J3100" t="s">
        <v>163</v>
      </c>
      <c r="K3100" t="s">
        <v>163</v>
      </c>
      <c r="L3100" t="s">
        <v>163</v>
      </c>
      <c r="M3100" t="s">
        <v>163</v>
      </c>
      <c r="N3100" t="s">
        <v>163</v>
      </c>
      <c r="O3100" t="s">
        <v>163</v>
      </c>
      <c r="P3100" t="s">
        <v>163</v>
      </c>
      <c r="Q3100" s="80" t="s">
        <v>163</v>
      </c>
      <c r="R3100" s="79"/>
      <c r="T3100" t="s">
        <v>163</v>
      </c>
      <c r="U3100" t="s">
        <v>163</v>
      </c>
      <c r="V3100" t="s">
        <v>163</v>
      </c>
    </row>
    <row r="3101" spans="2:22" x14ac:dyDescent="0.35">
      <c r="B3101" t="s">
        <v>163</v>
      </c>
      <c r="C3101" s="79" t="s">
        <v>163</v>
      </c>
      <c r="E3101" t="s">
        <v>163</v>
      </c>
      <c r="F3101" t="s">
        <v>163</v>
      </c>
      <c r="G3101" t="s">
        <v>163</v>
      </c>
      <c r="H3101" t="s">
        <v>163</v>
      </c>
      <c r="I3101" t="s">
        <v>163</v>
      </c>
      <c r="J3101" t="s">
        <v>163</v>
      </c>
      <c r="K3101" t="s">
        <v>163</v>
      </c>
      <c r="L3101" t="s">
        <v>163</v>
      </c>
      <c r="M3101" t="s">
        <v>163</v>
      </c>
      <c r="N3101" t="s">
        <v>163</v>
      </c>
      <c r="O3101" t="s">
        <v>163</v>
      </c>
      <c r="P3101" t="s">
        <v>163</v>
      </c>
      <c r="Q3101" s="80" t="s">
        <v>163</v>
      </c>
      <c r="R3101" s="79"/>
      <c r="T3101" t="s">
        <v>163</v>
      </c>
      <c r="U3101" t="s">
        <v>163</v>
      </c>
      <c r="V3101" t="s">
        <v>163</v>
      </c>
    </row>
    <row r="3102" spans="2:22" x14ac:dyDescent="0.35">
      <c r="B3102" t="s">
        <v>163</v>
      </c>
      <c r="C3102" s="79" t="s">
        <v>163</v>
      </c>
      <c r="E3102" t="s">
        <v>163</v>
      </c>
      <c r="F3102" t="s">
        <v>163</v>
      </c>
      <c r="G3102" t="s">
        <v>163</v>
      </c>
      <c r="H3102" t="s">
        <v>163</v>
      </c>
      <c r="I3102" t="s">
        <v>163</v>
      </c>
      <c r="J3102" t="s">
        <v>163</v>
      </c>
      <c r="K3102" t="s">
        <v>163</v>
      </c>
      <c r="L3102" t="s">
        <v>163</v>
      </c>
      <c r="M3102" t="s">
        <v>163</v>
      </c>
      <c r="N3102" t="s">
        <v>163</v>
      </c>
      <c r="O3102" t="s">
        <v>163</v>
      </c>
      <c r="P3102" t="s">
        <v>163</v>
      </c>
      <c r="Q3102" s="80" t="s">
        <v>163</v>
      </c>
      <c r="R3102" s="79"/>
      <c r="T3102" t="s">
        <v>163</v>
      </c>
      <c r="U3102" t="s">
        <v>163</v>
      </c>
      <c r="V3102" t="s">
        <v>163</v>
      </c>
    </row>
    <row r="3103" spans="2:22" x14ac:dyDescent="0.35">
      <c r="B3103" t="s">
        <v>163</v>
      </c>
      <c r="C3103" s="79" t="s">
        <v>163</v>
      </c>
      <c r="E3103" t="s">
        <v>163</v>
      </c>
      <c r="F3103" t="s">
        <v>163</v>
      </c>
      <c r="G3103" t="s">
        <v>163</v>
      </c>
      <c r="H3103" t="s">
        <v>163</v>
      </c>
      <c r="I3103" t="s">
        <v>163</v>
      </c>
      <c r="J3103" t="s">
        <v>163</v>
      </c>
      <c r="K3103" t="s">
        <v>163</v>
      </c>
      <c r="L3103" t="s">
        <v>163</v>
      </c>
      <c r="M3103" t="s">
        <v>163</v>
      </c>
      <c r="N3103" t="s">
        <v>163</v>
      </c>
      <c r="O3103" t="s">
        <v>163</v>
      </c>
      <c r="P3103" t="s">
        <v>163</v>
      </c>
      <c r="Q3103" s="80" t="s">
        <v>163</v>
      </c>
      <c r="R3103" s="79"/>
      <c r="T3103" t="s">
        <v>163</v>
      </c>
      <c r="U3103" t="s">
        <v>163</v>
      </c>
      <c r="V3103" t="s">
        <v>163</v>
      </c>
    </row>
    <row r="3104" spans="2:22" x14ac:dyDescent="0.35">
      <c r="B3104" t="s">
        <v>163</v>
      </c>
      <c r="C3104" s="79" t="s">
        <v>163</v>
      </c>
      <c r="E3104" t="s">
        <v>163</v>
      </c>
      <c r="F3104" t="s">
        <v>163</v>
      </c>
      <c r="G3104" t="s">
        <v>163</v>
      </c>
      <c r="H3104" t="s">
        <v>163</v>
      </c>
      <c r="I3104" t="s">
        <v>163</v>
      </c>
      <c r="J3104" t="s">
        <v>163</v>
      </c>
      <c r="K3104" t="s">
        <v>163</v>
      </c>
      <c r="L3104" t="s">
        <v>163</v>
      </c>
      <c r="M3104" t="s">
        <v>163</v>
      </c>
      <c r="N3104" t="s">
        <v>163</v>
      </c>
      <c r="O3104" t="s">
        <v>163</v>
      </c>
      <c r="P3104" t="s">
        <v>163</v>
      </c>
      <c r="Q3104" s="80" t="s">
        <v>163</v>
      </c>
      <c r="R3104" s="79"/>
      <c r="T3104" t="s">
        <v>163</v>
      </c>
      <c r="U3104" t="s">
        <v>163</v>
      </c>
      <c r="V3104" t="s">
        <v>163</v>
      </c>
    </row>
    <row r="3105" spans="2:22" x14ac:dyDescent="0.35">
      <c r="B3105" t="s">
        <v>163</v>
      </c>
      <c r="C3105" s="79" t="s">
        <v>163</v>
      </c>
      <c r="E3105" t="s">
        <v>163</v>
      </c>
      <c r="F3105" t="s">
        <v>163</v>
      </c>
      <c r="G3105" t="s">
        <v>163</v>
      </c>
      <c r="H3105" t="s">
        <v>163</v>
      </c>
      <c r="I3105" t="s">
        <v>163</v>
      </c>
      <c r="J3105" t="s">
        <v>163</v>
      </c>
      <c r="K3105" t="s">
        <v>163</v>
      </c>
      <c r="L3105" t="s">
        <v>163</v>
      </c>
      <c r="M3105" t="s">
        <v>163</v>
      </c>
      <c r="N3105" t="s">
        <v>163</v>
      </c>
      <c r="O3105" t="s">
        <v>163</v>
      </c>
      <c r="P3105" t="s">
        <v>163</v>
      </c>
      <c r="Q3105" s="80" t="s">
        <v>163</v>
      </c>
      <c r="R3105" s="79"/>
      <c r="T3105" t="s">
        <v>163</v>
      </c>
      <c r="U3105" t="s">
        <v>163</v>
      </c>
      <c r="V3105" t="s">
        <v>163</v>
      </c>
    </row>
    <row r="3106" spans="2:22" x14ac:dyDescent="0.35">
      <c r="B3106" t="s">
        <v>163</v>
      </c>
      <c r="C3106" s="79" t="s">
        <v>163</v>
      </c>
      <c r="E3106" t="s">
        <v>163</v>
      </c>
      <c r="F3106" t="s">
        <v>163</v>
      </c>
      <c r="G3106" t="s">
        <v>163</v>
      </c>
      <c r="H3106" t="s">
        <v>163</v>
      </c>
      <c r="I3106" t="s">
        <v>163</v>
      </c>
      <c r="J3106" t="s">
        <v>163</v>
      </c>
      <c r="K3106" t="s">
        <v>163</v>
      </c>
      <c r="L3106" t="s">
        <v>163</v>
      </c>
      <c r="M3106" t="s">
        <v>163</v>
      </c>
      <c r="N3106" t="s">
        <v>163</v>
      </c>
      <c r="O3106" t="s">
        <v>163</v>
      </c>
      <c r="P3106" t="s">
        <v>163</v>
      </c>
      <c r="Q3106" s="80" t="s">
        <v>163</v>
      </c>
      <c r="R3106" s="79"/>
      <c r="T3106" t="s">
        <v>163</v>
      </c>
      <c r="U3106" t="s">
        <v>163</v>
      </c>
      <c r="V3106" t="s">
        <v>163</v>
      </c>
    </row>
    <row r="3107" spans="2:22" x14ac:dyDescent="0.35">
      <c r="B3107" t="s">
        <v>163</v>
      </c>
      <c r="C3107" s="79" t="s">
        <v>163</v>
      </c>
      <c r="E3107" t="s">
        <v>163</v>
      </c>
      <c r="F3107" t="s">
        <v>163</v>
      </c>
      <c r="G3107" t="s">
        <v>163</v>
      </c>
      <c r="H3107" t="s">
        <v>163</v>
      </c>
      <c r="I3107" t="s">
        <v>163</v>
      </c>
      <c r="J3107" t="s">
        <v>163</v>
      </c>
      <c r="K3107" t="s">
        <v>163</v>
      </c>
      <c r="L3107" t="s">
        <v>163</v>
      </c>
      <c r="M3107" t="s">
        <v>163</v>
      </c>
      <c r="N3107" t="s">
        <v>163</v>
      </c>
      <c r="O3107" t="s">
        <v>163</v>
      </c>
      <c r="P3107" t="s">
        <v>163</v>
      </c>
      <c r="Q3107" s="80" t="s">
        <v>163</v>
      </c>
      <c r="R3107" s="79"/>
      <c r="T3107" t="s">
        <v>163</v>
      </c>
      <c r="U3107" t="s">
        <v>163</v>
      </c>
      <c r="V3107" t="s">
        <v>163</v>
      </c>
    </row>
    <row r="3108" spans="2:22" x14ac:dyDescent="0.35">
      <c r="B3108" t="s">
        <v>163</v>
      </c>
      <c r="C3108" s="79" t="s">
        <v>163</v>
      </c>
      <c r="E3108" t="s">
        <v>163</v>
      </c>
      <c r="F3108" t="s">
        <v>163</v>
      </c>
      <c r="G3108" t="s">
        <v>163</v>
      </c>
      <c r="H3108" t="s">
        <v>163</v>
      </c>
      <c r="I3108" t="s">
        <v>163</v>
      </c>
      <c r="J3108" t="s">
        <v>163</v>
      </c>
      <c r="K3108" t="s">
        <v>163</v>
      </c>
      <c r="L3108" t="s">
        <v>163</v>
      </c>
      <c r="M3108" t="s">
        <v>163</v>
      </c>
      <c r="N3108" t="s">
        <v>163</v>
      </c>
      <c r="O3108" t="s">
        <v>163</v>
      </c>
      <c r="P3108" t="s">
        <v>163</v>
      </c>
      <c r="Q3108" s="80" t="s">
        <v>163</v>
      </c>
      <c r="R3108" s="79"/>
      <c r="T3108" t="s">
        <v>163</v>
      </c>
      <c r="U3108" t="s">
        <v>163</v>
      </c>
      <c r="V3108" t="s">
        <v>163</v>
      </c>
    </row>
    <row r="3109" spans="2:22" x14ac:dyDescent="0.35">
      <c r="B3109" t="s">
        <v>163</v>
      </c>
      <c r="C3109" s="79" t="s">
        <v>163</v>
      </c>
      <c r="E3109" t="s">
        <v>163</v>
      </c>
      <c r="F3109" t="s">
        <v>163</v>
      </c>
      <c r="G3109" t="s">
        <v>163</v>
      </c>
      <c r="H3109" t="s">
        <v>163</v>
      </c>
      <c r="I3109" t="s">
        <v>163</v>
      </c>
      <c r="J3109" t="s">
        <v>163</v>
      </c>
      <c r="K3109" t="s">
        <v>163</v>
      </c>
      <c r="L3109" t="s">
        <v>163</v>
      </c>
      <c r="M3109" t="s">
        <v>163</v>
      </c>
      <c r="N3109" t="s">
        <v>163</v>
      </c>
      <c r="O3109" t="s">
        <v>163</v>
      </c>
      <c r="P3109" t="s">
        <v>163</v>
      </c>
      <c r="Q3109" s="80" t="s">
        <v>163</v>
      </c>
      <c r="R3109" s="79"/>
      <c r="T3109" t="s">
        <v>163</v>
      </c>
      <c r="U3109" t="s">
        <v>163</v>
      </c>
      <c r="V3109" t="s">
        <v>163</v>
      </c>
    </row>
    <row r="3110" spans="2:22" x14ac:dyDescent="0.35">
      <c r="B3110" t="s">
        <v>163</v>
      </c>
      <c r="C3110" s="79" t="s">
        <v>163</v>
      </c>
      <c r="E3110" t="s">
        <v>163</v>
      </c>
      <c r="F3110" t="s">
        <v>163</v>
      </c>
      <c r="G3110" t="s">
        <v>163</v>
      </c>
      <c r="H3110" t="s">
        <v>163</v>
      </c>
      <c r="I3110" t="s">
        <v>163</v>
      </c>
      <c r="J3110" t="s">
        <v>163</v>
      </c>
      <c r="K3110" t="s">
        <v>163</v>
      </c>
      <c r="L3110" t="s">
        <v>163</v>
      </c>
      <c r="M3110" t="s">
        <v>163</v>
      </c>
      <c r="N3110" t="s">
        <v>163</v>
      </c>
      <c r="O3110" t="s">
        <v>163</v>
      </c>
      <c r="P3110" t="s">
        <v>163</v>
      </c>
      <c r="Q3110" s="80" t="s">
        <v>163</v>
      </c>
      <c r="R3110" s="79"/>
      <c r="T3110" t="s">
        <v>163</v>
      </c>
      <c r="U3110" t="s">
        <v>163</v>
      </c>
      <c r="V3110" t="s">
        <v>163</v>
      </c>
    </row>
    <row r="3111" spans="2:22" x14ac:dyDescent="0.35">
      <c r="B3111" t="s">
        <v>163</v>
      </c>
      <c r="C3111" s="79" t="s">
        <v>163</v>
      </c>
      <c r="E3111" t="s">
        <v>163</v>
      </c>
      <c r="F3111" t="s">
        <v>163</v>
      </c>
      <c r="G3111" t="s">
        <v>163</v>
      </c>
      <c r="H3111" t="s">
        <v>163</v>
      </c>
      <c r="I3111" t="s">
        <v>163</v>
      </c>
      <c r="J3111" t="s">
        <v>163</v>
      </c>
      <c r="K3111" t="s">
        <v>163</v>
      </c>
      <c r="L3111" t="s">
        <v>163</v>
      </c>
      <c r="M3111" t="s">
        <v>163</v>
      </c>
      <c r="N3111" t="s">
        <v>163</v>
      </c>
      <c r="O3111" t="s">
        <v>163</v>
      </c>
      <c r="P3111" t="s">
        <v>163</v>
      </c>
      <c r="Q3111" s="80" t="s">
        <v>163</v>
      </c>
      <c r="R3111" s="79"/>
      <c r="T3111" t="s">
        <v>163</v>
      </c>
      <c r="U3111" t="s">
        <v>163</v>
      </c>
      <c r="V3111" t="s">
        <v>163</v>
      </c>
    </row>
    <row r="3112" spans="2:22" x14ac:dyDescent="0.35">
      <c r="B3112" t="s">
        <v>163</v>
      </c>
      <c r="C3112" s="79" t="s">
        <v>163</v>
      </c>
      <c r="E3112" t="s">
        <v>163</v>
      </c>
      <c r="F3112" t="s">
        <v>163</v>
      </c>
      <c r="G3112" t="s">
        <v>163</v>
      </c>
      <c r="H3112" t="s">
        <v>163</v>
      </c>
      <c r="I3112" t="s">
        <v>163</v>
      </c>
      <c r="J3112" t="s">
        <v>163</v>
      </c>
      <c r="K3112" t="s">
        <v>163</v>
      </c>
      <c r="L3112" t="s">
        <v>163</v>
      </c>
      <c r="M3112" t="s">
        <v>163</v>
      </c>
      <c r="N3112" t="s">
        <v>163</v>
      </c>
      <c r="O3112" t="s">
        <v>163</v>
      </c>
      <c r="P3112" t="s">
        <v>163</v>
      </c>
      <c r="Q3112" s="80" t="s">
        <v>163</v>
      </c>
      <c r="R3112" s="79"/>
      <c r="T3112" t="s">
        <v>163</v>
      </c>
      <c r="U3112" t="s">
        <v>163</v>
      </c>
      <c r="V3112" t="s">
        <v>163</v>
      </c>
    </row>
    <row r="3113" spans="2:22" x14ac:dyDescent="0.35">
      <c r="B3113" t="s">
        <v>163</v>
      </c>
      <c r="C3113" s="79" t="s">
        <v>163</v>
      </c>
      <c r="E3113" t="s">
        <v>163</v>
      </c>
      <c r="F3113" t="s">
        <v>163</v>
      </c>
      <c r="G3113" t="s">
        <v>163</v>
      </c>
      <c r="H3113" t="s">
        <v>163</v>
      </c>
      <c r="I3113" t="s">
        <v>163</v>
      </c>
      <c r="J3113" t="s">
        <v>163</v>
      </c>
      <c r="K3113" t="s">
        <v>163</v>
      </c>
      <c r="L3113" t="s">
        <v>163</v>
      </c>
      <c r="M3113" t="s">
        <v>163</v>
      </c>
      <c r="N3113" t="s">
        <v>163</v>
      </c>
      <c r="O3113" t="s">
        <v>163</v>
      </c>
      <c r="P3113" t="s">
        <v>163</v>
      </c>
      <c r="Q3113" s="80" t="s">
        <v>163</v>
      </c>
      <c r="R3113" s="79"/>
      <c r="T3113" t="s">
        <v>163</v>
      </c>
      <c r="U3113" t="s">
        <v>163</v>
      </c>
      <c r="V3113" t="s">
        <v>163</v>
      </c>
    </row>
    <row r="3114" spans="2:22" x14ac:dyDescent="0.35">
      <c r="B3114" t="s">
        <v>163</v>
      </c>
      <c r="C3114" s="79" t="s">
        <v>163</v>
      </c>
      <c r="E3114" t="s">
        <v>163</v>
      </c>
      <c r="F3114" t="s">
        <v>163</v>
      </c>
      <c r="G3114" t="s">
        <v>163</v>
      </c>
      <c r="H3114" t="s">
        <v>163</v>
      </c>
      <c r="I3114" t="s">
        <v>163</v>
      </c>
      <c r="J3114" t="s">
        <v>163</v>
      </c>
      <c r="K3114" t="s">
        <v>163</v>
      </c>
      <c r="L3114" t="s">
        <v>163</v>
      </c>
      <c r="M3114" t="s">
        <v>163</v>
      </c>
      <c r="N3114" t="s">
        <v>163</v>
      </c>
      <c r="O3114" t="s">
        <v>163</v>
      </c>
      <c r="P3114" t="s">
        <v>163</v>
      </c>
      <c r="Q3114" s="80" t="s">
        <v>163</v>
      </c>
      <c r="R3114" s="79"/>
      <c r="T3114" t="s">
        <v>163</v>
      </c>
      <c r="U3114" t="s">
        <v>163</v>
      </c>
      <c r="V3114" t="s">
        <v>163</v>
      </c>
    </row>
    <row r="3115" spans="2:22" x14ac:dyDescent="0.35">
      <c r="B3115" t="s">
        <v>163</v>
      </c>
      <c r="C3115" s="79" t="s">
        <v>163</v>
      </c>
      <c r="E3115" t="s">
        <v>163</v>
      </c>
      <c r="F3115" t="s">
        <v>163</v>
      </c>
      <c r="G3115" t="s">
        <v>163</v>
      </c>
      <c r="H3115" t="s">
        <v>163</v>
      </c>
      <c r="I3115" t="s">
        <v>163</v>
      </c>
      <c r="J3115" t="s">
        <v>163</v>
      </c>
      <c r="K3115" t="s">
        <v>163</v>
      </c>
      <c r="L3115" t="s">
        <v>163</v>
      </c>
      <c r="M3115" t="s">
        <v>163</v>
      </c>
      <c r="N3115" t="s">
        <v>163</v>
      </c>
      <c r="O3115" t="s">
        <v>163</v>
      </c>
      <c r="P3115" t="s">
        <v>163</v>
      </c>
      <c r="Q3115" s="80" t="s">
        <v>163</v>
      </c>
      <c r="R3115" s="79"/>
      <c r="T3115" t="s">
        <v>163</v>
      </c>
      <c r="U3115" t="s">
        <v>163</v>
      </c>
      <c r="V3115" t="s">
        <v>163</v>
      </c>
    </row>
    <row r="3116" spans="2:22" x14ac:dyDescent="0.35">
      <c r="B3116" t="s">
        <v>163</v>
      </c>
      <c r="C3116" s="79" t="s">
        <v>163</v>
      </c>
      <c r="E3116" t="s">
        <v>163</v>
      </c>
      <c r="F3116" t="s">
        <v>163</v>
      </c>
      <c r="G3116" t="s">
        <v>163</v>
      </c>
      <c r="H3116" t="s">
        <v>163</v>
      </c>
      <c r="I3116" t="s">
        <v>163</v>
      </c>
      <c r="J3116" t="s">
        <v>163</v>
      </c>
      <c r="K3116" t="s">
        <v>163</v>
      </c>
      <c r="L3116" t="s">
        <v>163</v>
      </c>
      <c r="M3116" t="s">
        <v>163</v>
      </c>
      <c r="N3116" t="s">
        <v>163</v>
      </c>
      <c r="O3116" t="s">
        <v>163</v>
      </c>
      <c r="P3116" t="s">
        <v>163</v>
      </c>
      <c r="Q3116" s="80" t="s">
        <v>163</v>
      </c>
      <c r="R3116" s="79"/>
      <c r="T3116" t="s">
        <v>163</v>
      </c>
      <c r="U3116" t="s">
        <v>163</v>
      </c>
      <c r="V3116" t="s">
        <v>163</v>
      </c>
    </row>
    <row r="3117" spans="2:22" x14ac:dyDescent="0.35">
      <c r="B3117" t="s">
        <v>163</v>
      </c>
      <c r="C3117" s="79" t="s">
        <v>163</v>
      </c>
      <c r="E3117" t="s">
        <v>163</v>
      </c>
      <c r="F3117" t="s">
        <v>163</v>
      </c>
      <c r="G3117" t="s">
        <v>163</v>
      </c>
      <c r="H3117" t="s">
        <v>163</v>
      </c>
      <c r="I3117" t="s">
        <v>163</v>
      </c>
      <c r="J3117" t="s">
        <v>163</v>
      </c>
      <c r="K3117" t="s">
        <v>163</v>
      </c>
      <c r="L3117" t="s">
        <v>163</v>
      </c>
      <c r="M3117" t="s">
        <v>163</v>
      </c>
      <c r="N3117" t="s">
        <v>163</v>
      </c>
      <c r="O3117" t="s">
        <v>163</v>
      </c>
      <c r="P3117" t="s">
        <v>163</v>
      </c>
      <c r="Q3117" s="80" t="s">
        <v>163</v>
      </c>
      <c r="R3117" s="79"/>
      <c r="T3117" t="s">
        <v>163</v>
      </c>
      <c r="U3117" t="s">
        <v>163</v>
      </c>
      <c r="V3117" t="s">
        <v>163</v>
      </c>
    </row>
    <row r="3118" spans="2:22" x14ac:dyDescent="0.35">
      <c r="B3118" t="s">
        <v>163</v>
      </c>
      <c r="C3118" s="79" t="s">
        <v>163</v>
      </c>
      <c r="E3118" t="s">
        <v>163</v>
      </c>
      <c r="F3118" t="s">
        <v>163</v>
      </c>
      <c r="G3118" t="s">
        <v>163</v>
      </c>
      <c r="H3118" t="s">
        <v>163</v>
      </c>
      <c r="I3118" t="s">
        <v>163</v>
      </c>
      <c r="J3118" t="s">
        <v>163</v>
      </c>
      <c r="K3118" t="s">
        <v>163</v>
      </c>
      <c r="L3118" t="s">
        <v>163</v>
      </c>
      <c r="M3118" t="s">
        <v>163</v>
      </c>
      <c r="N3118" t="s">
        <v>163</v>
      </c>
      <c r="O3118" t="s">
        <v>163</v>
      </c>
      <c r="P3118" t="s">
        <v>163</v>
      </c>
      <c r="Q3118" s="80" t="s">
        <v>163</v>
      </c>
      <c r="R3118" s="79"/>
      <c r="T3118" t="s">
        <v>163</v>
      </c>
      <c r="U3118" t="s">
        <v>163</v>
      </c>
      <c r="V3118" t="s">
        <v>163</v>
      </c>
    </row>
    <row r="3119" spans="2:22" x14ac:dyDescent="0.35">
      <c r="B3119" t="s">
        <v>163</v>
      </c>
      <c r="C3119" s="79" t="s">
        <v>163</v>
      </c>
      <c r="E3119" t="s">
        <v>163</v>
      </c>
      <c r="F3119" t="s">
        <v>163</v>
      </c>
      <c r="G3119" t="s">
        <v>163</v>
      </c>
      <c r="H3119" t="s">
        <v>163</v>
      </c>
      <c r="I3119" t="s">
        <v>163</v>
      </c>
      <c r="J3119" t="s">
        <v>163</v>
      </c>
      <c r="K3119" t="s">
        <v>163</v>
      </c>
      <c r="L3119" t="s">
        <v>163</v>
      </c>
      <c r="M3119" t="s">
        <v>163</v>
      </c>
      <c r="N3119" t="s">
        <v>163</v>
      </c>
      <c r="O3119" t="s">
        <v>163</v>
      </c>
      <c r="P3119" t="s">
        <v>163</v>
      </c>
      <c r="Q3119" s="80" t="s">
        <v>163</v>
      </c>
      <c r="R3119" s="79"/>
      <c r="T3119" t="s">
        <v>163</v>
      </c>
      <c r="U3119" t="s">
        <v>163</v>
      </c>
      <c r="V3119" t="s">
        <v>163</v>
      </c>
    </row>
    <row r="3120" spans="2:22" x14ac:dyDescent="0.35">
      <c r="B3120" t="s">
        <v>163</v>
      </c>
      <c r="C3120" s="79" t="s">
        <v>163</v>
      </c>
      <c r="E3120" t="s">
        <v>163</v>
      </c>
      <c r="F3120" t="s">
        <v>163</v>
      </c>
      <c r="G3120" t="s">
        <v>163</v>
      </c>
      <c r="H3120" t="s">
        <v>163</v>
      </c>
      <c r="I3120" t="s">
        <v>163</v>
      </c>
      <c r="J3120" t="s">
        <v>163</v>
      </c>
      <c r="K3120" t="s">
        <v>163</v>
      </c>
      <c r="L3120" t="s">
        <v>163</v>
      </c>
      <c r="M3120" t="s">
        <v>163</v>
      </c>
      <c r="N3120" t="s">
        <v>163</v>
      </c>
      <c r="O3120" t="s">
        <v>163</v>
      </c>
      <c r="P3120" t="s">
        <v>163</v>
      </c>
      <c r="Q3120" s="80" t="s">
        <v>163</v>
      </c>
      <c r="R3120" s="79"/>
      <c r="T3120" t="s">
        <v>163</v>
      </c>
      <c r="U3120" t="s">
        <v>163</v>
      </c>
      <c r="V3120" t="s">
        <v>163</v>
      </c>
    </row>
    <row r="3121" spans="2:22" x14ac:dyDescent="0.35">
      <c r="B3121" t="s">
        <v>163</v>
      </c>
      <c r="C3121" s="79" t="s">
        <v>163</v>
      </c>
      <c r="E3121" t="s">
        <v>163</v>
      </c>
      <c r="F3121" t="s">
        <v>163</v>
      </c>
      <c r="G3121" t="s">
        <v>163</v>
      </c>
      <c r="H3121" t="s">
        <v>163</v>
      </c>
      <c r="I3121" t="s">
        <v>163</v>
      </c>
      <c r="J3121" t="s">
        <v>163</v>
      </c>
      <c r="K3121" t="s">
        <v>163</v>
      </c>
      <c r="L3121" t="s">
        <v>163</v>
      </c>
      <c r="M3121" t="s">
        <v>163</v>
      </c>
      <c r="N3121" t="s">
        <v>163</v>
      </c>
      <c r="O3121" t="s">
        <v>163</v>
      </c>
      <c r="P3121" t="s">
        <v>163</v>
      </c>
      <c r="Q3121" s="80" t="s">
        <v>163</v>
      </c>
      <c r="R3121" s="79"/>
      <c r="T3121" t="s">
        <v>163</v>
      </c>
      <c r="U3121" t="s">
        <v>163</v>
      </c>
      <c r="V3121" t="s">
        <v>163</v>
      </c>
    </row>
    <row r="3122" spans="2:22" x14ac:dyDescent="0.35">
      <c r="B3122" t="s">
        <v>163</v>
      </c>
      <c r="C3122" s="79" t="s">
        <v>163</v>
      </c>
      <c r="E3122" t="s">
        <v>163</v>
      </c>
      <c r="F3122" t="s">
        <v>163</v>
      </c>
      <c r="G3122" t="s">
        <v>163</v>
      </c>
      <c r="H3122" t="s">
        <v>163</v>
      </c>
      <c r="I3122" t="s">
        <v>163</v>
      </c>
      <c r="J3122" t="s">
        <v>163</v>
      </c>
      <c r="K3122" t="s">
        <v>163</v>
      </c>
      <c r="L3122" t="s">
        <v>163</v>
      </c>
      <c r="M3122" t="s">
        <v>163</v>
      </c>
      <c r="N3122" t="s">
        <v>163</v>
      </c>
      <c r="O3122" t="s">
        <v>163</v>
      </c>
      <c r="P3122" t="s">
        <v>163</v>
      </c>
      <c r="Q3122" s="80" t="s">
        <v>163</v>
      </c>
      <c r="R3122" s="79"/>
      <c r="T3122" t="s">
        <v>163</v>
      </c>
      <c r="U3122" t="s">
        <v>163</v>
      </c>
      <c r="V3122" t="s">
        <v>163</v>
      </c>
    </row>
    <row r="3123" spans="2:22" x14ac:dyDescent="0.35">
      <c r="B3123" t="s">
        <v>163</v>
      </c>
      <c r="C3123" s="79" t="s">
        <v>163</v>
      </c>
      <c r="E3123" t="s">
        <v>163</v>
      </c>
      <c r="F3123" t="s">
        <v>163</v>
      </c>
      <c r="G3123" t="s">
        <v>163</v>
      </c>
      <c r="H3123" t="s">
        <v>163</v>
      </c>
      <c r="I3123" t="s">
        <v>163</v>
      </c>
      <c r="J3123" t="s">
        <v>163</v>
      </c>
      <c r="K3123" t="s">
        <v>163</v>
      </c>
      <c r="L3123" t="s">
        <v>163</v>
      </c>
      <c r="M3123" t="s">
        <v>163</v>
      </c>
      <c r="N3123" t="s">
        <v>163</v>
      </c>
      <c r="O3123" t="s">
        <v>163</v>
      </c>
      <c r="P3123" t="s">
        <v>163</v>
      </c>
      <c r="Q3123" s="80" t="s">
        <v>163</v>
      </c>
      <c r="R3123" s="79"/>
      <c r="T3123" t="s">
        <v>163</v>
      </c>
      <c r="U3123" t="s">
        <v>163</v>
      </c>
      <c r="V3123" t="s">
        <v>163</v>
      </c>
    </row>
    <row r="3124" spans="2:22" x14ac:dyDescent="0.35">
      <c r="B3124" t="s">
        <v>163</v>
      </c>
      <c r="C3124" s="79" t="s">
        <v>163</v>
      </c>
      <c r="E3124" t="s">
        <v>163</v>
      </c>
      <c r="F3124" t="s">
        <v>163</v>
      </c>
      <c r="G3124" t="s">
        <v>163</v>
      </c>
      <c r="H3124" t="s">
        <v>163</v>
      </c>
      <c r="I3124" t="s">
        <v>163</v>
      </c>
      <c r="J3124" t="s">
        <v>163</v>
      </c>
      <c r="K3124" t="s">
        <v>163</v>
      </c>
      <c r="L3124" t="s">
        <v>163</v>
      </c>
      <c r="M3124" t="s">
        <v>163</v>
      </c>
      <c r="N3124" t="s">
        <v>163</v>
      </c>
      <c r="O3124" t="s">
        <v>163</v>
      </c>
      <c r="P3124" t="s">
        <v>163</v>
      </c>
      <c r="Q3124" s="80" t="s">
        <v>163</v>
      </c>
      <c r="R3124" s="79"/>
      <c r="T3124" t="s">
        <v>163</v>
      </c>
      <c r="U3124" t="s">
        <v>163</v>
      </c>
      <c r="V3124" t="s">
        <v>163</v>
      </c>
    </row>
    <row r="3125" spans="2:22" x14ac:dyDescent="0.35">
      <c r="B3125" t="s">
        <v>163</v>
      </c>
      <c r="C3125" s="79" t="s">
        <v>163</v>
      </c>
      <c r="E3125" t="s">
        <v>163</v>
      </c>
      <c r="F3125" t="s">
        <v>163</v>
      </c>
      <c r="G3125" t="s">
        <v>163</v>
      </c>
      <c r="H3125" t="s">
        <v>163</v>
      </c>
      <c r="I3125" t="s">
        <v>163</v>
      </c>
      <c r="J3125" t="s">
        <v>163</v>
      </c>
      <c r="K3125" t="s">
        <v>163</v>
      </c>
      <c r="L3125" t="s">
        <v>163</v>
      </c>
      <c r="M3125" t="s">
        <v>163</v>
      </c>
      <c r="N3125" t="s">
        <v>163</v>
      </c>
      <c r="O3125" t="s">
        <v>163</v>
      </c>
      <c r="P3125" t="s">
        <v>163</v>
      </c>
      <c r="Q3125" s="80" t="s">
        <v>163</v>
      </c>
      <c r="R3125" s="79"/>
      <c r="T3125" t="s">
        <v>163</v>
      </c>
      <c r="U3125" t="s">
        <v>163</v>
      </c>
      <c r="V3125" t="s">
        <v>163</v>
      </c>
    </row>
    <row r="3126" spans="2:22" x14ac:dyDescent="0.35">
      <c r="B3126" t="s">
        <v>163</v>
      </c>
      <c r="C3126" s="79" t="s">
        <v>163</v>
      </c>
      <c r="E3126" t="s">
        <v>163</v>
      </c>
      <c r="F3126" t="s">
        <v>163</v>
      </c>
      <c r="G3126" t="s">
        <v>163</v>
      </c>
      <c r="H3126" t="s">
        <v>163</v>
      </c>
      <c r="I3126" t="s">
        <v>163</v>
      </c>
      <c r="J3126" t="s">
        <v>163</v>
      </c>
      <c r="K3126" t="s">
        <v>163</v>
      </c>
      <c r="L3126" t="s">
        <v>163</v>
      </c>
      <c r="M3126" t="s">
        <v>163</v>
      </c>
      <c r="N3126" t="s">
        <v>163</v>
      </c>
      <c r="O3126" t="s">
        <v>163</v>
      </c>
      <c r="P3126" t="s">
        <v>163</v>
      </c>
      <c r="Q3126" s="80" t="s">
        <v>163</v>
      </c>
      <c r="R3126" s="79"/>
      <c r="T3126" t="s">
        <v>163</v>
      </c>
      <c r="U3126" t="s">
        <v>163</v>
      </c>
      <c r="V3126" t="s">
        <v>163</v>
      </c>
    </row>
    <row r="3127" spans="2:22" x14ac:dyDescent="0.35">
      <c r="B3127" t="s">
        <v>163</v>
      </c>
      <c r="C3127" s="79" t="s">
        <v>163</v>
      </c>
      <c r="E3127" t="s">
        <v>163</v>
      </c>
      <c r="F3127" t="s">
        <v>163</v>
      </c>
      <c r="G3127" t="s">
        <v>163</v>
      </c>
      <c r="H3127" t="s">
        <v>163</v>
      </c>
      <c r="I3127" t="s">
        <v>163</v>
      </c>
      <c r="J3127" t="s">
        <v>163</v>
      </c>
      <c r="K3127" t="s">
        <v>163</v>
      </c>
      <c r="L3127" t="s">
        <v>163</v>
      </c>
      <c r="M3127" t="s">
        <v>163</v>
      </c>
      <c r="N3127" t="s">
        <v>163</v>
      </c>
      <c r="O3127" t="s">
        <v>163</v>
      </c>
      <c r="P3127" t="s">
        <v>163</v>
      </c>
      <c r="Q3127" s="80" t="s">
        <v>163</v>
      </c>
      <c r="R3127" s="79"/>
      <c r="T3127" t="s">
        <v>163</v>
      </c>
      <c r="U3127" t="s">
        <v>163</v>
      </c>
      <c r="V3127" t="s">
        <v>163</v>
      </c>
    </row>
    <row r="3128" spans="2:22" x14ac:dyDescent="0.35">
      <c r="B3128" t="s">
        <v>163</v>
      </c>
      <c r="C3128" s="79" t="s">
        <v>163</v>
      </c>
      <c r="E3128" t="s">
        <v>163</v>
      </c>
      <c r="F3128" t="s">
        <v>163</v>
      </c>
      <c r="G3128" t="s">
        <v>163</v>
      </c>
      <c r="H3128" t="s">
        <v>163</v>
      </c>
      <c r="I3128" t="s">
        <v>163</v>
      </c>
      <c r="J3128" t="s">
        <v>163</v>
      </c>
      <c r="K3128" t="s">
        <v>163</v>
      </c>
      <c r="L3128" t="s">
        <v>163</v>
      </c>
      <c r="M3128" t="s">
        <v>163</v>
      </c>
      <c r="N3128" t="s">
        <v>163</v>
      </c>
      <c r="O3128" t="s">
        <v>163</v>
      </c>
      <c r="P3128" t="s">
        <v>163</v>
      </c>
      <c r="Q3128" s="80" t="s">
        <v>163</v>
      </c>
      <c r="R3128" s="79"/>
      <c r="T3128" t="s">
        <v>163</v>
      </c>
      <c r="U3128" t="s">
        <v>163</v>
      </c>
      <c r="V3128" t="s">
        <v>163</v>
      </c>
    </row>
    <row r="3129" spans="2:22" x14ac:dyDescent="0.35">
      <c r="B3129" t="s">
        <v>163</v>
      </c>
      <c r="C3129" s="79" t="s">
        <v>163</v>
      </c>
      <c r="E3129" t="s">
        <v>163</v>
      </c>
      <c r="F3129" t="s">
        <v>163</v>
      </c>
      <c r="G3129" t="s">
        <v>163</v>
      </c>
      <c r="H3129" t="s">
        <v>163</v>
      </c>
      <c r="I3129" t="s">
        <v>163</v>
      </c>
      <c r="J3129" t="s">
        <v>163</v>
      </c>
      <c r="K3129" t="s">
        <v>163</v>
      </c>
      <c r="L3129" t="s">
        <v>163</v>
      </c>
      <c r="M3129" t="s">
        <v>163</v>
      </c>
      <c r="N3129" t="s">
        <v>163</v>
      </c>
      <c r="O3129" t="s">
        <v>163</v>
      </c>
      <c r="P3129" t="s">
        <v>163</v>
      </c>
      <c r="Q3129" s="80" t="s">
        <v>163</v>
      </c>
      <c r="R3129" s="79"/>
      <c r="T3129" t="s">
        <v>163</v>
      </c>
      <c r="U3129" t="s">
        <v>163</v>
      </c>
      <c r="V3129" t="s">
        <v>163</v>
      </c>
    </row>
    <row r="3130" spans="2:22" x14ac:dyDescent="0.35">
      <c r="B3130" t="s">
        <v>163</v>
      </c>
      <c r="C3130" s="79" t="s">
        <v>163</v>
      </c>
      <c r="E3130" t="s">
        <v>163</v>
      </c>
      <c r="F3130" t="s">
        <v>163</v>
      </c>
      <c r="G3130" t="s">
        <v>163</v>
      </c>
      <c r="H3130" t="s">
        <v>163</v>
      </c>
      <c r="I3130" t="s">
        <v>163</v>
      </c>
      <c r="J3130" t="s">
        <v>163</v>
      </c>
      <c r="K3130" t="s">
        <v>163</v>
      </c>
      <c r="L3130" t="s">
        <v>163</v>
      </c>
      <c r="M3130" t="s">
        <v>163</v>
      </c>
      <c r="N3130" t="s">
        <v>163</v>
      </c>
      <c r="O3130" t="s">
        <v>163</v>
      </c>
      <c r="P3130" t="s">
        <v>163</v>
      </c>
      <c r="Q3130" s="80" t="s">
        <v>163</v>
      </c>
      <c r="R3130" s="79"/>
      <c r="T3130" t="s">
        <v>163</v>
      </c>
      <c r="U3130" t="s">
        <v>163</v>
      </c>
      <c r="V3130" t="s">
        <v>163</v>
      </c>
    </row>
    <row r="3131" spans="2:22" x14ac:dyDescent="0.35">
      <c r="B3131" t="s">
        <v>163</v>
      </c>
      <c r="C3131" s="79" t="s">
        <v>163</v>
      </c>
      <c r="E3131" t="s">
        <v>163</v>
      </c>
      <c r="F3131" t="s">
        <v>163</v>
      </c>
      <c r="G3131" t="s">
        <v>163</v>
      </c>
      <c r="H3131" t="s">
        <v>163</v>
      </c>
      <c r="I3131" t="s">
        <v>163</v>
      </c>
      <c r="J3131" t="s">
        <v>163</v>
      </c>
      <c r="K3131" t="s">
        <v>163</v>
      </c>
      <c r="L3131" t="s">
        <v>163</v>
      </c>
      <c r="M3131" t="s">
        <v>163</v>
      </c>
      <c r="N3131" t="s">
        <v>163</v>
      </c>
      <c r="O3131" t="s">
        <v>163</v>
      </c>
      <c r="P3131" t="s">
        <v>163</v>
      </c>
      <c r="Q3131" s="80" t="s">
        <v>163</v>
      </c>
      <c r="R3131" s="79"/>
      <c r="T3131" t="s">
        <v>163</v>
      </c>
      <c r="U3131" t="s">
        <v>163</v>
      </c>
      <c r="V3131" t="s">
        <v>163</v>
      </c>
    </row>
    <row r="3132" spans="2:22" x14ac:dyDescent="0.35">
      <c r="B3132" t="s">
        <v>163</v>
      </c>
      <c r="C3132" s="79" t="s">
        <v>163</v>
      </c>
      <c r="E3132" t="s">
        <v>163</v>
      </c>
      <c r="F3132" t="s">
        <v>163</v>
      </c>
      <c r="G3132" t="s">
        <v>163</v>
      </c>
      <c r="H3132" t="s">
        <v>163</v>
      </c>
      <c r="I3132" t="s">
        <v>163</v>
      </c>
      <c r="J3132" t="s">
        <v>163</v>
      </c>
      <c r="K3132" t="s">
        <v>163</v>
      </c>
      <c r="L3132" t="s">
        <v>163</v>
      </c>
      <c r="M3132" t="s">
        <v>163</v>
      </c>
      <c r="N3132" t="s">
        <v>163</v>
      </c>
      <c r="O3132" t="s">
        <v>163</v>
      </c>
      <c r="P3132" t="s">
        <v>163</v>
      </c>
      <c r="Q3132" s="80" t="s">
        <v>163</v>
      </c>
      <c r="R3132" s="79"/>
      <c r="T3132" t="s">
        <v>163</v>
      </c>
      <c r="U3132" t="s">
        <v>163</v>
      </c>
      <c r="V3132" t="s">
        <v>163</v>
      </c>
    </row>
    <row r="3133" spans="2:22" x14ac:dyDescent="0.35">
      <c r="B3133" t="s">
        <v>163</v>
      </c>
      <c r="C3133" s="79" t="s">
        <v>163</v>
      </c>
      <c r="E3133" t="s">
        <v>163</v>
      </c>
      <c r="F3133" t="s">
        <v>163</v>
      </c>
      <c r="G3133" t="s">
        <v>163</v>
      </c>
      <c r="H3133" t="s">
        <v>163</v>
      </c>
      <c r="I3133" t="s">
        <v>163</v>
      </c>
      <c r="J3133" t="s">
        <v>163</v>
      </c>
      <c r="K3133" t="s">
        <v>163</v>
      </c>
      <c r="L3133" t="s">
        <v>163</v>
      </c>
      <c r="M3133" t="s">
        <v>163</v>
      </c>
      <c r="N3133" t="s">
        <v>163</v>
      </c>
      <c r="O3133" t="s">
        <v>163</v>
      </c>
      <c r="P3133" t="s">
        <v>163</v>
      </c>
      <c r="Q3133" s="80" t="s">
        <v>163</v>
      </c>
      <c r="R3133" s="79"/>
      <c r="T3133" t="s">
        <v>163</v>
      </c>
      <c r="U3133" t="s">
        <v>163</v>
      </c>
      <c r="V3133" t="s">
        <v>163</v>
      </c>
    </row>
    <row r="3134" spans="2:22" x14ac:dyDescent="0.35">
      <c r="B3134" t="s">
        <v>163</v>
      </c>
      <c r="C3134" s="79" t="s">
        <v>163</v>
      </c>
      <c r="E3134" t="s">
        <v>163</v>
      </c>
      <c r="F3134" t="s">
        <v>163</v>
      </c>
      <c r="G3134" t="s">
        <v>163</v>
      </c>
      <c r="H3134" t="s">
        <v>163</v>
      </c>
      <c r="I3134" t="s">
        <v>163</v>
      </c>
      <c r="J3134" t="s">
        <v>163</v>
      </c>
      <c r="K3134" t="s">
        <v>163</v>
      </c>
      <c r="L3134" t="s">
        <v>163</v>
      </c>
      <c r="M3134" t="s">
        <v>163</v>
      </c>
      <c r="N3134" t="s">
        <v>163</v>
      </c>
      <c r="O3134" t="s">
        <v>163</v>
      </c>
      <c r="P3134" t="s">
        <v>163</v>
      </c>
      <c r="Q3134" s="80" t="s">
        <v>163</v>
      </c>
      <c r="R3134" s="79"/>
      <c r="T3134" t="s">
        <v>163</v>
      </c>
      <c r="U3134" t="s">
        <v>163</v>
      </c>
      <c r="V3134" t="s">
        <v>163</v>
      </c>
    </row>
    <row r="3135" spans="2:22" x14ac:dyDescent="0.35">
      <c r="B3135" t="s">
        <v>163</v>
      </c>
      <c r="C3135" s="79" t="s">
        <v>163</v>
      </c>
      <c r="E3135" t="s">
        <v>163</v>
      </c>
      <c r="F3135" t="s">
        <v>163</v>
      </c>
      <c r="G3135" t="s">
        <v>163</v>
      </c>
      <c r="H3135" t="s">
        <v>163</v>
      </c>
      <c r="I3135" t="s">
        <v>163</v>
      </c>
      <c r="J3135" t="s">
        <v>163</v>
      </c>
      <c r="K3135" t="s">
        <v>163</v>
      </c>
      <c r="L3135" t="s">
        <v>163</v>
      </c>
      <c r="M3135" t="s">
        <v>163</v>
      </c>
      <c r="N3135" t="s">
        <v>163</v>
      </c>
      <c r="O3135" t="s">
        <v>163</v>
      </c>
      <c r="P3135" t="s">
        <v>163</v>
      </c>
      <c r="Q3135" s="80" t="s">
        <v>163</v>
      </c>
      <c r="R3135" s="79"/>
      <c r="T3135" t="s">
        <v>163</v>
      </c>
      <c r="U3135" t="s">
        <v>163</v>
      </c>
      <c r="V3135" t="s">
        <v>163</v>
      </c>
    </row>
    <row r="3136" spans="2:22" x14ac:dyDescent="0.35">
      <c r="B3136" t="s">
        <v>163</v>
      </c>
      <c r="C3136" s="79" t="s">
        <v>163</v>
      </c>
      <c r="E3136" t="s">
        <v>163</v>
      </c>
      <c r="F3136" t="s">
        <v>163</v>
      </c>
      <c r="G3136" t="s">
        <v>163</v>
      </c>
      <c r="H3136" t="s">
        <v>163</v>
      </c>
      <c r="I3136" t="s">
        <v>163</v>
      </c>
      <c r="J3136" t="s">
        <v>163</v>
      </c>
      <c r="K3136" t="s">
        <v>163</v>
      </c>
      <c r="L3136" t="s">
        <v>163</v>
      </c>
      <c r="M3136" t="s">
        <v>163</v>
      </c>
      <c r="N3136" t="s">
        <v>163</v>
      </c>
      <c r="O3136" t="s">
        <v>163</v>
      </c>
      <c r="P3136" t="s">
        <v>163</v>
      </c>
      <c r="Q3136" s="80" t="s">
        <v>163</v>
      </c>
      <c r="R3136" s="79"/>
      <c r="T3136" t="s">
        <v>163</v>
      </c>
      <c r="U3136" t="s">
        <v>163</v>
      </c>
      <c r="V3136" t="s">
        <v>163</v>
      </c>
    </row>
    <row r="3137" spans="2:22" x14ac:dyDescent="0.35">
      <c r="B3137" t="s">
        <v>163</v>
      </c>
      <c r="C3137" s="79" t="s">
        <v>163</v>
      </c>
      <c r="E3137" t="s">
        <v>163</v>
      </c>
      <c r="F3137" t="s">
        <v>163</v>
      </c>
      <c r="G3137" t="s">
        <v>163</v>
      </c>
      <c r="H3137" t="s">
        <v>163</v>
      </c>
      <c r="I3137" t="s">
        <v>163</v>
      </c>
      <c r="J3137" t="s">
        <v>163</v>
      </c>
      <c r="K3137" t="s">
        <v>163</v>
      </c>
      <c r="L3137" t="s">
        <v>163</v>
      </c>
      <c r="M3137" t="s">
        <v>163</v>
      </c>
      <c r="N3137" t="s">
        <v>163</v>
      </c>
      <c r="O3137" t="s">
        <v>163</v>
      </c>
      <c r="P3137" t="s">
        <v>163</v>
      </c>
      <c r="Q3137" s="80" t="s">
        <v>163</v>
      </c>
      <c r="R3137" s="79"/>
      <c r="T3137" t="s">
        <v>163</v>
      </c>
      <c r="U3137" t="s">
        <v>163</v>
      </c>
      <c r="V3137" t="s">
        <v>163</v>
      </c>
    </row>
    <row r="3138" spans="2:22" x14ac:dyDescent="0.35">
      <c r="B3138" t="s">
        <v>163</v>
      </c>
      <c r="C3138" s="79" t="s">
        <v>163</v>
      </c>
      <c r="E3138" t="s">
        <v>163</v>
      </c>
      <c r="F3138" t="s">
        <v>163</v>
      </c>
      <c r="G3138" t="s">
        <v>163</v>
      </c>
      <c r="H3138" t="s">
        <v>163</v>
      </c>
      <c r="I3138" t="s">
        <v>163</v>
      </c>
      <c r="J3138" t="s">
        <v>163</v>
      </c>
      <c r="K3138" t="s">
        <v>163</v>
      </c>
      <c r="L3138" t="s">
        <v>163</v>
      </c>
      <c r="M3138" t="s">
        <v>163</v>
      </c>
      <c r="N3138" t="s">
        <v>163</v>
      </c>
      <c r="O3138" t="s">
        <v>163</v>
      </c>
      <c r="P3138" t="s">
        <v>163</v>
      </c>
      <c r="Q3138" s="80" t="s">
        <v>163</v>
      </c>
      <c r="R3138" s="79"/>
      <c r="T3138" t="s">
        <v>163</v>
      </c>
      <c r="U3138" t="s">
        <v>163</v>
      </c>
      <c r="V3138" t="s">
        <v>163</v>
      </c>
    </row>
    <row r="3139" spans="2:22" x14ac:dyDescent="0.35">
      <c r="B3139" t="s">
        <v>163</v>
      </c>
      <c r="C3139" s="79" t="s">
        <v>163</v>
      </c>
      <c r="E3139" t="s">
        <v>163</v>
      </c>
      <c r="F3139" t="s">
        <v>163</v>
      </c>
      <c r="G3139" t="s">
        <v>163</v>
      </c>
      <c r="H3139" t="s">
        <v>163</v>
      </c>
      <c r="I3139" t="s">
        <v>163</v>
      </c>
      <c r="J3139" t="s">
        <v>163</v>
      </c>
      <c r="K3139" t="s">
        <v>163</v>
      </c>
      <c r="L3139" t="s">
        <v>163</v>
      </c>
      <c r="M3139" t="s">
        <v>163</v>
      </c>
      <c r="N3139" t="s">
        <v>163</v>
      </c>
      <c r="O3139" t="s">
        <v>163</v>
      </c>
      <c r="P3139" t="s">
        <v>163</v>
      </c>
      <c r="Q3139" s="80" t="s">
        <v>163</v>
      </c>
      <c r="R3139" s="79"/>
      <c r="T3139" t="s">
        <v>163</v>
      </c>
      <c r="U3139" t="s">
        <v>163</v>
      </c>
      <c r="V3139" t="s">
        <v>163</v>
      </c>
    </row>
    <row r="3140" spans="2:22" x14ac:dyDescent="0.35">
      <c r="B3140" t="s">
        <v>163</v>
      </c>
      <c r="C3140" s="79" t="s">
        <v>163</v>
      </c>
      <c r="E3140" t="s">
        <v>163</v>
      </c>
      <c r="F3140" t="s">
        <v>163</v>
      </c>
      <c r="G3140" t="s">
        <v>163</v>
      </c>
      <c r="H3140" t="s">
        <v>163</v>
      </c>
      <c r="I3140" t="s">
        <v>163</v>
      </c>
      <c r="J3140" t="s">
        <v>163</v>
      </c>
      <c r="K3140" t="s">
        <v>163</v>
      </c>
      <c r="L3140" t="s">
        <v>163</v>
      </c>
      <c r="M3140" t="s">
        <v>163</v>
      </c>
      <c r="N3140" t="s">
        <v>163</v>
      </c>
      <c r="O3140" t="s">
        <v>163</v>
      </c>
      <c r="P3140" t="s">
        <v>163</v>
      </c>
      <c r="Q3140" s="80" t="s">
        <v>163</v>
      </c>
      <c r="R3140" s="79"/>
      <c r="T3140" t="s">
        <v>163</v>
      </c>
      <c r="U3140" t="s">
        <v>163</v>
      </c>
      <c r="V3140" t="s">
        <v>163</v>
      </c>
    </row>
    <row r="3141" spans="2:22" x14ac:dyDescent="0.35">
      <c r="B3141" t="s">
        <v>163</v>
      </c>
      <c r="C3141" s="79" t="s">
        <v>163</v>
      </c>
      <c r="E3141" t="s">
        <v>163</v>
      </c>
      <c r="F3141" t="s">
        <v>163</v>
      </c>
      <c r="G3141" t="s">
        <v>163</v>
      </c>
      <c r="H3141" t="s">
        <v>163</v>
      </c>
      <c r="I3141" t="s">
        <v>163</v>
      </c>
      <c r="J3141" t="s">
        <v>163</v>
      </c>
      <c r="K3141" t="s">
        <v>163</v>
      </c>
      <c r="L3141" t="s">
        <v>163</v>
      </c>
      <c r="M3141" t="s">
        <v>163</v>
      </c>
      <c r="N3141" t="s">
        <v>163</v>
      </c>
      <c r="O3141" t="s">
        <v>163</v>
      </c>
      <c r="P3141" t="s">
        <v>163</v>
      </c>
      <c r="Q3141" s="80" t="s">
        <v>163</v>
      </c>
      <c r="R3141" s="79"/>
      <c r="T3141" t="s">
        <v>163</v>
      </c>
      <c r="U3141" t="s">
        <v>163</v>
      </c>
      <c r="V3141" t="s">
        <v>163</v>
      </c>
    </row>
    <row r="3142" spans="2:22" x14ac:dyDescent="0.35">
      <c r="B3142" t="s">
        <v>163</v>
      </c>
      <c r="C3142" s="79" t="s">
        <v>163</v>
      </c>
      <c r="E3142" t="s">
        <v>163</v>
      </c>
      <c r="F3142" t="s">
        <v>163</v>
      </c>
      <c r="G3142" t="s">
        <v>163</v>
      </c>
      <c r="H3142" t="s">
        <v>163</v>
      </c>
      <c r="I3142" t="s">
        <v>163</v>
      </c>
      <c r="J3142" t="s">
        <v>163</v>
      </c>
      <c r="K3142" t="s">
        <v>163</v>
      </c>
      <c r="L3142" t="s">
        <v>163</v>
      </c>
      <c r="M3142" t="s">
        <v>163</v>
      </c>
      <c r="N3142" t="s">
        <v>163</v>
      </c>
      <c r="O3142" t="s">
        <v>163</v>
      </c>
      <c r="P3142" t="s">
        <v>163</v>
      </c>
      <c r="Q3142" s="80" t="s">
        <v>163</v>
      </c>
      <c r="R3142" s="79"/>
      <c r="T3142" t="s">
        <v>163</v>
      </c>
      <c r="U3142" t="s">
        <v>163</v>
      </c>
      <c r="V3142" t="s">
        <v>163</v>
      </c>
    </row>
    <row r="3143" spans="2:22" x14ac:dyDescent="0.35">
      <c r="B3143" t="s">
        <v>163</v>
      </c>
      <c r="C3143" s="79" t="s">
        <v>163</v>
      </c>
      <c r="E3143" t="s">
        <v>163</v>
      </c>
      <c r="F3143" t="s">
        <v>163</v>
      </c>
      <c r="G3143" t="s">
        <v>163</v>
      </c>
      <c r="H3143" t="s">
        <v>163</v>
      </c>
      <c r="I3143" t="s">
        <v>163</v>
      </c>
      <c r="J3143" t="s">
        <v>163</v>
      </c>
      <c r="K3143" t="s">
        <v>163</v>
      </c>
      <c r="L3143" t="s">
        <v>163</v>
      </c>
      <c r="M3143" t="s">
        <v>163</v>
      </c>
      <c r="N3143" t="s">
        <v>163</v>
      </c>
      <c r="O3143" t="s">
        <v>163</v>
      </c>
      <c r="P3143" t="s">
        <v>163</v>
      </c>
      <c r="Q3143" s="80" t="s">
        <v>163</v>
      </c>
      <c r="R3143" s="79"/>
      <c r="T3143" t="s">
        <v>163</v>
      </c>
      <c r="U3143" t="s">
        <v>163</v>
      </c>
      <c r="V3143" t="s">
        <v>163</v>
      </c>
    </row>
    <row r="3144" spans="2:22" x14ac:dyDescent="0.35">
      <c r="B3144" t="s">
        <v>163</v>
      </c>
      <c r="C3144" s="79" t="s">
        <v>163</v>
      </c>
      <c r="E3144" t="s">
        <v>163</v>
      </c>
      <c r="F3144" t="s">
        <v>163</v>
      </c>
      <c r="G3144" t="s">
        <v>163</v>
      </c>
      <c r="H3144" t="s">
        <v>163</v>
      </c>
      <c r="I3144" t="s">
        <v>163</v>
      </c>
      <c r="J3144" t="s">
        <v>163</v>
      </c>
      <c r="K3144" t="s">
        <v>163</v>
      </c>
      <c r="L3144" t="s">
        <v>163</v>
      </c>
      <c r="M3144" t="s">
        <v>163</v>
      </c>
      <c r="N3144" t="s">
        <v>163</v>
      </c>
      <c r="O3144" t="s">
        <v>163</v>
      </c>
      <c r="P3144" t="s">
        <v>163</v>
      </c>
      <c r="Q3144" s="80" t="s">
        <v>163</v>
      </c>
      <c r="R3144" s="79"/>
      <c r="T3144" t="s">
        <v>163</v>
      </c>
      <c r="U3144" t="s">
        <v>163</v>
      </c>
      <c r="V3144" t="s">
        <v>163</v>
      </c>
    </row>
    <row r="3145" spans="2:22" x14ac:dyDescent="0.35">
      <c r="B3145" t="s">
        <v>163</v>
      </c>
      <c r="C3145" s="79" t="s">
        <v>163</v>
      </c>
      <c r="E3145" t="s">
        <v>163</v>
      </c>
      <c r="F3145" t="s">
        <v>163</v>
      </c>
      <c r="G3145" t="s">
        <v>163</v>
      </c>
      <c r="H3145" t="s">
        <v>163</v>
      </c>
      <c r="I3145" t="s">
        <v>163</v>
      </c>
      <c r="J3145" t="s">
        <v>163</v>
      </c>
      <c r="K3145" t="s">
        <v>163</v>
      </c>
      <c r="L3145" t="s">
        <v>163</v>
      </c>
      <c r="M3145" t="s">
        <v>163</v>
      </c>
      <c r="N3145" t="s">
        <v>163</v>
      </c>
      <c r="O3145" t="s">
        <v>163</v>
      </c>
      <c r="P3145" t="s">
        <v>163</v>
      </c>
      <c r="Q3145" s="80" t="s">
        <v>163</v>
      </c>
      <c r="R3145" s="79"/>
      <c r="T3145" t="s">
        <v>163</v>
      </c>
      <c r="U3145" t="s">
        <v>163</v>
      </c>
      <c r="V3145" t="s">
        <v>163</v>
      </c>
    </row>
    <row r="3146" spans="2:22" x14ac:dyDescent="0.35">
      <c r="B3146" t="s">
        <v>163</v>
      </c>
      <c r="C3146" s="79" t="s">
        <v>163</v>
      </c>
      <c r="E3146" t="s">
        <v>163</v>
      </c>
      <c r="F3146" t="s">
        <v>163</v>
      </c>
      <c r="G3146" t="s">
        <v>163</v>
      </c>
      <c r="H3146" t="s">
        <v>163</v>
      </c>
      <c r="I3146" t="s">
        <v>163</v>
      </c>
      <c r="J3146" t="s">
        <v>163</v>
      </c>
      <c r="K3146" t="s">
        <v>163</v>
      </c>
      <c r="L3146" t="s">
        <v>163</v>
      </c>
      <c r="M3146" t="s">
        <v>163</v>
      </c>
      <c r="N3146" t="s">
        <v>163</v>
      </c>
      <c r="O3146" t="s">
        <v>163</v>
      </c>
      <c r="P3146" t="s">
        <v>163</v>
      </c>
      <c r="Q3146" s="80" t="s">
        <v>163</v>
      </c>
      <c r="R3146" s="79"/>
      <c r="T3146" t="s">
        <v>163</v>
      </c>
      <c r="U3146" t="s">
        <v>163</v>
      </c>
      <c r="V3146" t="s">
        <v>163</v>
      </c>
    </row>
    <row r="3147" spans="2:22" x14ac:dyDescent="0.35">
      <c r="B3147" t="s">
        <v>163</v>
      </c>
      <c r="C3147" s="79" t="s">
        <v>163</v>
      </c>
      <c r="E3147" t="s">
        <v>163</v>
      </c>
      <c r="F3147" t="s">
        <v>163</v>
      </c>
      <c r="G3147" t="s">
        <v>163</v>
      </c>
      <c r="H3147" t="s">
        <v>163</v>
      </c>
      <c r="I3147" t="s">
        <v>163</v>
      </c>
      <c r="J3147" t="s">
        <v>163</v>
      </c>
      <c r="K3147" t="s">
        <v>163</v>
      </c>
      <c r="L3147" t="s">
        <v>163</v>
      </c>
      <c r="M3147" t="s">
        <v>163</v>
      </c>
      <c r="N3147" t="s">
        <v>163</v>
      </c>
      <c r="O3147" t="s">
        <v>163</v>
      </c>
      <c r="P3147" t="s">
        <v>163</v>
      </c>
      <c r="Q3147" s="80" t="s">
        <v>163</v>
      </c>
      <c r="R3147" s="79"/>
      <c r="T3147" t="s">
        <v>163</v>
      </c>
      <c r="U3147" t="s">
        <v>163</v>
      </c>
      <c r="V3147" t="s">
        <v>163</v>
      </c>
    </row>
    <row r="3148" spans="2:22" x14ac:dyDescent="0.35">
      <c r="C3148" s="79"/>
    </row>
    <row r="3149" spans="2:22" x14ac:dyDescent="0.35">
      <c r="C3149" s="79"/>
    </row>
    <row r="3150" spans="2:22" x14ac:dyDescent="0.35">
      <c r="C3150" s="79"/>
    </row>
    <row r="3151" spans="2:22" x14ac:dyDescent="0.35">
      <c r="C3151" s="79"/>
    </row>
    <row r="3152" spans="2:22" x14ac:dyDescent="0.35">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261420B-E451-4B41-8D94-AE4CA7F1BD48}"/>
</file>

<file path=customXml/itemProps2.xml><?xml version="1.0" encoding="utf-8"?>
<ds:datastoreItem xmlns:ds="http://schemas.openxmlformats.org/officeDocument/2006/customXml" ds:itemID="{0EFF70C8-CD54-4226-9632-5F7CFE1161C5}">
  <ds:schemaRefs>
    <ds:schemaRef ds:uri="http://schemas.microsoft.com/sharepoint/v3/contenttype/forms"/>
  </ds:schemaRefs>
</ds:datastoreItem>
</file>

<file path=customXml/itemProps3.xml><?xml version="1.0" encoding="utf-8"?>
<ds:datastoreItem xmlns:ds="http://schemas.openxmlformats.org/officeDocument/2006/customXml" ds:itemID="{7CDD1467-510A-4E24-BB05-971E59F1D9E4}">
  <ds:schemaRefs>
    <ds:schemaRef ds:uri="http://schemas.microsoft.com/DataMashup"/>
  </ds:schemaRefs>
</ds:datastoreItem>
</file>

<file path=customXml/itemProps4.xml><?xml version="1.0" encoding="utf-8"?>
<ds:datastoreItem xmlns:ds="http://schemas.openxmlformats.org/officeDocument/2006/customXml" ds:itemID="{9A616B6D-DF8C-458F-B63B-CDE1C73EFA70}">
  <ds:schemaRefs>
    <ds:schemaRef ds:uri="http://schemas.microsoft.com/office/2006/metadata/properties"/>
    <ds:schemaRef ds:uri="http://schemas.microsoft.com/office/infopath/2007/PartnerControls"/>
    <ds:schemaRef ds:uri="3a684b84-d35d-4ed0-9b62-b4a83786fd0e"/>
    <ds:schemaRef ds:uri="dc808d36-874f-4b27-aec2-2fd64981792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35</vt:i4>
      </vt:variant>
    </vt:vector>
  </HeadingPairs>
  <TitlesOfParts>
    <vt:vector size="44" baseType="lpstr">
      <vt:lpstr>Instructions</vt:lpstr>
      <vt:lpstr>Certification of Expenses</vt:lpstr>
      <vt:lpstr>GJ</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2023-08-11T21:28:50Z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