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scripts\"/>
    </mc:Choice>
  </mc:AlternateContent>
  <bookViews>
    <workbookView xWindow="0" yWindow="0" windowWidth="12540" windowHeight="5316" activeTab="1"/>
  </bookViews>
  <sheets>
    <sheet name="Buy, Settle, Short" sheetId="1" r:id="rId1"/>
    <sheet name="Buying &amp; Settling (less risk)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8" i="2"/>
  <c r="G10" i="2" s="1"/>
  <c r="G7" i="2"/>
  <c r="G9" i="2" s="1"/>
  <c r="B2" i="2"/>
  <c r="C2" i="2" s="1"/>
  <c r="A3" i="2" s="1"/>
  <c r="B3" i="2" s="1"/>
  <c r="C3" i="2" s="1"/>
  <c r="A4" i="2" s="1"/>
  <c r="B4" i="2" s="1"/>
  <c r="C4" i="2" s="1"/>
  <c r="A5" i="2" s="1"/>
  <c r="B5" i="2" s="1"/>
  <c r="C5" i="2" s="1"/>
  <c r="A6" i="2" s="1"/>
  <c r="B6" i="2" s="1"/>
  <c r="C6" i="2" s="1"/>
  <c r="A7" i="2" s="1"/>
  <c r="B7" i="2" s="1"/>
  <c r="C7" i="2" s="1"/>
  <c r="A8" i="2" s="1"/>
  <c r="B8" i="2" s="1"/>
  <c r="C8" i="2" s="1"/>
  <c r="A9" i="2" s="1"/>
  <c r="B9" i="2" s="1"/>
  <c r="C9" i="2" s="1"/>
  <c r="A10" i="2" s="1"/>
  <c r="B10" i="2" s="1"/>
  <c r="C10" i="2" s="1"/>
  <c r="A11" i="2" s="1"/>
  <c r="B11" i="2" s="1"/>
  <c r="C11" i="2" s="1"/>
  <c r="A12" i="2" s="1"/>
  <c r="B12" i="2" s="1"/>
  <c r="C12" i="2" s="1"/>
  <c r="A13" i="2" s="1"/>
  <c r="B13" i="2" s="1"/>
  <c r="C13" i="2" s="1"/>
  <c r="A14" i="2" s="1"/>
  <c r="B14" i="2" s="1"/>
  <c r="C14" i="2" s="1"/>
  <c r="A15" i="2" s="1"/>
  <c r="B15" i="2" s="1"/>
  <c r="C15" i="2" s="1"/>
  <c r="A16" i="2" s="1"/>
  <c r="B16" i="2" s="1"/>
  <c r="C16" i="2" s="1"/>
  <c r="A17" i="2" s="1"/>
  <c r="B17" i="2" s="1"/>
  <c r="C17" i="2" s="1"/>
  <c r="A18" i="2" s="1"/>
  <c r="B18" i="2" s="1"/>
  <c r="C18" i="2" s="1"/>
  <c r="A19" i="2" s="1"/>
  <c r="B19" i="2" s="1"/>
  <c r="C19" i="2" s="1"/>
  <c r="A20" i="2" s="1"/>
  <c r="B20" i="2" s="1"/>
  <c r="C20" i="2" s="1"/>
  <c r="A21" i="2" s="1"/>
  <c r="B21" i="2" s="1"/>
  <c r="C21" i="2" s="1"/>
  <c r="A22" i="2" s="1"/>
  <c r="B22" i="2" s="1"/>
  <c r="C22" i="2" s="1"/>
  <c r="A23" i="2" s="1"/>
  <c r="B23" i="2" s="1"/>
  <c r="C23" i="2" s="1"/>
  <c r="A24" i="2" s="1"/>
  <c r="B24" i="2" s="1"/>
  <c r="C24" i="2" s="1"/>
  <c r="A25" i="2" s="1"/>
  <c r="B25" i="2" s="1"/>
  <c r="C25" i="2" s="1"/>
  <c r="A26" i="2" s="1"/>
  <c r="B26" i="2" s="1"/>
  <c r="C26" i="2" s="1"/>
  <c r="A27" i="2" s="1"/>
  <c r="B27" i="2" s="1"/>
  <c r="C27" i="2" s="1"/>
  <c r="A28" i="2" s="1"/>
  <c r="B28" i="2" s="1"/>
  <c r="C28" i="2" s="1"/>
  <c r="A29" i="2" s="1"/>
  <c r="B29" i="2" s="1"/>
  <c r="C29" i="2" s="1"/>
  <c r="A30" i="2" s="1"/>
  <c r="B30" i="2" s="1"/>
  <c r="C30" i="2" s="1"/>
  <c r="G4" i="2"/>
  <c r="I5" i="1"/>
  <c r="I9" i="1" s="1"/>
  <c r="I11" i="1" s="1"/>
  <c r="I8" i="1" l="1"/>
  <c r="I10" i="1" s="1"/>
  <c r="I12" i="1"/>
  <c r="B2" i="1"/>
  <c r="C2" i="1" s="1"/>
  <c r="D2" i="1" l="1"/>
  <c r="E2" i="1" s="1"/>
  <c r="D2" i="2"/>
  <c r="F2" i="1" l="1"/>
  <c r="A3" i="1"/>
  <c r="B3" i="1" s="1"/>
  <c r="C3" i="1" s="1"/>
  <c r="D3" i="1" l="1"/>
  <c r="E3" i="1" s="1"/>
  <c r="D3" i="2"/>
  <c r="F3" i="1" l="1"/>
  <c r="A4" i="1"/>
  <c r="B4" i="1" s="1"/>
  <c r="C4" i="1" s="1"/>
  <c r="D4" i="1" l="1"/>
  <c r="E4" i="1" s="1"/>
  <c r="D4" i="2"/>
  <c r="A5" i="1" l="1"/>
  <c r="B5" i="1" s="1"/>
  <c r="C5" i="1" s="1"/>
  <c r="F4" i="1"/>
  <c r="D5" i="1" l="1"/>
  <c r="E5" i="1" s="1"/>
  <c r="F5" i="1" s="1"/>
  <c r="D5" i="2"/>
  <c r="A6" i="1" l="1"/>
  <c r="B6" i="1" s="1"/>
  <c r="C6" i="1" s="1"/>
  <c r="D6" i="1" l="1"/>
  <c r="E6" i="1" s="1"/>
  <c r="D6" i="2"/>
  <c r="A7" i="1" l="1"/>
  <c r="B7" i="1" s="1"/>
  <c r="C7" i="1" s="1"/>
  <c r="F6" i="1"/>
  <c r="D7" i="2"/>
  <c r="D7" i="1" l="1"/>
  <c r="E7" i="1" s="1"/>
  <c r="A8" i="1" s="1"/>
  <c r="B8" i="1" s="1"/>
  <c r="C8" i="1" s="1"/>
  <c r="F7" i="1" l="1"/>
  <c r="D8" i="1"/>
  <c r="E8" i="1" s="1"/>
  <c r="D8" i="2"/>
  <c r="A9" i="1" l="1"/>
  <c r="B9" i="1" s="1"/>
  <c r="C9" i="1" s="1"/>
  <c r="F8" i="1"/>
  <c r="D9" i="1" l="1"/>
  <c r="E9" i="1" s="1"/>
  <c r="D9" i="2"/>
  <c r="A10" i="1" l="1"/>
  <c r="B10" i="1" s="1"/>
  <c r="C10" i="1" s="1"/>
  <c r="F9" i="1"/>
  <c r="D10" i="1" l="1"/>
  <c r="E10" i="1" s="1"/>
  <c r="A11" i="1" s="1"/>
  <c r="B11" i="1" s="1"/>
  <c r="C11" i="1" s="1"/>
  <c r="D10" i="2"/>
  <c r="F10" i="1" l="1"/>
  <c r="D11" i="1"/>
  <c r="E11" i="1" s="1"/>
  <c r="A12" i="1" l="1"/>
  <c r="B12" i="1" s="1"/>
  <c r="C12" i="1" s="1"/>
  <c r="F11" i="1"/>
  <c r="D11" i="2"/>
  <c r="D12" i="1" l="1"/>
  <c r="E12" i="1" s="1"/>
  <c r="F12" i="1" l="1"/>
  <c r="A13" i="1"/>
  <c r="B13" i="1" s="1"/>
  <c r="C13" i="1" s="1"/>
  <c r="D12" i="2"/>
  <c r="D13" i="1" l="1"/>
  <c r="E13" i="1" s="1"/>
  <c r="A14" i="1" l="1"/>
  <c r="B14" i="1" s="1"/>
  <c r="C14" i="1" s="1"/>
  <c r="F13" i="1"/>
  <c r="D13" i="2"/>
  <c r="D14" i="1" l="1"/>
  <c r="E14" i="1" s="1"/>
  <c r="A15" i="1" l="1"/>
  <c r="B15" i="1" s="1"/>
  <c r="C15" i="1" s="1"/>
  <c r="F14" i="1"/>
  <c r="D14" i="2"/>
  <c r="D15" i="1" l="1"/>
  <c r="E15" i="1" s="1"/>
  <c r="A16" i="1" l="1"/>
  <c r="B16" i="1" s="1"/>
  <c r="C16" i="1" s="1"/>
  <c r="F15" i="1"/>
  <c r="D15" i="2"/>
  <c r="D16" i="1" l="1"/>
  <c r="E16" i="1" s="1"/>
  <c r="F16" i="1" l="1"/>
  <c r="A17" i="1"/>
  <c r="B17" i="1" s="1"/>
  <c r="C17" i="1" s="1"/>
  <c r="D16" i="2"/>
  <c r="D17" i="1" l="1"/>
  <c r="E17" i="1" s="1"/>
  <c r="D17" i="2"/>
  <c r="F17" i="1" l="1"/>
  <c r="A18" i="1"/>
  <c r="B18" i="1" s="1"/>
  <c r="C18" i="1" s="1"/>
  <c r="D18" i="1" l="1"/>
  <c r="E18" i="1" s="1"/>
  <c r="D18" i="2"/>
  <c r="F18" i="1" l="1"/>
  <c r="A19" i="1"/>
  <c r="B19" i="1" s="1"/>
  <c r="C19" i="1" s="1"/>
  <c r="D19" i="1" l="1"/>
  <c r="E19" i="1" s="1"/>
  <c r="D19" i="2"/>
  <c r="A20" i="1" l="1"/>
  <c r="B20" i="1" s="1"/>
  <c r="C20" i="1" s="1"/>
  <c r="F19" i="1"/>
  <c r="D20" i="1" l="1"/>
  <c r="E20" i="1" s="1"/>
  <c r="D20" i="2"/>
  <c r="F20" i="1" l="1"/>
  <c r="A21" i="1"/>
  <c r="B21" i="1" s="1"/>
  <c r="C21" i="1" s="1"/>
  <c r="D21" i="1" l="1"/>
  <c r="E21" i="1" s="1"/>
  <c r="D21" i="2"/>
  <c r="F21" i="1" l="1"/>
  <c r="A22" i="1"/>
  <c r="B22" i="1" s="1"/>
  <c r="C22" i="1" s="1"/>
  <c r="D22" i="2"/>
  <c r="D22" i="1" l="1"/>
  <c r="E22" i="1" s="1"/>
  <c r="A23" i="1" l="1"/>
  <c r="B23" i="1" s="1"/>
  <c r="C23" i="1" s="1"/>
  <c r="F22" i="1"/>
  <c r="D23" i="2"/>
  <c r="D23" i="1" l="1"/>
  <c r="E23" i="1" s="1"/>
  <c r="A24" i="1" l="1"/>
  <c r="B24" i="1" s="1"/>
  <c r="C24" i="1" s="1"/>
  <c r="F23" i="1"/>
  <c r="D24" i="2"/>
  <c r="D24" i="1" l="1"/>
  <c r="E24" i="1" s="1"/>
  <c r="D25" i="2"/>
  <c r="F24" i="1" l="1"/>
  <c r="A25" i="1"/>
  <c r="B25" i="1" s="1"/>
  <c r="C25" i="1" s="1"/>
  <c r="D26" i="2"/>
  <c r="D25" i="1" l="1"/>
  <c r="E25" i="1" s="1"/>
  <c r="D27" i="2"/>
  <c r="F25" i="1" l="1"/>
  <c r="A26" i="1"/>
  <c r="B26" i="1" s="1"/>
  <c r="C26" i="1" s="1"/>
  <c r="D28" i="2"/>
  <c r="D26" i="1" l="1"/>
  <c r="E26" i="1" s="1"/>
  <c r="D30" i="2"/>
  <c r="D29" i="2"/>
  <c r="F26" i="1" l="1"/>
  <c r="A27" i="1"/>
  <c r="B27" i="1" s="1"/>
  <c r="C27" i="1" s="1"/>
  <c r="D27" i="1" l="1"/>
  <c r="E27" i="1" s="1"/>
  <c r="A28" i="1" l="1"/>
  <c r="B28" i="1" s="1"/>
  <c r="C28" i="1" s="1"/>
  <c r="F27" i="1"/>
  <c r="D28" i="1" l="1"/>
  <c r="E28" i="1" s="1"/>
  <c r="A29" i="1" l="1"/>
  <c r="B29" i="1" s="1"/>
  <c r="C29" i="1" s="1"/>
  <c r="D29" i="1" l="1"/>
  <c r="E29" i="1" s="1"/>
  <c r="A30" i="1" s="1"/>
  <c r="B30" i="1" s="1"/>
  <c r="C30" i="1" s="1"/>
  <c r="F28" i="1"/>
  <c r="F29" i="1" l="1"/>
  <c r="D30" i="1"/>
  <c r="E30" i="1" s="1"/>
  <c r="F30" i="1" l="1"/>
</calcChain>
</file>

<file path=xl/sharedStrings.xml><?xml version="1.0" encoding="utf-8"?>
<sst xmlns="http://schemas.openxmlformats.org/spreadsheetml/2006/main" count="41" uniqueCount="22">
  <si>
    <t>USD @ Start</t>
  </si>
  <si>
    <t>Collateral ratio</t>
  </si>
  <si>
    <t>Post-Dept-Destruction USD</t>
  </si>
  <si>
    <t>Monthly % Gain</t>
  </si>
  <si>
    <t>Amplitude</t>
  </si>
  <si>
    <t>HERTZ Bought</t>
  </si>
  <si>
    <t>USD w/ HERTZ settled</t>
  </si>
  <si>
    <t>Variable Name</t>
  </si>
  <si>
    <t>Value</t>
  </si>
  <si>
    <t>Reference Asset Value</t>
  </si>
  <si>
    <t>Resulting calculations</t>
  </si>
  <si>
    <t>Velocity</t>
  </si>
  <si>
    <t>Period (seconds)</t>
  </si>
  <si>
    <t>Frequency (Hz)</t>
  </si>
  <si>
    <t>Frequency (nHz)</t>
  </si>
  <si>
    <t>Frequency (mHz)</t>
  </si>
  <si>
    <t>USD change per second</t>
  </si>
  <si>
    <t>HERTZ shorted at peak</t>
  </si>
  <si>
    <t>WARNING</t>
  </si>
  <si>
    <t>This Calculator does not account for the rise/drop in BTS!</t>
  </si>
  <si>
    <t>It's your responsibility to maintain your collateral ratio!</t>
  </si>
  <si>
    <t>This calculator is an estimator, not a guarantee.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</si>
</sst>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4" borderId="1" xfId="3" applyFont="1" applyBorder="1"/>
    <xf numFmtId="0" fontId="7" fillId="3" borderId="2" xfId="2" applyFont="1" applyBorder="1"/>
    <xf numFmtId="0" fontId="7" fillId="3" borderId="3" xfId="2" applyFont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7" xfId="2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4" xfId="0" applyFill="1" applyBorder="1"/>
    <xf numFmtId="0" fontId="0" fillId="6" borderId="5" xfId="0" applyFill="1" applyBorder="1"/>
    <xf numFmtId="11" fontId="0" fillId="0" borderId="7" xfId="0" applyNumberFormat="1" applyBorder="1"/>
    <xf numFmtId="165" fontId="0" fillId="0" borderId="7" xfId="0" applyNumberFormat="1" applyBorder="1"/>
    <xf numFmtId="0" fontId="4" fillId="0" borderId="6" xfId="0" applyFont="1" applyBorder="1"/>
    <xf numFmtId="2" fontId="4" fillId="0" borderId="7" xfId="0" applyNumberFormat="1" applyFont="1" applyBorder="1"/>
    <xf numFmtId="0" fontId="0" fillId="5" borderId="10" xfId="0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2" fontId="0" fillId="0" borderId="7" xfId="0" applyNumberFormat="1" applyBorder="1"/>
    <xf numFmtId="0" fontId="5" fillId="5" borderId="5" xfId="1" applyFont="1" applyFill="1" applyBorder="1" applyAlignment="1">
      <alignment horizontal="center"/>
    </xf>
    <xf numFmtId="0" fontId="5" fillId="0" borderId="7" xfId="1" applyFont="1" applyFill="1" applyBorder="1"/>
    <xf numFmtId="0" fontId="5" fillId="0" borderId="9" xfId="1" applyFont="1" applyFill="1" applyBorder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55" zoomScaleNormal="55" workbookViewId="0">
      <selection activeCell="K4" activeCellId="1" sqref="K1 K4"/>
    </sheetView>
  </sheetViews>
  <sheetFormatPr defaultRowHeight="14.4" x14ac:dyDescent="0.3"/>
  <cols>
    <col min="1" max="1" width="14.6640625" bestFit="1" customWidth="1"/>
    <col min="2" max="2" width="15.109375" bestFit="1" customWidth="1"/>
    <col min="3" max="3" width="21.88671875" bestFit="1" customWidth="1"/>
    <col min="4" max="4" width="37.88671875" bestFit="1" customWidth="1"/>
    <col min="5" max="5" width="28" bestFit="1" customWidth="1"/>
    <col min="6" max="6" width="15.6640625" bestFit="1" customWidth="1"/>
    <col min="7" max="7" width="9.21875" bestFit="1" customWidth="1"/>
    <col min="8" max="8" width="24.5546875" bestFit="1" customWidth="1"/>
    <col min="9" max="9" width="20.88671875" customWidth="1"/>
    <col min="11" max="11" width="68" bestFit="1" customWidth="1"/>
    <col min="12" max="12" width="14.6640625" bestFit="1" customWidth="1"/>
    <col min="13" max="13" width="19.88671875" bestFit="1" customWidth="1"/>
    <col min="14" max="14" width="12.44140625" bestFit="1" customWidth="1"/>
  </cols>
  <sheetData>
    <row r="1" spans="1:14" x14ac:dyDescent="0.3">
      <c r="A1" s="7" t="s">
        <v>0</v>
      </c>
      <c r="B1" s="21" t="s">
        <v>5</v>
      </c>
      <c r="C1" s="21" t="s">
        <v>6</v>
      </c>
      <c r="D1" s="21" t="s">
        <v>17</v>
      </c>
      <c r="E1" s="21" t="s">
        <v>2</v>
      </c>
      <c r="F1" s="8" t="s">
        <v>3</v>
      </c>
      <c r="G1" s="1"/>
      <c r="H1" s="7" t="s">
        <v>7</v>
      </c>
      <c r="I1" s="8" t="s">
        <v>8</v>
      </c>
      <c r="K1" s="4" t="s">
        <v>18</v>
      </c>
      <c r="M1" s="2"/>
      <c r="N1" s="2"/>
    </row>
    <row r="2" spans="1:14" x14ac:dyDescent="0.3">
      <c r="A2" s="11">
        <v>1</v>
      </c>
      <c r="B2" s="22">
        <f>A2/($I$4-$I$2)</f>
        <v>2</v>
      </c>
      <c r="C2" s="22">
        <f>($I$4+$I$2)*B2</f>
        <v>3</v>
      </c>
      <c r="D2" s="22">
        <f>($C2/($I$3*($I$4 + ($I$4 * $I$2))))</f>
        <v>1</v>
      </c>
      <c r="E2" s="22">
        <f>$C2 + (($D2*($I$4+$I$2))-($D2*($I$4-$I$2)))</f>
        <v>4</v>
      </c>
      <c r="F2" s="12">
        <f>(E2/A2)*100</f>
        <v>400</v>
      </c>
      <c r="H2" s="9" t="s">
        <v>4</v>
      </c>
      <c r="I2" s="10">
        <v>0.5</v>
      </c>
      <c r="K2" s="5" t="s">
        <v>19</v>
      </c>
      <c r="M2" s="3"/>
      <c r="N2" s="3"/>
    </row>
    <row r="3" spans="1:14" x14ac:dyDescent="0.3">
      <c r="A3" s="11">
        <f>E2</f>
        <v>4</v>
      </c>
      <c r="B3" s="22">
        <f t="shared" ref="B3:B30" si="0">A3/($I$4-$I$2)</f>
        <v>8</v>
      </c>
      <c r="C3" s="22">
        <f t="shared" ref="C3:C30" si="1">($I$4+$I$2)*B3</f>
        <v>12</v>
      </c>
      <c r="D3" s="22">
        <f t="shared" ref="D3:D30" si="2">($C3/($I$3*($I$4 + ($I$4 * $I$2))))</f>
        <v>4</v>
      </c>
      <c r="E3" s="22">
        <f t="shared" ref="E3:E30" si="3">$C3 + (($D3*($I$4+$I$2))-($D3*($I$4-$I$2)))</f>
        <v>16</v>
      </c>
      <c r="F3" s="12">
        <f t="shared" ref="F3:F24" si="4">(E3/A3)*100</f>
        <v>400</v>
      </c>
      <c r="H3" s="9" t="s">
        <v>1</v>
      </c>
      <c r="I3" s="10">
        <v>2</v>
      </c>
      <c r="K3" s="5" t="s">
        <v>20</v>
      </c>
      <c r="M3" s="3"/>
      <c r="N3" s="3"/>
    </row>
    <row r="4" spans="1:14" ht="15" thickBot="1" x14ac:dyDescent="0.35">
      <c r="A4" s="11">
        <f t="shared" ref="A4:A24" si="5">E3</f>
        <v>16</v>
      </c>
      <c r="B4" s="22">
        <f t="shared" si="0"/>
        <v>32</v>
      </c>
      <c r="C4" s="22">
        <f t="shared" si="1"/>
        <v>48</v>
      </c>
      <c r="D4" s="22">
        <f t="shared" si="2"/>
        <v>16</v>
      </c>
      <c r="E4" s="22">
        <f t="shared" si="3"/>
        <v>64</v>
      </c>
      <c r="F4" s="12">
        <f t="shared" si="4"/>
        <v>400</v>
      </c>
      <c r="H4" s="11" t="s">
        <v>9</v>
      </c>
      <c r="I4" s="12">
        <v>1</v>
      </c>
      <c r="K4" s="6" t="s">
        <v>21</v>
      </c>
      <c r="M4" s="3"/>
      <c r="N4" s="3"/>
    </row>
    <row r="5" spans="1:14" ht="15" thickBot="1" x14ac:dyDescent="0.35">
      <c r="A5" s="11">
        <f t="shared" si="5"/>
        <v>64</v>
      </c>
      <c r="B5" s="22">
        <f t="shared" si="0"/>
        <v>128</v>
      </c>
      <c r="C5" s="22">
        <f t="shared" si="1"/>
        <v>192</v>
      </c>
      <c r="D5" s="22">
        <f t="shared" si="2"/>
        <v>64</v>
      </c>
      <c r="E5" s="22">
        <f t="shared" si="3"/>
        <v>256</v>
      </c>
      <c r="F5" s="12">
        <f t="shared" si="4"/>
        <v>400</v>
      </c>
      <c r="H5" s="13" t="s">
        <v>12</v>
      </c>
      <c r="I5" s="14">
        <f>((30.43*60)*60)*24</f>
        <v>2629152</v>
      </c>
      <c r="L5" s="3"/>
      <c r="M5" s="3"/>
      <c r="N5" s="3"/>
    </row>
    <row r="6" spans="1:14" ht="15" thickBot="1" x14ac:dyDescent="0.35">
      <c r="A6" s="11">
        <f t="shared" si="5"/>
        <v>256</v>
      </c>
      <c r="B6" s="22">
        <f t="shared" si="0"/>
        <v>512</v>
      </c>
      <c r="C6" s="22">
        <f t="shared" si="1"/>
        <v>768</v>
      </c>
      <c r="D6" s="22">
        <f t="shared" si="2"/>
        <v>256</v>
      </c>
      <c r="E6" s="22">
        <f t="shared" si="3"/>
        <v>1024</v>
      </c>
      <c r="F6" s="12">
        <f t="shared" si="4"/>
        <v>400</v>
      </c>
      <c r="L6" s="3"/>
      <c r="M6" s="3"/>
      <c r="N6" s="3"/>
    </row>
    <row r="7" spans="1:14" x14ac:dyDescent="0.3">
      <c r="A7" s="11">
        <f t="shared" si="5"/>
        <v>1024</v>
      </c>
      <c r="B7" s="22">
        <f t="shared" si="0"/>
        <v>2048</v>
      </c>
      <c r="C7" s="22">
        <f t="shared" si="1"/>
        <v>3072</v>
      </c>
      <c r="D7" s="22">
        <f t="shared" si="2"/>
        <v>1024</v>
      </c>
      <c r="E7" s="22">
        <f t="shared" si="3"/>
        <v>4096</v>
      </c>
      <c r="F7" s="12">
        <f t="shared" si="4"/>
        <v>400</v>
      </c>
      <c r="H7" s="15" t="s">
        <v>10</v>
      </c>
      <c r="I7" s="16" t="s">
        <v>8</v>
      </c>
      <c r="L7" s="3"/>
      <c r="M7" s="3"/>
      <c r="N7" s="3"/>
    </row>
    <row r="8" spans="1:14" x14ac:dyDescent="0.3">
      <c r="A8" s="11">
        <f t="shared" si="5"/>
        <v>4096</v>
      </c>
      <c r="B8" s="22">
        <f t="shared" si="0"/>
        <v>8192</v>
      </c>
      <c r="C8" s="22">
        <f t="shared" si="1"/>
        <v>12288</v>
      </c>
      <c r="D8" s="22">
        <f t="shared" si="2"/>
        <v>4096</v>
      </c>
      <c r="E8" s="22">
        <f t="shared" si="3"/>
        <v>16384</v>
      </c>
      <c r="F8" s="12">
        <f t="shared" si="4"/>
        <v>400</v>
      </c>
      <c r="H8" s="11" t="s">
        <v>11</v>
      </c>
      <c r="I8" s="12">
        <f>(($I$4 + ($I$4 * $I$2)) - ($I$4 - ($I$4 * $I$2)))/$I$5</f>
        <v>3.8035077469845791E-7</v>
      </c>
      <c r="L8" s="3"/>
      <c r="M8" s="3"/>
      <c r="N8" s="3"/>
    </row>
    <row r="9" spans="1:14" x14ac:dyDescent="0.3">
      <c r="A9" s="11">
        <f t="shared" si="5"/>
        <v>16384</v>
      </c>
      <c r="B9" s="22">
        <f t="shared" si="0"/>
        <v>32768</v>
      </c>
      <c r="C9" s="22">
        <f t="shared" si="1"/>
        <v>49152</v>
      </c>
      <c r="D9" s="22">
        <f t="shared" si="2"/>
        <v>16384</v>
      </c>
      <c r="E9" s="22">
        <f t="shared" si="3"/>
        <v>65536</v>
      </c>
      <c r="F9" s="12">
        <f t="shared" si="4"/>
        <v>400</v>
      </c>
      <c r="H9" s="11" t="s">
        <v>13</v>
      </c>
      <c r="I9" s="17">
        <f>1/$I$5</f>
        <v>3.8035077469845791E-7</v>
      </c>
    </row>
    <row r="10" spans="1:14" x14ac:dyDescent="0.3">
      <c r="A10" s="11">
        <f t="shared" si="5"/>
        <v>65536</v>
      </c>
      <c r="B10" s="22">
        <f t="shared" si="0"/>
        <v>131072</v>
      </c>
      <c r="C10" s="22">
        <f t="shared" si="1"/>
        <v>196608</v>
      </c>
      <c r="D10" s="22">
        <f t="shared" si="2"/>
        <v>65536</v>
      </c>
      <c r="E10" s="22">
        <f t="shared" si="3"/>
        <v>262144</v>
      </c>
      <c r="F10" s="12">
        <f t="shared" si="4"/>
        <v>400</v>
      </c>
      <c r="H10" s="11" t="s">
        <v>15</v>
      </c>
      <c r="I10" s="18">
        <f>$I8*1000000</f>
        <v>0.38035077469845791</v>
      </c>
    </row>
    <row r="11" spans="1:14" x14ac:dyDescent="0.3">
      <c r="A11" s="11">
        <f t="shared" si="5"/>
        <v>262144</v>
      </c>
      <c r="B11" s="22">
        <f t="shared" si="0"/>
        <v>524288</v>
      </c>
      <c r="C11" s="22">
        <f t="shared" si="1"/>
        <v>786432</v>
      </c>
      <c r="D11" s="22">
        <f t="shared" si="2"/>
        <v>262144</v>
      </c>
      <c r="E11" s="22">
        <f t="shared" si="3"/>
        <v>1048576</v>
      </c>
      <c r="F11" s="12">
        <f t="shared" si="4"/>
        <v>400</v>
      </c>
      <c r="H11" s="19" t="s">
        <v>14</v>
      </c>
      <c r="I11" s="20">
        <f>$I9*1000000000</f>
        <v>380.35077469845788</v>
      </c>
    </row>
    <row r="12" spans="1:14" ht="15" thickBot="1" x14ac:dyDescent="0.35">
      <c r="A12" s="11">
        <f t="shared" si="5"/>
        <v>1048576</v>
      </c>
      <c r="B12" s="22">
        <f t="shared" si="0"/>
        <v>2097152</v>
      </c>
      <c r="C12" s="22">
        <f t="shared" si="1"/>
        <v>3145728</v>
      </c>
      <c r="D12" s="22">
        <f t="shared" si="2"/>
        <v>1048576</v>
      </c>
      <c r="E12" s="22">
        <f t="shared" si="3"/>
        <v>4194304</v>
      </c>
      <c r="F12" s="12">
        <f t="shared" si="4"/>
        <v>400</v>
      </c>
      <c r="H12" s="13" t="s">
        <v>16</v>
      </c>
      <c r="I12" s="14">
        <f>(($I$4 + ($I$4 * $I$2)) - ($I$4 - ($I$4 * $I$2)))/$I$5</f>
        <v>3.8035077469845791E-7</v>
      </c>
    </row>
    <row r="13" spans="1:14" x14ac:dyDescent="0.3">
      <c r="A13" s="11">
        <f t="shared" si="5"/>
        <v>4194304</v>
      </c>
      <c r="B13" s="22">
        <f t="shared" si="0"/>
        <v>8388608</v>
      </c>
      <c r="C13" s="22">
        <f t="shared" si="1"/>
        <v>12582912</v>
      </c>
      <c r="D13" s="22">
        <f t="shared" si="2"/>
        <v>4194304</v>
      </c>
      <c r="E13" s="22">
        <f t="shared" si="3"/>
        <v>16777216</v>
      </c>
      <c r="F13" s="12">
        <f t="shared" si="4"/>
        <v>400</v>
      </c>
    </row>
    <row r="14" spans="1:14" x14ac:dyDescent="0.3">
      <c r="A14" s="11">
        <f t="shared" si="5"/>
        <v>16777216</v>
      </c>
      <c r="B14" s="22">
        <f t="shared" si="0"/>
        <v>33554432</v>
      </c>
      <c r="C14" s="22">
        <f t="shared" si="1"/>
        <v>50331648</v>
      </c>
      <c r="D14" s="22">
        <f t="shared" si="2"/>
        <v>16777216</v>
      </c>
      <c r="E14" s="22">
        <f t="shared" si="3"/>
        <v>67108864</v>
      </c>
      <c r="F14" s="12">
        <f t="shared" si="4"/>
        <v>400</v>
      </c>
    </row>
    <row r="15" spans="1:14" x14ac:dyDescent="0.3">
      <c r="A15" s="11">
        <f t="shared" si="5"/>
        <v>67108864</v>
      </c>
      <c r="B15" s="22">
        <f t="shared" si="0"/>
        <v>134217728</v>
      </c>
      <c r="C15" s="22">
        <f t="shared" si="1"/>
        <v>201326592</v>
      </c>
      <c r="D15" s="22">
        <f t="shared" si="2"/>
        <v>67108864</v>
      </c>
      <c r="E15" s="22">
        <f t="shared" si="3"/>
        <v>268435456</v>
      </c>
      <c r="F15" s="12">
        <f t="shared" si="4"/>
        <v>400</v>
      </c>
    </row>
    <row r="16" spans="1:14" x14ac:dyDescent="0.3">
      <c r="A16" s="11">
        <f t="shared" si="5"/>
        <v>268435456</v>
      </c>
      <c r="B16" s="22">
        <f t="shared" si="0"/>
        <v>536870912</v>
      </c>
      <c r="C16" s="22">
        <f t="shared" si="1"/>
        <v>805306368</v>
      </c>
      <c r="D16" s="22">
        <f t="shared" si="2"/>
        <v>268435456</v>
      </c>
      <c r="E16" s="22">
        <f t="shared" si="3"/>
        <v>1073741824</v>
      </c>
      <c r="F16" s="12">
        <f t="shared" si="4"/>
        <v>400</v>
      </c>
    </row>
    <row r="17" spans="1:6" x14ac:dyDescent="0.3">
      <c r="A17" s="11">
        <f t="shared" si="5"/>
        <v>1073741824</v>
      </c>
      <c r="B17" s="22">
        <f t="shared" si="0"/>
        <v>2147483648</v>
      </c>
      <c r="C17" s="22">
        <f t="shared" si="1"/>
        <v>3221225472</v>
      </c>
      <c r="D17" s="22">
        <f t="shared" si="2"/>
        <v>1073741824</v>
      </c>
      <c r="E17" s="22">
        <f t="shared" si="3"/>
        <v>4294967296</v>
      </c>
      <c r="F17" s="12">
        <f t="shared" si="4"/>
        <v>400</v>
      </c>
    </row>
    <row r="18" spans="1:6" x14ac:dyDescent="0.3">
      <c r="A18" s="11">
        <f t="shared" si="5"/>
        <v>4294967296</v>
      </c>
      <c r="B18" s="22">
        <f t="shared" si="0"/>
        <v>8589934592</v>
      </c>
      <c r="C18" s="22">
        <f t="shared" si="1"/>
        <v>12884901888</v>
      </c>
      <c r="D18" s="22">
        <f t="shared" si="2"/>
        <v>4294967296</v>
      </c>
      <c r="E18" s="22">
        <f t="shared" si="3"/>
        <v>17179869184</v>
      </c>
      <c r="F18" s="12">
        <f t="shared" si="4"/>
        <v>400</v>
      </c>
    </row>
    <row r="19" spans="1:6" x14ac:dyDescent="0.3">
      <c r="A19" s="11">
        <f t="shared" si="5"/>
        <v>17179869184</v>
      </c>
      <c r="B19" s="22">
        <f t="shared" si="0"/>
        <v>34359738368</v>
      </c>
      <c r="C19" s="22">
        <f t="shared" si="1"/>
        <v>51539607552</v>
      </c>
      <c r="D19" s="22">
        <f t="shared" si="2"/>
        <v>17179869184</v>
      </c>
      <c r="E19" s="22">
        <f t="shared" si="3"/>
        <v>68719476736</v>
      </c>
      <c r="F19" s="12">
        <f t="shared" si="4"/>
        <v>400</v>
      </c>
    </row>
    <row r="20" spans="1:6" x14ac:dyDescent="0.3">
      <c r="A20" s="11">
        <f t="shared" si="5"/>
        <v>68719476736</v>
      </c>
      <c r="B20" s="22">
        <f t="shared" si="0"/>
        <v>137438953472</v>
      </c>
      <c r="C20" s="22">
        <f t="shared" si="1"/>
        <v>206158430208</v>
      </c>
      <c r="D20" s="22">
        <f t="shared" si="2"/>
        <v>68719476736</v>
      </c>
      <c r="E20" s="22">
        <f t="shared" si="3"/>
        <v>274877906944</v>
      </c>
      <c r="F20" s="12">
        <f t="shared" si="4"/>
        <v>400</v>
      </c>
    </row>
    <row r="21" spans="1:6" x14ac:dyDescent="0.3">
      <c r="A21" s="11">
        <f t="shared" si="5"/>
        <v>274877906944</v>
      </c>
      <c r="B21" s="22">
        <f t="shared" si="0"/>
        <v>549755813888</v>
      </c>
      <c r="C21" s="22">
        <f t="shared" si="1"/>
        <v>824633720832</v>
      </c>
      <c r="D21" s="22">
        <f t="shared" si="2"/>
        <v>274877906944</v>
      </c>
      <c r="E21" s="22">
        <f t="shared" si="3"/>
        <v>1099511627776</v>
      </c>
      <c r="F21" s="12">
        <f t="shared" si="4"/>
        <v>400</v>
      </c>
    </row>
    <row r="22" spans="1:6" x14ac:dyDescent="0.3">
      <c r="A22" s="11">
        <f t="shared" si="5"/>
        <v>1099511627776</v>
      </c>
      <c r="B22" s="22">
        <f t="shared" si="0"/>
        <v>2199023255552</v>
      </c>
      <c r="C22" s="22">
        <f t="shared" si="1"/>
        <v>3298534883328</v>
      </c>
      <c r="D22" s="22">
        <f t="shared" si="2"/>
        <v>1099511627776</v>
      </c>
      <c r="E22" s="22">
        <f t="shared" si="3"/>
        <v>4398046511104</v>
      </c>
      <c r="F22" s="12">
        <f t="shared" si="4"/>
        <v>400</v>
      </c>
    </row>
    <row r="23" spans="1:6" x14ac:dyDescent="0.3">
      <c r="A23" s="11">
        <f t="shared" si="5"/>
        <v>4398046511104</v>
      </c>
      <c r="B23" s="22">
        <f t="shared" si="0"/>
        <v>8796093022208</v>
      </c>
      <c r="C23" s="22">
        <f t="shared" si="1"/>
        <v>13194139533312</v>
      </c>
      <c r="D23" s="22">
        <f t="shared" si="2"/>
        <v>4398046511104</v>
      </c>
      <c r="E23" s="22">
        <f t="shared" si="3"/>
        <v>17592186044416</v>
      </c>
      <c r="F23" s="12">
        <f t="shared" si="4"/>
        <v>400</v>
      </c>
    </row>
    <row r="24" spans="1:6" x14ac:dyDescent="0.3">
      <c r="A24" s="11">
        <f t="shared" si="5"/>
        <v>17592186044416</v>
      </c>
      <c r="B24" s="22">
        <f t="shared" si="0"/>
        <v>35184372088832</v>
      </c>
      <c r="C24" s="22">
        <f t="shared" si="1"/>
        <v>52776558133248</v>
      </c>
      <c r="D24" s="22">
        <f t="shared" si="2"/>
        <v>17592186044416</v>
      </c>
      <c r="E24" s="22">
        <f t="shared" si="3"/>
        <v>70368744177664</v>
      </c>
      <c r="F24" s="12">
        <f t="shared" si="4"/>
        <v>400</v>
      </c>
    </row>
    <row r="25" spans="1:6" x14ac:dyDescent="0.3">
      <c r="A25" s="11">
        <f t="shared" ref="A25:A30" si="6">E24</f>
        <v>70368744177664</v>
      </c>
      <c r="B25" s="22">
        <f t="shared" si="0"/>
        <v>140737488355328</v>
      </c>
      <c r="C25" s="22">
        <f t="shared" si="1"/>
        <v>211106232532992</v>
      </c>
      <c r="D25" s="22">
        <f t="shared" si="2"/>
        <v>70368744177664</v>
      </c>
      <c r="E25" s="22">
        <f t="shared" si="3"/>
        <v>281474976710656</v>
      </c>
      <c r="F25" s="12">
        <f t="shared" ref="F25:F30" si="7">(E25/A25)*100</f>
        <v>400</v>
      </c>
    </row>
    <row r="26" spans="1:6" x14ac:dyDescent="0.3">
      <c r="A26" s="11">
        <f t="shared" si="6"/>
        <v>281474976710656</v>
      </c>
      <c r="B26" s="22">
        <f t="shared" si="0"/>
        <v>562949953421312</v>
      </c>
      <c r="C26" s="22">
        <f t="shared" si="1"/>
        <v>844424930131968</v>
      </c>
      <c r="D26" s="22">
        <f t="shared" si="2"/>
        <v>281474976710656</v>
      </c>
      <c r="E26" s="22">
        <f t="shared" si="3"/>
        <v>1125899906842624</v>
      </c>
      <c r="F26" s="12">
        <f t="shared" si="7"/>
        <v>400</v>
      </c>
    </row>
    <row r="27" spans="1:6" x14ac:dyDescent="0.3">
      <c r="A27" s="11">
        <f t="shared" si="6"/>
        <v>1125899906842624</v>
      </c>
      <c r="B27" s="22">
        <f t="shared" si="0"/>
        <v>2251799813685248</v>
      </c>
      <c r="C27" s="22">
        <f t="shared" si="1"/>
        <v>3377699720527872</v>
      </c>
      <c r="D27" s="22">
        <f t="shared" si="2"/>
        <v>1125899906842624</v>
      </c>
      <c r="E27" s="22">
        <f t="shared" si="3"/>
        <v>4503599627370496</v>
      </c>
      <c r="F27" s="12">
        <f t="shared" si="7"/>
        <v>400</v>
      </c>
    </row>
    <row r="28" spans="1:6" x14ac:dyDescent="0.3">
      <c r="A28" s="11">
        <f t="shared" si="6"/>
        <v>4503599627370496</v>
      </c>
      <c r="B28" s="22">
        <f t="shared" si="0"/>
        <v>9007199254740992</v>
      </c>
      <c r="C28" s="22">
        <f t="shared" si="1"/>
        <v>1.3510798882111488E+16</v>
      </c>
      <c r="D28" s="22">
        <f t="shared" si="2"/>
        <v>4503599627370496</v>
      </c>
      <c r="E28" s="22">
        <f t="shared" si="3"/>
        <v>1.8014398509481984E+16</v>
      </c>
      <c r="F28" s="12">
        <f t="shared" si="7"/>
        <v>400</v>
      </c>
    </row>
    <row r="29" spans="1:6" x14ac:dyDescent="0.3">
      <c r="A29" s="11">
        <f t="shared" si="6"/>
        <v>1.8014398509481984E+16</v>
      </c>
      <c r="B29" s="22">
        <f t="shared" si="0"/>
        <v>3.6028797018963968E+16</v>
      </c>
      <c r="C29" s="22">
        <f t="shared" si="1"/>
        <v>5.4043195528445952E+16</v>
      </c>
      <c r="D29" s="22">
        <f t="shared" si="2"/>
        <v>1.8014398509481984E+16</v>
      </c>
      <c r="E29" s="22">
        <f t="shared" si="3"/>
        <v>7.2057594037927936E+16</v>
      </c>
      <c r="F29" s="12">
        <f t="shared" si="7"/>
        <v>400</v>
      </c>
    </row>
    <row r="30" spans="1:6" ht="15" thickBot="1" x14ac:dyDescent="0.35">
      <c r="A30" s="13">
        <f t="shared" si="6"/>
        <v>7.2057594037927936E+16</v>
      </c>
      <c r="B30" s="23">
        <f t="shared" si="0"/>
        <v>1.4411518807585587E+17</v>
      </c>
      <c r="C30" s="23">
        <f t="shared" si="1"/>
        <v>2.1617278211378381E+17</v>
      </c>
      <c r="D30" s="23">
        <f t="shared" si="2"/>
        <v>7.2057594037927936E+16</v>
      </c>
      <c r="E30" s="23">
        <f t="shared" si="3"/>
        <v>2.8823037615171174E+17</v>
      </c>
      <c r="F30" s="14">
        <f t="shared" si="7"/>
        <v>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70" zoomScaleNormal="70" workbookViewId="0">
      <selection activeCell="I18" sqref="I18"/>
    </sheetView>
  </sheetViews>
  <sheetFormatPr defaultRowHeight="14.4" x14ac:dyDescent="0.3"/>
  <cols>
    <col min="1" max="2" width="13.33203125" bestFit="1" customWidth="1"/>
    <col min="3" max="3" width="21.5546875" bestFit="1" customWidth="1"/>
    <col min="4" max="4" width="15" customWidth="1"/>
    <col min="5" max="5" width="9.21875" bestFit="1" customWidth="1"/>
    <col min="6" max="6" width="13.88671875" customWidth="1"/>
    <col min="7" max="7" width="13" bestFit="1" customWidth="1"/>
    <col min="9" max="9" width="42.77734375" bestFit="1" customWidth="1"/>
  </cols>
  <sheetData>
    <row r="1" spans="1:9" x14ac:dyDescent="0.3">
      <c r="A1" s="7" t="s">
        <v>0</v>
      </c>
      <c r="B1" s="21" t="s">
        <v>5</v>
      </c>
      <c r="C1" s="21" t="s">
        <v>6</v>
      </c>
      <c r="D1" s="25" t="s">
        <v>3</v>
      </c>
      <c r="F1" s="7" t="s">
        <v>7</v>
      </c>
      <c r="G1" s="8" t="s">
        <v>8</v>
      </c>
      <c r="I1" s="4" t="s">
        <v>18</v>
      </c>
    </row>
    <row r="2" spans="1:9" ht="15" thickBot="1" x14ac:dyDescent="0.35">
      <c r="A2" s="11">
        <v>1</v>
      </c>
      <c r="B2" s="22">
        <f>A2/($G$3-$G$2)</f>
        <v>2</v>
      </c>
      <c r="C2" s="22">
        <f>($G$3+$G$2)*B2</f>
        <v>3</v>
      </c>
      <c r="D2" s="26">
        <f t="shared" ref="D2:D24" si="0">(C2/A2)*100</f>
        <v>300</v>
      </c>
      <c r="F2" s="9" t="s">
        <v>4</v>
      </c>
      <c r="G2" s="10">
        <v>0.5</v>
      </c>
      <c r="I2" s="6" t="s">
        <v>21</v>
      </c>
    </row>
    <row r="3" spans="1:9" x14ac:dyDescent="0.3">
      <c r="A3" s="11">
        <f>C2</f>
        <v>3</v>
      </c>
      <c r="B3" s="22">
        <f>A3/($G$3-$G$2)</f>
        <v>6</v>
      </c>
      <c r="C3" s="22">
        <f>($G$3+$G$2)*B3</f>
        <v>9</v>
      </c>
      <c r="D3" s="26">
        <f t="shared" si="0"/>
        <v>300</v>
      </c>
      <c r="F3" s="11" t="s">
        <v>9</v>
      </c>
      <c r="G3" s="12">
        <v>1</v>
      </c>
    </row>
    <row r="4" spans="1:9" ht="15" thickBot="1" x14ac:dyDescent="0.35">
      <c r="A4" s="11">
        <f t="shared" ref="A4:A30" si="1">C3</f>
        <v>9</v>
      </c>
      <c r="B4" s="22">
        <f>A4/($G$3-$G$2)</f>
        <v>18</v>
      </c>
      <c r="C4" s="22">
        <f>($G$3+$G$2)*B4</f>
        <v>27</v>
      </c>
      <c r="D4" s="26">
        <f t="shared" si="0"/>
        <v>300</v>
      </c>
      <c r="F4" s="13" t="s">
        <v>12</v>
      </c>
      <c r="G4" s="14">
        <f>((30.43*60)*60)*24</f>
        <v>2629152</v>
      </c>
    </row>
    <row r="5" spans="1:9" ht="15" thickBot="1" x14ac:dyDescent="0.35">
      <c r="A5" s="11">
        <f t="shared" si="1"/>
        <v>27</v>
      </c>
      <c r="B5" s="22">
        <f>A5/($G$3-$G$2)</f>
        <v>54</v>
      </c>
      <c r="C5" s="22">
        <f>($G$3+$G$2)*B5</f>
        <v>81</v>
      </c>
      <c r="D5" s="26">
        <f t="shared" si="0"/>
        <v>300</v>
      </c>
    </row>
    <row r="6" spans="1:9" x14ac:dyDescent="0.3">
      <c r="A6" s="11">
        <f t="shared" si="1"/>
        <v>81</v>
      </c>
      <c r="B6" s="22">
        <f>A6/($G$3-$G$2)</f>
        <v>162</v>
      </c>
      <c r="C6" s="22">
        <f>($G$3+$G$2)*B6</f>
        <v>243</v>
      </c>
      <c r="D6" s="26">
        <f t="shared" si="0"/>
        <v>300</v>
      </c>
      <c r="F6" s="15" t="s">
        <v>10</v>
      </c>
      <c r="G6" s="16" t="s">
        <v>8</v>
      </c>
    </row>
    <row r="7" spans="1:9" x14ac:dyDescent="0.3">
      <c r="A7" s="11">
        <f t="shared" si="1"/>
        <v>243</v>
      </c>
      <c r="B7" s="22">
        <f>A7/($G$3-$G$2)</f>
        <v>486</v>
      </c>
      <c r="C7" s="22">
        <f>($G$3+$G$2)*B7</f>
        <v>729</v>
      </c>
      <c r="D7" s="26">
        <f t="shared" si="0"/>
        <v>300</v>
      </c>
      <c r="F7" s="11" t="s">
        <v>11</v>
      </c>
      <c r="G7" s="12">
        <f>(($G$3 + ($G$3 * $G$2)) - ($G$3 - ($G$3 * $G$2)))/$G$4</f>
        <v>3.8035077469845791E-7</v>
      </c>
    </row>
    <row r="8" spans="1:9" x14ac:dyDescent="0.3">
      <c r="A8" s="11">
        <f t="shared" si="1"/>
        <v>729</v>
      </c>
      <c r="B8" s="22">
        <f>A8/($G$3-$G$2)</f>
        <v>1458</v>
      </c>
      <c r="C8" s="22">
        <f>($G$3+$G$2)*B8</f>
        <v>2187</v>
      </c>
      <c r="D8" s="26">
        <f t="shared" si="0"/>
        <v>300</v>
      </c>
      <c r="F8" s="11" t="s">
        <v>13</v>
      </c>
      <c r="G8" s="17">
        <f>1/$G$4</f>
        <v>3.8035077469845791E-7</v>
      </c>
    </row>
    <row r="9" spans="1:9" x14ac:dyDescent="0.3">
      <c r="A9" s="11">
        <f t="shared" si="1"/>
        <v>2187</v>
      </c>
      <c r="B9" s="22">
        <f>A9/($G$3-$G$2)</f>
        <v>4374</v>
      </c>
      <c r="C9" s="22">
        <f>($G$3+$G$2)*B9</f>
        <v>6561</v>
      </c>
      <c r="D9" s="26">
        <f t="shared" si="0"/>
        <v>300</v>
      </c>
      <c r="F9" s="11" t="s">
        <v>15</v>
      </c>
      <c r="G9" s="18">
        <f>$G7*1000000</f>
        <v>0.38035077469845791</v>
      </c>
    </row>
    <row r="10" spans="1:9" x14ac:dyDescent="0.3">
      <c r="A10" s="11">
        <f t="shared" si="1"/>
        <v>6561</v>
      </c>
      <c r="B10" s="22">
        <f>A10/($G$3-$G$2)</f>
        <v>13122</v>
      </c>
      <c r="C10" s="22">
        <f>($G$3+$G$2)*B10</f>
        <v>19683</v>
      </c>
      <c r="D10" s="26">
        <f t="shared" si="0"/>
        <v>300</v>
      </c>
      <c r="F10" s="11" t="s">
        <v>14</v>
      </c>
      <c r="G10" s="24">
        <f>$G8*1000000000</f>
        <v>380.35077469845788</v>
      </c>
    </row>
    <row r="11" spans="1:9" ht="15" thickBot="1" x14ac:dyDescent="0.35">
      <c r="A11" s="11">
        <f t="shared" si="1"/>
        <v>19683</v>
      </c>
      <c r="B11" s="22">
        <f>A11/($G$3-$G$2)</f>
        <v>39366</v>
      </c>
      <c r="C11" s="22">
        <f>($G$3+$G$2)*B11</f>
        <v>59049</v>
      </c>
      <c r="D11" s="26">
        <f t="shared" si="0"/>
        <v>300</v>
      </c>
      <c r="F11" s="13" t="s">
        <v>16</v>
      </c>
      <c r="G11" s="14">
        <f>(($G$3 + ($G$3 * $G$2)) - ($G$3 - ($G$3 * $G$2)))/$G$4</f>
        <v>3.8035077469845791E-7</v>
      </c>
    </row>
    <row r="12" spans="1:9" x14ac:dyDescent="0.3">
      <c r="A12" s="11">
        <f t="shared" si="1"/>
        <v>59049</v>
      </c>
      <c r="B12" s="22">
        <f>A12/($G$3-$G$2)</f>
        <v>118098</v>
      </c>
      <c r="C12" s="22">
        <f>($G$3+$G$2)*B12</f>
        <v>177147</v>
      </c>
      <c r="D12" s="26">
        <f t="shared" si="0"/>
        <v>300</v>
      </c>
    </row>
    <row r="13" spans="1:9" x14ac:dyDescent="0.3">
      <c r="A13" s="11">
        <f t="shared" si="1"/>
        <v>177147</v>
      </c>
      <c r="B13" s="22">
        <f>A13/($G$3-$G$2)</f>
        <v>354294</v>
      </c>
      <c r="C13" s="22">
        <f>($G$3+$G$2)*B13</f>
        <v>531441</v>
      </c>
      <c r="D13" s="26">
        <f t="shared" si="0"/>
        <v>300</v>
      </c>
    </row>
    <row r="14" spans="1:9" x14ac:dyDescent="0.3">
      <c r="A14" s="11">
        <f t="shared" si="1"/>
        <v>531441</v>
      </c>
      <c r="B14" s="22">
        <f>A14/($G$3-$G$2)</f>
        <v>1062882</v>
      </c>
      <c r="C14" s="22">
        <f>($G$3+$G$2)*B14</f>
        <v>1594323</v>
      </c>
      <c r="D14" s="26">
        <f t="shared" si="0"/>
        <v>300</v>
      </c>
    </row>
    <row r="15" spans="1:9" x14ac:dyDescent="0.3">
      <c r="A15" s="11">
        <f t="shared" si="1"/>
        <v>1594323</v>
      </c>
      <c r="B15" s="22">
        <f>A15/($G$3-$G$2)</f>
        <v>3188646</v>
      </c>
      <c r="C15" s="22">
        <f>($G$3+$G$2)*B15</f>
        <v>4782969</v>
      </c>
      <c r="D15" s="26">
        <f t="shared" si="0"/>
        <v>300</v>
      </c>
    </row>
    <row r="16" spans="1:9" x14ac:dyDescent="0.3">
      <c r="A16" s="11">
        <f t="shared" si="1"/>
        <v>4782969</v>
      </c>
      <c r="B16" s="22">
        <f>A16/($G$3-$G$2)</f>
        <v>9565938</v>
      </c>
      <c r="C16" s="22">
        <f>($G$3+$G$2)*B16</f>
        <v>14348907</v>
      </c>
      <c r="D16" s="26">
        <f t="shared" si="0"/>
        <v>300</v>
      </c>
    </row>
    <row r="17" spans="1:4" x14ac:dyDescent="0.3">
      <c r="A17" s="11">
        <f t="shared" si="1"/>
        <v>14348907</v>
      </c>
      <c r="B17" s="22">
        <f>A17/($G$3-$G$2)</f>
        <v>28697814</v>
      </c>
      <c r="C17" s="22">
        <f>($G$3+$G$2)*B17</f>
        <v>43046721</v>
      </c>
      <c r="D17" s="26">
        <f t="shared" si="0"/>
        <v>300</v>
      </c>
    </row>
    <row r="18" spans="1:4" x14ac:dyDescent="0.3">
      <c r="A18" s="11">
        <f t="shared" si="1"/>
        <v>43046721</v>
      </c>
      <c r="B18" s="22">
        <f>A18/($G$3-$G$2)</f>
        <v>86093442</v>
      </c>
      <c r="C18" s="22">
        <f>($G$3+$G$2)*B18</f>
        <v>129140163</v>
      </c>
      <c r="D18" s="26">
        <f t="shared" si="0"/>
        <v>300</v>
      </c>
    </row>
    <row r="19" spans="1:4" x14ac:dyDescent="0.3">
      <c r="A19" s="11">
        <f t="shared" si="1"/>
        <v>129140163</v>
      </c>
      <c r="B19" s="22">
        <f>A19/($G$3-$G$2)</f>
        <v>258280326</v>
      </c>
      <c r="C19" s="22">
        <f>($G$3+$G$2)*B19</f>
        <v>387420489</v>
      </c>
      <c r="D19" s="26">
        <f t="shared" si="0"/>
        <v>300</v>
      </c>
    </row>
    <row r="20" spans="1:4" x14ac:dyDescent="0.3">
      <c r="A20" s="11">
        <f t="shared" si="1"/>
        <v>387420489</v>
      </c>
      <c r="B20" s="22">
        <f>A20/($G$3-$G$2)</f>
        <v>774840978</v>
      </c>
      <c r="C20" s="22">
        <f>($G$3+$G$2)*B20</f>
        <v>1162261467</v>
      </c>
      <c r="D20" s="26">
        <f t="shared" si="0"/>
        <v>300</v>
      </c>
    </row>
    <row r="21" spans="1:4" x14ac:dyDescent="0.3">
      <c r="A21" s="11">
        <f t="shared" si="1"/>
        <v>1162261467</v>
      </c>
      <c r="B21" s="22">
        <f>A21/($G$3-$G$2)</f>
        <v>2324522934</v>
      </c>
      <c r="C21" s="22">
        <f>($G$3+$G$2)*B21</f>
        <v>3486784401</v>
      </c>
      <c r="D21" s="26">
        <f t="shared" si="0"/>
        <v>300</v>
      </c>
    </row>
    <row r="22" spans="1:4" x14ac:dyDescent="0.3">
      <c r="A22" s="11">
        <f t="shared" si="1"/>
        <v>3486784401</v>
      </c>
      <c r="B22" s="22">
        <f>A22/($G$3-$G$2)</f>
        <v>6973568802</v>
      </c>
      <c r="C22" s="22">
        <f>($G$3+$G$2)*B22</f>
        <v>10460353203</v>
      </c>
      <c r="D22" s="26">
        <f t="shared" si="0"/>
        <v>300</v>
      </c>
    </row>
    <row r="23" spans="1:4" x14ac:dyDescent="0.3">
      <c r="A23" s="11">
        <f t="shared" si="1"/>
        <v>10460353203</v>
      </c>
      <c r="B23" s="22">
        <f>A23/($G$3-$G$2)</f>
        <v>20920706406</v>
      </c>
      <c r="C23" s="22">
        <f>($G$3+$G$2)*B23</f>
        <v>31381059609</v>
      </c>
      <c r="D23" s="26">
        <f t="shared" si="0"/>
        <v>300</v>
      </c>
    </row>
    <row r="24" spans="1:4" x14ac:dyDescent="0.3">
      <c r="A24" s="11">
        <f t="shared" si="1"/>
        <v>31381059609</v>
      </c>
      <c r="B24" s="22">
        <f>A24/($G$3-$G$2)</f>
        <v>62762119218</v>
      </c>
      <c r="C24" s="22">
        <f>($G$3+$G$2)*B24</f>
        <v>94143178827</v>
      </c>
      <c r="D24" s="26">
        <f t="shared" si="0"/>
        <v>300</v>
      </c>
    </row>
    <row r="25" spans="1:4" x14ac:dyDescent="0.3">
      <c r="A25" s="11">
        <f t="shared" si="1"/>
        <v>94143178827</v>
      </c>
      <c r="B25" s="22">
        <f>A25/($G$3-$G$2)</f>
        <v>188286357654</v>
      </c>
      <c r="C25" s="22">
        <f>($G$3+$G$2)*B25</f>
        <v>282429536481</v>
      </c>
      <c r="D25" s="26">
        <f t="shared" ref="D25:D30" si="2">(C25/A25)*100</f>
        <v>300</v>
      </c>
    </row>
    <row r="26" spans="1:4" x14ac:dyDescent="0.3">
      <c r="A26" s="11">
        <f t="shared" si="1"/>
        <v>282429536481</v>
      </c>
      <c r="B26" s="22">
        <f>A26/($G$3-$G$2)</f>
        <v>564859072962</v>
      </c>
      <c r="C26" s="22">
        <f>($G$3+$G$2)*B26</f>
        <v>847288609443</v>
      </c>
      <c r="D26" s="26">
        <f t="shared" si="2"/>
        <v>300</v>
      </c>
    </row>
    <row r="27" spans="1:4" x14ac:dyDescent="0.3">
      <c r="A27" s="11">
        <f t="shared" si="1"/>
        <v>847288609443</v>
      </c>
      <c r="B27" s="22">
        <f>A27/($G$3-$G$2)</f>
        <v>1694577218886</v>
      </c>
      <c r="C27" s="22">
        <f>($G$3+$G$2)*B27</f>
        <v>2541865828329</v>
      </c>
      <c r="D27" s="26">
        <f t="shared" si="2"/>
        <v>300</v>
      </c>
    </row>
    <row r="28" spans="1:4" x14ac:dyDescent="0.3">
      <c r="A28" s="11">
        <f t="shared" si="1"/>
        <v>2541865828329</v>
      </c>
      <c r="B28" s="22">
        <f>A28/($G$3-$G$2)</f>
        <v>5083731656658</v>
      </c>
      <c r="C28" s="22">
        <f>($G$3+$G$2)*B28</f>
        <v>7625597484987</v>
      </c>
      <c r="D28" s="26">
        <f t="shared" si="2"/>
        <v>300</v>
      </c>
    </row>
    <row r="29" spans="1:4" x14ac:dyDescent="0.3">
      <c r="A29" s="11">
        <f t="shared" si="1"/>
        <v>7625597484987</v>
      </c>
      <c r="B29" s="22">
        <f>A29/($G$3-$G$2)</f>
        <v>15251194969974</v>
      </c>
      <c r="C29" s="22">
        <f>($G$3+$G$2)*B29</f>
        <v>22876792454961</v>
      </c>
      <c r="D29" s="26">
        <f t="shared" si="2"/>
        <v>300</v>
      </c>
    </row>
    <row r="30" spans="1:4" ht="15" thickBot="1" x14ac:dyDescent="0.35">
      <c r="A30" s="13">
        <f t="shared" si="1"/>
        <v>22876792454961</v>
      </c>
      <c r="B30" s="23">
        <f>A30/($G$3-$G$2)</f>
        <v>45753584909922</v>
      </c>
      <c r="C30" s="23">
        <f>($G$3+$G$2)*B30</f>
        <v>68630377364883</v>
      </c>
      <c r="D30" s="27">
        <f t="shared" si="2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Buy, Settle, Short</vt:lpstr>
      <vt:lpstr>Buying &amp; Settling (less risk)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2017-09-29T23:51:31Z</dcterms:created>
  <dcterms:modified xsi:type="dcterms:W3CDTF">2017-10-01T20:15:44Z</dcterms:modified>
</cp:coreProperties>
</file>