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ke\Documents\Projects\Melty\PCB\"/>
    </mc:Choice>
  </mc:AlternateContent>
  <xr:revisionPtr revIDLastSave="0" documentId="8_{93E24AA4-947C-48C4-8076-86739C4C8E35}" xr6:coauthVersionLast="47" xr6:coauthVersionMax="47" xr10:uidLastSave="{00000000-0000-0000-0000-000000000000}"/>
  <bookViews>
    <workbookView xWindow="-108" yWindow="-108" windowWidth="23256" windowHeight="12576" activeTab="1" xr2:uid="{E165A116-CB30-4258-A926-5C787E47B57B}"/>
  </bookViews>
  <sheets>
    <sheet name="v1" sheetId="6" r:id="rId1"/>
    <sheet name="Weight" sheetId="7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0" i="7" l="1"/>
  <c r="F4" i="7" s="1"/>
  <c r="F2" i="7"/>
  <c r="D6" i="6"/>
  <c r="F5" i="7" l="1"/>
  <c r="F3" i="7"/>
  <c r="F14" i="7" l="1"/>
  <c r="F15" i="7" s="1"/>
</calcChain>
</file>

<file path=xl/sharedStrings.xml><?xml version="1.0" encoding="utf-8"?>
<sst xmlns="http://schemas.openxmlformats.org/spreadsheetml/2006/main" count="300" uniqueCount="168">
  <si>
    <t>PA0</t>
  </si>
  <si>
    <t>PA1</t>
  </si>
  <si>
    <t>PA2</t>
  </si>
  <si>
    <t>PA3</t>
  </si>
  <si>
    <t>PA4</t>
  </si>
  <si>
    <t>PA5</t>
  </si>
  <si>
    <t>PA6</t>
  </si>
  <si>
    <t>PA7</t>
  </si>
  <si>
    <t>PB0</t>
  </si>
  <si>
    <t>PB1</t>
  </si>
  <si>
    <t>PB2</t>
  </si>
  <si>
    <t>PB3</t>
  </si>
  <si>
    <t>PB4</t>
  </si>
  <si>
    <t>PB5</t>
  </si>
  <si>
    <t>PB6</t>
  </si>
  <si>
    <t>PB7</t>
  </si>
  <si>
    <t>PA8</t>
  </si>
  <si>
    <t>PA9</t>
  </si>
  <si>
    <t>PA10</t>
  </si>
  <si>
    <t>PA11</t>
  </si>
  <si>
    <t>PA12</t>
  </si>
  <si>
    <t>PA13</t>
  </si>
  <si>
    <t>PA14</t>
  </si>
  <si>
    <t>PA15</t>
  </si>
  <si>
    <t>PB8</t>
  </si>
  <si>
    <t>PB9</t>
  </si>
  <si>
    <t>PB10</t>
  </si>
  <si>
    <t>PB11</t>
  </si>
  <si>
    <t>PB12</t>
  </si>
  <si>
    <t>PB13</t>
  </si>
  <si>
    <t>PB14</t>
  </si>
  <si>
    <t>PB15</t>
  </si>
  <si>
    <t>PC13</t>
  </si>
  <si>
    <t>PC14</t>
  </si>
  <si>
    <t>PC15</t>
  </si>
  <si>
    <t>PF0</t>
  </si>
  <si>
    <t>PF1</t>
  </si>
  <si>
    <t>-</t>
  </si>
  <si>
    <t>COMP3</t>
  </si>
  <si>
    <t>COMP2</t>
  </si>
  <si>
    <t>COMP4</t>
  </si>
  <si>
    <t>COMP5</t>
  </si>
  <si>
    <t>COMP6</t>
  </si>
  <si>
    <t>COMP7</t>
  </si>
  <si>
    <t>ADC1_IN1</t>
  </si>
  <si>
    <t>ADC2_IN2</t>
  </si>
  <si>
    <t>ADC1_IN3</t>
  </si>
  <si>
    <t>ADC1_IN4</t>
  </si>
  <si>
    <t>ADC1_IN5</t>
  </si>
  <si>
    <t>PC0</t>
  </si>
  <si>
    <t>PC1</t>
  </si>
  <si>
    <t>PC2</t>
  </si>
  <si>
    <t>PC3</t>
  </si>
  <si>
    <t>PC4</t>
  </si>
  <si>
    <t>PC5</t>
  </si>
  <si>
    <t>PC6</t>
  </si>
  <si>
    <t>PC7</t>
  </si>
  <si>
    <t>PC8</t>
  </si>
  <si>
    <t>PC9</t>
  </si>
  <si>
    <t>PC10</t>
  </si>
  <si>
    <t>PC11</t>
  </si>
  <si>
    <t>PC12</t>
  </si>
  <si>
    <t>PF4</t>
  </si>
  <si>
    <t>COMP7_INP</t>
  </si>
  <si>
    <t>ADC1_IN2</t>
  </si>
  <si>
    <t>COMP1_INP</t>
  </si>
  <si>
    <t>COMP2_INP</t>
  </si>
  <si>
    <t>ADC2_IN1</t>
  </si>
  <si>
    <t>COMP*_INM</t>
  </si>
  <si>
    <t>ADC2_IN3</t>
  </si>
  <si>
    <t>ADC2_IN4</t>
  </si>
  <si>
    <t>ADC3_IN12</t>
  </si>
  <si>
    <t>COMP4_INP</t>
  </si>
  <si>
    <t xml:space="preserve">ADC3_IN1 </t>
  </si>
  <si>
    <t>ADC2_IN12</t>
  </si>
  <si>
    <t>COMP4_INM</t>
  </si>
  <si>
    <t>COMP5_INM</t>
  </si>
  <si>
    <t>COMP6_INP</t>
  </si>
  <si>
    <t>ADC4_IN3</t>
  </si>
  <si>
    <t>COMP3_INM</t>
  </si>
  <si>
    <t>ADC3_IN5</t>
  </si>
  <si>
    <t>COMP5_INP</t>
  </si>
  <si>
    <t>ADC4_IN4</t>
  </si>
  <si>
    <t>COMP3_INP</t>
  </si>
  <si>
    <t>ADC4_IN5</t>
  </si>
  <si>
    <t>COMP6_INM</t>
  </si>
  <si>
    <t>ADC1-2_IN6</t>
  </si>
  <si>
    <t>COMP7_INM</t>
  </si>
  <si>
    <t>ADC2_IN5</t>
  </si>
  <si>
    <t>ADC2_IN11</t>
  </si>
  <si>
    <t>B</t>
  </si>
  <si>
    <t>RCC_OSC_IN</t>
  </si>
  <si>
    <t>RCC_OSC_OUT</t>
  </si>
  <si>
    <t>USB_DM</t>
  </si>
  <si>
    <t>USB_DP</t>
  </si>
  <si>
    <t>SWDIO</t>
  </si>
  <si>
    <t>SWDCLK</t>
  </si>
  <si>
    <t>Pin</t>
  </si>
  <si>
    <t>SYS_JTDO</t>
  </si>
  <si>
    <t>SPI3_MOSI</t>
  </si>
  <si>
    <t>SPI3_MISO</t>
  </si>
  <si>
    <t>SPI3_SCK</t>
  </si>
  <si>
    <t>TIM2_CH1</t>
  </si>
  <si>
    <t>TIM2_CH2</t>
  </si>
  <si>
    <t>TIM2_CH3</t>
  </si>
  <si>
    <t>TIM2_CH4</t>
  </si>
  <si>
    <t>1N</t>
  </si>
  <si>
    <t>TIMx</t>
  </si>
  <si>
    <t>SPIx</t>
  </si>
  <si>
    <t>1_SCK</t>
  </si>
  <si>
    <t>1_MISO</t>
  </si>
  <si>
    <t>2_SCK</t>
  </si>
  <si>
    <t>1_MOSI</t>
  </si>
  <si>
    <t>1/3_SCK</t>
  </si>
  <si>
    <t>1/3_MISO</t>
  </si>
  <si>
    <t>1/3_MOSI</t>
  </si>
  <si>
    <t>2_MISO</t>
  </si>
  <si>
    <t>2_MOSI</t>
  </si>
  <si>
    <t>DAC</t>
  </si>
  <si>
    <t>+</t>
  </si>
  <si>
    <t>=</t>
  </si>
  <si>
    <t>OPAMPx</t>
  </si>
  <si>
    <t>ADC1/2_IN7</t>
  </si>
  <si>
    <t>ADC1/2_IN8</t>
  </si>
  <si>
    <t>ADC1/2_IN9</t>
  </si>
  <si>
    <t>Side</t>
  </si>
  <si>
    <t>L</t>
  </si>
  <si>
    <t>T</t>
  </si>
  <si>
    <t>R</t>
  </si>
  <si>
    <t>A1L</t>
  </si>
  <si>
    <t>A1H</t>
  </si>
  <si>
    <t>B1H</t>
  </si>
  <si>
    <t>B1L</t>
  </si>
  <si>
    <t>C1H</t>
  </si>
  <si>
    <t>C1L</t>
  </si>
  <si>
    <t>A2H</t>
  </si>
  <si>
    <t>A2L</t>
  </si>
  <si>
    <t>B2H</t>
  </si>
  <si>
    <t>B2L</t>
  </si>
  <si>
    <t>C2H</t>
  </si>
  <si>
    <t>C2L</t>
  </si>
  <si>
    <t>TIM3_CH3</t>
  </si>
  <si>
    <t>TIM3_CH4</t>
  </si>
  <si>
    <t>TIM3_CH1</t>
  </si>
  <si>
    <t>TIM3_CH2</t>
  </si>
  <si>
    <t>TIM4</t>
  </si>
  <si>
    <t>FT</t>
  </si>
  <si>
    <t>N</t>
  </si>
  <si>
    <t>Y</t>
  </si>
  <si>
    <t>Outer_Ring</t>
  </si>
  <si>
    <t>Name</t>
  </si>
  <si>
    <t>Material</t>
  </si>
  <si>
    <t>Qty</t>
  </si>
  <si>
    <t>g/mm3</t>
  </si>
  <si>
    <t>Al density</t>
  </si>
  <si>
    <t>Aluminium</t>
  </si>
  <si>
    <t>Upper_Top_Plate</t>
  </si>
  <si>
    <t>Lower_Top_Plate</t>
  </si>
  <si>
    <t>HDPE</t>
  </si>
  <si>
    <t>HDPE density</t>
  </si>
  <si>
    <t>Volume /mm3</t>
  </si>
  <si>
    <t>Weight /g</t>
  </si>
  <si>
    <t>Mid_Plate</t>
  </si>
  <si>
    <t>Steel density</t>
  </si>
  <si>
    <t>Brushless motor</t>
  </si>
  <si>
    <t>PCB</t>
  </si>
  <si>
    <t>Battery</t>
  </si>
  <si>
    <t>Wheel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</si>
</sst>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79998168889431442"/>
        <bgColor indexed="64"/>
      </patternFill>
    </fill>
  </fills>
  <borders count="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Font="1" applyFill="1"/>
    <xf numFmtId="0" fontId="1" fillId="4" borderId="0" xfId="0" applyFont="1" applyFill="1"/>
    <xf numFmtId="0" fontId="1" fillId="3" borderId="0" xfId="0" applyFont="1" applyFill="1"/>
    <xf numFmtId="0" fontId="1" fillId="0" borderId="0" xfId="0" applyFont="1" applyFill="1" applyAlignment="1"/>
    <xf numFmtId="0" fontId="1" fillId="0" borderId="1" xfId="0" applyFont="1" applyFill="1" applyBorder="1"/>
    <xf numFmtId="0" fontId="1" fillId="0" borderId="1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1" fillId="0" borderId="0" xfId="0" applyFont="1" applyFill="1" applyBorder="1"/>
    <xf numFmtId="0" fontId="1" fillId="0" borderId="0" xfId="0" applyFont="1" applyFill="1" applyAlignment="1">
      <alignment horizont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vertical="center"/>
    </xf>
    <xf numFmtId="0" fontId="1" fillId="0" borderId="4" xfId="0" applyFont="1" applyFill="1" applyBorder="1"/>
    <xf numFmtId="0" fontId="1" fillId="0" borderId="3" xfId="0" applyFont="1" applyFill="1" applyBorder="1"/>
    <xf numFmtId="0" fontId="2" fillId="0" borderId="5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vertical="center"/>
    </xf>
    <xf numFmtId="0" fontId="2" fillId="0" borderId="3" xfId="0" applyFont="1" applyFill="1" applyBorder="1" applyAlignment="1">
      <alignment vertical="center"/>
    </xf>
    <xf numFmtId="0" fontId="2" fillId="0" borderId="3" xfId="0" applyFont="1" applyFill="1" applyBorder="1"/>
    <xf numFmtId="0" fontId="1" fillId="0" borderId="5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/>
    </xf>
    <xf numFmtId="0" fontId="1" fillId="4" borderId="2" xfId="0" applyFont="1" applyFill="1" applyBorder="1" applyAlignment="1">
      <alignment vertical="center"/>
    </xf>
    <xf numFmtId="0" fontId="1" fillId="4" borderId="0" xfId="0" applyFont="1" applyFill="1" applyBorder="1" applyAlignment="1">
      <alignment vertical="center"/>
    </xf>
    <xf numFmtId="0" fontId="1" fillId="4" borderId="0" xfId="0" applyFont="1" applyFill="1" applyBorder="1"/>
    <xf numFmtId="0" fontId="1" fillId="5" borderId="0" xfId="0" applyFont="1" applyFill="1"/>
    <xf numFmtId="0" fontId="1" fillId="2" borderId="0" xfId="0" applyFont="1" applyFill="1"/>
    <xf numFmtId="0" fontId="3" fillId="4" borderId="0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vertical="center"/>
    </xf>
    <xf numFmtId="0" fontId="2" fillId="3" borderId="0" xfId="0" applyFont="1" applyFill="1"/>
    <xf numFmtId="0" fontId="1" fillId="0" borderId="3" xfId="0" applyFont="1" applyFill="1" applyBorder="1" applyAlignment="1">
      <alignment horizontal="center"/>
    </xf>
    <xf numFmtId="0" fontId="0" fillId="0" borderId="6" xfId="0" applyBorder="1"/>
    <xf numFmtId="0" fontId="1" fillId="0" borderId="0" xfId="0" applyFont="1" applyFill="1" applyAlignment="1">
      <alignment horizontal="center"/>
    </xf>
    <xf numFmtId="0" fontId="1" fillId="0" borderId="2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</cellXfs>
  <cellStyles count="1">
    <cellStyle name="Normal" xfId="0" builtinId="0"/>
  </cellStyles>
  <dxfs count="2"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</dxfs>
  <tableStyles count="0" defaultTableStyle="TableStyleMedium2" defaultPivotStyle="PivotStyleLight16"/>
  <colors>
    <mruColors>
      <color rgb="FFFFCCFF"/>
      <color rgb="FF00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66C5C-B6D3-4805-AB27-A213955DA771}">
  <dimension ref="A1:AA53"/>
  <sheetViews>
    <sheetView zoomScale="110" zoomScaleNormal="175" workbookViewId="0">
      <selection activeCell="V23" sqref="V23"/>
    </sheetView>
  </sheetViews>
  <sheetFormatPr defaultColWidth="8.88671875" defaultRowHeight="10.199999999999999" x14ac:dyDescent="0.2"/>
  <cols>
    <col min="1" max="1" width="5.109375" style="5" bestFit="1" customWidth="1"/>
    <col min="2" max="2" width="8" style="1" bestFit="1" customWidth="1"/>
    <col min="3" max="3" width="8.5546875" style="1" bestFit="1" customWidth="1"/>
    <col min="4" max="4" width="2.6640625" style="13" customWidth="1"/>
    <col min="5" max="7" width="2.6640625" style="12" customWidth="1"/>
    <col min="8" max="8" width="3.6640625" style="13" bestFit="1" customWidth="1"/>
    <col min="9" max="9" width="8" style="14" bestFit="1" customWidth="1"/>
    <col min="10" max="10" width="1.88671875" style="15" bestFit="1" customWidth="1"/>
    <col min="11" max="14" width="1.88671875" style="11" bestFit="1" customWidth="1"/>
    <col min="15" max="15" width="2.6640625" style="11" bestFit="1" customWidth="1"/>
    <col min="16" max="16" width="2.88671875" style="11" bestFit="1" customWidth="1"/>
    <col min="17" max="17" width="2.6640625" style="9" bestFit="1" customWidth="1"/>
    <col min="18" max="18" width="3.44140625" style="14" bestFit="1" customWidth="1"/>
    <col min="19" max="19" width="2.109375" style="10" bestFit="1" customWidth="1"/>
    <col min="20" max="16384" width="8.88671875" style="1"/>
  </cols>
  <sheetData>
    <row r="1" spans="1:27" x14ac:dyDescent="0.2">
      <c r="A1" s="6" t="s">
        <v>97</v>
      </c>
      <c r="B1" s="7"/>
      <c r="C1" s="8"/>
      <c r="D1" s="41" t="s">
        <v>121</v>
      </c>
      <c r="E1" s="42"/>
      <c r="F1" s="42"/>
      <c r="G1" s="42"/>
      <c r="H1" s="13" t="s">
        <v>118</v>
      </c>
      <c r="I1" s="14" t="s">
        <v>108</v>
      </c>
      <c r="J1" s="41" t="s">
        <v>107</v>
      </c>
      <c r="K1" s="42"/>
      <c r="L1" s="42"/>
      <c r="M1" s="42"/>
      <c r="N1" s="42"/>
      <c r="O1" s="42"/>
      <c r="P1" s="42"/>
      <c r="Q1" s="42"/>
    </row>
    <row r="2" spans="1:27" s="17" customFormat="1" ht="10.8" thickBot="1" x14ac:dyDescent="0.25">
      <c r="A2" s="16"/>
      <c r="D2" s="18">
        <v>1</v>
      </c>
      <c r="E2" s="19">
        <v>2</v>
      </c>
      <c r="F2" s="19">
        <v>3</v>
      </c>
      <c r="G2" s="19">
        <v>4</v>
      </c>
      <c r="H2" s="20"/>
      <c r="I2" s="24"/>
      <c r="J2" s="21">
        <v>1</v>
      </c>
      <c r="K2" s="22">
        <v>2</v>
      </c>
      <c r="L2" s="22">
        <v>3</v>
      </c>
      <c r="M2" s="22">
        <v>4</v>
      </c>
      <c r="N2" s="22">
        <v>8</v>
      </c>
      <c r="O2" s="22">
        <v>15</v>
      </c>
      <c r="P2" s="22">
        <v>16</v>
      </c>
      <c r="Q2" s="23">
        <v>17</v>
      </c>
      <c r="R2" s="24" t="s">
        <v>125</v>
      </c>
      <c r="S2" s="38" t="s">
        <v>146</v>
      </c>
    </row>
    <row r="3" spans="1:27" x14ac:dyDescent="0.2">
      <c r="A3" s="5" t="s">
        <v>0</v>
      </c>
      <c r="B3" s="2" t="s">
        <v>44</v>
      </c>
      <c r="C3" s="2" t="s">
        <v>63</v>
      </c>
      <c r="D3" s="26"/>
      <c r="E3" s="27"/>
      <c r="F3" s="27"/>
      <c r="G3" s="27"/>
      <c r="H3" s="26"/>
      <c r="I3" s="28"/>
      <c r="J3" s="29"/>
      <c r="K3" s="36">
        <v>1</v>
      </c>
      <c r="L3" s="30"/>
      <c r="M3" s="30"/>
      <c r="N3" s="30"/>
      <c r="O3" s="30"/>
      <c r="P3" s="30"/>
      <c r="Q3" s="31"/>
      <c r="R3" s="14" t="s">
        <v>126</v>
      </c>
      <c r="S3" s="10" t="s">
        <v>147</v>
      </c>
    </row>
    <row r="4" spans="1:27" x14ac:dyDescent="0.2">
      <c r="A4" s="5" t="s">
        <v>1</v>
      </c>
      <c r="B4" s="2" t="s">
        <v>64</v>
      </c>
      <c r="C4" s="2" t="s">
        <v>65</v>
      </c>
      <c r="D4" s="26" t="s">
        <v>119</v>
      </c>
      <c r="E4" s="27"/>
      <c r="F4" s="27" t="s">
        <v>119</v>
      </c>
      <c r="G4" s="27"/>
      <c r="H4" s="26"/>
      <c r="I4" s="28"/>
      <c r="J4" s="29"/>
      <c r="K4" s="36">
        <v>2</v>
      </c>
      <c r="L4" s="30"/>
      <c r="M4" s="30"/>
      <c r="N4" s="30"/>
      <c r="O4" s="30"/>
      <c r="P4" s="30"/>
      <c r="Q4" s="31"/>
      <c r="R4" s="14" t="s">
        <v>126</v>
      </c>
      <c r="S4" s="10" t="s">
        <v>147</v>
      </c>
    </row>
    <row r="5" spans="1:27" x14ac:dyDescent="0.2">
      <c r="A5" s="5" t="s">
        <v>2</v>
      </c>
      <c r="B5" s="1" t="s">
        <v>46</v>
      </c>
      <c r="D5" s="13" t="s">
        <v>120</v>
      </c>
      <c r="K5" s="30">
        <v>3</v>
      </c>
      <c r="O5" s="11">
        <v>1</v>
      </c>
      <c r="R5" s="14" t="s">
        <v>126</v>
      </c>
      <c r="S5" s="10" t="s">
        <v>147</v>
      </c>
    </row>
    <row r="6" spans="1:27" x14ac:dyDescent="0.2">
      <c r="A6" s="5" t="s">
        <v>3</v>
      </c>
      <c r="B6" s="2" t="s">
        <v>47</v>
      </c>
      <c r="C6" s="37" t="s">
        <v>66</v>
      </c>
      <c r="D6" s="26" t="str">
        <f>"+/-"</f>
        <v>+/-</v>
      </c>
      <c r="E6" s="27"/>
      <c r="F6" s="27"/>
      <c r="G6" s="27"/>
      <c r="H6" s="26"/>
      <c r="I6" s="28"/>
      <c r="J6" s="29"/>
      <c r="K6" s="30">
        <v>4</v>
      </c>
      <c r="L6" s="30"/>
      <c r="M6" s="30"/>
      <c r="N6" s="30"/>
      <c r="O6" s="30">
        <v>2</v>
      </c>
      <c r="P6" s="30"/>
      <c r="Q6" s="31"/>
      <c r="R6" s="14" t="s">
        <v>90</v>
      </c>
      <c r="S6" s="10" t="s">
        <v>147</v>
      </c>
    </row>
    <row r="7" spans="1:27" x14ac:dyDescent="0.2">
      <c r="A7" s="5" t="s">
        <v>4</v>
      </c>
      <c r="B7" s="2" t="s">
        <v>67</v>
      </c>
      <c r="C7" s="3" t="s">
        <v>68</v>
      </c>
      <c r="D7" s="26"/>
      <c r="E7" s="27"/>
      <c r="F7" s="27"/>
      <c r="G7" s="27" t="s">
        <v>119</v>
      </c>
      <c r="H7" s="26">
        <v>1</v>
      </c>
      <c r="I7" s="28"/>
      <c r="J7" s="29"/>
      <c r="K7" s="30"/>
      <c r="L7" s="30">
        <v>2</v>
      </c>
      <c r="M7" s="30"/>
      <c r="N7" s="30"/>
      <c r="O7" s="30"/>
      <c r="P7" s="30"/>
      <c r="Q7" s="31"/>
      <c r="R7" s="14" t="s">
        <v>90</v>
      </c>
      <c r="S7" s="10" t="s">
        <v>147</v>
      </c>
      <c r="U7" s="33" t="s">
        <v>130</v>
      </c>
      <c r="V7" s="1" t="s">
        <v>102</v>
      </c>
      <c r="W7" s="1" t="s">
        <v>50</v>
      </c>
      <c r="X7" s="1" t="s">
        <v>43</v>
      </c>
    </row>
    <row r="8" spans="1:27" x14ac:dyDescent="0.2">
      <c r="A8" s="5" t="s">
        <v>5</v>
      </c>
      <c r="B8" s="2" t="s">
        <v>45</v>
      </c>
      <c r="C8" s="3" t="s">
        <v>68</v>
      </c>
      <c r="D8" s="26" t="s">
        <v>119</v>
      </c>
      <c r="E8" s="27" t="s">
        <v>37</v>
      </c>
      <c r="F8" s="27"/>
      <c r="G8" s="27"/>
      <c r="H8" s="26">
        <v>2</v>
      </c>
      <c r="I8" s="28" t="s">
        <v>109</v>
      </c>
      <c r="J8" s="29"/>
      <c r="K8" s="30"/>
      <c r="L8" s="30"/>
      <c r="M8" s="30"/>
      <c r="N8" s="30"/>
      <c r="O8" s="30"/>
      <c r="P8" s="30"/>
      <c r="Q8" s="31"/>
      <c r="R8" s="14" t="s">
        <v>90</v>
      </c>
      <c r="S8" s="10" t="s">
        <v>147</v>
      </c>
      <c r="U8" s="33" t="s">
        <v>129</v>
      </c>
      <c r="V8" s="1" t="s">
        <v>103</v>
      </c>
    </row>
    <row r="9" spans="1:27" x14ac:dyDescent="0.2">
      <c r="A9" s="5" t="s">
        <v>6</v>
      </c>
      <c r="B9" s="2" t="s">
        <v>69</v>
      </c>
      <c r="C9" s="2"/>
      <c r="D9" s="26"/>
      <c r="E9" s="27" t="s">
        <v>120</v>
      </c>
      <c r="F9" s="27"/>
      <c r="G9" s="27"/>
      <c r="H9" s="26"/>
      <c r="I9" s="28" t="s">
        <v>110</v>
      </c>
      <c r="J9" s="29"/>
      <c r="K9" s="30"/>
      <c r="L9" s="36">
        <v>1</v>
      </c>
      <c r="M9" s="30"/>
      <c r="N9" s="30"/>
      <c r="O9" s="30"/>
      <c r="P9" s="30">
        <v>1</v>
      </c>
      <c r="Q9" s="31"/>
      <c r="R9" s="14" t="s">
        <v>90</v>
      </c>
      <c r="S9" s="10" t="s">
        <v>147</v>
      </c>
      <c r="U9" s="33" t="s">
        <v>131</v>
      </c>
      <c r="V9" s="1" t="s">
        <v>143</v>
      </c>
      <c r="W9" s="1" t="s">
        <v>3</v>
      </c>
      <c r="X9" s="1" t="s">
        <v>39</v>
      </c>
    </row>
    <row r="10" spans="1:27" x14ac:dyDescent="0.2">
      <c r="A10" s="5" t="s">
        <v>7</v>
      </c>
      <c r="B10" s="1" t="s">
        <v>70</v>
      </c>
      <c r="C10" s="1" t="s">
        <v>66</v>
      </c>
      <c r="D10" s="13" t="s">
        <v>119</v>
      </c>
      <c r="E10" s="12" t="s">
        <v>119</v>
      </c>
      <c r="I10" s="28" t="s">
        <v>112</v>
      </c>
      <c r="L10" s="30">
        <v>2</v>
      </c>
      <c r="Q10" s="9">
        <v>1</v>
      </c>
      <c r="R10" s="14" t="s">
        <v>90</v>
      </c>
      <c r="S10" s="10" t="s">
        <v>147</v>
      </c>
      <c r="U10" s="33" t="s">
        <v>132</v>
      </c>
      <c r="V10" s="1" t="s">
        <v>142</v>
      </c>
    </row>
    <row r="11" spans="1:27" x14ac:dyDescent="0.2">
      <c r="A11" s="5" t="s">
        <v>16</v>
      </c>
      <c r="J11" s="15">
        <v>1</v>
      </c>
      <c r="R11" s="14" t="s">
        <v>128</v>
      </c>
      <c r="S11" s="10" t="s">
        <v>148</v>
      </c>
      <c r="U11" s="33" t="s">
        <v>133</v>
      </c>
      <c r="V11" s="1" t="s">
        <v>145</v>
      </c>
      <c r="W11" s="1" t="s">
        <v>8</v>
      </c>
      <c r="X11" s="1" t="s">
        <v>40</v>
      </c>
    </row>
    <row r="12" spans="1:27" x14ac:dyDescent="0.2">
      <c r="A12" s="5" t="s">
        <v>17</v>
      </c>
      <c r="B12" s="2"/>
      <c r="C12" s="2"/>
      <c r="D12" s="26"/>
      <c r="E12" s="27"/>
      <c r="F12" s="27"/>
      <c r="G12" s="27"/>
      <c r="H12" s="26"/>
      <c r="I12" s="28"/>
      <c r="J12" s="29">
        <v>2</v>
      </c>
      <c r="K12" s="36">
        <v>3</v>
      </c>
      <c r="L12" s="30"/>
      <c r="M12" s="30"/>
      <c r="N12" s="30"/>
      <c r="O12" s="30"/>
      <c r="P12" s="30"/>
      <c r="Q12" s="31"/>
      <c r="R12" s="14" t="s">
        <v>128</v>
      </c>
      <c r="S12" s="10" t="s">
        <v>148</v>
      </c>
      <c r="U12" s="33" t="s">
        <v>134</v>
      </c>
      <c r="V12" s="1" t="s">
        <v>145</v>
      </c>
      <c r="Y12" s="40"/>
      <c r="Z12" s="40"/>
      <c r="AA12" s="40"/>
    </row>
    <row r="13" spans="1:27" x14ac:dyDescent="0.2">
      <c r="A13" s="5" t="s">
        <v>18</v>
      </c>
      <c r="B13" s="2"/>
      <c r="C13" s="2"/>
      <c r="D13" s="26"/>
      <c r="E13" s="27"/>
      <c r="F13" s="27"/>
      <c r="G13" s="27"/>
      <c r="H13" s="26"/>
      <c r="I13" s="28"/>
      <c r="J13" s="29">
        <v>3</v>
      </c>
      <c r="K13" s="36">
        <v>4</v>
      </c>
      <c r="L13" s="30"/>
      <c r="M13" s="30"/>
      <c r="N13" s="30"/>
      <c r="O13" s="30"/>
      <c r="P13" s="30"/>
      <c r="Q13" s="31"/>
      <c r="R13" s="14" t="s">
        <v>128</v>
      </c>
      <c r="S13" s="10" t="s">
        <v>148</v>
      </c>
      <c r="U13" s="32" t="s">
        <v>135</v>
      </c>
      <c r="V13" s="1" t="s">
        <v>104</v>
      </c>
      <c r="W13" s="1" t="s">
        <v>30</v>
      </c>
      <c r="X13" s="1" t="s">
        <v>38</v>
      </c>
      <c r="Y13" s="7"/>
      <c r="Z13" s="7"/>
      <c r="AA13" s="7"/>
    </row>
    <row r="14" spans="1:27" x14ac:dyDescent="0.2">
      <c r="A14" s="5" t="s">
        <v>19</v>
      </c>
      <c r="B14" s="2" t="s">
        <v>93</v>
      </c>
      <c r="J14" s="15">
        <v>4</v>
      </c>
      <c r="M14" s="30">
        <v>1</v>
      </c>
      <c r="R14" s="14" t="s">
        <v>128</v>
      </c>
      <c r="S14" s="10" t="s">
        <v>148</v>
      </c>
      <c r="U14" s="32" t="s">
        <v>136</v>
      </c>
      <c r="V14" s="1" t="s">
        <v>105</v>
      </c>
    </row>
    <row r="15" spans="1:27" x14ac:dyDescent="0.2">
      <c r="A15" s="5" t="s">
        <v>20</v>
      </c>
      <c r="B15" s="2" t="s">
        <v>94</v>
      </c>
      <c r="M15" s="30">
        <v>2</v>
      </c>
      <c r="P15" s="11">
        <v>1</v>
      </c>
      <c r="R15" s="14" t="s">
        <v>128</v>
      </c>
      <c r="S15" s="10" t="s">
        <v>148</v>
      </c>
      <c r="U15" s="32" t="s">
        <v>137</v>
      </c>
      <c r="V15" s="1" t="s">
        <v>144</v>
      </c>
      <c r="W15" s="1" t="s">
        <v>29</v>
      </c>
      <c r="X15" s="1" t="s">
        <v>41</v>
      </c>
    </row>
    <row r="16" spans="1:27" x14ac:dyDescent="0.2">
      <c r="A16" s="5" t="s">
        <v>21</v>
      </c>
      <c r="B16" s="3" t="s">
        <v>95</v>
      </c>
      <c r="C16" s="2"/>
      <c r="D16" s="26"/>
      <c r="E16" s="27"/>
      <c r="F16" s="27"/>
      <c r="G16" s="27"/>
      <c r="H16" s="26"/>
      <c r="I16" s="28"/>
      <c r="J16" s="29"/>
      <c r="K16" s="30"/>
      <c r="L16" s="30"/>
      <c r="M16" s="30">
        <v>3</v>
      </c>
      <c r="N16" s="30"/>
      <c r="O16" s="30"/>
      <c r="P16" s="30" t="s">
        <v>106</v>
      </c>
      <c r="Q16" s="31"/>
      <c r="R16" s="14" t="s">
        <v>128</v>
      </c>
      <c r="S16" s="10" t="s">
        <v>148</v>
      </c>
      <c r="U16" s="32" t="s">
        <v>138</v>
      </c>
      <c r="V16" s="1" t="s">
        <v>141</v>
      </c>
    </row>
    <row r="17" spans="1:27" x14ac:dyDescent="0.2">
      <c r="A17" s="5" t="s">
        <v>22</v>
      </c>
      <c r="B17" s="3" t="s">
        <v>96</v>
      </c>
      <c r="C17" s="2"/>
      <c r="D17" s="26"/>
      <c r="E17" s="27"/>
      <c r="F17" s="27"/>
      <c r="G17" s="27"/>
      <c r="H17" s="26"/>
      <c r="I17" s="28"/>
      <c r="J17" s="29"/>
      <c r="K17" s="30"/>
      <c r="L17" s="30"/>
      <c r="M17" s="30"/>
      <c r="N17" s="30">
        <v>2</v>
      </c>
      <c r="O17" s="30">
        <v>1</v>
      </c>
      <c r="P17" s="30"/>
      <c r="Q17" s="31"/>
      <c r="R17" s="14" t="s">
        <v>127</v>
      </c>
      <c r="S17" s="10" t="s">
        <v>148</v>
      </c>
      <c r="U17" s="32" t="s">
        <v>139</v>
      </c>
      <c r="V17" s="1" t="s">
        <v>145</v>
      </c>
      <c r="W17" s="1" t="s">
        <v>27</v>
      </c>
      <c r="X17" s="1" t="s">
        <v>42</v>
      </c>
    </row>
    <row r="18" spans="1:27" x14ac:dyDescent="0.2">
      <c r="A18" s="5" t="s">
        <v>23</v>
      </c>
      <c r="K18" s="30">
        <v>1</v>
      </c>
      <c r="N18" s="11">
        <v>1</v>
      </c>
      <c r="O18" s="11">
        <v>2</v>
      </c>
      <c r="R18" s="14" t="s">
        <v>127</v>
      </c>
      <c r="S18" s="10" t="s">
        <v>148</v>
      </c>
      <c r="U18" s="32" t="s">
        <v>140</v>
      </c>
      <c r="V18" s="1" t="s">
        <v>145</v>
      </c>
      <c r="Z18" s="4"/>
      <c r="AA18" s="4"/>
    </row>
    <row r="19" spans="1:27" x14ac:dyDescent="0.2">
      <c r="A19" s="5" t="s">
        <v>8</v>
      </c>
      <c r="B19" s="2" t="s">
        <v>71</v>
      </c>
      <c r="C19" s="37" t="s">
        <v>72</v>
      </c>
      <c r="D19" s="26"/>
      <c r="E19" s="27" t="s">
        <v>119</v>
      </c>
      <c r="F19" s="27" t="s">
        <v>119</v>
      </c>
      <c r="G19" s="27"/>
      <c r="H19" s="26"/>
      <c r="I19" s="28"/>
      <c r="J19" s="29"/>
      <c r="K19" s="30"/>
      <c r="L19" s="30">
        <v>3</v>
      </c>
      <c r="M19" s="30"/>
      <c r="N19" s="30"/>
      <c r="O19" s="30"/>
      <c r="P19" s="30"/>
      <c r="Q19" s="31"/>
      <c r="R19" s="14" t="s">
        <v>90</v>
      </c>
      <c r="S19" s="10" t="s">
        <v>147</v>
      </c>
      <c r="AA19" s="4"/>
    </row>
    <row r="20" spans="1:27" x14ac:dyDescent="0.2">
      <c r="A20" s="5" t="s">
        <v>9</v>
      </c>
      <c r="B20" s="2" t="s">
        <v>73</v>
      </c>
      <c r="C20" s="2"/>
      <c r="D20" s="26"/>
      <c r="E20" s="27"/>
      <c r="F20" s="27" t="s">
        <v>120</v>
      </c>
      <c r="G20" s="27"/>
      <c r="H20" s="26"/>
      <c r="I20" s="28"/>
      <c r="J20" s="29"/>
      <c r="K20" s="30"/>
      <c r="L20" s="36">
        <v>4</v>
      </c>
      <c r="M20" s="30"/>
      <c r="N20" s="30"/>
      <c r="O20" s="30"/>
      <c r="P20" s="30"/>
      <c r="Q20" s="31"/>
      <c r="R20" s="14" t="s">
        <v>90</v>
      </c>
      <c r="S20" s="10" t="s">
        <v>147</v>
      </c>
      <c r="Y20" s="40"/>
      <c r="Z20" s="40"/>
      <c r="AA20" s="40"/>
    </row>
    <row r="21" spans="1:27" x14ac:dyDescent="0.2">
      <c r="A21" s="5" t="s">
        <v>10</v>
      </c>
      <c r="B21" s="1" t="s">
        <v>74</v>
      </c>
      <c r="C21" s="1" t="s">
        <v>75</v>
      </c>
      <c r="F21" s="12" t="s">
        <v>37</v>
      </c>
      <c r="R21" s="14" t="s">
        <v>90</v>
      </c>
      <c r="S21" s="10" t="s">
        <v>147</v>
      </c>
    </row>
    <row r="22" spans="1:27" x14ac:dyDescent="0.2">
      <c r="A22" s="5" t="s">
        <v>11</v>
      </c>
      <c r="B22" s="3" t="s">
        <v>98</v>
      </c>
      <c r="C22" s="2"/>
      <c r="D22" s="26"/>
      <c r="E22" s="27"/>
      <c r="F22" s="27"/>
      <c r="G22" s="27"/>
      <c r="H22" s="26"/>
      <c r="I22" s="28" t="s">
        <v>113</v>
      </c>
      <c r="J22" s="29"/>
      <c r="K22" s="30">
        <v>2</v>
      </c>
      <c r="L22" s="30"/>
      <c r="M22" s="30"/>
      <c r="N22" s="30"/>
      <c r="O22" s="30"/>
      <c r="P22" s="30"/>
      <c r="Q22" s="31"/>
      <c r="R22" s="14" t="s">
        <v>127</v>
      </c>
      <c r="S22" s="10" t="s">
        <v>148</v>
      </c>
    </row>
    <row r="23" spans="1:27" x14ac:dyDescent="0.2">
      <c r="A23" s="5" t="s">
        <v>12</v>
      </c>
      <c r="I23" s="28" t="s">
        <v>114</v>
      </c>
      <c r="L23" s="30">
        <v>1</v>
      </c>
      <c r="P23" s="11">
        <v>1</v>
      </c>
      <c r="R23" s="14" t="s">
        <v>127</v>
      </c>
      <c r="S23" s="10" t="s">
        <v>148</v>
      </c>
    </row>
    <row r="24" spans="1:27" x14ac:dyDescent="0.2">
      <c r="A24" s="5" t="s">
        <v>13</v>
      </c>
      <c r="I24" s="28" t="s">
        <v>115</v>
      </c>
      <c r="L24" s="30">
        <v>2</v>
      </c>
      <c r="Q24" s="9">
        <v>1</v>
      </c>
      <c r="R24" s="14" t="s">
        <v>127</v>
      </c>
      <c r="S24" s="10" t="s">
        <v>148</v>
      </c>
    </row>
    <row r="25" spans="1:27" x14ac:dyDescent="0.2">
      <c r="A25" s="5" t="s">
        <v>14</v>
      </c>
      <c r="B25" s="2"/>
      <c r="C25" s="2"/>
      <c r="D25" s="26"/>
      <c r="E25" s="27"/>
      <c r="F25" s="27"/>
      <c r="G25" s="27"/>
      <c r="H25" s="26"/>
      <c r="I25" s="28"/>
      <c r="J25" s="29"/>
      <c r="K25" s="30"/>
      <c r="L25" s="30"/>
      <c r="M25" s="36">
        <v>1</v>
      </c>
      <c r="N25" s="30">
        <v>1</v>
      </c>
      <c r="O25" s="30"/>
      <c r="P25" s="30" t="s">
        <v>106</v>
      </c>
      <c r="Q25" s="31"/>
      <c r="R25" s="14" t="s">
        <v>127</v>
      </c>
      <c r="S25" s="10" t="s">
        <v>148</v>
      </c>
    </row>
    <row r="26" spans="1:27" x14ac:dyDescent="0.2">
      <c r="A26" s="5" t="s">
        <v>15</v>
      </c>
      <c r="B26" s="2"/>
      <c r="C26" s="2"/>
      <c r="D26" s="26"/>
      <c r="E26" s="27"/>
      <c r="F26" s="27"/>
      <c r="G26" s="27"/>
      <c r="H26" s="26"/>
      <c r="I26" s="28"/>
      <c r="J26" s="29"/>
      <c r="K26" s="30"/>
      <c r="L26" s="30">
        <v>4</v>
      </c>
      <c r="M26" s="36">
        <v>2</v>
      </c>
      <c r="N26" s="30"/>
      <c r="O26" s="30"/>
      <c r="P26" s="30"/>
      <c r="Q26" s="31" t="s">
        <v>106</v>
      </c>
      <c r="R26" s="14" t="s">
        <v>127</v>
      </c>
      <c r="S26" s="10" t="s">
        <v>148</v>
      </c>
    </row>
    <row r="27" spans="1:27" x14ac:dyDescent="0.2">
      <c r="A27" s="5" t="s">
        <v>24</v>
      </c>
      <c r="B27" s="2"/>
      <c r="C27" s="2"/>
      <c r="D27" s="26"/>
      <c r="E27" s="27"/>
      <c r="F27" s="27"/>
      <c r="G27" s="27"/>
      <c r="H27" s="26"/>
      <c r="I27" s="28"/>
      <c r="J27" s="29"/>
      <c r="K27" s="30"/>
      <c r="L27" s="30"/>
      <c r="M27" s="36">
        <v>3</v>
      </c>
      <c r="N27" s="30">
        <v>2</v>
      </c>
      <c r="O27" s="30"/>
      <c r="P27" s="30">
        <v>1</v>
      </c>
      <c r="Q27" s="31"/>
      <c r="R27" s="14" t="s">
        <v>127</v>
      </c>
      <c r="S27" s="10" t="s">
        <v>148</v>
      </c>
    </row>
    <row r="28" spans="1:27" x14ac:dyDescent="0.2">
      <c r="A28" s="5" t="s">
        <v>25</v>
      </c>
      <c r="B28" s="2"/>
      <c r="C28" s="2"/>
      <c r="D28" s="26"/>
      <c r="E28" s="27"/>
      <c r="F28" s="27"/>
      <c r="G28" s="27"/>
      <c r="H28" s="26"/>
      <c r="I28" s="28"/>
      <c r="J28" s="29"/>
      <c r="K28" s="30"/>
      <c r="L28" s="30"/>
      <c r="M28" s="36">
        <v>4</v>
      </c>
      <c r="N28" s="30">
        <v>3</v>
      </c>
      <c r="O28" s="30"/>
      <c r="P28" s="30"/>
      <c r="Q28" s="31">
        <v>1</v>
      </c>
      <c r="R28" s="14" t="s">
        <v>127</v>
      </c>
      <c r="S28" s="10" t="s">
        <v>148</v>
      </c>
    </row>
    <row r="29" spans="1:27" x14ac:dyDescent="0.2">
      <c r="A29" s="5" t="s">
        <v>26</v>
      </c>
      <c r="C29" s="1" t="s">
        <v>76</v>
      </c>
      <c r="F29" s="12" t="s">
        <v>37</v>
      </c>
      <c r="G29" s="12" t="s">
        <v>37</v>
      </c>
      <c r="K29" s="30">
        <v>3</v>
      </c>
      <c r="R29" s="14" t="s">
        <v>90</v>
      </c>
      <c r="S29" s="10" t="s">
        <v>147</v>
      </c>
    </row>
    <row r="30" spans="1:27" x14ac:dyDescent="0.2">
      <c r="A30" s="5" t="s">
        <v>27</v>
      </c>
      <c r="B30" s="2"/>
      <c r="C30" s="37" t="s">
        <v>77</v>
      </c>
      <c r="D30" s="26"/>
      <c r="E30" s="27"/>
      <c r="F30" s="27"/>
      <c r="G30" s="27" t="s">
        <v>119</v>
      </c>
      <c r="H30" s="26"/>
      <c r="I30" s="28"/>
      <c r="J30" s="29"/>
      <c r="K30" s="30">
        <v>4</v>
      </c>
      <c r="L30" s="30"/>
      <c r="M30" s="30"/>
      <c r="N30" s="30"/>
      <c r="O30" s="30"/>
      <c r="P30" s="30"/>
      <c r="Q30" s="31"/>
      <c r="R30" s="14" t="s">
        <v>90</v>
      </c>
      <c r="S30" s="10" t="s">
        <v>147</v>
      </c>
    </row>
    <row r="31" spans="1:27" x14ac:dyDescent="0.2">
      <c r="A31" s="5" t="s">
        <v>28</v>
      </c>
      <c r="B31" s="1" t="s">
        <v>78</v>
      </c>
      <c r="C31" s="1" t="s">
        <v>79</v>
      </c>
      <c r="G31" s="12" t="s">
        <v>120</v>
      </c>
      <c r="R31" s="14" t="s">
        <v>128</v>
      </c>
      <c r="S31" s="10" t="s">
        <v>147</v>
      </c>
    </row>
    <row r="32" spans="1:27" x14ac:dyDescent="0.2">
      <c r="A32" s="5" t="s">
        <v>29</v>
      </c>
      <c r="B32" s="2" t="s">
        <v>80</v>
      </c>
      <c r="C32" s="3" t="s">
        <v>81</v>
      </c>
      <c r="D32" s="26"/>
      <c r="E32" s="27"/>
      <c r="F32" s="27" t="s">
        <v>119</v>
      </c>
      <c r="G32" s="27" t="s">
        <v>119</v>
      </c>
      <c r="H32" s="26"/>
      <c r="I32" s="28" t="s">
        <v>111</v>
      </c>
      <c r="J32" s="29"/>
      <c r="K32" s="30"/>
      <c r="L32" s="30"/>
      <c r="M32" s="30"/>
      <c r="N32" s="30"/>
      <c r="O32" s="30"/>
      <c r="P32" s="30"/>
      <c r="Q32" s="31"/>
      <c r="R32" s="14" t="s">
        <v>128</v>
      </c>
      <c r="S32" s="10" t="s">
        <v>147</v>
      </c>
    </row>
    <row r="33" spans="1:19" x14ac:dyDescent="0.2">
      <c r="A33" s="5" t="s">
        <v>30</v>
      </c>
      <c r="B33" s="2" t="s">
        <v>82</v>
      </c>
      <c r="C33" s="3" t="s">
        <v>83</v>
      </c>
      <c r="D33" s="26"/>
      <c r="E33" s="27" t="s">
        <v>119</v>
      </c>
      <c r="F33" s="27"/>
      <c r="G33" s="27"/>
      <c r="H33" s="26"/>
      <c r="I33" s="28" t="s">
        <v>116</v>
      </c>
      <c r="J33" s="29"/>
      <c r="K33" s="30"/>
      <c r="L33" s="30"/>
      <c r="M33" s="30"/>
      <c r="N33" s="30"/>
      <c r="O33" s="30"/>
      <c r="P33" s="30"/>
      <c r="Q33" s="31"/>
      <c r="R33" s="14" t="s">
        <v>128</v>
      </c>
      <c r="S33" s="10" t="s">
        <v>147</v>
      </c>
    </row>
    <row r="34" spans="1:19" x14ac:dyDescent="0.2">
      <c r="A34" s="5" t="s">
        <v>31</v>
      </c>
      <c r="B34" s="1" t="s">
        <v>84</v>
      </c>
      <c r="C34" s="1" t="s">
        <v>85</v>
      </c>
      <c r="I34" s="28" t="s">
        <v>117</v>
      </c>
      <c r="R34" s="14" t="s">
        <v>128</v>
      </c>
      <c r="S34" s="10" t="s">
        <v>147</v>
      </c>
    </row>
    <row r="35" spans="1:19" x14ac:dyDescent="0.2">
      <c r="A35" s="5" t="s">
        <v>49</v>
      </c>
      <c r="B35" s="1" t="s">
        <v>86</v>
      </c>
      <c r="C35" s="1" t="s">
        <v>87</v>
      </c>
      <c r="R35" s="14" t="s">
        <v>126</v>
      </c>
      <c r="S35" s="10" t="s">
        <v>147</v>
      </c>
    </row>
    <row r="36" spans="1:19" x14ac:dyDescent="0.2">
      <c r="A36" s="5" t="s">
        <v>50</v>
      </c>
      <c r="B36" s="2" t="s">
        <v>122</v>
      </c>
      <c r="C36" s="3" t="s">
        <v>63</v>
      </c>
      <c r="D36" s="26"/>
      <c r="E36" s="34"/>
      <c r="F36" s="34"/>
      <c r="G36" s="27"/>
      <c r="H36" s="35"/>
      <c r="I36" s="28"/>
      <c r="J36" s="29"/>
      <c r="K36" s="30"/>
      <c r="L36" s="30"/>
      <c r="M36" s="30"/>
      <c r="N36" s="30"/>
      <c r="O36" s="30"/>
      <c r="P36" s="30"/>
      <c r="Q36" s="31"/>
      <c r="R36" s="14" t="s">
        <v>126</v>
      </c>
      <c r="S36" s="10" t="s">
        <v>147</v>
      </c>
    </row>
    <row r="37" spans="1:19" x14ac:dyDescent="0.2">
      <c r="A37" s="5" t="s">
        <v>51</v>
      </c>
      <c r="B37" s="1" t="s">
        <v>123</v>
      </c>
      <c r="R37" s="14" t="s">
        <v>126</v>
      </c>
      <c r="S37" s="10" t="s">
        <v>147</v>
      </c>
    </row>
    <row r="38" spans="1:19" x14ac:dyDescent="0.2">
      <c r="A38" s="5" t="s">
        <v>52</v>
      </c>
      <c r="B38" s="1" t="s">
        <v>124</v>
      </c>
      <c r="R38" s="14" t="s">
        <v>126</v>
      </c>
      <c r="S38" s="10" t="s">
        <v>147</v>
      </c>
    </row>
    <row r="39" spans="1:19" x14ac:dyDescent="0.2">
      <c r="A39" s="5" t="s">
        <v>53</v>
      </c>
      <c r="B39" s="1" t="s">
        <v>88</v>
      </c>
      <c r="R39" s="14" t="s">
        <v>90</v>
      </c>
      <c r="S39" s="10" t="s">
        <v>147</v>
      </c>
    </row>
    <row r="40" spans="1:19" x14ac:dyDescent="0.2">
      <c r="A40" s="5" t="s">
        <v>54</v>
      </c>
      <c r="B40" s="1" t="s">
        <v>89</v>
      </c>
      <c r="D40" s="13" t="s">
        <v>37</v>
      </c>
      <c r="E40" s="12" t="s">
        <v>37</v>
      </c>
      <c r="R40" s="14" t="s">
        <v>90</v>
      </c>
      <c r="S40" s="10" t="s">
        <v>147</v>
      </c>
    </row>
    <row r="41" spans="1:19" x14ac:dyDescent="0.2">
      <c r="A41" s="5" t="s">
        <v>55</v>
      </c>
      <c r="L41" s="30">
        <v>1</v>
      </c>
      <c r="N41" s="11">
        <v>1</v>
      </c>
      <c r="R41" s="14" t="s">
        <v>128</v>
      </c>
      <c r="S41" s="10" t="s">
        <v>148</v>
      </c>
    </row>
    <row r="42" spans="1:19" x14ac:dyDescent="0.2">
      <c r="A42" s="5" t="s">
        <v>56</v>
      </c>
      <c r="B42" s="2"/>
      <c r="C42" s="2"/>
      <c r="D42" s="26"/>
      <c r="E42" s="27"/>
      <c r="F42" s="27"/>
      <c r="G42" s="27"/>
      <c r="H42" s="26"/>
      <c r="I42" s="28"/>
      <c r="J42" s="29"/>
      <c r="K42" s="30"/>
      <c r="L42" s="36">
        <v>2</v>
      </c>
      <c r="M42" s="30"/>
      <c r="N42" s="30">
        <v>2</v>
      </c>
      <c r="O42" s="30"/>
      <c r="P42" s="30"/>
      <c r="Q42" s="31"/>
      <c r="R42" s="14" t="s">
        <v>128</v>
      </c>
      <c r="S42" s="10" t="s">
        <v>148</v>
      </c>
    </row>
    <row r="43" spans="1:19" x14ac:dyDescent="0.2">
      <c r="A43" s="5" t="s">
        <v>57</v>
      </c>
      <c r="B43" s="2"/>
      <c r="C43" s="2"/>
      <c r="D43" s="26"/>
      <c r="E43" s="27"/>
      <c r="F43" s="27"/>
      <c r="G43" s="27"/>
      <c r="H43" s="26"/>
      <c r="I43" s="28"/>
      <c r="J43" s="29"/>
      <c r="K43" s="30"/>
      <c r="L43" s="36">
        <v>3</v>
      </c>
      <c r="M43" s="30"/>
      <c r="N43" s="30">
        <v>3</v>
      </c>
      <c r="O43" s="30"/>
      <c r="P43" s="30"/>
      <c r="Q43" s="31"/>
      <c r="R43" s="14" t="s">
        <v>128</v>
      </c>
      <c r="S43" s="10" t="s">
        <v>148</v>
      </c>
    </row>
    <row r="44" spans="1:19" x14ac:dyDescent="0.2">
      <c r="A44" s="5" t="s">
        <v>58</v>
      </c>
      <c r="L44" s="30">
        <v>4</v>
      </c>
      <c r="N44" s="11">
        <v>4</v>
      </c>
      <c r="R44" s="14" t="s">
        <v>128</v>
      </c>
      <c r="S44" s="10" t="s">
        <v>148</v>
      </c>
    </row>
    <row r="45" spans="1:19" x14ac:dyDescent="0.2">
      <c r="A45" s="5" t="s">
        <v>59</v>
      </c>
      <c r="B45" s="2"/>
      <c r="C45" s="2"/>
      <c r="D45" s="26"/>
      <c r="E45" s="27"/>
      <c r="F45" s="27"/>
      <c r="G45" s="27"/>
      <c r="H45" s="26"/>
      <c r="I45" s="25" t="s">
        <v>101</v>
      </c>
      <c r="J45" s="29"/>
      <c r="K45" s="30"/>
      <c r="L45" s="30"/>
      <c r="M45" s="30"/>
      <c r="N45" s="30"/>
      <c r="O45" s="30"/>
      <c r="P45" s="30"/>
      <c r="Q45" s="31"/>
      <c r="R45" s="14" t="s">
        <v>127</v>
      </c>
      <c r="S45" s="10" t="s">
        <v>148</v>
      </c>
    </row>
    <row r="46" spans="1:19" x14ac:dyDescent="0.2">
      <c r="A46" s="5" t="s">
        <v>60</v>
      </c>
      <c r="B46" s="2"/>
      <c r="C46" s="2"/>
      <c r="D46" s="26"/>
      <c r="E46" s="27"/>
      <c r="F46" s="27"/>
      <c r="G46" s="27"/>
      <c r="H46" s="26"/>
      <c r="I46" s="25" t="s">
        <v>100</v>
      </c>
      <c r="J46" s="29"/>
      <c r="K46" s="30"/>
      <c r="L46" s="30"/>
      <c r="M46" s="30"/>
      <c r="N46" s="30"/>
      <c r="O46" s="30"/>
      <c r="P46" s="30"/>
      <c r="Q46" s="31"/>
      <c r="R46" s="14" t="s">
        <v>127</v>
      </c>
      <c r="S46" s="10" t="s">
        <v>148</v>
      </c>
    </row>
    <row r="47" spans="1:19" x14ac:dyDescent="0.2">
      <c r="A47" s="5" t="s">
        <v>61</v>
      </c>
      <c r="B47" s="2"/>
      <c r="C47" s="2"/>
      <c r="D47" s="26"/>
      <c r="E47" s="27"/>
      <c r="F47" s="27"/>
      <c r="G47" s="27"/>
      <c r="H47" s="26"/>
      <c r="I47" s="25" t="s">
        <v>99</v>
      </c>
      <c r="J47" s="29"/>
      <c r="K47" s="30"/>
      <c r="L47" s="30"/>
      <c r="M47" s="30"/>
      <c r="N47" s="30"/>
      <c r="O47" s="30"/>
      <c r="P47" s="30"/>
      <c r="Q47" s="31"/>
      <c r="R47" s="14" t="s">
        <v>127</v>
      </c>
      <c r="S47" s="10" t="s">
        <v>148</v>
      </c>
    </row>
    <row r="48" spans="1:19" x14ac:dyDescent="0.2">
      <c r="A48" s="5" t="s">
        <v>32</v>
      </c>
      <c r="R48" s="14" t="s">
        <v>126</v>
      </c>
      <c r="S48" s="10" t="s">
        <v>147</v>
      </c>
    </row>
    <row r="49" spans="1:19" x14ac:dyDescent="0.2">
      <c r="A49" s="5" t="s">
        <v>33</v>
      </c>
      <c r="R49" s="14" t="s">
        <v>126</v>
      </c>
      <c r="S49" s="10" t="s">
        <v>147</v>
      </c>
    </row>
    <row r="50" spans="1:19" x14ac:dyDescent="0.2">
      <c r="A50" s="5" t="s">
        <v>34</v>
      </c>
      <c r="R50" s="14" t="s">
        <v>126</v>
      </c>
      <c r="S50" s="10" t="s">
        <v>147</v>
      </c>
    </row>
    <row r="51" spans="1:19" x14ac:dyDescent="0.2">
      <c r="A51" s="5" t="s">
        <v>35</v>
      </c>
      <c r="B51" s="3" t="s">
        <v>91</v>
      </c>
      <c r="C51" s="2"/>
      <c r="D51" s="26"/>
      <c r="E51" s="27"/>
      <c r="F51" s="27"/>
      <c r="G51" s="27"/>
      <c r="H51" s="26"/>
      <c r="I51" s="28"/>
      <c r="J51" s="29"/>
      <c r="K51" s="30"/>
      <c r="L51" s="30"/>
      <c r="M51" s="30"/>
      <c r="N51" s="30"/>
      <c r="O51" s="30"/>
      <c r="P51" s="30"/>
      <c r="Q51" s="31"/>
      <c r="R51" s="14" t="s">
        <v>126</v>
      </c>
      <c r="S51" s="10" t="s">
        <v>148</v>
      </c>
    </row>
    <row r="52" spans="1:19" x14ac:dyDescent="0.2">
      <c r="A52" s="5" t="s">
        <v>36</v>
      </c>
      <c r="B52" s="3" t="s">
        <v>92</v>
      </c>
      <c r="C52" s="2"/>
      <c r="D52" s="26"/>
      <c r="E52" s="27"/>
      <c r="F52" s="27"/>
      <c r="G52" s="27"/>
      <c r="H52" s="26"/>
      <c r="I52" s="28"/>
      <c r="J52" s="29"/>
      <c r="K52" s="30"/>
      <c r="L52" s="30"/>
      <c r="M52" s="30"/>
      <c r="N52" s="30"/>
      <c r="O52" s="30"/>
      <c r="P52" s="30"/>
      <c r="Q52" s="31"/>
      <c r="R52" s="14" t="s">
        <v>126</v>
      </c>
      <c r="S52" s="10" t="s">
        <v>148</v>
      </c>
    </row>
    <row r="53" spans="1:19" x14ac:dyDescent="0.2">
      <c r="A53" s="5" t="s">
        <v>62</v>
      </c>
      <c r="B53" s="1" t="s">
        <v>48</v>
      </c>
      <c r="R53" s="14" t="s">
        <v>90</v>
      </c>
      <c r="S53" s="10" t="s">
        <v>147</v>
      </c>
    </row>
  </sheetData>
  <mergeCells count="4">
    <mergeCell ref="Y12:AA12"/>
    <mergeCell ref="Y20:AA20"/>
    <mergeCell ref="J1:Q1"/>
    <mergeCell ref="D1:G1"/>
  </mergeCells>
  <conditionalFormatting sqref="S1:S1048576">
    <cfRule type="cellIs" dxfId="1" priority="1" operator="equal">
      <formula>"Y"</formula>
    </cfRule>
    <cfRule type="cellIs" dxfId="0" priority="2" operator="equal">
      <formula>"N"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3A318-D080-400A-9C02-00BEE739470B}">
  <dimension ref="B1:K20"/>
  <sheetViews>
    <sheetView tabSelected="1" workbookViewId="0">
      <selection activeCell="C21" sqref="C21"/>
    </sheetView>
  </sheetViews>
  <sheetFormatPr defaultRowHeight="14.4" x14ac:dyDescent="0.3"/>
  <cols>
    <col min="2" max="2" width="15.44140625" bestFit="1" customWidth="1"/>
    <col min="3" max="3" width="9.5546875" bestFit="1" customWidth="1"/>
    <col min="4" max="4" width="3.88671875" bestFit="1" customWidth="1"/>
    <col min="5" max="5" width="12.5546875" bestFit="1" customWidth="1"/>
    <col min="6" max="6" width="9" bestFit="1" customWidth="1"/>
    <col min="9" max="9" width="11.6640625" bestFit="1" customWidth="1"/>
  </cols>
  <sheetData>
    <row r="1" spans="2:6" x14ac:dyDescent="0.3">
      <c r="B1" t="s">
        <v>150</v>
      </c>
      <c r="C1" t="s">
        <v>151</v>
      </c>
      <c r="D1" t="s">
        <v>152</v>
      </c>
      <c r="E1" t="s">
        <v>160</v>
      </c>
      <c r="F1" t="s">
        <v>161</v>
      </c>
    </row>
    <row r="2" spans="2:6" x14ac:dyDescent="0.3">
      <c r="B2" t="s">
        <v>149</v>
      </c>
      <c r="C2" t="s">
        <v>155</v>
      </c>
      <c r="D2">
        <v>1</v>
      </c>
      <c r="E2">
        <v>299030</v>
      </c>
      <c r="F2">
        <f>E2*J18</f>
        <v>810.37130000000002</v>
      </c>
    </row>
    <row r="3" spans="2:6" x14ac:dyDescent="0.3">
      <c r="B3" t="s">
        <v>156</v>
      </c>
      <c r="C3" t="s">
        <v>158</v>
      </c>
      <c r="D3">
        <v>2</v>
      </c>
      <c r="E3">
        <v>103290</v>
      </c>
      <c r="F3">
        <f>E3*$J$20</f>
        <v>99.158400000000029</v>
      </c>
    </row>
    <row r="4" spans="2:6" x14ac:dyDescent="0.3">
      <c r="B4" t="s">
        <v>157</v>
      </c>
      <c r="C4" t="s">
        <v>158</v>
      </c>
      <c r="D4">
        <v>2</v>
      </c>
      <c r="E4">
        <v>77307</v>
      </c>
      <c r="F4">
        <f>E4*$J$20</f>
        <v>74.214720000000014</v>
      </c>
    </row>
    <row r="5" spans="2:6" x14ac:dyDescent="0.3">
      <c r="B5" t="s">
        <v>162</v>
      </c>
      <c r="C5" t="s">
        <v>158</v>
      </c>
      <c r="D5">
        <v>2</v>
      </c>
      <c r="E5">
        <v>66208</v>
      </c>
      <c r="F5">
        <f>E5*$J$20</f>
        <v>63.559680000000014</v>
      </c>
    </row>
    <row r="6" spans="2:6" x14ac:dyDescent="0.3">
      <c r="B6" t="s">
        <v>167</v>
      </c>
      <c r="D6">
        <v>2</v>
      </c>
    </row>
    <row r="9" spans="2:6" x14ac:dyDescent="0.3">
      <c r="B9" t="s">
        <v>164</v>
      </c>
      <c r="D9">
        <v>2</v>
      </c>
      <c r="F9">
        <v>65</v>
      </c>
    </row>
    <row r="10" spans="2:6" x14ac:dyDescent="0.3">
      <c r="B10" t="s">
        <v>165</v>
      </c>
      <c r="D10">
        <v>1</v>
      </c>
      <c r="F10">
        <v>10</v>
      </c>
    </row>
    <row r="11" spans="2:6" x14ac:dyDescent="0.3">
      <c r="B11" t="s">
        <v>166</v>
      </c>
      <c r="D11">
        <v>1</v>
      </c>
      <c r="F11">
        <v>100</v>
      </c>
    </row>
    <row r="13" spans="2:6" s="39" customFormat="1" x14ac:dyDescent="0.3"/>
    <row r="14" spans="2:6" x14ac:dyDescent="0.3">
      <c r="F14">
        <f>SUMPRODUCT(F2:F13,D2:D13)</f>
        <v>1524.2369000000003</v>
      </c>
    </row>
    <row r="15" spans="2:6" x14ac:dyDescent="0.3">
      <c r="F15">
        <f>1500-F14</f>
        <v>-24.236900000000333</v>
      </c>
    </row>
    <row r="18" spans="9:11" x14ac:dyDescent="0.3">
      <c r="I18" t="s">
        <v>154</v>
      </c>
      <c r="J18">
        <v>2.7100000000000002E-3</v>
      </c>
      <c r="K18" t="s">
        <v>153</v>
      </c>
    </row>
    <row r="19" spans="9:11" x14ac:dyDescent="0.3">
      <c r="I19" t="s">
        <v>163</v>
      </c>
    </row>
    <row r="20" spans="9:11" x14ac:dyDescent="0.3">
      <c r="I20" t="s">
        <v>159</v>
      </c>
      <c r="J20">
        <f>0.96*0.1^3</f>
        <v>9.6000000000000024E-4</v>
      </c>
      <c r="K20" t="s">
        <v>153</v>
      </c>
    </row>
  </sheetData>
  <conditionalFormatting sqref="F15">
    <cfRule type="colorScale" priority="1">
      <colorScale>
        <cfvo type="num" val="-100"/>
        <cfvo type="num" val="0"/>
        <cfvo type="num" val="20"/>
        <color rgb="FFFF0000"/>
        <color rgb="FFFFEB84"/>
        <color rgb="FF00B05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v1</vt:lpstr>
      <vt:lpstr>Weight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</dc:creator>
  <cp:lastModifiedBy>Luke</cp:lastModifiedBy>
  <dcterms:created xsi:type="dcterms:W3CDTF">2022-08-14T07:07:51Z</dcterms:created>
  <dcterms:modified xsi:type="dcterms:W3CDTF">2022-11-22T12:52:24Z</dcterms:modified>
</cp:coreProperties>
</file>