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ubmissions" sheetId="1" r:id="rId1"/>
    <sheet name="leaderboard" sheetId="2" r:id="rId2"/>
    <sheet name="total" sheetId="4" r:id="rId3"/>
    <sheet name="RPS" sheetId="7" r:id="rId4"/>
    <sheet name="RPS_final_method" sheetId="9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K3" i="9"/>
  <c r="J6" i="9"/>
  <c r="J7" i="9"/>
  <c r="J8" i="9"/>
  <c r="J9" i="9"/>
  <c r="J10" i="9"/>
  <c r="J11" i="9"/>
  <c r="K11" i="9"/>
  <c r="J13" i="9"/>
  <c r="J15" i="9"/>
  <c r="K15" i="9"/>
  <c r="J16" i="9"/>
  <c r="J18" i="9"/>
  <c r="J20" i="9"/>
  <c r="J21" i="9"/>
  <c r="J22" i="9"/>
  <c r="J23" i="9"/>
  <c r="J24" i="9"/>
  <c r="J27" i="9"/>
  <c r="K27" i="9"/>
  <c r="J28" i="9"/>
  <c r="J30" i="9"/>
  <c r="J31" i="9"/>
  <c r="K31" i="9"/>
  <c r="J33" i="9"/>
  <c r="J34" i="9"/>
  <c r="J35" i="9"/>
  <c r="K35" i="9"/>
  <c r="J37" i="9"/>
  <c r="J42" i="9"/>
  <c r="J43" i="9"/>
  <c r="J44" i="9"/>
  <c r="J45" i="9"/>
  <c r="J46" i="9"/>
  <c r="J47" i="9"/>
  <c r="K47" i="9"/>
  <c r="J49" i="9"/>
  <c r="K49" i="9"/>
  <c r="J50" i="9"/>
  <c r="K51" i="9"/>
  <c r="J54" i="9"/>
  <c r="J57" i="9"/>
  <c r="J58" i="9"/>
  <c r="J61" i="9"/>
  <c r="J62" i="9"/>
  <c r="J63" i="9"/>
  <c r="J64" i="9"/>
  <c r="J65" i="9"/>
  <c r="J66" i="9"/>
  <c r="K67" i="9"/>
  <c r="J70" i="9"/>
  <c r="J71" i="9"/>
  <c r="J74" i="9"/>
  <c r="J77" i="9"/>
  <c r="O81" i="9"/>
  <c r="N81" i="9"/>
  <c r="M81" i="9"/>
  <c r="P81" i="9" s="1"/>
  <c r="O80" i="9"/>
  <c r="N80" i="9"/>
  <c r="M80" i="9"/>
  <c r="P80" i="9" s="1"/>
  <c r="O79" i="9"/>
  <c r="N79" i="9"/>
  <c r="M79" i="9"/>
  <c r="Q79" i="9" s="1"/>
  <c r="J79" i="9"/>
  <c r="O78" i="9"/>
  <c r="N78" i="9"/>
  <c r="M78" i="9"/>
  <c r="P78" i="9" s="1"/>
  <c r="J78" i="9"/>
  <c r="O77" i="9"/>
  <c r="N77" i="9"/>
  <c r="M77" i="9"/>
  <c r="P77" i="9" s="1"/>
  <c r="O76" i="9"/>
  <c r="N76" i="9"/>
  <c r="M76" i="9"/>
  <c r="Q76" i="9" s="1"/>
  <c r="O75" i="9"/>
  <c r="N75" i="9"/>
  <c r="M75" i="9"/>
  <c r="P75" i="9" s="1"/>
  <c r="O74" i="9"/>
  <c r="N74" i="9"/>
  <c r="M74" i="9"/>
  <c r="Q74" i="9" s="1"/>
  <c r="O73" i="9"/>
  <c r="N73" i="9"/>
  <c r="M73" i="9"/>
  <c r="R73" i="9" s="1"/>
  <c r="O72" i="9"/>
  <c r="N72" i="9"/>
  <c r="M72" i="9"/>
  <c r="Q72" i="9" s="1"/>
  <c r="O71" i="9"/>
  <c r="N71" i="9"/>
  <c r="M71" i="9"/>
  <c r="P71" i="9" s="1"/>
  <c r="O70" i="9"/>
  <c r="N70" i="9"/>
  <c r="M70" i="9"/>
  <c r="O69" i="9"/>
  <c r="N69" i="9"/>
  <c r="M69" i="9"/>
  <c r="P69" i="9" s="1"/>
  <c r="O68" i="9"/>
  <c r="N68" i="9"/>
  <c r="M68" i="9"/>
  <c r="Q68" i="9" s="1"/>
  <c r="O67" i="9"/>
  <c r="N67" i="9"/>
  <c r="M67" i="9"/>
  <c r="J67" i="9"/>
  <c r="P66" i="9"/>
  <c r="O66" i="9"/>
  <c r="N66" i="9"/>
  <c r="M66" i="9"/>
  <c r="O65" i="9"/>
  <c r="N65" i="9"/>
  <c r="M65" i="9"/>
  <c r="P65" i="9" s="1"/>
  <c r="O64" i="9"/>
  <c r="N64" i="9"/>
  <c r="R64" i="9" s="1"/>
  <c r="M64" i="9"/>
  <c r="P64" i="9" s="1"/>
  <c r="O63" i="9"/>
  <c r="N63" i="9"/>
  <c r="M63" i="9"/>
  <c r="Q63" i="9" s="1"/>
  <c r="O62" i="9"/>
  <c r="N62" i="9"/>
  <c r="M62" i="9"/>
  <c r="P62" i="9" s="1"/>
  <c r="O61" i="9"/>
  <c r="N61" i="9"/>
  <c r="M61" i="9"/>
  <c r="P61" i="9" s="1"/>
  <c r="O60" i="9"/>
  <c r="N60" i="9"/>
  <c r="M60" i="9"/>
  <c r="O59" i="9"/>
  <c r="N59" i="9"/>
  <c r="M59" i="9"/>
  <c r="P59" i="9" s="1"/>
  <c r="O58" i="9"/>
  <c r="N58" i="9"/>
  <c r="M58" i="9"/>
  <c r="O57" i="9"/>
  <c r="N57" i="9"/>
  <c r="M57" i="9"/>
  <c r="O56" i="9"/>
  <c r="N56" i="9"/>
  <c r="M56" i="9"/>
  <c r="O55" i="9"/>
  <c r="N55" i="9"/>
  <c r="M55" i="9"/>
  <c r="P55" i="9" s="1"/>
  <c r="O54" i="9"/>
  <c r="N54" i="9"/>
  <c r="M54" i="9"/>
  <c r="O53" i="9"/>
  <c r="N53" i="9"/>
  <c r="M53" i="9"/>
  <c r="P53" i="9" s="1"/>
  <c r="O52" i="9"/>
  <c r="N52" i="9"/>
  <c r="M52" i="9"/>
  <c r="O51" i="9"/>
  <c r="N51" i="9"/>
  <c r="M51" i="9"/>
  <c r="J51" i="9"/>
  <c r="P50" i="9"/>
  <c r="O50" i="9"/>
  <c r="N50" i="9"/>
  <c r="M50" i="9"/>
  <c r="O49" i="9"/>
  <c r="N49" i="9"/>
  <c r="Q49" i="9" s="1"/>
  <c r="M49" i="9"/>
  <c r="P49" i="9" s="1"/>
  <c r="P48" i="9"/>
  <c r="O48" i="9"/>
  <c r="N48" i="9"/>
  <c r="M48" i="9"/>
  <c r="O47" i="9"/>
  <c r="N47" i="9"/>
  <c r="Q47" i="9" s="1"/>
  <c r="M47" i="9"/>
  <c r="O46" i="9"/>
  <c r="N46" i="9"/>
  <c r="Q46" i="9" s="1"/>
  <c r="M46" i="9"/>
  <c r="P46" i="9" s="1"/>
  <c r="O45" i="9"/>
  <c r="N45" i="9"/>
  <c r="Q45" i="9" s="1"/>
  <c r="M45" i="9"/>
  <c r="P45" i="9" s="1"/>
  <c r="P44" i="9"/>
  <c r="O44" i="9"/>
  <c r="N44" i="9"/>
  <c r="M44" i="9"/>
  <c r="P43" i="9"/>
  <c r="O43" i="9"/>
  <c r="N43" i="9"/>
  <c r="M43" i="9"/>
  <c r="P42" i="9"/>
  <c r="O42" i="9"/>
  <c r="N42" i="9"/>
  <c r="M42" i="9"/>
  <c r="O41" i="9"/>
  <c r="N41" i="9"/>
  <c r="R41" i="9" s="1"/>
  <c r="M41" i="9"/>
  <c r="P40" i="9"/>
  <c r="O40" i="9"/>
  <c r="N40" i="9"/>
  <c r="M40" i="9"/>
  <c r="P39" i="9"/>
  <c r="O39" i="9"/>
  <c r="N39" i="9"/>
  <c r="M39" i="9"/>
  <c r="P38" i="9"/>
  <c r="O38" i="9"/>
  <c r="N38" i="9"/>
  <c r="M38" i="9"/>
  <c r="O37" i="9"/>
  <c r="N37" i="9"/>
  <c r="M37" i="9"/>
  <c r="P37" i="9" s="1"/>
  <c r="O36" i="9"/>
  <c r="N36" i="9"/>
  <c r="M36" i="9"/>
  <c r="Q36" i="9" s="1"/>
  <c r="O35" i="9"/>
  <c r="N35" i="9"/>
  <c r="M35" i="9"/>
  <c r="O34" i="9"/>
  <c r="N34" i="9"/>
  <c r="M34" i="9"/>
  <c r="O33" i="9"/>
  <c r="N33" i="9"/>
  <c r="M33" i="9"/>
  <c r="O32" i="9"/>
  <c r="N32" i="9"/>
  <c r="M32" i="9"/>
  <c r="P32" i="9" s="1"/>
  <c r="O31" i="9"/>
  <c r="N31" i="9"/>
  <c r="M31" i="9"/>
  <c r="O30" i="9"/>
  <c r="N30" i="9"/>
  <c r="M30" i="9"/>
  <c r="O29" i="9"/>
  <c r="N29" i="9"/>
  <c r="M29" i="9"/>
  <c r="O28" i="9"/>
  <c r="N28" i="9"/>
  <c r="M28" i="9"/>
  <c r="P28" i="9" s="1"/>
  <c r="O27" i="9"/>
  <c r="N27" i="9"/>
  <c r="M27" i="9"/>
  <c r="P27" i="9" s="1"/>
  <c r="O26" i="9"/>
  <c r="N26" i="9"/>
  <c r="M26" i="9"/>
  <c r="O25" i="9"/>
  <c r="N25" i="9"/>
  <c r="M25" i="9"/>
  <c r="P25" i="9" s="1"/>
  <c r="O24" i="9"/>
  <c r="N24" i="9"/>
  <c r="Q24" i="9" s="1"/>
  <c r="M24" i="9"/>
  <c r="P24" i="9" s="1"/>
  <c r="P23" i="9"/>
  <c r="O23" i="9"/>
  <c r="N23" i="9"/>
  <c r="M23" i="9"/>
  <c r="P22" i="9"/>
  <c r="O22" i="9"/>
  <c r="N22" i="9"/>
  <c r="M22" i="9"/>
  <c r="P21" i="9"/>
  <c r="O21" i="9"/>
  <c r="N21" i="9"/>
  <c r="M21" i="9"/>
  <c r="O20" i="9"/>
  <c r="N20" i="9"/>
  <c r="M20" i="9"/>
  <c r="P20" i="9" s="1"/>
  <c r="O19" i="9"/>
  <c r="N19" i="9"/>
  <c r="M19" i="9"/>
  <c r="Q19" i="9" s="1"/>
  <c r="O18" i="9"/>
  <c r="N18" i="9"/>
  <c r="M18" i="9"/>
  <c r="P18" i="9" s="1"/>
  <c r="O17" i="9"/>
  <c r="N17" i="9"/>
  <c r="M17" i="9"/>
  <c r="R17" i="9" s="1"/>
  <c r="O16" i="9"/>
  <c r="N16" i="9"/>
  <c r="M16" i="9"/>
  <c r="P16" i="9" s="1"/>
  <c r="P15" i="9"/>
  <c r="O15" i="9"/>
  <c r="N15" i="9"/>
  <c r="M15" i="9"/>
  <c r="Q15" i="9" s="1"/>
  <c r="P14" i="9"/>
  <c r="O14" i="9"/>
  <c r="N14" i="9"/>
  <c r="M14" i="9"/>
  <c r="R14" i="9" s="1"/>
  <c r="P13" i="9"/>
  <c r="O13" i="9"/>
  <c r="N13" i="9"/>
  <c r="M13" i="9"/>
  <c r="R13" i="9" s="1"/>
  <c r="Q12" i="9"/>
  <c r="O12" i="9"/>
  <c r="N12" i="9"/>
  <c r="M12" i="9"/>
  <c r="P12" i="9" s="1"/>
  <c r="P11" i="9"/>
  <c r="O11" i="9"/>
  <c r="N11" i="9"/>
  <c r="M11" i="9"/>
  <c r="O10" i="9"/>
  <c r="N10" i="9"/>
  <c r="M10" i="9"/>
  <c r="O9" i="9"/>
  <c r="N9" i="9"/>
  <c r="M9" i="9"/>
  <c r="P9" i="9" s="1"/>
  <c r="O8" i="9"/>
  <c r="N8" i="9"/>
  <c r="M8" i="9"/>
  <c r="P8" i="9" s="1"/>
  <c r="O7" i="9"/>
  <c r="N7" i="9"/>
  <c r="M7" i="9"/>
  <c r="O6" i="9"/>
  <c r="N6" i="9"/>
  <c r="M6" i="9"/>
  <c r="P6" i="9" s="1"/>
  <c r="O5" i="9"/>
  <c r="N5" i="9"/>
  <c r="R5" i="9" s="1"/>
  <c r="M5" i="9"/>
  <c r="O4" i="9"/>
  <c r="N4" i="9"/>
  <c r="M4" i="9"/>
  <c r="P4" i="9" s="1"/>
  <c r="O3" i="9"/>
  <c r="N3" i="9"/>
  <c r="M3" i="9"/>
  <c r="O2" i="9"/>
  <c r="N2" i="9"/>
  <c r="M2" i="9"/>
  <c r="P2" i="9" s="1"/>
  <c r="Q37" i="9" l="1"/>
  <c r="R44" i="9"/>
  <c r="Q16" i="9"/>
  <c r="R26" i="9"/>
  <c r="R27" i="9"/>
  <c r="R36" i="9"/>
  <c r="R67" i="9"/>
  <c r="R76" i="9"/>
  <c r="P17" i="9"/>
  <c r="P19" i="9"/>
  <c r="Q21" i="9"/>
  <c r="Q23" i="9"/>
  <c r="P36" i="9"/>
  <c r="R38" i="9"/>
  <c r="R39" i="9"/>
  <c r="Q42" i="9"/>
  <c r="Q44" i="9"/>
  <c r="Q60" i="9"/>
  <c r="R70" i="9"/>
  <c r="P74" i="9"/>
  <c r="S74" i="9" s="1"/>
  <c r="P76" i="9"/>
  <c r="Q77" i="9"/>
  <c r="S37" i="9"/>
  <c r="R68" i="9"/>
  <c r="S15" i="9"/>
  <c r="R7" i="9"/>
  <c r="R15" i="9"/>
  <c r="R19" i="9"/>
  <c r="Q32" i="9"/>
  <c r="R42" i="9"/>
  <c r="R74" i="9"/>
  <c r="R80" i="9"/>
  <c r="Q3" i="9"/>
  <c r="R3" i="9"/>
  <c r="Q5" i="9"/>
  <c r="Q7" i="9"/>
  <c r="R23" i="9"/>
  <c r="R29" i="9"/>
  <c r="R30" i="9"/>
  <c r="Q31" i="9"/>
  <c r="T31" i="9" s="1"/>
  <c r="R31" i="9"/>
  <c r="R33" i="9"/>
  <c r="R34" i="9"/>
  <c r="R35" i="9"/>
  <c r="R48" i="9"/>
  <c r="R51" i="9"/>
  <c r="Q52" i="9"/>
  <c r="R52" i="9"/>
  <c r="R54" i="9"/>
  <c r="Q56" i="9"/>
  <c r="R56" i="9"/>
  <c r="Q58" i="9"/>
  <c r="R58" i="9"/>
  <c r="P60" i="9"/>
  <c r="Q61" i="9"/>
  <c r="R66" i="9"/>
  <c r="P67" i="9"/>
  <c r="P68" i="9"/>
  <c r="P70" i="9"/>
  <c r="P72" i="9"/>
  <c r="Q81" i="9"/>
  <c r="S64" i="9"/>
  <c r="S43" i="9"/>
  <c r="S27" i="9"/>
  <c r="S11" i="9"/>
  <c r="R72" i="9"/>
  <c r="S6" i="9"/>
  <c r="Q53" i="9"/>
  <c r="P3" i="9"/>
  <c r="S3" i="9" s="1"/>
  <c r="P5" i="9"/>
  <c r="P7" i="9"/>
  <c r="Q8" i="9"/>
  <c r="R10" i="9"/>
  <c r="R11" i="9"/>
  <c r="R21" i="9"/>
  <c r="Q28" i="9"/>
  <c r="P29" i="9"/>
  <c r="P30" i="9"/>
  <c r="S30" i="9" s="1"/>
  <c r="P31" i="9"/>
  <c r="S31" i="9" s="1"/>
  <c r="P33" i="9"/>
  <c r="P34" i="9"/>
  <c r="R40" i="9"/>
  <c r="R50" i="9"/>
  <c r="P51" i="9"/>
  <c r="S51" i="9" s="1"/>
  <c r="P52" i="9"/>
  <c r="P54" i="9"/>
  <c r="S54" i="9" s="1"/>
  <c r="P56" i="9"/>
  <c r="P58" i="9"/>
  <c r="R60" i="9"/>
  <c r="Q65" i="9"/>
  <c r="Q69" i="9"/>
  <c r="Q78" i="9"/>
  <c r="S22" i="9"/>
  <c r="S16" i="9"/>
  <c r="S61" i="9"/>
  <c r="K38" i="9"/>
  <c r="L14" i="9"/>
  <c r="U14" i="9" s="1"/>
  <c r="K39" i="9"/>
  <c r="L36" i="9"/>
  <c r="K7" i="9"/>
  <c r="T7" i="9" s="1"/>
  <c r="L55" i="9"/>
  <c r="L23" i="9"/>
  <c r="U23" i="9" s="1"/>
  <c r="S9" i="9"/>
  <c r="K59" i="9"/>
  <c r="K55" i="9"/>
  <c r="K43" i="9"/>
  <c r="K19" i="9"/>
  <c r="T19" i="9" s="1"/>
  <c r="L7" i="9"/>
  <c r="J39" i="9"/>
  <c r="S39" i="9" s="1"/>
  <c r="J19" i="9"/>
  <c r="S19" i="9" s="1"/>
  <c r="L39" i="9"/>
  <c r="S42" i="9"/>
  <c r="J59" i="9"/>
  <c r="S59" i="9" s="1"/>
  <c r="K63" i="9"/>
  <c r="T63" i="9" s="1"/>
  <c r="K5" i="9"/>
  <c r="K75" i="9"/>
  <c r="K10" i="9"/>
  <c r="L35" i="9"/>
  <c r="U35" i="9" s="1"/>
  <c r="J38" i="9"/>
  <c r="S38" i="9" s="1"/>
  <c r="K23" i="9"/>
  <c r="T23" i="9" s="1"/>
  <c r="J55" i="9"/>
  <c r="S55" i="9" s="1"/>
  <c r="J75" i="9"/>
  <c r="S75" i="9" s="1"/>
  <c r="L73" i="9"/>
  <c r="U73" i="9" s="1"/>
  <c r="K72" i="9"/>
  <c r="T72" i="9" s="1"/>
  <c r="L70" i="9"/>
  <c r="U70" i="9" s="1"/>
  <c r="L68" i="9"/>
  <c r="U68" i="9" s="1"/>
  <c r="L65" i="9"/>
  <c r="L60" i="9"/>
  <c r="U60" i="9" s="1"/>
  <c r="L57" i="9"/>
  <c r="K56" i="9"/>
  <c r="L54" i="9"/>
  <c r="U54" i="9" s="1"/>
  <c r="L52" i="9"/>
  <c r="U52" i="9" s="1"/>
  <c r="L49" i="9"/>
  <c r="L48" i="9"/>
  <c r="U48" i="9" s="1"/>
  <c r="L45" i="9"/>
  <c r="L41" i="9"/>
  <c r="U41" i="9" s="1"/>
  <c r="L40" i="9"/>
  <c r="L37" i="9"/>
  <c r="L33" i="9"/>
  <c r="K32" i="9"/>
  <c r="T32" i="9" s="1"/>
  <c r="L29" i="9"/>
  <c r="L28" i="9"/>
  <c r="L22" i="9"/>
  <c r="K12" i="9"/>
  <c r="T12" i="9" s="1"/>
  <c r="L4" i="9"/>
  <c r="K14" i="9"/>
  <c r="K74" i="9"/>
  <c r="T74" i="9" s="1"/>
  <c r="K70" i="9"/>
  <c r="L67" i="9"/>
  <c r="U67" i="9" s="1"/>
  <c r="L59" i="9"/>
  <c r="K54" i="9"/>
  <c r="L43" i="9"/>
  <c r="L31" i="9"/>
  <c r="U31" i="9" s="1"/>
  <c r="L27" i="9"/>
  <c r="U27" i="9" s="1"/>
  <c r="K22" i="9"/>
  <c r="L19" i="9"/>
  <c r="U19" i="9" s="1"/>
  <c r="L15" i="9"/>
  <c r="U15" i="9" s="1"/>
  <c r="L11" i="9"/>
  <c r="K6" i="9"/>
  <c r="L3" i="9"/>
  <c r="U3" i="9" s="1"/>
  <c r="S70" i="9"/>
  <c r="U39" i="9"/>
  <c r="J40" i="9"/>
  <c r="S40" i="9" s="1"/>
  <c r="L25" i="9"/>
  <c r="K17" i="9"/>
  <c r="S45" i="9"/>
  <c r="K65" i="9"/>
  <c r="L79" i="9"/>
  <c r="L71" i="9"/>
  <c r="L63" i="9"/>
  <c r="K26" i="9"/>
  <c r="K8" i="9"/>
  <c r="T8" i="9" s="1"/>
  <c r="J14" i="9"/>
  <c r="S14" i="9" s="1"/>
  <c r="K20" i="9"/>
  <c r="S23" i="9"/>
  <c r="J26" i="9"/>
  <c r="K34" i="9"/>
  <c r="K52" i="9"/>
  <c r="L61" i="9"/>
  <c r="K71" i="9"/>
  <c r="K79" i="9"/>
  <c r="T79" i="9" s="1"/>
  <c r="L66" i="9"/>
  <c r="L62" i="9"/>
  <c r="L42" i="9"/>
  <c r="K33" i="9"/>
  <c r="K37" i="9"/>
  <c r="T37" i="9" s="1"/>
  <c r="L58" i="9"/>
  <c r="U58" i="9" s="1"/>
  <c r="L50" i="9"/>
  <c r="U50" i="9" s="1"/>
  <c r="L46" i="9"/>
  <c r="K41" i="9"/>
  <c r="L30" i="9"/>
  <c r="K29" i="9"/>
  <c r="L26" i="9"/>
  <c r="U26" i="9" s="1"/>
  <c r="L18" i="9"/>
  <c r="K30" i="9"/>
  <c r="K42" i="9"/>
  <c r="L5" i="9"/>
  <c r="U5" i="9" s="1"/>
  <c r="L12" i="9"/>
  <c r="T15" i="9"/>
  <c r="L34" i="9"/>
  <c r="L38" i="9"/>
  <c r="U38" i="9" s="1"/>
  <c r="K44" i="9"/>
  <c r="T44" i="9" s="1"/>
  <c r="J60" i="9"/>
  <c r="S60" i="9" s="1"/>
  <c r="K68" i="9"/>
  <c r="T68" i="9" s="1"/>
  <c r="S71" i="9"/>
  <c r="K80" i="9"/>
  <c r="J80" i="9"/>
  <c r="S80" i="9" s="1"/>
  <c r="L76" i="9"/>
  <c r="K76" i="9"/>
  <c r="T76" i="9" s="1"/>
  <c r="J4" i="9"/>
  <c r="S4" i="9" s="1"/>
  <c r="L8" i="9"/>
  <c r="L20" i="9"/>
  <c r="K24" i="9"/>
  <c r="T24" i="9" s="1"/>
  <c r="K28" i="9"/>
  <c r="S33" i="9"/>
  <c r="J36" i="9"/>
  <c r="S36" i="9" s="1"/>
  <c r="K40" i="9"/>
  <c r="L44" i="9"/>
  <c r="S44" i="9"/>
  <c r="J48" i="9"/>
  <c r="S48" i="9" s="1"/>
  <c r="J56" i="9"/>
  <c r="S56" i="9" s="1"/>
  <c r="K60" i="9"/>
  <c r="K64" i="9"/>
  <c r="J72" i="9"/>
  <c r="S77" i="9"/>
  <c r="L81" i="9"/>
  <c r="K81" i="9"/>
  <c r="T81" i="9" s="1"/>
  <c r="L78" i="9"/>
  <c r="L77" i="9"/>
  <c r="K77" i="9"/>
  <c r="K73" i="9"/>
  <c r="J73" i="9"/>
  <c r="L69" i="9"/>
  <c r="K57" i="9"/>
  <c r="L53" i="9"/>
  <c r="K25" i="9"/>
  <c r="L21" i="9"/>
  <c r="U21" i="9" s="1"/>
  <c r="L17" i="9"/>
  <c r="U17" i="9" s="1"/>
  <c r="L13" i="9"/>
  <c r="U13" i="9" s="1"/>
  <c r="K4" i="9"/>
  <c r="K9" i="9"/>
  <c r="K13" i="9"/>
  <c r="K16" i="9"/>
  <c r="T16" i="9" s="1"/>
  <c r="K18" i="9"/>
  <c r="S20" i="9"/>
  <c r="K21" i="9"/>
  <c r="T21" i="9" s="1"/>
  <c r="L24" i="9"/>
  <c r="S28" i="9"/>
  <c r="J29" i="9"/>
  <c r="J32" i="9"/>
  <c r="S32" i="9" s="1"/>
  <c r="K36" i="9"/>
  <c r="T36" i="9" s="1"/>
  <c r="J41" i="9"/>
  <c r="K48" i="9"/>
  <c r="S49" i="9"/>
  <c r="J53" i="9"/>
  <c r="S53" i="9" s="1"/>
  <c r="L56" i="9"/>
  <c r="K58" i="9"/>
  <c r="T58" i="9" s="1"/>
  <c r="L64" i="9"/>
  <c r="U64" i="9" s="1"/>
  <c r="S65" i="9"/>
  <c r="S67" i="9"/>
  <c r="J69" i="9"/>
  <c r="S69" i="9" s="1"/>
  <c r="L72" i="9"/>
  <c r="J76" i="9"/>
  <c r="S76" i="9" s="1"/>
  <c r="K78" i="9"/>
  <c r="L80" i="9"/>
  <c r="U80" i="9" s="1"/>
  <c r="L75" i="9"/>
  <c r="L74" i="9"/>
  <c r="U74" i="9" s="1"/>
  <c r="K66" i="9"/>
  <c r="K62" i="9"/>
  <c r="L51" i="9"/>
  <c r="K50" i="9"/>
  <c r="L47" i="9"/>
  <c r="K46" i="9"/>
  <c r="T46" i="9" s="1"/>
  <c r="L10" i="9"/>
  <c r="U10" i="9" s="1"/>
  <c r="L6" i="9"/>
  <c r="J5" i="9"/>
  <c r="L9" i="9"/>
  <c r="J12" i="9"/>
  <c r="S12" i="9" s="1"/>
  <c r="L16" i="9"/>
  <c r="J17" i="9"/>
  <c r="S17" i="9" s="1"/>
  <c r="S18" i="9"/>
  <c r="S24" i="9"/>
  <c r="J25" i="9"/>
  <c r="S25" i="9" s="1"/>
  <c r="L32" i="9"/>
  <c r="S34" i="9"/>
  <c r="K45" i="9"/>
  <c r="T45" i="9" s="1"/>
  <c r="S46" i="9"/>
  <c r="S50" i="9"/>
  <c r="J52" i="9"/>
  <c r="S52" i="9" s="1"/>
  <c r="K53" i="9"/>
  <c r="K61" i="9"/>
  <c r="S62" i="9"/>
  <c r="S66" i="9"/>
  <c r="J68" i="9"/>
  <c r="K69" i="9"/>
  <c r="T69" i="9" s="1"/>
  <c r="J81" i="9"/>
  <c r="S81" i="9" s="1"/>
  <c r="T3" i="9"/>
  <c r="S7" i="9"/>
  <c r="S8" i="9"/>
  <c r="S13" i="9"/>
  <c r="T47" i="9"/>
  <c r="S78" i="9"/>
  <c r="L2" i="9"/>
  <c r="K2" i="9"/>
  <c r="J2" i="9"/>
  <c r="S2" i="9" s="1"/>
  <c r="R4" i="9"/>
  <c r="Q9" i="9"/>
  <c r="Q10" i="9"/>
  <c r="R20" i="9"/>
  <c r="Q25" i="9"/>
  <c r="Q26" i="9"/>
  <c r="Q35" i="9"/>
  <c r="T35" i="9" s="1"/>
  <c r="P57" i="9"/>
  <c r="S57" i="9" s="1"/>
  <c r="Q57" i="9"/>
  <c r="R62" i="9"/>
  <c r="R8" i="9"/>
  <c r="R9" i="9"/>
  <c r="Q13" i="9"/>
  <c r="Q14" i="9"/>
  <c r="R24" i="9"/>
  <c r="R25" i="9"/>
  <c r="Q29" i="9"/>
  <c r="Q30" i="9"/>
  <c r="Q34" i="9"/>
  <c r="Q39" i="9"/>
  <c r="P41" i="9"/>
  <c r="Q41" i="9"/>
  <c r="R45" i="9"/>
  <c r="Q50" i="9"/>
  <c r="R63" i="9"/>
  <c r="P63" i="9"/>
  <c r="S63" i="9" s="1"/>
  <c r="Q67" i="9"/>
  <c r="T67" i="9" s="1"/>
  <c r="R77" i="9"/>
  <c r="R2" i="9"/>
  <c r="Q2" i="9"/>
  <c r="R12" i="9"/>
  <c r="Q17" i="9"/>
  <c r="R18" i="9"/>
  <c r="Q18" i="9"/>
  <c r="S21" i="9"/>
  <c r="R28" i="9"/>
  <c r="Q33" i="9"/>
  <c r="Q38" i="9"/>
  <c r="R46" i="9"/>
  <c r="P73" i="9"/>
  <c r="Q73" i="9"/>
  <c r="R78" i="9"/>
  <c r="Q4" i="9"/>
  <c r="R6" i="9"/>
  <c r="Q6" i="9"/>
  <c r="P10" i="9"/>
  <c r="S10" i="9" s="1"/>
  <c r="Q11" i="9"/>
  <c r="T11" i="9" s="1"/>
  <c r="R16" i="9"/>
  <c r="Q20" i="9"/>
  <c r="R22" i="9"/>
  <c r="Q22" i="9"/>
  <c r="P26" i="9"/>
  <c r="Q27" i="9"/>
  <c r="T27" i="9" s="1"/>
  <c r="R32" i="9"/>
  <c r="P35" i="9"/>
  <c r="S35" i="9" s="1"/>
  <c r="Q40" i="9"/>
  <c r="R47" i="9"/>
  <c r="P47" i="9"/>
  <c r="S47" i="9" s="1"/>
  <c r="T49" i="9"/>
  <c r="Q51" i="9"/>
  <c r="T51" i="9" s="1"/>
  <c r="R57" i="9"/>
  <c r="R61" i="9"/>
  <c r="Q62" i="9"/>
  <c r="T62" i="9" s="1"/>
  <c r="Q66" i="9"/>
  <c r="R79" i="9"/>
  <c r="P79" i="9"/>
  <c r="S79" i="9" s="1"/>
  <c r="R49" i="9"/>
  <c r="Q54" i="9"/>
  <c r="R55" i="9"/>
  <c r="Q55" i="9"/>
  <c r="S58" i="9"/>
  <c r="R65" i="9"/>
  <c r="Q70" i="9"/>
  <c r="R71" i="9"/>
  <c r="Q71" i="9"/>
  <c r="R81" i="9"/>
  <c r="R37" i="9"/>
  <c r="R43" i="9"/>
  <c r="U43" i="9" s="1"/>
  <c r="Q43" i="9"/>
  <c r="Q48" i="9"/>
  <c r="T48" i="9" s="1"/>
  <c r="R53" i="9"/>
  <c r="R59" i="9"/>
  <c r="Q59" i="9"/>
  <c r="Q64" i="9"/>
  <c r="R69" i="9"/>
  <c r="R75" i="9"/>
  <c r="Q75" i="9"/>
  <c r="Q80" i="9"/>
  <c r="S48" i="4"/>
  <c r="S36" i="4"/>
  <c r="S24" i="4"/>
  <c r="S12" i="4"/>
  <c r="I48" i="4"/>
  <c r="I36" i="4"/>
  <c r="I24" i="4"/>
  <c r="I12" i="4"/>
  <c r="K3" i="7"/>
  <c r="L3" i="7"/>
  <c r="M3" i="7"/>
  <c r="N3" i="7"/>
  <c r="O3" i="7"/>
  <c r="P3" i="7"/>
  <c r="K4" i="7"/>
  <c r="L4" i="7"/>
  <c r="M4" i="7"/>
  <c r="N4" i="7"/>
  <c r="O4" i="7"/>
  <c r="P4" i="7"/>
  <c r="K5" i="7"/>
  <c r="L5" i="7"/>
  <c r="M5" i="7"/>
  <c r="N5" i="7"/>
  <c r="O5" i="7"/>
  <c r="P5" i="7"/>
  <c r="K6" i="7"/>
  <c r="L6" i="7"/>
  <c r="M6" i="7"/>
  <c r="N6" i="7"/>
  <c r="O6" i="7"/>
  <c r="P6" i="7"/>
  <c r="K7" i="7"/>
  <c r="L7" i="7"/>
  <c r="M7" i="7"/>
  <c r="N7" i="7"/>
  <c r="Q7" i="7" s="1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Q10" i="7" s="1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Q13" i="7" s="1"/>
  <c r="O13" i="7"/>
  <c r="P13" i="7"/>
  <c r="K14" i="7"/>
  <c r="L14" i="7"/>
  <c r="M14" i="7"/>
  <c r="N14" i="7"/>
  <c r="O14" i="7"/>
  <c r="P14" i="7"/>
  <c r="K15" i="7"/>
  <c r="L15" i="7"/>
  <c r="M15" i="7"/>
  <c r="N15" i="7"/>
  <c r="Q15" i="7" s="1"/>
  <c r="O15" i="7"/>
  <c r="P15" i="7"/>
  <c r="K16" i="7"/>
  <c r="L16" i="7"/>
  <c r="M16" i="7"/>
  <c r="N16" i="7"/>
  <c r="O16" i="7"/>
  <c r="P16" i="7"/>
  <c r="K17" i="7"/>
  <c r="L17" i="7"/>
  <c r="M17" i="7"/>
  <c r="N17" i="7"/>
  <c r="O17" i="7"/>
  <c r="P17" i="7"/>
  <c r="K18" i="7"/>
  <c r="L18" i="7"/>
  <c r="M18" i="7"/>
  <c r="N18" i="7"/>
  <c r="Q18" i="7" s="1"/>
  <c r="O18" i="7"/>
  <c r="R18" i="7" s="1"/>
  <c r="P18" i="7"/>
  <c r="K19" i="7"/>
  <c r="L19" i="7"/>
  <c r="M19" i="7"/>
  <c r="N19" i="7"/>
  <c r="O19" i="7"/>
  <c r="P19" i="7"/>
  <c r="K20" i="7"/>
  <c r="L20" i="7"/>
  <c r="M20" i="7"/>
  <c r="N20" i="7"/>
  <c r="O20" i="7"/>
  <c r="P20" i="7"/>
  <c r="K21" i="7"/>
  <c r="L21" i="7"/>
  <c r="M21" i="7"/>
  <c r="N21" i="7"/>
  <c r="O21" i="7"/>
  <c r="P21" i="7"/>
  <c r="K22" i="7"/>
  <c r="L22" i="7"/>
  <c r="M22" i="7"/>
  <c r="N22" i="7"/>
  <c r="O22" i="7"/>
  <c r="P22" i="7"/>
  <c r="K23" i="7"/>
  <c r="L23" i="7"/>
  <c r="M23" i="7"/>
  <c r="N23" i="7"/>
  <c r="Q23" i="7" s="1"/>
  <c r="O23" i="7"/>
  <c r="P23" i="7"/>
  <c r="K24" i="7"/>
  <c r="L24" i="7"/>
  <c r="M24" i="7"/>
  <c r="N24" i="7"/>
  <c r="O24" i="7"/>
  <c r="P24" i="7"/>
  <c r="K25" i="7"/>
  <c r="L25" i="7"/>
  <c r="M25" i="7"/>
  <c r="N25" i="7"/>
  <c r="O25" i="7"/>
  <c r="P25" i="7"/>
  <c r="K26" i="7"/>
  <c r="L26" i="7"/>
  <c r="M26" i="7"/>
  <c r="N26" i="7"/>
  <c r="O26" i="7"/>
  <c r="P26" i="7"/>
  <c r="K27" i="7"/>
  <c r="L27" i="7"/>
  <c r="M27" i="7"/>
  <c r="N27" i="7"/>
  <c r="O27" i="7"/>
  <c r="P27" i="7"/>
  <c r="K28" i="7"/>
  <c r="L28" i="7"/>
  <c r="M28" i="7"/>
  <c r="N28" i="7"/>
  <c r="O28" i="7"/>
  <c r="P28" i="7"/>
  <c r="K29" i="7"/>
  <c r="L29" i="7"/>
  <c r="M29" i="7"/>
  <c r="N29" i="7"/>
  <c r="Q29" i="7" s="1"/>
  <c r="O29" i="7"/>
  <c r="P29" i="7"/>
  <c r="K30" i="7"/>
  <c r="L30" i="7"/>
  <c r="M30" i="7"/>
  <c r="N30" i="7"/>
  <c r="O30" i="7"/>
  <c r="P30" i="7"/>
  <c r="K31" i="7"/>
  <c r="L31" i="7"/>
  <c r="M31" i="7"/>
  <c r="N31" i="7"/>
  <c r="O31" i="7"/>
  <c r="P31" i="7"/>
  <c r="K32" i="7"/>
  <c r="L32" i="7"/>
  <c r="M32" i="7"/>
  <c r="N32" i="7"/>
  <c r="Q32" i="7" s="1"/>
  <c r="O32" i="7"/>
  <c r="P32" i="7"/>
  <c r="K33" i="7"/>
  <c r="L33" i="7"/>
  <c r="M33" i="7"/>
  <c r="N33" i="7"/>
  <c r="O33" i="7"/>
  <c r="P33" i="7"/>
  <c r="K34" i="7"/>
  <c r="L34" i="7"/>
  <c r="M34" i="7"/>
  <c r="N34" i="7"/>
  <c r="O34" i="7"/>
  <c r="P34" i="7"/>
  <c r="K35" i="7"/>
  <c r="L35" i="7"/>
  <c r="M35" i="7"/>
  <c r="N35" i="7"/>
  <c r="O35" i="7"/>
  <c r="P35" i="7"/>
  <c r="K36" i="7"/>
  <c r="L36" i="7"/>
  <c r="M36" i="7"/>
  <c r="N36" i="7"/>
  <c r="O36" i="7"/>
  <c r="P36" i="7"/>
  <c r="K37" i="7"/>
  <c r="L37" i="7"/>
  <c r="M37" i="7"/>
  <c r="N37" i="7"/>
  <c r="O37" i="7"/>
  <c r="P37" i="7"/>
  <c r="K38" i="7"/>
  <c r="L38" i="7"/>
  <c r="M38" i="7"/>
  <c r="N38" i="7"/>
  <c r="Q38" i="7" s="1"/>
  <c r="O38" i="7"/>
  <c r="P38" i="7"/>
  <c r="K39" i="7"/>
  <c r="L39" i="7"/>
  <c r="M39" i="7"/>
  <c r="N39" i="7"/>
  <c r="O39" i="7"/>
  <c r="P39" i="7"/>
  <c r="K40" i="7"/>
  <c r="L40" i="7"/>
  <c r="M40" i="7"/>
  <c r="N40" i="7"/>
  <c r="O40" i="7"/>
  <c r="P40" i="7"/>
  <c r="K41" i="7"/>
  <c r="L41" i="7"/>
  <c r="M41" i="7"/>
  <c r="N41" i="7"/>
  <c r="Q41" i="7" s="1"/>
  <c r="O41" i="7"/>
  <c r="P41" i="7"/>
  <c r="K42" i="7"/>
  <c r="L42" i="7"/>
  <c r="M42" i="7"/>
  <c r="N42" i="7"/>
  <c r="Q42" i="7" s="1"/>
  <c r="O42" i="7"/>
  <c r="P42" i="7"/>
  <c r="K43" i="7"/>
  <c r="L43" i="7"/>
  <c r="M43" i="7"/>
  <c r="N43" i="7"/>
  <c r="O43" i="7"/>
  <c r="P43" i="7"/>
  <c r="K44" i="7"/>
  <c r="L44" i="7"/>
  <c r="M44" i="7"/>
  <c r="N44" i="7"/>
  <c r="O44" i="7"/>
  <c r="P44" i="7"/>
  <c r="K45" i="7"/>
  <c r="L45" i="7"/>
  <c r="M45" i="7"/>
  <c r="N45" i="7"/>
  <c r="O45" i="7"/>
  <c r="P45" i="7"/>
  <c r="K46" i="7"/>
  <c r="L46" i="7"/>
  <c r="M46" i="7"/>
  <c r="N46" i="7"/>
  <c r="Q46" i="7" s="1"/>
  <c r="O46" i="7"/>
  <c r="P46" i="7"/>
  <c r="K47" i="7"/>
  <c r="L47" i="7"/>
  <c r="M47" i="7"/>
  <c r="N47" i="7"/>
  <c r="O47" i="7"/>
  <c r="P47" i="7"/>
  <c r="K48" i="7"/>
  <c r="L48" i="7"/>
  <c r="M48" i="7"/>
  <c r="N48" i="7"/>
  <c r="O48" i="7"/>
  <c r="P48" i="7"/>
  <c r="K49" i="7"/>
  <c r="L49" i="7"/>
  <c r="M49" i="7"/>
  <c r="N49" i="7"/>
  <c r="Q49" i="7" s="1"/>
  <c r="O49" i="7"/>
  <c r="P49" i="7"/>
  <c r="K50" i="7"/>
  <c r="L50" i="7"/>
  <c r="M50" i="7"/>
  <c r="N50" i="7"/>
  <c r="O50" i="7"/>
  <c r="P50" i="7"/>
  <c r="K51" i="7"/>
  <c r="L51" i="7"/>
  <c r="M51" i="7"/>
  <c r="N51" i="7"/>
  <c r="O51" i="7"/>
  <c r="P51" i="7"/>
  <c r="K52" i="7"/>
  <c r="L52" i="7"/>
  <c r="M52" i="7"/>
  <c r="N52" i="7"/>
  <c r="O52" i="7"/>
  <c r="P52" i="7"/>
  <c r="K53" i="7"/>
  <c r="L53" i="7"/>
  <c r="M53" i="7"/>
  <c r="N53" i="7"/>
  <c r="O53" i="7"/>
  <c r="P53" i="7"/>
  <c r="K54" i="7"/>
  <c r="L54" i="7"/>
  <c r="M54" i="7"/>
  <c r="N54" i="7"/>
  <c r="O54" i="7"/>
  <c r="P54" i="7"/>
  <c r="K55" i="7"/>
  <c r="L55" i="7"/>
  <c r="M55" i="7"/>
  <c r="N55" i="7"/>
  <c r="O55" i="7"/>
  <c r="P55" i="7"/>
  <c r="K56" i="7"/>
  <c r="L56" i="7"/>
  <c r="M56" i="7"/>
  <c r="N56" i="7"/>
  <c r="O56" i="7"/>
  <c r="P56" i="7"/>
  <c r="K57" i="7"/>
  <c r="L57" i="7"/>
  <c r="M57" i="7"/>
  <c r="N57" i="7"/>
  <c r="O57" i="7"/>
  <c r="P57" i="7"/>
  <c r="K58" i="7"/>
  <c r="L58" i="7"/>
  <c r="M58" i="7"/>
  <c r="N58" i="7"/>
  <c r="O58" i="7"/>
  <c r="P58" i="7"/>
  <c r="K59" i="7"/>
  <c r="L59" i="7"/>
  <c r="M59" i="7"/>
  <c r="N59" i="7"/>
  <c r="O59" i="7"/>
  <c r="P59" i="7"/>
  <c r="K60" i="7"/>
  <c r="L60" i="7"/>
  <c r="M60" i="7"/>
  <c r="N60" i="7"/>
  <c r="O60" i="7"/>
  <c r="P60" i="7"/>
  <c r="K61" i="7"/>
  <c r="L61" i="7"/>
  <c r="M61" i="7"/>
  <c r="N61" i="7"/>
  <c r="O61" i="7"/>
  <c r="P61" i="7"/>
  <c r="K62" i="7"/>
  <c r="L62" i="7"/>
  <c r="M62" i="7"/>
  <c r="N62" i="7"/>
  <c r="O62" i="7"/>
  <c r="P62" i="7"/>
  <c r="K63" i="7"/>
  <c r="L63" i="7"/>
  <c r="M63" i="7"/>
  <c r="N63" i="7"/>
  <c r="O63" i="7"/>
  <c r="P63" i="7"/>
  <c r="K64" i="7"/>
  <c r="L64" i="7"/>
  <c r="M64" i="7"/>
  <c r="N64" i="7"/>
  <c r="O64" i="7"/>
  <c r="P64" i="7"/>
  <c r="K65" i="7"/>
  <c r="L65" i="7"/>
  <c r="M65" i="7"/>
  <c r="N65" i="7"/>
  <c r="O65" i="7"/>
  <c r="P65" i="7"/>
  <c r="K66" i="7"/>
  <c r="L66" i="7"/>
  <c r="M66" i="7"/>
  <c r="N66" i="7"/>
  <c r="O66" i="7"/>
  <c r="P66" i="7"/>
  <c r="K67" i="7"/>
  <c r="L67" i="7"/>
  <c r="M67" i="7"/>
  <c r="N67" i="7"/>
  <c r="O67" i="7"/>
  <c r="P67" i="7"/>
  <c r="K68" i="7"/>
  <c r="L68" i="7"/>
  <c r="M68" i="7"/>
  <c r="N68" i="7"/>
  <c r="O68" i="7"/>
  <c r="P68" i="7"/>
  <c r="K69" i="7"/>
  <c r="L69" i="7"/>
  <c r="M69" i="7"/>
  <c r="N69" i="7"/>
  <c r="O69" i="7"/>
  <c r="P69" i="7"/>
  <c r="K70" i="7"/>
  <c r="L70" i="7"/>
  <c r="M70" i="7"/>
  <c r="N70" i="7"/>
  <c r="O70" i="7"/>
  <c r="P70" i="7"/>
  <c r="K71" i="7"/>
  <c r="L71" i="7"/>
  <c r="M71" i="7"/>
  <c r="N71" i="7"/>
  <c r="O71" i="7"/>
  <c r="P71" i="7"/>
  <c r="K72" i="7"/>
  <c r="L72" i="7"/>
  <c r="M72" i="7"/>
  <c r="N72" i="7"/>
  <c r="O72" i="7"/>
  <c r="P72" i="7"/>
  <c r="K73" i="7"/>
  <c r="L73" i="7"/>
  <c r="M73" i="7"/>
  <c r="N73" i="7"/>
  <c r="O73" i="7"/>
  <c r="P73" i="7"/>
  <c r="K74" i="7"/>
  <c r="L74" i="7"/>
  <c r="M74" i="7"/>
  <c r="N74" i="7"/>
  <c r="O74" i="7"/>
  <c r="P74" i="7"/>
  <c r="K75" i="7"/>
  <c r="L75" i="7"/>
  <c r="M75" i="7"/>
  <c r="N75" i="7"/>
  <c r="O75" i="7"/>
  <c r="P75" i="7"/>
  <c r="K76" i="7"/>
  <c r="L76" i="7"/>
  <c r="M76" i="7"/>
  <c r="N76" i="7"/>
  <c r="O76" i="7"/>
  <c r="P76" i="7"/>
  <c r="K77" i="7"/>
  <c r="L77" i="7"/>
  <c r="M77" i="7"/>
  <c r="N77" i="7"/>
  <c r="O77" i="7"/>
  <c r="P77" i="7"/>
  <c r="K78" i="7"/>
  <c r="L78" i="7"/>
  <c r="M78" i="7"/>
  <c r="N78" i="7"/>
  <c r="O78" i="7"/>
  <c r="P78" i="7"/>
  <c r="K79" i="7"/>
  <c r="L79" i="7"/>
  <c r="M79" i="7"/>
  <c r="N79" i="7"/>
  <c r="O79" i="7"/>
  <c r="P79" i="7"/>
  <c r="K80" i="7"/>
  <c r="L80" i="7"/>
  <c r="M80" i="7"/>
  <c r="N80" i="7"/>
  <c r="O80" i="7"/>
  <c r="P80" i="7"/>
  <c r="K81" i="7"/>
  <c r="L81" i="7"/>
  <c r="M81" i="7"/>
  <c r="N81" i="7"/>
  <c r="O81" i="7"/>
  <c r="P81" i="7"/>
  <c r="P2" i="7"/>
  <c r="O2" i="7"/>
  <c r="N2" i="7"/>
  <c r="Q2" i="7" s="1"/>
  <c r="M2" i="7"/>
  <c r="L2" i="7"/>
  <c r="K2" i="7"/>
  <c r="T39" i="9" l="1"/>
  <c r="S68" i="9"/>
  <c r="V68" i="9" s="1"/>
  <c r="T53" i="9"/>
  <c r="U51" i="9"/>
  <c r="T77" i="9"/>
  <c r="T60" i="9"/>
  <c r="U44" i="9"/>
  <c r="T28" i="9"/>
  <c r="U66" i="9"/>
  <c r="U36" i="9"/>
  <c r="V36" i="9" s="1"/>
  <c r="T78" i="9"/>
  <c r="S72" i="9"/>
  <c r="U76" i="9"/>
  <c r="T42" i="9"/>
  <c r="V42" i="9" s="1"/>
  <c r="U42" i="9"/>
  <c r="U29" i="9"/>
  <c r="U40" i="9"/>
  <c r="U72" i="9"/>
  <c r="U30" i="9"/>
  <c r="S5" i="9"/>
  <c r="S29" i="9"/>
  <c r="T52" i="9"/>
  <c r="T65" i="9"/>
  <c r="U33" i="9"/>
  <c r="U7" i="9"/>
  <c r="V7" i="9" s="1"/>
  <c r="T13" i="9"/>
  <c r="V13" i="9" s="1"/>
  <c r="T61" i="9"/>
  <c r="U56" i="9"/>
  <c r="V56" i="9" s="1"/>
  <c r="U34" i="9"/>
  <c r="U11" i="9"/>
  <c r="V11" i="9" s="1"/>
  <c r="T56" i="9"/>
  <c r="T5" i="9"/>
  <c r="U46" i="9"/>
  <c r="V46" i="9" s="1"/>
  <c r="T38" i="9"/>
  <c r="V38" i="9" s="1"/>
  <c r="S73" i="9"/>
  <c r="U25" i="9"/>
  <c r="T70" i="9"/>
  <c r="V70" i="9" s="1"/>
  <c r="U55" i="9"/>
  <c r="U79" i="9"/>
  <c r="T10" i="9"/>
  <c r="V10" i="9" s="1"/>
  <c r="U22" i="9"/>
  <c r="U45" i="9"/>
  <c r="V45" i="9" s="1"/>
  <c r="T75" i="9"/>
  <c r="T59" i="9"/>
  <c r="T43" i="9"/>
  <c r="V43" i="9" s="1"/>
  <c r="T17" i="9"/>
  <c r="T55" i="9"/>
  <c r="T34" i="9"/>
  <c r="U28" i="9"/>
  <c r="V28" i="9" s="1"/>
  <c r="U77" i="9"/>
  <c r="V77" i="9" s="1"/>
  <c r="U63" i="9"/>
  <c r="V63" i="9" s="1"/>
  <c r="T14" i="9"/>
  <c r="V39" i="9"/>
  <c r="V31" i="9"/>
  <c r="U37" i="9"/>
  <c r="V37" i="9" s="1"/>
  <c r="U61" i="9"/>
  <c r="V61" i="9" s="1"/>
  <c r="U62" i="9"/>
  <c r="V62" i="9" s="1"/>
  <c r="U59" i="9"/>
  <c r="T64" i="9"/>
  <c r="V64" i="9" s="1"/>
  <c r="T25" i="9"/>
  <c r="V25" i="9" s="1"/>
  <c r="U4" i="9"/>
  <c r="V5" i="9"/>
  <c r="U81" i="9"/>
  <c r="V81" i="9" s="1"/>
  <c r="U49" i="9"/>
  <c r="V49" i="9" s="1"/>
  <c r="V44" i="9"/>
  <c r="V15" i="9"/>
  <c r="U69" i="9"/>
  <c r="V69" i="9" s="1"/>
  <c r="U53" i="9"/>
  <c r="V53" i="9" s="1"/>
  <c r="U71" i="9"/>
  <c r="T22" i="9"/>
  <c r="V23" i="9"/>
  <c r="V19" i="9"/>
  <c r="U65" i="9"/>
  <c r="V65" i="9" s="1"/>
  <c r="T54" i="9"/>
  <c r="V54" i="9" s="1"/>
  <c r="U57" i="9"/>
  <c r="T20" i="9"/>
  <c r="T6" i="9"/>
  <c r="U18" i="9"/>
  <c r="T41" i="9"/>
  <c r="V14" i="9"/>
  <c r="U8" i="9"/>
  <c r="V8" i="9" s="1"/>
  <c r="U20" i="9"/>
  <c r="T71" i="9"/>
  <c r="T40" i="9"/>
  <c r="V40" i="9" s="1"/>
  <c r="S26" i="9"/>
  <c r="T33" i="9"/>
  <c r="T26" i="9"/>
  <c r="V60" i="9"/>
  <c r="T18" i="9"/>
  <c r="T30" i="9"/>
  <c r="V30" i="9" s="1"/>
  <c r="V67" i="9"/>
  <c r="U12" i="9"/>
  <c r="V12" i="9" s="1"/>
  <c r="V3" i="9"/>
  <c r="V51" i="9"/>
  <c r="U16" i="9"/>
  <c r="V16" i="9" s="1"/>
  <c r="U6" i="9"/>
  <c r="T50" i="9"/>
  <c r="T29" i="9"/>
  <c r="T57" i="9"/>
  <c r="V72" i="9"/>
  <c r="T80" i="9"/>
  <c r="V80" i="9" s="1"/>
  <c r="V48" i="9"/>
  <c r="T4" i="9"/>
  <c r="V76" i="9"/>
  <c r="V74" i="9"/>
  <c r="U32" i="9"/>
  <c r="V32" i="9" s="1"/>
  <c r="U78" i="9"/>
  <c r="V78" i="9" s="1"/>
  <c r="V17" i="9"/>
  <c r="U24" i="9"/>
  <c r="V24" i="9" s="1"/>
  <c r="U75" i="9"/>
  <c r="V58" i="9"/>
  <c r="T66" i="9"/>
  <c r="V66" i="9" s="1"/>
  <c r="U47" i="9"/>
  <c r="V47" i="9" s="1"/>
  <c r="V27" i="9"/>
  <c r="T73" i="9"/>
  <c r="V73" i="9" s="1"/>
  <c r="V21" i="9"/>
  <c r="V50" i="9"/>
  <c r="S41" i="9"/>
  <c r="U9" i="9"/>
  <c r="T9" i="9"/>
  <c r="V52" i="9"/>
  <c r="U2" i="9"/>
  <c r="T2" i="9"/>
  <c r="V35" i="9"/>
  <c r="V79" i="9"/>
  <c r="T49" i="7"/>
  <c r="T41" i="7"/>
  <c r="T29" i="7"/>
  <c r="T13" i="7"/>
  <c r="T7" i="7"/>
  <c r="S20" i="7"/>
  <c r="V20" i="7" s="1"/>
  <c r="U18" i="7"/>
  <c r="S12" i="7"/>
  <c r="V12" i="7" s="1"/>
  <c r="S4" i="7"/>
  <c r="V4" i="7" s="1"/>
  <c r="T23" i="7"/>
  <c r="W23" i="7" s="1"/>
  <c r="T15" i="7"/>
  <c r="T42" i="7"/>
  <c r="T32" i="7"/>
  <c r="R10" i="7"/>
  <c r="U10" i="7" s="1"/>
  <c r="T46" i="7"/>
  <c r="T38" i="7"/>
  <c r="S51" i="7"/>
  <c r="V51" i="7" s="1"/>
  <c r="S43" i="7"/>
  <c r="V43" i="7" s="1"/>
  <c r="S37" i="7"/>
  <c r="V37" i="7" s="1"/>
  <c r="S35" i="7"/>
  <c r="V35" i="7" s="1"/>
  <c r="R80" i="7"/>
  <c r="U80" i="7" s="1"/>
  <c r="S80" i="7"/>
  <c r="V80" i="7" s="1"/>
  <c r="Q80" i="7"/>
  <c r="T80" i="7" s="1"/>
  <c r="Q78" i="7"/>
  <c r="T78" i="7" s="1"/>
  <c r="R78" i="7"/>
  <c r="U78" i="7" s="1"/>
  <c r="S78" i="7"/>
  <c r="V78" i="7" s="1"/>
  <c r="R76" i="7"/>
  <c r="U76" i="7" s="1"/>
  <c r="S76" i="7"/>
  <c r="V76" i="7" s="1"/>
  <c r="Q76" i="7"/>
  <c r="T76" i="7" s="1"/>
  <c r="Q74" i="7"/>
  <c r="T74" i="7" s="1"/>
  <c r="R74" i="7"/>
  <c r="U74" i="7" s="1"/>
  <c r="S74" i="7"/>
  <c r="V74" i="7" s="1"/>
  <c r="R72" i="7"/>
  <c r="U72" i="7" s="1"/>
  <c r="S72" i="7"/>
  <c r="V72" i="7" s="1"/>
  <c r="Q72" i="7"/>
  <c r="T72" i="7" s="1"/>
  <c r="Q70" i="7"/>
  <c r="T70" i="7" s="1"/>
  <c r="R70" i="7"/>
  <c r="U70" i="7" s="1"/>
  <c r="S70" i="7"/>
  <c r="V70" i="7" s="1"/>
  <c r="R68" i="7"/>
  <c r="U68" i="7" s="1"/>
  <c r="S68" i="7"/>
  <c r="V68" i="7" s="1"/>
  <c r="Q68" i="7"/>
  <c r="T68" i="7" s="1"/>
  <c r="Q66" i="7"/>
  <c r="T66" i="7" s="1"/>
  <c r="R66" i="7"/>
  <c r="U66" i="7" s="1"/>
  <c r="S66" i="7"/>
  <c r="V66" i="7" s="1"/>
  <c r="R64" i="7"/>
  <c r="U64" i="7" s="1"/>
  <c r="S64" i="7"/>
  <c r="V64" i="7" s="1"/>
  <c r="Q64" i="7"/>
  <c r="T64" i="7" s="1"/>
  <c r="Q62" i="7"/>
  <c r="T62" i="7" s="1"/>
  <c r="R62" i="7"/>
  <c r="U62" i="7" s="1"/>
  <c r="S62" i="7"/>
  <c r="V62" i="7" s="1"/>
  <c r="R60" i="7"/>
  <c r="U60" i="7" s="1"/>
  <c r="S60" i="7"/>
  <c r="V60" i="7" s="1"/>
  <c r="Q60" i="7"/>
  <c r="T60" i="7" s="1"/>
  <c r="Q58" i="7"/>
  <c r="T58" i="7" s="1"/>
  <c r="R58" i="7"/>
  <c r="U58" i="7" s="1"/>
  <c r="S58" i="7"/>
  <c r="V58" i="7" s="1"/>
  <c r="R56" i="7"/>
  <c r="U56" i="7" s="1"/>
  <c r="S56" i="7"/>
  <c r="V56" i="7" s="1"/>
  <c r="Q56" i="7"/>
  <c r="T56" i="7" s="1"/>
  <c r="Q54" i="7"/>
  <c r="T54" i="7" s="1"/>
  <c r="R54" i="7"/>
  <c r="U54" i="7" s="1"/>
  <c r="S54" i="7"/>
  <c r="V54" i="7" s="1"/>
  <c r="R52" i="7"/>
  <c r="U52" i="7" s="1"/>
  <c r="S52" i="7"/>
  <c r="V52" i="7" s="1"/>
  <c r="Q52" i="7"/>
  <c r="T52" i="7" s="1"/>
  <c r="Q50" i="7"/>
  <c r="T50" i="7" s="1"/>
  <c r="R50" i="7"/>
  <c r="U50" i="7" s="1"/>
  <c r="S50" i="7"/>
  <c r="V50" i="7" s="1"/>
  <c r="R48" i="7"/>
  <c r="U48" i="7" s="1"/>
  <c r="S48" i="7"/>
  <c r="V48" i="7" s="1"/>
  <c r="Q48" i="7"/>
  <c r="T48" i="7" s="1"/>
  <c r="S81" i="7"/>
  <c r="V81" i="7" s="1"/>
  <c r="Q81" i="7"/>
  <c r="T81" i="7" s="1"/>
  <c r="R81" i="7"/>
  <c r="U81" i="7" s="1"/>
  <c r="Q79" i="7"/>
  <c r="T79" i="7" s="1"/>
  <c r="R79" i="7"/>
  <c r="U79" i="7" s="1"/>
  <c r="S79" i="7"/>
  <c r="V79" i="7" s="1"/>
  <c r="S77" i="7"/>
  <c r="V77" i="7" s="1"/>
  <c r="Q77" i="7"/>
  <c r="T77" i="7" s="1"/>
  <c r="R77" i="7"/>
  <c r="U77" i="7" s="1"/>
  <c r="Q75" i="7"/>
  <c r="T75" i="7" s="1"/>
  <c r="R75" i="7"/>
  <c r="U75" i="7" s="1"/>
  <c r="S75" i="7"/>
  <c r="V75" i="7" s="1"/>
  <c r="S73" i="7"/>
  <c r="V73" i="7" s="1"/>
  <c r="Q73" i="7"/>
  <c r="T73" i="7" s="1"/>
  <c r="R73" i="7"/>
  <c r="U73" i="7" s="1"/>
  <c r="Q71" i="7"/>
  <c r="T71" i="7" s="1"/>
  <c r="R71" i="7"/>
  <c r="U71" i="7" s="1"/>
  <c r="S71" i="7"/>
  <c r="V71" i="7" s="1"/>
  <c r="S69" i="7"/>
  <c r="V69" i="7" s="1"/>
  <c r="Q69" i="7"/>
  <c r="T69" i="7" s="1"/>
  <c r="R69" i="7"/>
  <c r="U69" i="7" s="1"/>
  <c r="Q67" i="7"/>
  <c r="T67" i="7" s="1"/>
  <c r="R67" i="7"/>
  <c r="U67" i="7" s="1"/>
  <c r="S67" i="7"/>
  <c r="V67" i="7" s="1"/>
  <c r="S65" i="7"/>
  <c r="V65" i="7" s="1"/>
  <c r="Q65" i="7"/>
  <c r="T65" i="7" s="1"/>
  <c r="R65" i="7"/>
  <c r="U65" i="7" s="1"/>
  <c r="Q63" i="7"/>
  <c r="T63" i="7" s="1"/>
  <c r="R63" i="7"/>
  <c r="U63" i="7" s="1"/>
  <c r="S63" i="7"/>
  <c r="V63" i="7" s="1"/>
  <c r="S61" i="7"/>
  <c r="V61" i="7" s="1"/>
  <c r="Q61" i="7"/>
  <c r="T61" i="7" s="1"/>
  <c r="R61" i="7"/>
  <c r="U61" i="7" s="1"/>
  <c r="Q59" i="7"/>
  <c r="T59" i="7" s="1"/>
  <c r="R59" i="7"/>
  <c r="U59" i="7" s="1"/>
  <c r="S59" i="7"/>
  <c r="V59" i="7" s="1"/>
  <c r="S57" i="7"/>
  <c r="V57" i="7" s="1"/>
  <c r="Q57" i="7"/>
  <c r="T57" i="7" s="1"/>
  <c r="R57" i="7"/>
  <c r="U57" i="7" s="1"/>
  <c r="Q55" i="7"/>
  <c r="T55" i="7" s="1"/>
  <c r="R55" i="7"/>
  <c r="U55" i="7" s="1"/>
  <c r="S55" i="7"/>
  <c r="V55" i="7" s="1"/>
  <c r="R44" i="7"/>
  <c r="U44" i="7" s="1"/>
  <c r="S44" i="7"/>
  <c r="V44" i="7" s="1"/>
  <c r="R40" i="7"/>
  <c r="U40" i="7" s="1"/>
  <c r="S40" i="7"/>
  <c r="V40" i="7" s="1"/>
  <c r="R36" i="7"/>
  <c r="U36" i="7" s="1"/>
  <c r="S36" i="7"/>
  <c r="V36" i="7" s="1"/>
  <c r="S34" i="7"/>
  <c r="V34" i="7" s="1"/>
  <c r="S30" i="7"/>
  <c r="V30" i="7" s="1"/>
  <c r="Q30" i="7"/>
  <c r="T30" i="7" s="1"/>
  <c r="Q28" i="7"/>
  <c r="T28" i="7" s="1"/>
  <c r="R28" i="7"/>
  <c r="U28" i="7" s="1"/>
  <c r="S26" i="7"/>
  <c r="V26" i="7" s="1"/>
  <c r="Q24" i="7"/>
  <c r="T24" i="7" s="1"/>
  <c r="R24" i="7"/>
  <c r="U24" i="7" s="1"/>
  <c r="S24" i="7"/>
  <c r="V24" i="7" s="1"/>
  <c r="S22" i="7"/>
  <c r="V22" i="7" s="1"/>
  <c r="Q22" i="7"/>
  <c r="T22" i="7" s="1"/>
  <c r="R22" i="7"/>
  <c r="U22" i="7" s="1"/>
  <c r="R49" i="7"/>
  <c r="U49" i="7" s="1"/>
  <c r="S46" i="7"/>
  <c r="V46" i="7" s="1"/>
  <c r="W46" i="7" s="1"/>
  <c r="Q44" i="7"/>
  <c r="T44" i="7" s="1"/>
  <c r="R41" i="7"/>
  <c r="U41" i="7" s="1"/>
  <c r="W41" i="7" s="1"/>
  <c r="S38" i="7"/>
  <c r="V38" i="7" s="1"/>
  <c r="Q36" i="7"/>
  <c r="T36" i="7" s="1"/>
  <c r="S32" i="7"/>
  <c r="V32" i="7" s="1"/>
  <c r="S23" i="7"/>
  <c r="V23" i="7" s="1"/>
  <c r="S7" i="7"/>
  <c r="V7" i="7" s="1"/>
  <c r="S2" i="7"/>
  <c r="V2" i="7" s="1"/>
  <c r="R46" i="7"/>
  <c r="U46" i="7" s="1"/>
  <c r="R38" i="7"/>
  <c r="U38" i="7" s="1"/>
  <c r="R32" i="7"/>
  <c r="U32" i="7" s="1"/>
  <c r="W32" i="7" s="1"/>
  <c r="S28" i="7"/>
  <c r="V28" i="7" s="1"/>
  <c r="R23" i="7"/>
  <c r="U23" i="7" s="1"/>
  <c r="T18" i="7"/>
  <c r="R7" i="7"/>
  <c r="U7" i="7" s="1"/>
  <c r="W7" i="7" s="1"/>
  <c r="S53" i="7"/>
  <c r="V53" i="7" s="1"/>
  <c r="Q51" i="7"/>
  <c r="T51" i="7" s="1"/>
  <c r="R51" i="7"/>
  <c r="U51" i="7" s="1"/>
  <c r="S49" i="7"/>
  <c r="V49" i="7" s="1"/>
  <c r="Q47" i="7"/>
  <c r="T47" i="7" s="1"/>
  <c r="R47" i="7"/>
  <c r="U47" i="7" s="1"/>
  <c r="S45" i="7"/>
  <c r="V45" i="7" s="1"/>
  <c r="Q43" i="7"/>
  <c r="T43" i="7" s="1"/>
  <c r="R43" i="7"/>
  <c r="U43" i="7" s="1"/>
  <c r="S41" i="7"/>
  <c r="V41" i="7" s="1"/>
  <c r="Q39" i="7"/>
  <c r="T39" i="7" s="1"/>
  <c r="R39" i="7"/>
  <c r="U39" i="7" s="1"/>
  <c r="Q35" i="7"/>
  <c r="T35" i="7" s="1"/>
  <c r="R35" i="7"/>
  <c r="U35" i="7" s="1"/>
  <c r="R33" i="7"/>
  <c r="U33" i="7" s="1"/>
  <c r="Q33" i="7"/>
  <c r="T33" i="7" s="1"/>
  <c r="S33" i="7"/>
  <c r="V33" i="7" s="1"/>
  <c r="R31" i="7"/>
  <c r="U31" i="7" s="1"/>
  <c r="S31" i="7"/>
  <c r="V31" i="7" s="1"/>
  <c r="R29" i="7"/>
  <c r="U29" i="7" s="1"/>
  <c r="S29" i="7"/>
  <c r="V29" i="7" s="1"/>
  <c r="Q27" i="7"/>
  <c r="T27" i="7" s="1"/>
  <c r="R27" i="7"/>
  <c r="U27" i="7" s="1"/>
  <c r="S27" i="7"/>
  <c r="V27" i="7" s="1"/>
  <c r="R25" i="7"/>
  <c r="U25" i="7" s="1"/>
  <c r="S25" i="7"/>
  <c r="V25" i="7" s="1"/>
  <c r="Q25" i="7"/>
  <c r="T25" i="7" s="1"/>
  <c r="R21" i="7"/>
  <c r="U21" i="7" s="1"/>
  <c r="S21" i="7"/>
  <c r="V21" i="7" s="1"/>
  <c r="Q19" i="7"/>
  <c r="T19" i="7" s="1"/>
  <c r="R19" i="7"/>
  <c r="U19" i="7" s="1"/>
  <c r="S19" i="7"/>
  <c r="V19" i="7" s="1"/>
  <c r="R17" i="7"/>
  <c r="U17" i="7" s="1"/>
  <c r="S17" i="7"/>
  <c r="V17" i="7" s="1"/>
  <c r="Q17" i="7"/>
  <c r="T17" i="7" s="1"/>
  <c r="R13" i="7"/>
  <c r="U13" i="7" s="1"/>
  <c r="W13" i="7" s="1"/>
  <c r="S13" i="7"/>
  <c r="V13" i="7" s="1"/>
  <c r="Q11" i="7"/>
  <c r="T11" i="7" s="1"/>
  <c r="R11" i="7"/>
  <c r="U11" i="7" s="1"/>
  <c r="S11" i="7"/>
  <c r="V11" i="7" s="1"/>
  <c r="R9" i="7"/>
  <c r="U9" i="7" s="1"/>
  <c r="S9" i="7"/>
  <c r="V9" i="7" s="1"/>
  <c r="Q9" i="7"/>
  <c r="T9" i="7" s="1"/>
  <c r="R5" i="7"/>
  <c r="U5" i="7" s="1"/>
  <c r="S5" i="7"/>
  <c r="V5" i="7" s="1"/>
  <c r="Q3" i="7"/>
  <c r="T3" i="7" s="1"/>
  <c r="R3" i="7"/>
  <c r="U3" i="7" s="1"/>
  <c r="S3" i="7"/>
  <c r="V3" i="7" s="1"/>
  <c r="T2" i="7"/>
  <c r="R53" i="7"/>
  <c r="U53" i="7" s="1"/>
  <c r="R45" i="7"/>
  <c r="U45" i="7" s="1"/>
  <c r="S42" i="7"/>
  <c r="V42" i="7" s="1"/>
  <c r="Q40" i="7"/>
  <c r="T40" i="7" s="1"/>
  <c r="R37" i="7"/>
  <c r="U37" i="7" s="1"/>
  <c r="R34" i="7"/>
  <c r="U34" i="7" s="1"/>
  <c r="Q31" i="7"/>
  <c r="T31" i="7" s="1"/>
  <c r="W31" i="7" s="1"/>
  <c r="R26" i="7"/>
  <c r="U26" i="7" s="1"/>
  <c r="Q21" i="7"/>
  <c r="T21" i="7" s="1"/>
  <c r="S15" i="7"/>
  <c r="V15" i="7" s="1"/>
  <c r="Q5" i="7"/>
  <c r="T5" i="7" s="1"/>
  <c r="R2" i="7"/>
  <c r="U2" i="7" s="1"/>
  <c r="Q53" i="7"/>
  <c r="T53" i="7" s="1"/>
  <c r="S47" i="7"/>
  <c r="V47" i="7" s="1"/>
  <c r="Q45" i="7"/>
  <c r="T45" i="7" s="1"/>
  <c r="W45" i="7" s="1"/>
  <c r="R42" i="7"/>
  <c r="U42" i="7" s="1"/>
  <c r="S39" i="7"/>
  <c r="V39" i="7" s="1"/>
  <c r="Q37" i="7"/>
  <c r="T37" i="7" s="1"/>
  <c r="Q34" i="7"/>
  <c r="T34" i="7" s="1"/>
  <c r="R30" i="7"/>
  <c r="U30" i="7" s="1"/>
  <c r="Q26" i="7"/>
  <c r="T26" i="7" s="1"/>
  <c r="R15" i="7"/>
  <c r="U15" i="7" s="1"/>
  <c r="W15" i="7" s="1"/>
  <c r="T10" i="7"/>
  <c r="Q20" i="7"/>
  <c r="T20" i="7" s="1"/>
  <c r="R20" i="7"/>
  <c r="U20" i="7" s="1"/>
  <c r="S18" i="7"/>
  <c r="V18" i="7" s="1"/>
  <c r="Q16" i="7"/>
  <c r="T16" i="7" s="1"/>
  <c r="R16" i="7"/>
  <c r="U16" i="7" s="1"/>
  <c r="S14" i="7"/>
  <c r="V14" i="7" s="1"/>
  <c r="Q12" i="7"/>
  <c r="T12" i="7" s="1"/>
  <c r="R12" i="7"/>
  <c r="U12" i="7" s="1"/>
  <c r="S10" i="7"/>
  <c r="V10" i="7" s="1"/>
  <c r="Q8" i="7"/>
  <c r="T8" i="7" s="1"/>
  <c r="R8" i="7"/>
  <c r="U8" i="7" s="1"/>
  <c r="S6" i="7"/>
  <c r="V6" i="7" s="1"/>
  <c r="Q4" i="7"/>
  <c r="T4" i="7" s="1"/>
  <c r="R4" i="7"/>
  <c r="U4" i="7" s="1"/>
  <c r="R14" i="7"/>
  <c r="U14" i="7" s="1"/>
  <c r="R6" i="7"/>
  <c r="U6" i="7" s="1"/>
  <c r="S16" i="7"/>
  <c r="V16" i="7" s="1"/>
  <c r="Q14" i="7"/>
  <c r="T14" i="7" s="1"/>
  <c r="S8" i="7"/>
  <c r="V8" i="7" s="1"/>
  <c r="Q6" i="7"/>
  <c r="T6" i="7" s="1"/>
  <c r="V55" i="9" l="1"/>
  <c r="V59" i="9"/>
  <c r="V29" i="9"/>
  <c r="V33" i="9"/>
  <c r="V34" i="9"/>
  <c r="V22" i="9"/>
  <c r="V75" i="9"/>
  <c r="V57" i="9"/>
  <c r="V4" i="9"/>
  <c r="V6" i="9"/>
  <c r="V20" i="9"/>
  <c r="V18" i="9"/>
  <c r="V71" i="9"/>
  <c r="V41" i="9"/>
  <c r="V26" i="9"/>
  <c r="V9" i="9"/>
  <c r="V2" i="9"/>
  <c r="W55" i="7"/>
  <c r="W61" i="7"/>
  <c r="W63" i="7"/>
  <c r="W69" i="7"/>
  <c r="W71" i="7"/>
  <c r="W77" i="7"/>
  <c r="W79" i="7"/>
  <c r="W48" i="7"/>
  <c r="W56" i="7"/>
  <c r="W64" i="7"/>
  <c r="W72" i="7"/>
  <c r="W80" i="7"/>
  <c r="W17" i="7"/>
  <c r="W29" i="7"/>
  <c r="W43" i="7"/>
  <c r="W49" i="7"/>
  <c r="W11" i="7"/>
  <c r="W25" i="7"/>
  <c r="W18" i="7"/>
  <c r="W38" i="7"/>
  <c r="W6" i="7"/>
  <c r="W37" i="7"/>
  <c r="W33" i="7"/>
  <c r="W53" i="7"/>
  <c r="W4" i="7"/>
  <c r="W20" i="7"/>
  <c r="W42" i="7"/>
  <c r="W40" i="7"/>
  <c r="W54" i="7"/>
  <c r="W62" i="7"/>
  <c r="W70" i="7"/>
  <c r="W78" i="7"/>
  <c r="W2" i="7"/>
  <c r="W16" i="7"/>
  <c r="W10" i="7"/>
  <c r="W34" i="7"/>
  <c r="W5" i="7"/>
  <c r="W19" i="7"/>
  <c r="W39" i="7"/>
  <c r="W28" i="7"/>
  <c r="W12" i="7"/>
  <c r="W27" i="7"/>
  <c r="W51" i="7"/>
  <c r="W44" i="7"/>
  <c r="W22" i="7"/>
  <c r="W24" i="7"/>
  <c r="W30" i="7"/>
  <c r="W57" i="7"/>
  <c r="W59" i="7"/>
  <c r="W65" i="7"/>
  <c r="W67" i="7"/>
  <c r="W73" i="7"/>
  <c r="W75" i="7"/>
  <c r="W81" i="7"/>
  <c r="W50" i="7"/>
  <c r="W58" i="7"/>
  <c r="W66" i="7"/>
  <c r="W74" i="7"/>
  <c r="W14" i="7"/>
  <c r="W8" i="7"/>
  <c r="W26" i="7"/>
  <c r="W21" i="7"/>
  <c r="W3" i="7"/>
  <c r="W9" i="7"/>
  <c r="W35" i="7"/>
  <c r="W47" i="7"/>
  <c r="W36" i="7"/>
  <c r="W52" i="7"/>
  <c r="W60" i="7"/>
  <c r="W68" i="7"/>
  <c r="W76" i="7"/>
</calcChain>
</file>

<file path=xl/sharedStrings.xml><?xml version="1.0" encoding="utf-8"?>
<sst xmlns="http://schemas.openxmlformats.org/spreadsheetml/2006/main" count="846" uniqueCount="256">
  <si>
    <t>Round</t>
  </si>
  <si>
    <t>Accepted Submission Time</t>
  </si>
  <si>
    <t>Evaluation Time</t>
  </si>
  <si>
    <t>total_matches</t>
  </si>
  <si>
    <t>predicted_matches</t>
  </si>
  <si>
    <t>mean_rps</t>
  </si>
  <si>
    <t>mean_rps_with_error</t>
  </si>
  <si>
    <t>note</t>
  </si>
  <si>
    <t>submission</t>
  </si>
  <si>
    <t>success</t>
  </si>
  <si>
    <t>ja8YPGUS,0.61232263,0.25811793,0.12955943,Qia0Lzwp,0.60794923,0.30651188,0.08553889,8Gl5Kfhj,0.50272749,0.29411789,0.20315463,zNtirbpc,0.82440479,0.14632698,0.02926823,EDuesIa3,0.3217068,0.27124461,0.40704859,dxVatxF9,0.27605682,0.22898049,0.4949627,dx9UQdFM,0.84134347,0.09067415,0.06798238,IoAQRx0G,0.30472929,0.47512287,0.22014784,n7m9JE7d,0.83328542,0.09577079,0.07094379</t>
  </si>
  <si>
    <t>8AZxhZDL,0.228976938743116,0.178609156585894,0.59241390467099,8Ae87ED8,0.408163753550105,0.318380462987602,0.273455783462293,GG8MqBL1,0.717250365327984,0.15608248940407,0.126667145267945,KlFDoXjk,0.578879482565105,0.245122536341615,0.17599798109328,QRF9nDyq,0.248047099186275,0.193484476744365,0.55846842406936,UJzZhFbF,0.681436845440826,0.1854267488703,0.133136405688875,buEHpi6e,0.186281226955344,0.145305169231937,0.668413603812719,f77QrVz8,0.438904476581098,0.313268824051911,0.247826699366991,jZOsigTR,0.343396486672157,0.265680232260766,0.390923281067077,tbQSdcCH,0.38020483916217,0.30807323013922,0.31172193069861</t>
  </si>
  <si>
    <t>zROebAze,0.760317,0.1389028,0.10078016,4xkH5hrL,0.3281854,0.3605065,0.31130817,EBzm0W5r,0.3787987,0.3748703,0.24633097,riS3dl57,0.8031293,0.114092,0.08277877,hzgduVtp,0.6135531,0.2165645,0.16988242,MsR7e8KD,0.4250069,0.3490555,0.22593762,rTmL4CcR,0.3176812,0.3469409,0.33537789,MDaC6YSE,0.239466,0.2373426,0.52319139,lUSacUk1,0.2806939,0.2568508,0.46245531,h2ZjajLl,0.5519976,0.2884375,0.15956497</t>
  </si>
  <si>
    <t>4M8AisZo,0.35320976,0.28554898,0.36124126,QV96hNJu,0.30072754,0.25585196,0.4434205,Eks5w9Bd,0.55212744,0.25104927,0.19682329,pYP7j1lh,0.10592826,0.11857386,0.77549788,OOOBkL3b,0.87301128,0.0757182,0.05127052,IoOFluJ4,0.76954444,0.13619121,0.09426435,EDHOnJmH,0.66329027,0.19640181,0.14030792,lAY0XwlU,0.23984889,0.23127744,0.52887367,h4GSow3N,0.24755928,0.23917536,0.51326536,WlSJmaYA,0.40967651,0.30487975,0.28544374</t>
  </si>
  <si>
    <t>MwLWpcIT,0.2813374,0.2765789,0.4420837,xSlo4KIi,0.5871265,0.1963257,0.2165478,25zm2hlc,0.652814,0.182992,0.164194,67t20xIG,0.6880855,0.1753482,0.1365663,0Uu6adXM,0.5228036,0.265523,0.2116734,Wllk3vYc,0.6539748,0.1825031,0.1635221,Qios503o,0.2211129,0.2748146,0.5040725,On7btHQp,0.2875578,0.2511884,0.4612538,SGsb1I2A,0.1472727,0.1254173,0.72731,Aumg2bm4,0.7299831,0.1556103,0.1144066</t>
  </si>
  <si>
    <t>0pWUgeq9,0.638743129136989,0.225227257943886,0.136029612919125,
42Y7vGqM,0.441577256442262,0.214519308195757,0.343903435361981
,6okvXXyd,0.188943811862593,0.225530128484433,0.585526059652974
,AuZ3udUF,0.54756442252366,0.216860859369992,0.235574718106348
,COkzYDMk,0.162508006616483,0.136775934104529,0.700716059278988
,KlgrWii2,0.309573790355415,0.343681119436107,0.346745090208478
,MgXQfyU2,0.5632256775128,0.239054159439417,0.197720163047783
,YXjWYg7q,0.319997324452454,0.328787204665242,0.351215470882304
,nyROcwcB,0.590370906145545,0.22783240104815,0.181796692806304
,rgXBwzaS,0.161106655075285,0.151602047164556,0.68729129776016</t>
  </si>
  <si>
    <t>6Rxtx2Zb,0.377052515607044,0.254882277321269,0.368065207071688,
Eitlzt4B,0.462536478501912,0.293690440947372,0.243773080550716,
O2mywrKh,0.317071973120902,0.300953437536134,0.381974589342963,
QHUXwO4n,0.73082147556845,0.163016043834062,0.106162480597489,
WfVTv4kt,0.465338743839667,0.292048920453251,0.242612335707081,
fV70dWKD,0.811963127207257,0.106202055647057,0.0818348171456859,
hruhZaJH,0.485730709425131,0.293243587939692,0.221025702635177,
pIypyMl5,0.826008334945804,0.098462334769289,0.0755293302849073,
z7UdYJYN,0.178574761747991,0.197488854502609,0.6239363837494,
zar1vkdj,0.159025641614389,0.175869151337794,0.665105207047817</t>
  </si>
  <si>
    <t>Rank</t>
  </si>
  <si>
    <t>GroupID</t>
  </si>
  <si>
    <t>total_predictions</t>
  </si>
  <si>
    <t>total_predicted_rounds</t>
  </si>
  <si>
    <t>Pinnacle</t>
  </si>
  <si>
    <t>all open odds, all close odds, elo_home,elo_away,elo_difference,gbm</t>
  </si>
  <si>
    <t>all open odds,all close odds,gbm</t>
  </si>
  <si>
    <t>Everton - Leicester</t>
  </si>
  <si>
    <t>CMONHwmi</t>
  </si>
  <si>
    <t>Arsenal - Fulham</t>
  </si>
  <si>
    <t>EXqAbGnT</t>
  </si>
  <si>
    <t>Cardiff - Tottenham</t>
  </si>
  <si>
    <t>tdZj1C33</t>
  </si>
  <si>
    <t>Bournemouth - Watford</t>
  </si>
  <si>
    <t>KEMxfzep</t>
  </si>
  <si>
    <t>Chelsea - Southampton</t>
  </si>
  <si>
    <t>b5LtgfAj</t>
  </si>
  <si>
    <t>Huddersfield - Burnley</t>
  </si>
  <si>
    <t>jDNRGc2c</t>
  </si>
  <si>
    <t>West Ham - Brighton</t>
  </si>
  <si>
    <t>t2GvEenG</t>
  </si>
  <si>
    <t>Wolves - Crystal Palace</t>
  </si>
  <si>
    <t>KhFrDF1M</t>
  </si>
  <si>
    <t>Newcastle - Manchester Utd</t>
  </si>
  <si>
    <t>nuHzFyX9</t>
  </si>
  <si>
    <t>Manchester City - Liverpool</t>
  </si>
  <si>
    <t>YyDWFHH3</t>
  </si>
  <si>
    <t>14. ROUND</t>
  </si>
  <si>
    <t>MatchId</t>
  </si>
  <si>
    <t>30.11. 21:00</t>
  </si>
  <si>
    <t>Cardiff - Wolves</t>
  </si>
  <si>
    <t>8pSKbJs5</t>
  </si>
  <si>
    <t>01.12. 16:00</t>
  </si>
  <si>
    <t>Crystal Palace - Burnley</t>
  </si>
  <si>
    <t>ja8YPGUS</t>
  </si>
  <si>
    <t>Huddersfield - Brighton</t>
  </si>
  <si>
    <t xml:space="preserve">Qia0Lzwp </t>
  </si>
  <si>
    <t>Leicester - Watford</t>
  </si>
  <si>
    <t xml:space="preserve">8Gl5Kfhj </t>
  </si>
  <si>
    <t>Manchester City - Bournemouth</t>
  </si>
  <si>
    <t>zNtirbpc</t>
  </si>
  <si>
    <t>Newcastle - West Ham</t>
  </si>
  <si>
    <t xml:space="preserve"> EDuesIa3</t>
  </si>
  <si>
    <t>01.12. 18:30</t>
  </si>
  <si>
    <t>Southampton - Manchester Utd</t>
  </si>
  <si>
    <t>dxVatxF9</t>
  </si>
  <si>
    <t>02.12. 13:00</t>
  </si>
  <si>
    <t>Chelsea - Fulham</t>
  </si>
  <si>
    <t>dx9UQdFM</t>
  </si>
  <si>
    <t>02.12. 15:05</t>
  </si>
  <si>
    <t>Arsenal - Tottenham</t>
  </si>
  <si>
    <t>IoAQRx0G</t>
  </si>
  <si>
    <t>02.12. 17:15</t>
  </si>
  <si>
    <t>Liverpool - Everton</t>
  </si>
  <si>
    <t>n7m9JE7d</t>
  </si>
  <si>
    <t>15. ROUND</t>
  </si>
  <si>
    <t>04.12. 20:45</t>
  </si>
  <si>
    <t>Bournemouth - Huddersfield</t>
  </si>
  <si>
    <t>AuZ3udUF</t>
  </si>
  <si>
    <t>Brighton - Crystal Palace</t>
  </si>
  <si>
    <t>42Y7vGqM</t>
  </si>
  <si>
    <t>West Ham - Cardiff</t>
  </si>
  <si>
    <t xml:space="preserve">nyROcwcB </t>
  </si>
  <si>
    <t>04.12. 21:00</t>
  </si>
  <si>
    <t>Watford - Manchester City</t>
  </si>
  <si>
    <t>COkzYDMk</t>
  </si>
  <si>
    <t>05.12. 20:45</t>
  </si>
  <si>
    <t>Burnley - Liverpool</t>
  </si>
  <si>
    <t>rgXBwzaS</t>
  </si>
  <si>
    <t>Everton - Newcastle</t>
  </si>
  <si>
    <t>MgXQfyU2</t>
  </si>
  <si>
    <t>Fulham - Leicester</t>
  </si>
  <si>
    <t>YXjWYg7q</t>
  </si>
  <si>
    <t>Wolves - Chelsea</t>
  </si>
  <si>
    <t>6okvXXyd</t>
  </si>
  <si>
    <t>05.12. 21:00</t>
  </si>
  <si>
    <t>Manchester Utd - Arsenal</t>
  </si>
  <si>
    <t>KlgrWii2</t>
  </si>
  <si>
    <t>Tottenham - Southampton</t>
  </si>
  <si>
    <t>0pWUgeq9</t>
  </si>
  <si>
    <t>16. ROUND</t>
  </si>
  <si>
    <t>08.12. 13:30</t>
  </si>
  <si>
    <t>Bournemouth - Liverpool</t>
  </si>
  <si>
    <t>08.12. 16:00</t>
  </si>
  <si>
    <t>Arsenal - Huddersfield</t>
  </si>
  <si>
    <t>Burnley - Brighton</t>
  </si>
  <si>
    <t>Cardiff - Southampton</t>
  </si>
  <si>
    <t>Manchester Utd - Fulham</t>
  </si>
  <si>
    <t>West Ham - Crystal Palace</t>
  </si>
  <si>
    <t>08.12. 18:30</t>
  </si>
  <si>
    <t>Chelsea - Manchester City</t>
  </si>
  <si>
    <t>08.12. 20:45</t>
  </si>
  <si>
    <t>Leicester - Tottenham</t>
  </si>
  <si>
    <t>09.12. 17:00</t>
  </si>
  <si>
    <t>Newcastle - Wolves</t>
  </si>
  <si>
    <t>10.12. 21:00</t>
  </si>
  <si>
    <t>Everton - Watford</t>
  </si>
  <si>
    <t>17. ROUND</t>
  </si>
  <si>
    <t>15.12. 13:30</t>
  </si>
  <si>
    <t>Manchester City - Everton</t>
  </si>
  <si>
    <t>zROebAze</t>
  </si>
  <si>
    <t>15.12. 16:00</t>
  </si>
  <si>
    <t>Crystal Palace - Leicester</t>
  </si>
  <si>
    <t>4xkH5hrL</t>
  </si>
  <si>
    <t>Huddersfield - Newcastle</t>
  </si>
  <si>
    <t xml:space="preserve">EBzm0W5r </t>
  </si>
  <si>
    <t>Tottenham - Burnley</t>
  </si>
  <si>
    <t>riS3dl57</t>
  </si>
  <si>
    <t>Watford - Cardiff</t>
  </si>
  <si>
    <t xml:space="preserve">hzgduVtp </t>
  </si>
  <si>
    <t>Wolves - Bournemouth</t>
  </si>
  <si>
    <t>MsR7e8KD</t>
  </si>
  <si>
    <t>15.12. 18:30</t>
  </si>
  <si>
    <t>Fulham - West Ham</t>
  </si>
  <si>
    <t xml:space="preserve"> rTmL4CcR</t>
  </si>
  <si>
    <t>16.12. 14:30</t>
  </si>
  <si>
    <t>Brighton - Chelsea</t>
  </si>
  <si>
    <t xml:space="preserve">MDaC6YSE  </t>
  </si>
  <si>
    <t>Southampton - Arsenal</t>
  </si>
  <si>
    <t>lUSacUk1</t>
  </si>
  <si>
    <t>16.12. 17:00</t>
  </si>
  <si>
    <t>Liverpool - Manchester Utd</t>
  </si>
  <si>
    <t>h2ZjajLl</t>
  </si>
  <si>
    <t>18. ROUND</t>
  </si>
  <si>
    <t>21.12. 21:00</t>
  </si>
  <si>
    <t>Wolves - Liverpool</t>
  </si>
  <si>
    <t>z7UdYJYN</t>
  </si>
  <si>
    <t>22.12. 13:30</t>
  </si>
  <si>
    <t>Arsenal - Burnley</t>
  </si>
  <si>
    <t>fV70dWKD</t>
  </si>
  <si>
    <t>22.12. 16:00</t>
  </si>
  <si>
    <t>Bournemouth - Brighton</t>
  </si>
  <si>
    <t>WfVTv4kt</t>
  </si>
  <si>
    <t>Chelsea - Leicester</t>
  </si>
  <si>
    <t>QHUXwO4n</t>
  </si>
  <si>
    <t>Huddersfield - Southampton</t>
  </si>
  <si>
    <t>6Rxtx2Zb</t>
  </si>
  <si>
    <t>Manchester City - Crystal Palace</t>
  </si>
  <si>
    <t>pIypyMl5</t>
  </si>
  <si>
    <t>Newcastle - Fulham</t>
  </si>
  <si>
    <t>Eitlzt4B</t>
  </si>
  <si>
    <t>West Ham - Watford</t>
  </si>
  <si>
    <t>hruhZaJH</t>
  </si>
  <si>
    <t>22.12. 18:30</t>
  </si>
  <si>
    <t>Cardiff - Manchester Utd</t>
  </si>
  <si>
    <t>zar1vkdj</t>
  </si>
  <si>
    <t>23.12. 17:00</t>
  </si>
  <si>
    <t>Everton - Tottenham</t>
  </si>
  <si>
    <t>O2mywrKh</t>
  </si>
  <si>
    <t>19. ROUND</t>
  </si>
  <si>
    <t>26.12. 13:30</t>
  </si>
  <si>
    <t>Fulham - Wolves</t>
  </si>
  <si>
    <t>4M8AisZo</t>
  </si>
  <si>
    <t>26.12. 16:00</t>
  </si>
  <si>
    <t>Burnley - Everton</t>
  </si>
  <si>
    <t>QV96hNJu</t>
  </si>
  <si>
    <t>Crystal Palace - Cardiff</t>
  </si>
  <si>
    <t>Eks5w9Bd</t>
  </si>
  <si>
    <t>Leicester - Manchester City</t>
  </si>
  <si>
    <t>pYP7j1lh</t>
  </si>
  <si>
    <t>Liverpool - Newcastle</t>
  </si>
  <si>
    <t>OOOBkL3b</t>
  </si>
  <si>
    <t>Manchester Utd - Huddersfield</t>
  </si>
  <si>
    <t>IoOFluJ4</t>
  </si>
  <si>
    <t>Tottenham - Bournemouth</t>
  </si>
  <si>
    <t>EDHOnJmH</t>
  </si>
  <si>
    <t>26.12. 18:15</t>
  </si>
  <si>
    <t>Brighton - Arsenal</t>
  </si>
  <si>
    <t>lAY0XwlU</t>
  </si>
  <si>
    <t>26.12. 20:30</t>
  </si>
  <si>
    <t>Watford - Chelsea</t>
  </si>
  <si>
    <t>h4GSow3N</t>
  </si>
  <si>
    <t>27.12. 20:45</t>
  </si>
  <si>
    <t>Southampton - West Ham</t>
  </si>
  <si>
    <t>WlSJmaYA</t>
  </si>
  <si>
    <t>20. ROUND</t>
  </si>
  <si>
    <t>29.12. 16:00</t>
  </si>
  <si>
    <t>Brighton - Everton</t>
  </si>
  <si>
    <t>MwLWpcIT</t>
  </si>
  <si>
    <t>Fulham - Huddersfield</t>
  </si>
  <si>
    <t>xSlo4KIi</t>
  </si>
  <si>
    <t>Leicester - Cardiff</t>
  </si>
  <si>
    <t>25zm2hlc</t>
  </si>
  <si>
    <t>Tottenham - Wolves</t>
  </si>
  <si>
    <t>67t20xIG</t>
  </si>
  <si>
    <t>Watford - Newcastle</t>
  </si>
  <si>
    <t>0Uu6adXM</t>
  </si>
  <si>
    <t>29.12. 18:30</t>
  </si>
  <si>
    <t>Liverpool - Arsenal</t>
  </si>
  <si>
    <t>Wllk3vYc</t>
  </si>
  <si>
    <t>30.12. 13:00</t>
  </si>
  <si>
    <t>Crystal Palace - Chelsea</t>
  </si>
  <si>
    <t>Qios503o</t>
  </si>
  <si>
    <t>30.12. 15:15</t>
  </si>
  <si>
    <t>Burnley - West Ham</t>
  </si>
  <si>
    <t>On7btHQp</t>
  </si>
  <si>
    <t>Southampton - Manchester City</t>
  </si>
  <si>
    <t>SGsb1I2A</t>
  </si>
  <si>
    <t>30.12. 17:30</t>
  </si>
  <si>
    <t>Manchester Utd - Bournemouth</t>
  </si>
  <si>
    <t>Aumg2bm4</t>
  </si>
  <si>
    <t>21. ROUND</t>
  </si>
  <si>
    <t>Home</t>
  </si>
  <si>
    <t xml:space="preserve">Tie </t>
  </si>
  <si>
    <t>Away</t>
  </si>
  <si>
    <t>Home Result</t>
  </si>
  <si>
    <t>Away Result</t>
  </si>
  <si>
    <t>RPS</t>
  </si>
  <si>
    <t>8AZxhZDL</t>
  </si>
  <si>
    <t>8Ae87ED8</t>
  </si>
  <si>
    <t>GG8MqBL1</t>
  </si>
  <si>
    <t>KlFDoXjk</t>
  </si>
  <si>
    <t>QRF9nDyq</t>
  </si>
  <si>
    <t>UJzZhFbF</t>
  </si>
  <si>
    <t>buEHpi6e</t>
  </si>
  <si>
    <t>f77QrVz8</t>
  </si>
  <si>
    <t>jZOsigTR</t>
  </si>
  <si>
    <t>tbQSdcCH</t>
  </si>
  <si>
    <t>h</t>
  </si>
  <si>
    <t>t</t>
  </si>
  <si>
    <t>a</t>
  </si>
  <si>
    <t>h_cum</t>
  </si>
  <si>
    <t>t_cum</t>
  </si>
  <si>
    <t>a_cum</t>
  </si>
  <si>
    <t>Match Date</t>
  </si>
  <si>
    <t>Teams</t>
  </si>
  <si>
    <t>Mean RPS</t>
  </si>
  <si>
    <t>Column1</t>
  </si>
  <si>
    <t>Column2</t>
  </si>
  <si>
    <t>Column3</t>
  </si>
  <si>
    <t>Column4</t>
  </si>
  <si>
    <t>Column5</t>
  </si>
  <si>
    <t>Column6</t>
  </si>
  <si>
    <t>Method</t>
  </si>
  <si>
    <t>0.3'ten yüksek RPS'ler</t>
  </si>
  <si>
    <t>2.5 handicap over,under,all open odds,all close odds,gbm</t>
  </si>
  <si>
    <t>gbm &amp; elo parallel use</t>
  </si>
  <si>
    <t>Pinnacle open &amp; close, elodifference,home_wins,gbm with cv</t>
  </si>
  <si>
    <t>Not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</si>
</sst>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  <charset val="162"/>
    </font>
    <font>
      <b/>
      <sz val="9"/>
      <name val="Arial"/>
      <family val="2"/>
      <charset val="162"/>
    </font>
    <font>
      <b/>
      <sz val="11"/>
      <name val="Calibri"/>
      <family val="2"/>
      <charset val="162"/>
      <scheme val="minor"/>
    </font>
    <font>
      <sz val="9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medium">
        <color rgb="FFF1F3F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" fillId="0" borderId="7" xfId="0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0" fontId="1" fillId="2" borderId="6" xfId="0" applyFont="1" applyFill="1" applyBorder="1" applyAlignment="1">
      <alignment wrapText="1" readingOrder="1"/>
    </xf>
    <xf numFmtId="22" fontId="3" fillId="0" borderId="10" xfId="0" applyNumberFormat="1" applyFont="1" applyFill="1" applyBorder="1" applyAlignment="1">
      <alignment horizontal="left" vertical="center" wrapText="1"/>
    </xf>
    <xf numFmtId="0" fontId="2" fillId="0" borderId="10" xfId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0" xfId="0" applyFill="1"/>
    <xf numFmtId="0" fontId="6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 wrapText="1"/>
    </xf>
    <xf numFmtId="0" fontId="1" fillId="0" borderId="13" xfId="0" applyFont="1" applyBorder="1" applyAlignment="1">
      <alignment wrapText="1" readingOrder="1"/>
    </xf>
    <xf numFmtId="0" fontId="1" fillId="0" borderId="14" xfId="0" applyFont="1" applyBorder="1" applyAlignment="1">
      <alignment wrapText="1" readingOrder="1"/>
    </xf>
    <xf numFmtId="0" fontId="1" fillId="0" borderId="12" xfId="0" applyFont="1" applyBorder="1" applyAlignment="1">
      <alignment horizontal="center" vertical="center" wrapText="1" readingOrder="1"/>
    </xf>
    <xf numFmtId="22" fontId="1" fillId="0" borderId="11" xfId="0" applyNumberFormat="1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 readingOrder="1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 readingOrder="1"/>
    </xf>
    <xf numFmtId="0" fontId="0" fillId="4" borderId="0" xfId="0" applyFill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22" fontId="3" fillId="4" borderId="0" xfId="0" applyNumberFormat="1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3238"/>
        <name val="Arial"/>
        <family val="2"/>
        <charset val="16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3238"/>
        <name val="Arial"/>
        <family val="2"/>
        <charset val="162"/>
        <scheme val="none"/>
      </font>
      <numFmt numFmtId="27" formatCode="dd/mm/yyyy\ hh:mm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3238"/>
        <name val="Arial"/>
        <family val="2"/>
        <charset val="16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3238"/>
        <name val="Arial"/>
        <family val="2"/>
        <charset val="16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63238"/>
        <name val="Arial"/>
        <family val="2"/>
        <charset val="162"/>
        <scheme val="none"/>
      </font>
      <numFmt numFmtId="27" formatCode="dd/mm/yyyy\ hh:mm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27" formatCode="dd/mm/yyyy\ hh:mm"/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numFmt numFmtId="27" formatCode="dd/mm/yyyy\ hh:mm"/>
      <alignment horizontal="center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1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I9" totalsRowShown="0" headerRowDxfId="70" dataDxfId="68" headerRowBorderDxfId="69" tableBorderDxfId="67" totalsRowBorderDxfId="66">
  <autoFilter ref="A1:I9"/>
  <tableColumns count="9">
    <tableColumn id="1" name="Round" dataDxfId="65"/>
    <tableColumn id="2" name="Accepted Submission Time" dataDxfId="64"/>
    <tableColumn id="3" name="Evaluation Time" dataDxfId="63"/>
    <tableColumn id="4" name="total_matches" dataDxfId="62"/>
    <tableColumn id="5" name="predicted_matches" dataDxfId="61"/>
    <tableColumn id="6" name="mean_rps" dataDxfId="60"/>
    <tableColumn id="7" name="mean_rps_with_error" dataDxfId="59"/>
    <tableColumn id="8" name="note" dataDxfId="58"/>
    <tableColumn id="9" name="submission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W81" totalsRowShown="0" headerRowDxfId="56" dataDxfId="54" headerRowBorderDxfId="55" tableBorderDxfId="53">
  <autoFilter ref="A1:W81"/>
  <tableColumns count="23">
    <tableColumn id="1" name="Round" dataDxfId="52"/>
    <tableColumn id="2" name="Match Date" dataDxfId="51"/>
    <tableColumn id="3" name="Teams" dataDxfId="50"/>
    <tableColumn id="4" name="MatchId" dataDxfId="49"/>
    <tableColumn id="23" name="Method" dataDxfId="48"/>
    <tableColumn id="5" name="Home" dataDxfId="47"/>
    <tableColumn id="6" name="Tie " dataDxfId="46"/>
    <tableColumn id="7" name="Away" dataDxfId="45"/>
    <tableColumn id="8" name="Home Result" dataDxfId="44"/>
    <tableColumn id="9" name="Away Result" dataDxfId="43"/>
    <tableColumn id="10" name="Column1" dataDxfId="42">
      <calculatedColumnFormula>F2</calculatedColumnFormula>
    </tableColumn>
    <tableColumn id="11" name="Column2" dataDxfId="41">
      <calculatedColumnFormula>SUM(F2:G2)</calculatedColumnFormula>
    </tableColumn>
    <tableColumn id="12" name="Column3" dataDxfId="40">
      <calculatedColumnFormula>SUM(F2:H2)</calculatedColumnFormula>
    </tableColumn>
    <tableColumn id="13" name="h" dataDxfId="39">
      <calculatedColumnFormula>IF(I2&gt;J2,1,0)</calculatedColumnFormula>
    </tableColumn>
    <tableColumn id="14" name="t" dataDxfId="38">
      <calculatedColumnFormula>IF(I2=J2,1,0)</calculatedColumnFormula>
    </tableColumn>
    <tableColumn id="15" name="a" dataDxfId="37">
      <calculatedColumnFormula>IF(I2&lt;J2,1,0)</calculatedColumnFormula>
    </tableColumn>
    <tableColumn id="16" name="h_cum" dataDxfId="36">
      <calculatedColumnFormula>N2</calculatedColumnFormula>
    </tableColumn>
    <tableColumn id="17" name="t_cum" dataDxfId="35">
      <calculatedColumnFormula>SUM(N2:O2)</calculatedColumnFormula>
    </tableColumn>
    <tableColumn id="18" name="a_cum" dataDxfId="34">
      <calculatedColumnFormula>SUM(N2:P2)</calculatedColumnFormula>
    </tableColumn>
    <tableColumn id="19" name="Column4" dataDxfId="33">
      <calculatedColumnFormula>POWER(Q2-K2,2)</calculatedColumnFormula>
    </tableColumn>
    <tableColumn id="20" name="Column5" dataDxfId="32">
      <calculatedColumnFormula>POWER(R2-L2,2)</calculatedColumnFormula>
    </tableColumn>
    <tableColumn id="21" name="Column6" dataDxfId="31">
      <calculatedColumnFormula>POWER(S2-M2,2)</calculatedColumnFormula>
    </tableColumn>
    <tableColumn id="22" name="RPS" dataDxfId="30">
      <calculatedColumnFormula>SUM(T2:V2)/2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V81" totalsRowShown="0" headerRowDxfId="29" dataDxfId="28" headerRowBorderDxfId="26" tableBorderDxfId="27">
  <autoFilter ref="A1:V81"/>
  <tableColumns count="22">
    <tableColumn id="1" name="Round" dataDxfId="25"/>
    <tableColumn id="2" name="Match Date" dataDxfId="24"/>
    <tableColumn id="3" name="Teams" dataDxfId="23"/>
    <tableColumn id="4" name="MatchId" dataDxfId="22"/>
    <tableColumn id="5" name="Home" dataDxfId="21"/>
    <tableColumn id="6" name="Tie " dataDxfId="20"/>
    <tableColumn id="7" name="Away" dataDxfId="19"/>
    <tableColumn id="8" name="Home Result" dataDxfId="18"/>
    <tableColumn id="9" name="Away Result" dataDxfId="17"/>
    <tableColumn id="10" name="Column1" dataDxfId="16">
      <calculatedColumnFormula>E2</calculatedColumnFormula>
    </tableColumn>
    <tableColumn id="11" name="Column2" dataDxfId="15">
      <calculatedColumnFormula>SUM(E2:F2)</calculatedColumnFormula>
    </tableColumn>
    <tableColumn id="12" name="Column3" dataDxfId="14">
      <calculatedColumnFormula>SUM(E2:G2)</calculatedColumnFormula>
    </tableColumn>
    <tableColumn id="13" name="h" dataDxfId="13">
      <calculatedColumnFormula>IF(H2&gt;I2,1,0)</calculatedColumnFormula>
    </tableColumn>
    <tableColumn id="14" name="t" dataDxfId="12">
      <calculatedColumnFormula>IF(H2=I2,1,0)</calculatedColumnFormula>
    </tableColumn>
    <tableColumn id="15" name="a" dataDxfId="11">
      <calculatedColumnFormula>IF(H2&lt;I2,1,0)</calculatedColumnFormula>
    </tableColumn>
    <tableColumn id="16" name="h_cum" dataDxfId="10">
      <calculatedColumnFormula>M2</calculatedColumnFormula>
    </tableColumn>
    <tableColumn id="17" name="t_cum" dataDxfId="9">
      <calculatedColumnFormula>SUM(M2:N2)</calculatedColumnFormula>
    </tableColumn>
    <tableColumn id="18" name="a_cum" dataDxfId="8">
      <calculatedColumnFormula>SUM(M2:O2)</calculatedColumnFormula>
    </tableColumn>
    <tableColumn id="19" name="Column4" dataDxfId="7">
      <calculatedColumnFormula>POWER(P2-J2,2)</calculatedColumnFormula>
    </tableColumn>
    <tableColumn id="20" name="Column5" dataDxfId="6">
      <calculatedColumnFormula>POWER(Q2-K2,2)</calculatedColumnFormula>
    </tableColumn>
    <tableColumn id="21" name="Column6" dataDxfId="5">
      <calculatedColumnFormula>POWER(R2-L2,2)</calculatedColumnFormula>
    </tableColumn>
    <tableColumn id="22" name="RPS" dataDxfId="4">
      <calculatedColumnFormula>SUM(S2:U2)/2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2" sqref="G12"/>
    </sheetView>
  </sheetViews>
  <sheetFormatPr defaultRowHeight="15" x14ac:dyDescent="0.25"/>
  <cols>
    <col min="1" max="1" width="9.28515625" bestFit="1" customWidth="1"/>
    <col min="2" max="2" width="27.7109375" customWidth="1"/>
    <col min="3" max="3" width="17.85546875" customWidth="1"/>
    <col min="4" max="4" width="15.7109375" customWidth="1"/>
    <col min="5" max="5" width="20.28515625" customWidth="1"/>
    <col min="6" max="6" width="12" customWidth="1"/>
    <col min="7" max="7" width="22.28515625" customWidth="1"/>
    <col min="8" max="8" width="9.28515625" bestFit="1" customWidth="1"/>
    <col min="9" max="9" width="36.5703125" bestFit="1" customWidth="1"/>
  </cols>
  <sheetData>
    <row r="1" spans="1:9" x14ac:dyDescent="0.25">
      <c r="A1" s="24" t="s">
        <v>0</v>
      </c>
      <c r="B1" s="25" t="s">
        <v>1</v>
      </c>
      <c r="C1" s="25" t="s">
        <v>2</v>
      </c>
      <c r="D1" s="24" t="s">
        <v>3</v>
      </c>
      <c r="E1" s="25" t="s">
        <v>4</v>
      </c>
      <c r="F1" s="25" t="s">
        <v>5</v>
      </c>
      <c r="G1" s="24" t="s">
        <v>6</v>
      </c>
      <c r="H1" s="25" t="s">
        <v>7</v>
      </c>
      <c r="I1" s="25" t="s">
        <v>8</v>
      </c>
    </row>
    <row r="2" spans="1:9" ht="34.5" customHeight="1" x14ac:dyDescent="0.25">
      <c r="A2" s="26">
        <v>14</v>
      </c>
      <c r="B2" s="27">
        <v>43434.87296296296</v>
      </c>
      <c r="C2" s="27">
        <v>43439.905381944445</v>
      </c>
      <c r="D2" s="28">
        <v>10</v>
      </c>
      <c r="E2" s="28">
        <v>9</v>
      </c>
      <c r="F2" s="28">
        <v>0.17021839999999999</v>
      </c>
      <c r="G2" s="28">
        <v>0.18097479999999999</v>
      </c>
      <c r="H2" s="28" t="s">
        <v>9</v>
      </c>
      <c r="I2" s="28" t="s">
        <v>10</v>
      </c>
    </row>
    <row r="3" spans="1:9" ht="56.25" customHeight="1" x14ac:dyDescent="0.25">
      <c r="A3" s="26">
        <v>15</v>
      </c>
      <c r="B3" s="27">
        <v>43438.704664351855</v>
      </c>
      <c r="C3" s="27">
        <v>43441.424837962964</v>
      </c>
      <c r="D3" s="28">
        <v>10</v>
      </c>
      <c r="E3" s="28">
        <v>10</v>
      </c>
      <c r="F3" s="28">
        <v>0.1539333</v>
      </c>
      <c r="G3" s="28">
        <v>0.1539333</v>
      </c>
      <c r="H3" s="28" t="s">
        <v>9</v>
      </c>
      <c r="I3" s="29" t="s">
        <v>15</v>
      </c>
    </row>
    <row r="4" spans="1:9" ht="45.75" customHeight="1" x14ac:dyDescent="0.25">
      <c r="A4" s="26">
        <v>16</v>
      </c>
      <c r="B4" s="27">
        <v>43442.51222222222</v>
      </c>
      <c r="C4" s="27">
        <v>43446.320925925924</v>
      </c>
      <c r="D4" s="28">
        <v>10</v>
      </c>
      <c r="E4" s="28">
        <v>10</v>
      </c>
      <c r="F4" s="28">
        <v>0.20352600000000001</v>
      </c>
      <c r="G4" s="28">
        <v>0.20352600000000001</v>
      </c>
      <c r="H4" s="28" t="s">
        <v>9</v>
      </c>
      <c r="I4" s="28" t="s">
        <v>11</v>
      </c>
    </row>
    <row r="5" spans="1:9" ht="42.75" customHeight="1" x14ac:dyDescent="0.25">
      <c r="A5" s="26">
        <v>17</v>
      </c>
      <c r="B5" s="27">
        <v>43449.569687499999</v>
      </c>
      <c r="C5" s="27">
        <v>43451.525625000002</v>
      </c>
      <c r="D5" s="28">
        <v>10</v>
      </c>
      <c r="E5" s="28">
        <v>10</v>
      </c>
      <c r="F5" s="28">
        <v>0.18588009999999999</v>
      </c>
      <c r="G5" s="28">
        <v>0.18588009999999999</v>
      </c>
      <c r="H5" s="28" t="s">
        <v>9</v>
      </c>
      <c r="I5" s="28" t="s">
        <v>12</v>
      </c>
    </row>
    <row r="6" spans="1:9" ht="39.75" customHeight="1" x14ac:dyDescent="0.25">
      <c r="A6" s="26">
        <v>18</v>
      </c>
      <c r="B6" s="27">
        <v>43455.790567129632</v>
      </c>
      <c r="C6" s="27">
        <v>43458.916712962964</v>
      </c>
      <c r="D6" s="28">
        <v>10</v>
      </c>
      <c r="E6" s="28">
        <v>10</v>
      </c>
      <c r="F6" s="28">
        <v>0.28538079999999999</v>
      </c>
      <c r="G6" s="28">
        <v>0.28538079999999999</v>
      </c>
      <c r="H6" s="28" t="s">
        <v>9</v>
      </c>
      <c r="I6" s="28" t="s">
        <v>16</v>
      </c>
    </row>
    <row r="7" spans="1:9" ht="39.75" customHeight="1" x14ac:dyDescent="0.25">
      <c r="A7" s="26">
        <v>19</v>
      </c>
      <c r="B7" s="27">
        <v>43460.577372685184</v>
      </c>
      <c r="C7" s="27">
        <v>43469.316145833334</v>
      </c>
      <c r="D7" s="28">
        <v>10</v>
      </c>
      <c r="E7" s="28">
        <v>10</v>
      </c>
      <c r="F7" s="28">
        <v>0.1963741</v>
      </c>
      <c r="G7" s="28">
        <v>0.1963741</v>
      </c>
      <c r="H7" s="28" t="s">
        <v>9</v>
      </c>
      <c r="I7" s="28" t="s">
        <v>13</v>
      </c>
    </row>
    <row r="8" spans="1:9" ht="39" customHeight="1" x14ac:dyDescent="0.25">
      <c r="A8" s="26">
        <v>20</v>
      </c>
      <c r="B8" s="27">
        <v>43463.541122685187</v>
      </c>
      <c r="C8" s="27">
        <v>43469.316666666666</v>
      </c>
      <c r="D8" s="28">
        <v>10</v>
      </c>
      <c r="E8" s="28">
        <v>10</v>
      </c>
      <c r="F8" s="28">
        <v>0.24674009999999999</v>
      </c>
      <c r="G8" s="28">
        <v>0.24674009999999999</v>
      </c>
      <c r="H8" s="28" t="s">
        <v>9</v>
      </c>
      <c r="I8" s="28" t="s">
        <v>14</v>
      </c>
    </row>
    <row r="9" spans="1:9" ht="26.25" customHeight="1" x14ac:dyDescent="0.25">
      <c r="A9" s="30">
        <v>21</v>
      </c>
      <c r="B9" s="31" t="s">
        <v>255</v>
      </c>
      <c r="C9" s="31" t="s">
        <v>255</v>
      </c>
      <c r="D9" s="31">
        <v>10</v>
      </c>
      <c r="E9" s="31">
        <v>10</v>
      </c>
      <c r="F9" s="31">
        <v>0.20301</v>
      </c>
      <c r="G9" s="31">
        <v>0.20301</v>
      </c>
      <c r="H9" s="32" t="s">
        <v>9</v>
      </c>
      <c r="I9" s="3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7" sqref="C37"/>
    </sheetView>
  </sheetViews>
  <sheetFormatPr defaultRowHeight="15" x14ac:dyDescent="0.25"/>
  <cols>
    <col min="1" max="3" width="9.28515625" bestFit="1" customWidth="1"/>
    <col min="4" max="4" width="14.7109375" bestFit="1" customWidth="1"/>
    <col min="5" max="5" width="12.7109375" bestFit="1" customWidth="1"/>
    <col min="6" max="6" width="20" bestFit="1" customWidth="1"/>
  </cols>
  <sheetData>
    <row r="1" spans="1:6" x14ac:dyDescent="0.25">
      <c r="A1" s="1" t="s">
        <v>17</v>
      </c>
      <c r="B1" s="2" t="s">
        <v>18</v>
      </c>
      <c r="C1" s="2" t="s">
        <v>5</v>
      </c>
      <c r="D1" s="2" t="s">
        <v>19</v>
      </c>
      <c r="E1" s="2" t="s">
        <v>3</v>
      </c>
      <c r="F1" s="9" t="s">
        <v>20</v>
      </c>
    </row>
    <row r="2" spans="1:6" x14ac:dyDescent="0.25">
      <c r="A2" s="3">
        <v>1</v>
      </c>
      <c r="B2" s="4">
        <v>1</v>
      </c>
      <c r="C2" s="4">
        <v>0.1896793</v>
      </c>
      <c r="D2" s="4">
        <v>60</v>
      </c>
      <c r="E2" s="4">
        <v>60</v>
      </c>
      <c r="F2" s="5">
        <v>6</v>
      </c>
    </row>
    <row r="3" spans="1:6" x14ac:dyDescent="0.25">
      <c r="A3" s="3">
        <v>2</v>
      </c>
      <c r="B3" s="4">
        <v>9</v>
      </c>
      <c r="C3" s="4">
        <v>0.20149110000000001</v>
      </c>
      <c r="D3" s="4">
        <v>60</v>
      </c>
      <c r="E3" s="4">
        <v>60</v>
      </c>
      <c r="F3" s="5">
        <v>6</v>
      </c>
    </row>
    <row r="4" spans="1:6" x14ac:dyDescent="0.25">
      <c r="A4" s="3">
        <v>3</v>
      </c>
      <c r="B4" s="4" t="s">
        <v>21</v>
      </c>
      <c r="C4" s="4">
        <v>0.2020189</v>
      </c>
      <c r="D4" s="4">
        <v>70</v>
      </c>
      <c r="E4" s="4">
        <v>70</v>
      </c>
      <c r="F4" s="5">
        <v>7</v>
      </c>
    </row>
    <row r="5" spans="1:6" x14ac:dyDescent="0.25">
      <c r="A5" s="10">
        <v>4</v>
      </c>
      <c r="B5" s="11">
        <v>7</v>
      </c>
      <c r="C5" s="11">
        <v>0.20754420000000001</v>
      </c>
      <c r="D5" s="11">
        <v>69</v>
      </c>
      <c r="E5" s="11">
        <v>70</v>
      </c>
      <c r="F5" s="12">
        <v>7</v>
      </c>
    </row>
    <row r="6" spans="1:6" x14ac:dyDescent="0.25">
      <c r="A6" s="3">
        <v>5</v>
      </c>
      <c r="B6" s="4">
        <v>6</v>
      </c>
      <c r="C6" s="4">
        <v>0.21162259999999999</v>
      </c>
      <c r="D6" s="4">
        <v>60</v>
      </c>
      <c r="E6" s="4">
        <v>60</v>
      </c>
      <c r="F6" s="5">
        <v>6</v>
      </c>
    </row>
    <row r="7" spans="1:6" x14ac:dyDescent="0.25">
      <c r="A7" s="3">
        <v>6</v>
      </c>
      <c r="B7" s="4">
        <v>8</v>
      </c>
      <c r="C7" s="4">
        <v>0.21166950000000001</v>
      </c>
      <c r="D7" s="4">
        <v>50</v>
      </c>
      <c r="E7" s="4">
        <v>50</v>
      </c>
      <c r="F7" s="5">
        <v>5</v>
      </c>
    </row>
    <row r="8" spans="1:6" x14ac:dyDescent="0.25">
      <c r="A8" s="3">
        <v>7</v>
      </c>
      <c r="B8" s="4">
        <v>11</v>
      </c>
      <c r="C8" s="4">
        <v>0.21270439999999999</v>
      </c>
      <c r="D8" s="4">
        <v>40</v>
      </c>
      <c r="E8" s="4">
        <v>60</v>
      </c>
      <c r="F8" s="5">
        <v>6</v>
      </c>
    </row>
    <row r="9" spans="1:6" x14ac:dyDescent="0.25">
      <c r="A9" s="3">
        <v>8</v>
      </c>
      <c r="B9" s="4">
        <v>10</v>
      </c>
      <c r="C9" s="4">
        <v>0.2144161</v>
      </c>
      <c r="D9" s="4">
        <v>40</v>
      </c>
      <c r="E9" s="4">
        <v>40</v>
      </c>
      <c r="F9" s="5">
        <v>4</v>
      </c>
    </row>
    <row r="10" spans="1:6" x14ac:dyDescent="0.25">
      <c r="A10" s="3">
        <v>9</v>
      </c>
      <c r="B10" s="4">
        <v>5</v>
      </c>
      <c r="C10" s="4">
        <v>0.2161641</v>
      </c>
      <c r="D10" s="4">
        <v>70</v>
      </c>
      <c r="E10" s="4">
        <v>70</v>
      </c>
      <c r="F10" s="5">
        <v>7</v>
      </c>
    </row>
    <row r="11" spans="1:6" x14ac:dyDescent="0.25">
      <c r="A11" s="3">
        <v>10</v>
      </c>
      <c r="B11" s="4">
        <v>13</v>
      </c>
      <c r="C11" s="4">
        <v>0.2179721</v>
      </c>
      <c r="D11" s="4">
        <v>60</v>
      </c>
      <c r="E11" s="4">
        <v>60</v>
      </c>
      <c r="F11" s="5">
        <v>6</v>
      </c>
    </row>
    <row r="12" spans="1:6" x14ac:dyDescent="0.25">
      <c r="A12" s="3">
        <v>11</v>
      </c>
      <c r="B12" s="4">
        <v>2</v>
      </c>
      <c r="C12" s="4">
        <v>0.21871669999999999</v>
      </c>
      <c r="D12" s="4">
        <v>50</v>
      </c>
      <c r="E12" s="4">
        <v>50</v>
      </c>
      <c r="F12" s="5">
        <v>5</v>
      </c>
    </row>
    <row r="13" spans="1:6" x14ac:dyDescent="0.25">
      <c r="A13" s="3">
        <v>12</v>
      </c>
      <c r="B13" s="4">
        <v>3</v>
      </c>
      <c r="C13" s="4">
        <v>0.2203029</v>
      </c>
      <c r="D13" s="4">
        <v>40</v>
      </c>
      <c r="E13" s="4">
        <v>50</v>
      </c>
      <c r="F13" s="5">
        <v>5</v>
      </c>
    </row>
    <row r="14" spans="1:6" x14ac:dyDescent="0.25">
      <c r="A14" s="3">
        <v>13</v>
      </c>
      <c r="B14" s="4">
        <v>12</v>
      </c>
      <c r="C14" s="4">
        <v>0.23052700000000001</v>
      </c>
      <c r="D14" s="4">
        <v>59</v>
      </c>
      <c r="E14" s="4">
        <v>60</v>
      </c>
      <c r="F14" s="5">
        <v>6</v>
      </c>
    </row>
    <row r="15" spans="1:6" x14ac:dyDescent="0.25">
      <c r="A15" s="6">
        <v>14</v>
      </c>
      <c r="B15" s="7">
        <v>4</v>
      </c>
      <c r="C15" s="7">
        <v>0.24374609999999999</v>
      </c>
      <c r="D15" s="7">
        <v>70</v>
      </c>
      <c r="E15" s="7">
        <v>70</v>
      </c>
      <c r="F15" s="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R48" sqref="R48"/>
    </sheetView>
  </sheetViews>
  <sheetFormatPr defaultRowHeight="15" x14ac:dyDescent="0.25"/>
  <cols>
    <col min="1" max="1" width="26" customWidth="1"/>
    <col min="2" max="2" width="33.140625" customWidth="1"/>
    <col min="3" max="3" width="12.42578125" customWidth="1"/>
    <col min="8" max="8" width="11.42578125" customWidth="1"/>
    <col min="11" max="11" width="18" customWidth="1"/>
    <col min="12" max="12" width="36" customWidth="1"/>
    <col min="13" max="13" width="12.85546875" customWidth="1"/>
  </cols>
  <sheetData>
    <row r="1" spans="1:19" ht="24" x14ac:dyDescent="0.25">
      <c r="A1" s="45" t="s">
        <v>44</v>
      </c>
      <c r="B1" s="45"/>
      <c r="C1" s="16" t="s">
        <v>45</v>
      </c>
      <c r="D1" s="16" t="s">
        <v>219</v>
      </c>
      <c r="E1" s="16" t="s">
        <v>220</v>
      </c>
      <c r="F1" s="16" t="s">
        <v>221</v>
      </c>
      <c r="G1" s="16" t="s">
        <v>222</v>
      </c>
      <c r="H1" s="16" t="s">
        <v>223</v>
      </c>
      <c r="I1" s="16" t="s">
        <v>224</v>
      </c>
      <c r="K1" s="45" t="s">
        <v>140</v>
      </c>
      <c r="L1" s="45"/>
      <c r="M1" s="16" t="s">
        <v>45</v>
      </c>
      <c r="N1" s="16" t="s">
        <v>219</v>
      </c>
      <c r="O1" s="16" t="s">
        <v>220</v>
      </c>
      <c r="P1" s="16" t="s">
        <v>221</v>
      </c>
      <c r="Q1" s="16" t="s">
        <v>222</v>
      </c>
      <c r="R1" s="16" t="s">
        <v>223</v>
      </c>
      <c r="S1" s="16" t="s">
        <v>224</v>
      </c>
    </row>
    <row r="2" spans="1:19" ht="15.75" thickBot="1" x14ac:dyDescent="0.3">
      <c r="A2" s="15" t="s">
        <v>46</v>
      </c>
      <c r="B2" s="20" t="s">
        <v>47</v>
      </c>
      <c r="C2" s="17" t="s">
        <v>48</v>
      </c>
      <c r="D2">
        <v>0.31193140000000003</v>
      </c>
      <c r="E2">
        <v>0.27368578999999998</v>
      </c>
      <c r="F2">
        <v>0.41438280999999999</v>
      </c>
      <c r="G2">
        <v>2</v>
      </c>
      <c r="H2">
        <v>1</v>
      </c>
      <c r="I2">
        <v>0.32257575576472808</v>
      </c>
      <c r="K2" s="15" t="s">
        <v>141</v>
      </c>
      <c r="L2" s="20" t="s">
        <v>142</v>
      </c>
      <c r="M2" s="17" t="s">
        <v>143</v>
      </c>
      <c r="N2" s="20">
        <v>0.178574761747991</v>
      </c>
      <c r="O2" s="20">
        <v>0.197488854502609</v>
      </c>
      <c r="P2" s="20">
        <v>0.62393638374939997</v>
      </c>
      <c r="Q2">
        <v>0</v>
      </c>
      <c r="R2">
        <v>2</v>
      </c>
      <c r="S2">
        <v>8.6656394500415151E-2</v>
      </c>
    </row>
    <row r="3" spans="1:19" ht="15.75" thickBot="1" x14ac:dyDescent="0.3">
      <c r="A3" s="15" t="s">
        <v>49</v>
      </c>
      <c r="B3" s="20" t="s">
        <v>50</v>
      </c>
      <c r="C3" s="17" t="s">
        <v>51</v>
      </c>
      <c r="D3">
        <v>0.61232262999999998</v>
      </c>
      <c r="E3">
        <v>0.25811793</v>
      </c>
      <c r="F3">
        <v>0.12955943</v>
      </c>
      <c r="G3">
        <v>2</v>
      </c>
      <c r="H3">
        <v>0</v>
      </c>
      <c r="I3">
        <v>8.3539695851615303E-2</v>
      </c>
      <c r="K3" s="15" t="s">
        <v>144</v>
      </c>
      <c r="L3" s="20" t="s">
        <v>145</v>
      </c>
      <c r="M3" s="17" t="s">
        <v>146</v>
      </c>
      <c r="N3" s="20">
        <v>0.81196312720725705</v>
      </c>
      <c r="O3" s="20">
        <v>0.10620205564705699</v>
      </c>
      <c r="P3" s="20">
        <v>8.1834817145685898E-2</v>
      </c>
      <c r="Q3">
        <v>3</v>
      </c>
      <c r="R3">
        <v>1</v>
      </c>
      <c r="S3">
        <v>2.1027401413471026E-2</v>
      </c>
    </row>
    <row r="4" spans="1:19" ht="15.75" thickBot="1" x14ac:dyDescent="0.3">
      <c r="A4" s="15"/>
      <c r="B4" s="20" t="s">
        <v>52</v>
      </c>
      <c r="C4" s="17" t="s">
        <v>53</v>
      </c>
      <c r="D4">
        <v>0.60794923000000001</v>
      </c>
      <c r="E4">
        <v>0.30651188000000001</v>
      </c>
      <c r="F4">
        <v>8.5538890000000006E-2</v>
      </c>
      <c r="G4">
        <v>1</v>
      </c>
      <c r="H4">
        <v>2</v>
      </c>
      <c r="I4">
        <v>0.60292069398001247</v>
      </c>
      <c r="K4" s="15" t="s">
        <v>147</v>
      </c>
      <c r="L4" s="20" t="s">
        <v>148</v>
      </c>
      <c r="M4" s="17" t="s">
        <v>149</v>
      </c>
      <c r="N4" s="20">
        <v>0.465338743839667</v>
      </c>
      <c r="O4" s="20">
        <v>0.29204892045325098</v>
      </c>
      <c r="P4" s="20">
        <v>0.24261233570708099</v>
      </c>
      <c r="Q4">
        <v>2</v>
      </c>
      <c r="R4">
        <v>0</v>
      </c>
      <c r="S4">
        <v>0.17236170213809554</v>
      </c>
    </row>
    <row r="5" spans="1:19" ht="15.75" thickBot="1" x14ac:dyDescent="0.3">
      <c r="A5" s="15"/>
      <c r="B5" s="20" t="s">
        <v>54</v>
      </c>
      <c r="C5" s="17" t="s">
        <v>55</v>
      </c>
      <c r="D5">
        <v>0.50272749000000005</v>
      </c>
      <c r="E5">
        <v>0.29411788999999999</v>
      </c>
      <c r="F5">
        <v>0.20315463</v>
      </c>
      <c r="G5">
        <v>2</v>
      </c>
      <c r="H5">
        <v>0</v>
      </c>
      <c r="I5">
        <v>0.14427587441452228</v>
      </c>
      <c r="K5" s="15"/>
      <c r="L5" s="20" t="s">
        <v>150</v>
      </c>
      <c r="M5" s="17" t="s">
        <v>151</v>
      </c>
      <c r="N5" s="20">
        <v>0.73082147556845001</v>
      </c>
      <c r="O5" s="20">
        <v>0.16301604383406201</v>
      </c>
      <c r="P5" s="20">
        <v>0.10616248059748901</v>
      </c>
      <c r="Q5">
        <v>0</v>
      </c>
      <c r="R5">
        <v>1</v>
      </c>
      <c r="S5">
        <v>0.66652277012184125</v>
      </c>
    </row>
    <row r="6" spans="1:19" ht="15.75" thickBot="1" x14ac:dyDescent="0.3">
      <c r="A6" s="15"/>
      <c r="B6" s="20" t="s">
        <v>56</v>
      </c>
      <c r="C6" s="17" t="s">
        <v>57</v>
      </c>
      <c r="D6">
        <v>0.82440479</v>
      </c>
      <c r="E6">
        <v>0.14632698</v>
      </c>
      <c r="F6">
        <v>2.9268229999999999E-2</v>
      </c>
      <c r="G6">
        <v>3</v>
      </c>
      <c r="H6">
        <v>1</v>
      </c>
      <c r="I6">
        <v>1.5845153531138502E-2</v>
      </c>
      <c r="K6" s="15"/>
      <c r="L6" s="20" t="s">
        <v>152</v>
      </c>
      <c r="M6" s="17" t="s">
        <v>153</v>
      </c>
      <c r="N6" s="20">
        <v>0.377052515607044</v>
      </c>
      <c r="O6" s="20">
        <v>0.254882277321269</v>
      </c>
      <c r="P6" s="20">
        <v>0.36806520707168799</v>
      </c>
      <c r="Q6">
        <v>1</v>
      </c>
      <c r="R6">
        <v>3</v>
      </c>
      <c r="S6">
        <v>0.27075509101947498</v>
      </c>
    </row>
    <row r="7" spans="1:19" ht="15.75" thickBot="1" x14ac:dyDescent="0.3">
      <c r="A7" s="15"/>
      <c r="B7" s="20" t="s">
        <v>58</v>
      </c>
      <c r="C7" s="17" t="s">
        <v>59</v>
      </c>
      <c r="D7">
        <v>0.32170680000000001</v>
      </c>
      <c r="E7">
        <v>0.27124461</v>
      </c>
      <c r="F7">
        <v>0.40704858999999999</v>
      </c>
      <c r="G7">
        <v>0</v>
      </c>
      <c r="H7">
        <v>3</v>
      </c>
      <c r="I7">
        <v>0.22754331989361404</v>
      </c>
      <c r="K7" s="15"/>
      <c r="L7" s="20" t="s">
        <v>154</v>
      </c>
      <c r="M7" s="17" t="s">
        <v>155</v>
      </c>
      <c r="N7" s="20">
        <v>0.82600833494580395</v>
      </c>
      <c r="O7" s="20">
        <v>9.8462334769289006E-2</v>
      </c>
      <c r="P7" s="20">
        <v>7.5529330284907298E-2</v>
      </c>
      <c r="Q7">
        <v>2</v>
      </c>
      <c r="R7">
        <v>3</v>
      </c>
      <c r="S7">
        <v>0.76846789428170603</v>
      </c>
    </row>
    <row r="8" spans="1:19" ht="15.75" thickBot="1" x14ac:dyDescent="0.3">
      <c r="A8" s="15" t="s">
        <v>60</v>
      </c>
      <c r="B8" s="20" t="s">
        <v>61</v>
      </c>
      <c r="C8" s="17" t="s">
        <v>62</v>
      </c>
      <c r="D8">
        <v>0.27605681999999998</v>
      </c>
      <c r="E8">
        <v>0.22898049000000001</v>
      </c>
      <c r="F8">
        <v>0.49496269999999998</v>
      </c>
      <c r="G8">
        <v>2</v>
      </c>
      <c r="H8">
        <v>2</v>
      </c>
      <c r="I8">
        <v>0.16059771618027432</v>
      </c>
      <c r="K8" s="15"/>
      <c r="L8" s="20" t="s">
        <v>156</v>
      </c>
      <c r="M8" s="17" t="s">
        <v>157</v>
      </c>
      <c r="N8" s="20">
        <v>0.46253647850191199</v>
      </c>
      <c r="O8" s="20">
        <v>0.29369044094737201</v>
      </c>
      <c r="P8" s="20">
        <v>0.243773080550716</v>
      </c>
      <c r="Q8">
        <v>0</v>
      </c>
      <c r="R8">
        <v>0</v>
      </c>
      <c r="S8">
        <v>0.13668265437306779</v>
      </c>
    </row>
    <row r="9" spans="1:19" ht="15.75" thickBot="1" x14ac:dyDescent="0.3">
      <c r="A9" s="15" t="s">
        <v>63</v>
      </c>
      <c r="B9" s="20" t="s">
        <v>64</v>
      </c>
      <c r="C9" s="17" t="s">
        <v>65</v>
      </c>
      <c r="D9">
        <v>0.84134346999999998</v>
      </c>
      <c r="E9">
        <v>9.0674149999999995E-2</v>
      </c>
      <c r="F9">
        <v>6.7982379999999995E-2</v>
      </c>
      <c r="G9">
        <v>2</v>
      </c>
      <c r="H9">
        <v>0</v>
      </c>
      <c r="I9">
        <v>1.4896749251052655E-2</v>
      </c>
      <c r="K9" s="15"/>
      <c r="L9" s="20" t="s">
        <v>158</v>
      </c>
      <c r="M9" s="17" t="s">
        <v>159</v>
      </c>
      <c r="N9" s="20">
        <v>0.48573070942513102</v>
      </c>
      <c r="O9" s="20">
        <v>0.29324358793969202</v>
      </c>
      <c r="P9" s="20">
        <v>0.22102570263517701</v>
      </c>
      <c r="Q9">
        <v>0</v>
      </c>
      <c r="R9">
        <v>2</v>
      </c>
      <c r="S9">
        <v>0.42136763901683039</v>
      </c>
    </row>
    <row r="10" spans="1:19" ht="15.75" thickBot="1" x14ac:dyDescent="0.3">
      <c r="A10" s="15" t="s">
        <v>66</v>
      </c>
      <c r="B10" s="20" t="s">
        <v>67</v>
      </c>
      <c r="C10" s="17" t="s">
        <v>68</v>
      </c>
      <c r="D10">
        <v>0.30472928999999999</v>
      </c>
      <c r="E10">
        <v>0.47512286999999997</v>
      </c>
      <c r="F10">
        <v>0.22014784000000001</v>
      </c>
      <c r="G10">
        <v>4</v>
      </c>
      <c r="H10">
        <v>2</v>
      </c>
      <c r="I10">
        <v>0.26593321582028484</v>
      </c>
      <c r="K10" s="15" t="s">
        <v>160</v>
      </c>
      <c r="L10" s="20" t="s">
        <v>161</v>
      </c>
      <c r="M10" s="17" t="s">
        <v>162</v>
      </c>
      <c r="N10" s="20">
        <v>0.15902564161438901</v>
      </c>
      <c r="O10" s="20">
        <v>0.17586915133779399</v>
      </c>
      <c r="P10" s="20">
        <v>0.66510520704781695</v>
      </c>
      <c r="Q10">
        <v>1</v>
      </c>
      <c r="R10">
        <v>5</v>
      </c>
      <c r="S10">
        <v>6.8721838518676803E-2</v>
      </c>
    </row>
    <row r="11" spans="1:19" ht="15.75" thickBot="1" x14ac:dyDescent="0.3">
      <c r="A11" s="15" t="s">
        <v>69</v>
      </c>
      <c r="B11" s="20" t="s">
        <v>70</v>
      </c>
      <c r="C11" s="17" t="s">
        <v>71</v>
      </c>
      <c r="D11">
        <v>0.83328542000000005</v>
      </c>
      <c r="E11">
        <v>9.5770789999999995E-2</v>
      </c>
      <c r="F11">
        <v>7.0943790000000007E-2</v>
      </c>
      <c r="G11">
        <v>1</v>
      </c>
      <c r="H11">
        <v>0</v>
      </c>
      <c r="I11">
        <v>1.6413386262070236E-2</v>
      </c>
      <c r="K11" s="15" t="s">
        <v>163</v>
      </c>
      <c r="L11" s="20" t="s">
        <v>164</v>
      </c>
      <c r="M11" s="17" t="s">
        <v>165</v>
      </c>
      <c r="N11" s="20">
        <v>0.31707197312090202</v>
      </c>
      <c r="O11" s="20">
        <v>0.30095343753613402</v>
      </c>
      <c r="P11" s="20">
        <v>0.38197458934296302</v>
      </c>
      <c r="Q11">
        <v>2</v>
      </c>
      <c r="R11">
        <v>6</v>
      </c>
      <c r="S11">
        <v>0.24124502217828997</v>
      </c>
    </row>
    <row r="12" spans="1:19" ht="15.75" thickBot="1" x14ac:dyDescent="0.3">
      <c r="A12" s="15"/>
      <c r="B12" s="14"/>
      <c r="C12" s="17"/>
      <c r="H12" s="34" t="s">
        <v>243</v>
      </c>
      <c r="I12" s="33">
        <f>AVERAGE(I2:I11)</f>
        <v>0.18545415609493129</v>
      </c>
      <c r="K12" s="15"/>
      <c r="L12" s="14"/>
      <c r="M12" s="17"/>
      <c r="N12" s="20"/>
      <c r="O12" s="20"/>
      <c r="P12" s="20"/>
      <c r="R12" s="34" t="s">
        <v>243</v>
      </c>
      <c r="S12" s="33">
        <f>AVERAGE(S2:S11)</f>
        <v>0.28538084075618692</v>
      </c>
    </row>
    <row r="13" spans="1:19" ht="15.75" thickBot="1" x14ac:dyDescent="0.3">
      <c r="A13" s="45" t="s">
        <v>72</v>
      </c>
      <c r="B13" s="45"/>
      <c r="C13" s="18"/>
      <c r="K13" s="45" t="s">
        <v>166</v>
      </c>
      <c r="L13" s="45"/>
      <c r="M13" s="18"/>
      <c r="N13" s="19"/>
      <c r="O13" s="19"/>
    </row>
    <row r="14" spans="1:19" ht="15.75" thickBot="1" x14ac:dyDescent="0.3">
      <c r="A14" s="15" t="s">
        <v>73</v>
      </c>
      <c r="B14" s="20" t="s">
        <v>74</v>
      </c>
      <c r="C14" s="17" t="s">
        <v>75</v>
      </c>
      <c r="D14">
        <v>0.54756442252366</v>
      </c>
      <c r="E14">
        <v>0.216860859369992</v>
      </c>
      <c r="F14">
        <v>0.235574718106348</v>
      </c>
      <c r="G14">
        <v>2</v>
      </c>
      <c r="H14">
        <v>1</v>
      </c>
      <c r="I14">
        <v>0.13009669978861729</v>
      </c>
      <c r="K14" s="15" t="s">
        <v>167</v>
      </c>
      <c r="L14" s="20" t="s">
        <v>168</v>
      </c>
      <c r="M14" s="17" t="s">
        <v>169</v>
      </c>
      <c r="N14" s="20">
        <v>0.35320975999999998</v>
      </c>
      <c r="O14">
        <v>0.28554898000000001</v>
      </c>
      <c r="P14">
        <v>0.36124126000000001</v>
      </c>
      <c r="Q14">
        <v>1</v>
      </c>
      <c r="R14">
        <v>1</v>
      </c>
      <c r="S14">
        <v>0.1276261912428226</v>
      </c>
    </row>
    <row r="15" spans="1:19" ht="15.75" thickBot="1" x14ac:dyDescent="0.3">
      <c r="A15" s="15"/>
      <c r="B15" s="20" t="s">
        <v>76</v>
      </c>
      <c r="C15" s="17" t="s">
        <v>77</v>
      </c>
      <c r="D15">
        <v>0.44157725644226198</v>
      </c>
      <c r="E15">
        <v>0.21451930819575701</v>
      </c>
      <c r="F15">
        <v>0.34390343536198098</v>
      </c>
      <c r="G15">
        <v>3</v>
      </c>
      <c r="H15">
        <v>1</v>
      </c>
      <c r="I15">
        <v>0.21505276668816176</v>
      </c>
      <c r="K15" s="15" t="s">
        <v>170</v>
      </c>
      <c r="L15" s="20" t="s">
        <v>171</v>
      </c>
      <c r="M15" s="17" t="s">
        <v>172</v>
      </c>
      <c r="N15" s="20">
        <v>0.30072754000000002</v>
      </c>
      <c r="O15">
        <v>0.25585195999999999</v>
      </c>
      <c r="P15">
        <v>0.4434205</v>
      </c>
      <c r="Q15">
        <v>1</v>
      </c>
      <c r="R15">
        <v>5</v>
      </c>
      <c r="S15">
        <v>0.20010889656735081</v>
      </c>
    </row>
    <row r="16" spans="1:19" ht="15.75" thickBot="1" x14ac:dyDescent="0.3">
      <c r="A16" s="15"/>
      <c r="B16" s="20" t="s">
        <v>78</v>
      </c>
      <c r="C16" s="17" t="s">
        <v>79</v>
      </c>
      <c r="D16">
        <v>0.59037090614554499</v>
      </c>
      <c r="E16">
        <v>0.22783240104815</v>
      </c>
      <c r="F16">
        <v>0.18179669280630401</v>
      </c>
      <c r="G16">
        <v>3</v>
      </c>
      <c r="H16">
        <v>1</v>
      </c>
      <c r="I16">
        <v>0.10042301602366598</v>
      </c>
      <c r="K16" s="15"/>
      <c r="L16" s="20" t="s">
        <v>173</v>
      </c>
      <c r="M16" s="17" t="s">
        <v>174</v>
      </c>
      <c r="N16" s="20">
        <v>0.55212744000000002</v>
      </c>
      <c r="O16" s="17">
        <v>0.25104926999999999</v>
      </c>
      <c r="P16">
        <v>0.19682329000000001</v>
      </c>
      <c r="Q16">
        <v>0</v>
      </c>
      <c r="R16">
        <v>0</v>
      </c>
      <c r="S16">
        <v>0.17179205874368886</v>
      </c>
    </row>
    <row r="17" spans="1:19" ht="15.75" thickBot="1" x14ac:dyDescent="0.3">
      <c r="A17" s="15" t="s">
        <v>80</v>
      </c>
      <c r="B17" s="20" t="s">
        <v>81</v>
      </c>
      <c r="C17" s="17" t="s">
        <v>82</v>
      </c>
      <c r="D17">
        <v>0.16250800661648299</v>
      </c>
      <c r="E17">
        <v>0.13677593410452901</v>
      </c>
      <c r="F17">
        <v>0.70071605927898795</v>
      </c>
      <c r="G17">
        <v>1</v>
      </c>
      <c r="H17">
        <v>2</v>
      </c>
      <c r="I17">
        <v>5.7989864693980549E-2</v>
      </c>
      <c r="K17" s="15"/>
      <c r="L17" s="20" t="s">
        <v>175</v>
      </c>
      <c r="M17" s="17" t="s">
        <v>176</v>
      </c>
      <c r="N17" s="20">
        <v>0.10592826</v>
      </c>
      <c r="O17">
        <v>0.11857386</v>
      </c>
      <c r="P17">
        <v>0.77549787999999997</v>
      </c>
      <c r="Q17">
        <v>2</v>
      </c>
      <c r="R17">
        <v>1</v>
      </c>
      <c r="S17">
        <v>0.70038061907556104</v>
      </c>
    </row>
    <row r="18" spans="1:19" ht="15.75" thickBot="1" x14ac:dyDescent="0.3">
      <c r="A18" s="15" t="s">
        <v>83</v>
      </c>
      <c r="B18" s="20" t="s">
        <v>84</v>
      </c>
      <c r="C18" s="17" t="s">
        <v>85</v>
      </c>
      <c r="D18">
        <v>0.16110665507528499</v>
      </c>
      <c r="E18">
        <v>0.151602047164556</v>
      </c>
      <c r="F18">
        <v>0.68729129776015996</v>
      </c>
      <c r="G18">
        <v>1</v>
      </c>
      <c r="H18">
        <v>3</v>
      </c>
      <c r="I18">
        <v>6.1871043383036187E-2</v>
      </c>
      <c r="K18" s="15"/>
      <c r="L18" s="20" t="s">
        <v>177</v>
      </c>
      <c r="M18" s="17" t="s">
        <v>178</v>
      </c>
      <c r="N18" s="20">
        <v>0.87301127999999995</v>
      </c>
      <c r="O18">
        <v>7.5718199999999999E-2</v>
      </c>
      <c r="P18">
        <v>5.127052E-2</v>
      </c>
      <c r="Q18">
        <v>4</v>
      </c>
      <c r="R18">
        <v>0</v>
      </c>
      <c r="S18">
        <v>9.3774006141544124E-3</v>
      </c>
    </row>
    <row r="19" spans="1:19" ht="15.75" thickBot="1" x14ac:dyDescent="0.3">
      <c r="A19" s="15"/>
      <c r="B19" s="20" t="s">
        <v>86</v>
      </c>
      <c r="C19" s="17" t="s">
        <v>87</v>
      </c>
      <c r="D19">
        <v>0.56322567751279995</v>
      </c>
      <c r="E19">
        <v>0.23905415943941699</v>
      </c>
      <c r="F19">
        <v>0.197720163047783</v>
      </c>
      <c r="G19">
        <v>1</v>
      </c>
      <c r="H19">
        <v>1</v>
      </c>
      <c r="I19">
        <v>0.17815821334269721</v>
      </c>
      <c r="K19" s="15"/>
      <c r="L19" s="20" t="s">
        <v>179</v>
      </c>
      <c r="M19" s="17" t="s">
        <v>180</v>
      </c>
      <c r="N19" s="20">
        <v>0.76954444</v>
      </c>
      <c r="O19">
        <v>0.13619121000000001</v>
      </c>
      <c r="P19">
        <v>9.4264349999999997E-2</v>
      </c>
      <c r="Q19">
        <v>3</v>
      </c>
      <c r="R19">
        <v>1</v>
      </c>
      <c r="S19">
        <v>3.0997766407918053E-2</v>
      </c>
    </row>
    <row r="20" spans="1:19" ht="15.75" thickBot="1" x14ac:dyDescent="0.3">
      <c r="A20" s="15"/>
      <c r="B20" s="20" t="s">
        <v>88</v>
      </c>
      <c r="C20" s="17" t="s">
        <v>89</v>
      </c>
      <c r="D20">
        <v>0.31999732445245399</v>
      </c>
      <c r="E20">
        <v>0.32878720466524203</v>
      </c>
      <c r="F20">
        <v>0.35121547088230398</v>
      </c>
      <c r="G20">
        <v>1</v>
      </c>
      <c r="H20">
        <v>1</v>
      </c>
      <c r="I20">
        <v>0.11287529732190381</v>
      </c>
      <c r="K20" s="15"/>
      <c r="L20" s="20" t="s">
        <v>181</v>
      </c>
      <c r="M20" s="17" t="s">
        <v>182</v>
      </c>
      <c r="N20" s="20">
        <v>0.66329026999999996</v>
      </c>
      <c r="O20">
        <v>0.19640181000000001</v>
      </c>
      <c r="P20">
        <v>0.14030792</v>
      </c>
      <c r="Q20">
        <v>5</v>
      </c>
      <c r="R20">
        <v>0</v>
      </c>
      <c r="S20">
        <v>6.6529877345699664E-2</v>
      </c>
    </row>
    <row r="21" spans="1:19" ht="15.75" thickBot="1" x14ac:dyDescent="0.3">
      <c r="A21" s="15"/>
      <c r="B21" s="20" t="s">
        <v>90</v>
      </c>
      <c r="C21" s="17" t="s">
        <v>91</v>
      </c>
      <c r="D21">
        <v>0.18894381186259299</v>
      </c>
      <c r="E21">
        <v>0.22553012848443299</v>
      </c>
      <c r="F21">
        <v>0.585526059652974</v>
      </c>
      <c r="G21">
        <v>2</v>
      </c>
      <c r="H21">
        <v>1</v>
      </c>
      <c r="I21">
        <v>0.50032645342435944</v>
      </c>
      <c r="K21" s="15" t="s">
        <v>183</v>
      </c>
      <c r="L21" s="20" t="s">
        <v>184</v>
      </c>
      <c r="M21" s="17" t="s">
        <v>185</v>
      </c>
      <c r="N21" s="20">
        <v>0.23984889000000001</v>
      </c>
      <c r="O21">
        <v>0.23127744</v>
      </c>
      <c r="P21">
        <v>0.52887366999999996</v>
      </c>
      <c r="Q21">
        <v>1</v>
      </c>
      <c r="R21">
        <v>1</v>
      </c>
      <c r="S21">
        <v>0.16861742442675048</v>
      </c>
    </row>
    <row r="22" spans="1:19" ht="15.75" thickBot="1" x14ac:dyDescent="0.3">
      <c r="A22" s="15" t="s">
        <v>92</v>
      </c>
      <c r="B22" s="20" t="s">
        <v>93</v>
      </c>
      <c r="C22" s="17" t="s">
        <v>94</v>
      </c>
      <c r="D22">
        <v>0.30957379035541499</v>
      </c>
      <c r="E22">
        <v>0.34368111943610702</v>
      </c>
      <c r="F22">
        <v>0.34674509020847799</v>
      </c>
      <c r="G22">
        <v>2</v>
      </c>
      <c r="H22">
        <v>2</v>
      </c>
      <c r="I22">
        <v>0.10803404462935198</v>
      </c>
      <c r="K22" s="15" t="s">
        <v>186</v>
      </c>
      <c r="L22" s="20" t="s">
        <v>187</v>
      </c>
      <c r="M22" s="17" t="s">
        <v>188</v>
      </c>
      <c r="N22" s="20">
        <v>0.24755927999999999</v>
      </c>
      <c r="O22" s="17">
        <v>0.23917536</v>
      </c>
      <c r="P22">
        <v>0.51326536</v>
      </c>
      <c r="Q22">
        <v>1</v>
      </c>
      <c r="R22">
        <v>2</v>
      </c>
      <c r="S22">
        <v>0.149098103445024</v>
      </c>
    </row>
    <row r="23" spans="1:19" ht="15.75" thickBot="1" x14ac:dyDescent="0.3">
      <c r="A23" s="15"/>
      <c r="B23" s="20" t="s">
        <v>95</v>
      </c>
      <c r="C23" s="17" t="s">
        <v>96</v>
      </c>
      <c r="D23">
        <v>0.63874312913698905</v>
      </c>
      <c r="E23">
        <v>0.22522725794388601</v>
      </c>
      <c r="F23">
        <v>0.13602961291912499</v>
      </c>
      <c r="G23">
        <v>3</v>
      </c>
      <c r="H23">
        <v>1</v>
      </c>
      <c r="I23">
        <v>7.4505291168330573E-2</v>
      </c>
      <c r="K23" s="15" t="s">
        <v>189</v>
      </c>
      <c r="L23" s="20" t="s">
        <v>190</v>
      </c>
      <c r="M23" s="17" t="s">
        <v>191</v>
      </c>
      <c r="N23" s="20">
        <v>0.40967650999999999</v>
      </c>
      <c r="O23">
        <v>0.30487975</v>
      </c>
      <c r="P23">
        <v>0.28544374</v>
      </c>
      <c r="Q23">
        <v>1</v>
      </c>
      <c r="R23">
        <v>2</v>
      </c>
      <c r="S23">
        <v>0.33921274577548383</v>
      </c>
    </row>
    <row r="24" spans="1:19" ht="15.75" thickBot="1" x14ac:dyDescent="0.3">
      <c r="A24" s="22"/>
      <c r="B24" s="23"/>
      <c r="C24" s="17"/>
      <c r="H24" s="34" t="s">
        <v>243</v>
      </c>
      <c r="I24" s="33">
        <f>AVERAGE(I14:I23)</f>
        <v>0.15393326904641047</v>
      </c>
      <c r="K24" s="22"/>
      <c r="L24" s="23"/>
      <c r="M24" s="17"/>
      <c r="N24" s="20"/>
      <c r="R24" s="34" t="s">
        <v>243</v>
      </c>
      <c r="S24" s="33">
        <f>AVERAGE(S14:S23)</f>
        <v>0.19637410836444538</v>
      </c>
    </row>
    <row r="25" spans="1:19" ht="15.75" thickBot="1" x14ac:dyDescent="0.3">
      <c r="A25" s="45" t="s">
        <v>97</v>
      </c>
      <c r="B25" s="45"/>
      <c r="C25" s="18"/>
      <c r="K25" s="45" t="s">
        <v>192</v>
      </c>
      <c r="L25" s="45"/>
      <c r="M25" s="17"/>
      <c r="N25" s="19"/>
      <c r="O25" s="19"/>
    </row>
    <row r="26" spans="1:19" ht="15.75" thickBot="1" x14ac:dyDescent="0.3">
      <c r="A26" s="15" t="s">
        <v>98</v>
      </c>
      <c r="B26" s="20" t="s">
        <v>99</v>
      </c>
      <c r="C26" s="17" t="s">
        <v>225</v>
      </c>
      <c r="D26">
        <v>0.228976938743116</v>
      </c>
      <c r="E26">
        <v>0.17860915658589399</v>
      </c>
      <c r="F26">
        <v>0.59241390467098998</v>
      </c>
      <c r="G26">
        <v>0</v>
      </c>
      <c r="H26">
        <v>4</v>
      </c>
      <c r="I26">
        <v>0.10927843179085878</v>
      </c>
      <c r="K26" s="15" t="s">
        <v>193</v>
      </c>
      <c r="L26" s="20" t="s">
        <v>194</v>
      </c>
      <c r="M26" s="17" t="s">
        <v>195</v>
      </c>
      <c r="N26">
        <v>0.28133740000000002</v>
      </c>
      <c r="O26">
        <v>0.27657890000000002</v>
      </c>
      <c r="P26">
        <v>0.44208380000000003</v>
      </c>
      <c r="Q26">
        <v>1</v>
      </c>
      <c r="R26">
        <v>0</v>
      </c>
      <c r="S26">
        <v>0.35595696522222997</v>
      </c>
    </row>
    <row r="27" spans="1:19" ht="15.75" thickBot="1" x14ac:dyDescent="0.3">
      <c r="A27" s="15" t="s">
        <v>100</v>
      </c>
      <c r="B27" s="20" t="s">
        <v>101</v>
      </c>
      <c r="C27" s="17" t="s">
        <v>230</v>
      </c>
      <c r="D27">
        <v>0.68143684544082594</v>
      </c>
      <c r="E27">
        <v>0.1854267488703</v>
      </c>
      <c r="F27">
        <v>0.133136405688875</v>
      </c>
      <c r="G27">
        <v>1</v>
      </c>
      <c r="H27">
        <v>0</v>
      </c>
      <c r="I27">
        <v>5.9603892981222338E-2</v>
      </c>
      <c r="K27" s="15"/>
      <c r="L27" s="20" t="s">
        <v>196</v>
      </c>
      <c r="M27" s="17" t="s">
        <v>197</v>
      </c>
      <c r="N27">
        <v>0.5871265</v>
      </c>
      <c r="O27">
        <v>0.19632569999999999</v>
      </c>
      <c r="P27">
        <v>0.21654780000000001</v>
      </c>
      <c r="Q27">
        <v>1</v>
      </c>
      <c r="R27">
        <v>0</v>
      </c>
      <c r="S27">
        <v>0.10867873834354502</v>
      </c>
    </row>
    <row r="28" spans="1:19" ht="15.75" thickBot="1" x14ac:dyDescent="0.3">
      <c r="A28" s="15"/>
      <c r="B28" s="20" t="s">
        <v>102</v>
      </c>
      <c r="C28" s="17" t="s">
        <v>233</v>
      </c>
      <c r="D28">
        <v>0.343396486672157</v>
      </c>
      <c r="E28">
        <v>0.26568023226076598</v>
      </c>
      <c r="F28">
        <v>0.39092328106707702</v>
      </c>
      <c r="G28">
        <v>1</v>
      </c>
      <c r="H28">
        <v>0</v>
      </c>
      <c r="I28">
        <v>0.29197459269735787</v>
      </c>
      <c r="K28" s="15"/>
      <c r="L28" s="20" t="s">
        <v>198</v>
      </c>
      <c r="M28" s="17" t="s">
        <v>199</v>
      </c>
      <c r="N28">
        <v>0.65281400000000001</v>
      </c>
      <c r="O28">
        <v>0.18299199999999999</v>
      </c>
      <c r="P28">
        <v>0.16419400000000001</v>
      </c>
      <c r="Q28">
        <v>0</v>
      </c>
      <c r="R28">
        <v>1</v>
      </c>
      <c r="S28">
        <v>0.562368894116</v>
      </c>
    </row>
    <row r="29" spans="1:19" ht="15.75" thickBot="1" x14ac:dyDescent="0.3">
      <c r="A29" s="15"/>
      <c r="B29" s="20" t="s">
        <v>103</v>
      </c>
      <c r="C29" s="17" t="s">
        <v>234</v>
      </c>
      <c r="D29">
        <v>0.38020483916217002</v>
      </c>
      <c r="E29">
        <v>0.30807323013922</v>
      </c>
      <c r="F29">
        <v>0.31172193069860998</v>
      </c>
      <c r="G29">
        <v>1</v>
      </c>
      <c r="H29">
        <v>0</v>
      </c>
      <c r="I29">
        <v>0.24065830173823033</v>
      </c>
      <c r="K29" s="15"/>
      <c r="L29" s="20" t="s">
        <v>200</v>
      </c>
      <c r="M29" s="17" t="s">
        <v>201</v>
      </c>
      <c r="N29">
        <v>0.68808550000000002</v>
      </c>
      <c r="O29">
        <v>0.17534820000000001</v>
      </c>
      <c r="P29">
        <v>0.1365663</v>
      </c>
      <c r="Q29">
        <v>1</v>
      </c>
      <c r="R29">
        <v>3</v>
      </c>
      <c r="S29">
        <v>0.60948970480297004</v>
      </c>
    </row>
    <row r="30" spans="1:19" ht="15.75" thickBot="1" x14ac:dyDescent="0.3">
      <c r="A30" s="15"/>
      <c r="B30" s="20" t="s">
        <v>104</v>
      </c>
      <c r="C30" s="17" t="s">
        <v>227</v>
      </c>
      <c r="D30">
        <v>0.71725036532798403</v>
      </c>
      <c r="E30">
        <v>0.15608248940406999</v>
      </c>
      <c r="F30">
        <v>0.12666714526794501</v>
      </c>
      <c r="G30">
        <v>4</v>
      </c>
      <c r="H30">
        <v>1</v>
      </c>
      <c r="I30">
        <v>4.7995960798744713E-2</v>
      </c>
      <c r="K30" s="15"/>
      <c r="L30" s="20" t="s">
        <v>202</v>
      </c>
      <c r="M30" s="17" t="s">
        <v>203</v>
      </c>
      <c r="N30">
        <v>0.52280360000000003</v>
      </c>
      <c r="O30">
        <v>0.26552300000000001</v>
      </c>
      <c r="P30">
        <v>0.21167340000000001</v>
      </c>
      <c r="Q30">
        <v>1</v>
      </c>
      <c r="R30">
        <v>1</v>
      </c>
      <c r="S30">
        <v>0.15906461622026002</v>
      </c>
    </row>
    <row r="31" spans="1:19" ht="15.75" thickBot="1" x14ac:dyDescent="0.3">
      <c r="A31" s="15"/>
      <c r="B31" s="20" t="s">
        <v>105</v>
      </c>
      <c r="C31" s="17" t="s">
        <v>226</v>
      </c>
      <c r="D31">
        <v>0.40816375355010498</v>
      </c>
      <c r="E31">
        <v>0.31838046298760198</v>
      </c>
      <c r="F31">
        <v>0.27345578346229299</v>
      </c>
      <c r="G31">
        <v>3</v>
      </c>
      <c r="H31">
        <v>2</v>
      </c>
      <c r="I31">
        <v>0.21252410406043865</v>
      </c>
      <c r="K31" s="15" t="s">
        <v>204</v>
      </c>
      <c r="L31" s="20" t="s">
        <v>205</v>
      </c>
      <c r="M31" s="17" t="s">
        <v>206</v>
      </c>
      <c r="N31">
        <v>0.65397479999999997</v>
      </c>
      <c r="O31">
        <v>0.1825031</v>
      </c>
      <c r="P31">
        <v>0.1635221</v>
      </c>
      <c r="Q31">
        <v>5</v>
      </c>
      <c r="R31">
        <v>1</v>
      </c>
      <c r="S31">
        <v>7.3236458111725009E-2</v>
      </c>
    </row>
    <row r="32" spans="1:19" ht="15.75" thickBot="1" x14ac:dyDescent="0.3">
      <c r="A32" s="15" t="s">
        <v>106</v>
      </c>
      <c r="B32" s="20" t="s">
        <v>107</v>
      </c>
      <c r="C32" s="17" t="s">
        <v>229</v>
      </c>
      <c r="D32">
        <v>0.24804709918627499</v>
      </c>
      <c r="E32">
        <v>0.193484476744365</v>
      </c>
      <c r="F32">
        <v>0.55846842406936004</v>
      </c>
      <c r="G32">
        <v>2</v>
      </c>
      <c r="H32">
        <v>0</v>
      </c>
      <c r="I32">
        <v>0.43866007286234521</v>
      </c>
      <c r="K32" s="15" t="s">
        <v>207</v>
      </c>
      <c r="L32" s="20" t="s">
        <v>208</v>
      </c>
      <c r="M32" s="17" t="s">
        <v>209</v>
      </c>
      <c r="N32">
        <v>0.2211129</v>
      </c>
      <c r="O32">
        <v>0.27481460000000002</v>
      </c>
      <c r="P32">
        <v>0.50407250000000003</v>
      </c>
      <c r="Q32">
        <v>0</v>
      </c>
      <c r="R32">
        <v>1</v>
      </c>
      <c r="S32">
        <v>0.14741749990133002</v>
      </c>
    </row>
    <row r="33" spans="1:19" ht="15.75" thickBot="1" x14ac:dyDescent="0.3">
      <c r="A33" s="15" t="s">
        <v>108</v>
      </c>
      <c r="B33" s="20" t="s">
        <v>109</v>
      </c>
      <c r="C33" s="17" t="s">
        <v>231</v>
      </c>
      <c r="D33">
        <v>0.18628122695534399</v>
      </c>
      <c r="E33">
        <v>0.14530516923193701</v>
      </c>
      <c r="F33">
        <v>0.66841360381271897</v>
      </c>
      <c r="G33">
        <v>0</v>
      </c>
      <c r="H33">
        <v>2</v>
      </c>
      <c r="I33">
        <v>7.2325116826228442E-2</v>
      </c>
      <c r="K33" s="15" t="s">
        <v>210</v>
      </c>
      <c r="L33" s="20" t="s">
        <v>211</v>
      </c>
      <c r="M33" s="17" t="s">
        <v>212</v>
      </c>
      <c r="N33">
        <v>0.28755779999999997</v>
      </c>
      <c r="O33">
        <v>0.25118839999999998</v>
      </c>
      <c r="P33">
        <v>0.46125379999999999</v>
      </c>
      <c r="Q33">
        <v>2</v>
      </c>
      <c r="R33">
        <v>0</v>
      </c>
      <c r="S33">
        <v>0.36016447817764008</v>
      </c>
    </row>
    <row r="34" spans="1:19" ht="15.75" thickBot="1" x14ac:dyDescent="0.3">
      <c r="A34" s="15" t="s">
        <v>110</v>
      </c>
      <c r="B34" s="20" t="s">
        <v>111</v>
      </c>
      <c r="C34" s="17" t="s">
        <v>232</v>
      </c>
      <c r="D34">
        <v>0.43890447658109799</v>
      </c>
      <c r="E34">
        <v>0.31326882405191098</v>
      </c>
      <c r="F34">
        <v>0.247826699366991</v>
      </c>
      <c r="G34">
        <v>1</v>
      </c>
      <c r="H34">
        <v>2</v>
      </c>
      <c r="I34">
        <v>0.37920090687404123</v>
      </c>
      <c r="K34" s="15"/>
      <c r="L34" s="20" t="s">
        <v>213</v>
      </c>
      <c r="M34" s="17" t="s">
        <v>214</v>
      </c>
      <c r="N34">
        <v>0.14727270000000001</v>
      </c>
      <c r="O34">
        <v>0.12541730000000001</v>
      </c>
      <c r="P34">
        <v>0.72731000000000001</v>
      </c>
      <c r="Q34">
        <v>1</v>
      </c>
      <c r="R34">
        <v>3</v>
      </c>
      <c r="S34">
        <v>4.8024542132644996E-2</v>
      </c>
    </row>
    <row r="35" spans="1:19" ht="15.75" thickBot="1" x14ac:dyDescent="0.3">
      <c r="A35" s="15" t="s">
        <v>112</v>
      </c>
      <c r="B35" s="20" t="s">
        <v>113</v>
      </c>
      <c r="C35" s="17" t="s">
        <v>228</v>
      </c>
      <c r="D35">
        <v>0.57887948256510502</v>
      </c>
      <c r="E35">
        <v>0.24512253634161499</v>
      </c>
      <c r="F35">
        <v>0.17599798109327999</v>
      </c>
      <c r="G35">
        <v>2</v>
      </c>
      <c r="H35">
        <v>2</v>
      </c>
      <c r="I35">
        <v>0.18303837234187711</v>
      </c>
      <c r="K35" s="15" t="s">
        <v>215</v>
      </c>
      <c r="L35" s="20" t="s">
        <v>216</v>
      </c>
      <c r="M35" s="21" t="s">
        <v>217</v>
      </c>
      <c r="N35">
        <v>0.7299831</v>
      </c>
      <c r="O35">
        <v>0.15561030000000001</v>
      </c>
      <c r="P35">
        <v>0.1144066</v>
      </c>
      <c r="Q35">
        <v>4</v>
      </c>
      <c r="R35">
        <v>1</v>
      </c>
      <c r="S35">
        <v>4.2998998204584998E-2</v>
      </c>
    </row>
    <row r="36" spans="1:19" ht="15.75" thickBot="1" x14ac:dyDescent="0.3">
      <c r="A36" s="22"/>
      <c r="B36" s="23"/>
      <c r="C36" s="17"/>
      <c r="H36" s="34" t="s">
        <v>243</v>
      </c>
      <c r="I36" s="33">
        <f>AVERAGE(I26:I35)</f>
        <v>0.20352597529713448</v>
      </c>
      <c r="K36" s="22"/>
      <c r="L36" s="23"/>
      <c r="M36" s="21"/>
      <c r="R36" s="34" t="s">
        <v>243</v>
      </c>
      <c r="S36" s="33">
        <f>AVERAGE(S26:S35)</f>
        <v>0.24674008952329302</v>
      </c>
    </row>
    <row r="37" spans="1:19" ht="15.75" thickBot="1" x14ac:dyDescent="0.3">
      <c r="A37" s="45" t="s">
        <v>114</v>
      </c>
      <c r="B37" s="45"/>
      <c r="C37" s="18"/>
      <c r="K37" s="45" t="s">
        <v>218</v>
      </c>
      <c r="L37" s="45"/>
      <c r="M37" s="17"/>
      <c r="N37" s="19"/>
      <c r="O37" s="19"/>
    </row>
    <row r="38" spans="1:19" ht="15.75" thickBot="1" x14ac:dyDescent="0.3">
      <c r="A38" s="15" t="s">
        <v>115</v>
      </c>
      <c r="B38" s="20" t="s">
        <v>116</v>
      </c>
      <c r="C38" s="17" t="s">
        <v>117</v>
      </c>
      <c r="D38">
        <v>0.76031700000000002</v>
      </c>
      <c r="E38">
        <v>0.13890279999999999</v>
      </c>
      <c r="F38">
        <v>0.10078015999999999</v>
      </c>
      <c r="G38">
        <v>3</v>
      </c>
      <c r="H38">
        <v>1</v>
      </c>
      <c r="I38">
        <v>3.3802294600520789E-2</v>
      </c>
      <c r="K38" s="13">
        <v>43466.5625</v>
      </c>
      <c r="L38" s="20" t="s">
        <v>24</v>
      </c>
      <c r="M38" s="17" t="s">
        <v>25</v>
      </c>
      <c r="N38">
        <v>0.43169950000000001</v>
      </c>
      <c r="O38">
        <v>0.30858029999999997</v>
      </c>
      <c r="P38">
        <v>0.25972020000000001</v>
      </c>
      <c r="Q38">
        <v>0</v>
      </c>
      <c r="R38">
        <v>1</v>
      </c>
      <c r="S38">
        <v>0.36718932029414497</v>
      </c>
    </row>
    <row r="39" spans="1:19" ht="15.75" thickBot="1" x14ac:dyDescent="0.3">
      <c r="A39" s="15" t="s">
        <v>118</v>
      </c>
      <c r="B39" s="20" t="s">
        <v>119</v>
      </c>
      <c r="C39" s="17" t="s">
        <v>120</v>
      </c>
      <c r="D39">
        <v>0.32818540000000002</v>
      </c>
      <c r="E39">
        <v>0.36050650000000001</v>
      </c>
      <c r="F39">
        <v>0.31130817</v>
      </c>
      <c r="G39">
        <v>1</v>
      </c>
      <c r="H39">
        <v>0</v>
      </c>
      <c r="I39">
        <v>0.27412379494938743</v>
      </c>
      <c r="K39" s="13">
        <v>43466.666666666664</v>
      </c>
      <c r="L39" s="20" t="s">
        <v>26</v>
      </c>
      <c r="M39" s="17" t="s">
        <v>27</v>
      </c>
      <c r="N39">
        <v>0.73348539999999995</v>
      </c>
      <c r="O39">
        <v>0.1432213</v>
      </c>
      <c r="P39">
        <v>0.12329329999999999</v>
      </c>
      <c r="Q39">
        <v>4</v>
      </c>
      <c r="R39">
        <v>1</v>
      </c>
      <c r="S39">
        <v>4.3115634919025016E-2</v>
      </c>
    </row>
    <row r="40" spans="1:19" ht="15.75" thickBot="1" x14ac:dyDescent="0.3">
      <c r="A40" s="15"/>
      <c r="B40" s="20" t="s">
        <v>121</v>
      </c>
      <c r="C40" s="17" t="s">
        <v>122</v>
      </c>
      <c r="D40">
        <v>0.37879869999999999</v>
      </c>
      <c r="E40">
        <v>0.37487029999999999</v>
      </c>
      <c r="F40">
        <v>0.24633097000000001</v>
      </c>
      <c r="G40">
        <v>0</v>
      </c>
      <c r="H40">
        <v>1</v>
      </c>
      <c r="I40">
        <v>0.35575270834134537</v>
      </c>
      <c r="K40" s="13">
        <v>43466.770833333336</v>
      </c>
      <c r="L40" s="20" t="s">
        <v>28</v>
      </c>
      <c r="M40" s="17" t="s">
        <v>29</v>
      </c>
      <c r="N40">
        <v>0.1679504</v>
      </c>
      <c r="O40">
        <v>0.16775609999999999</v>
      </c>
      <c r="P40">
        <v>0.66429349999999998</v>
      </c>
      <c r="Q40">
        <v>0</v>
      </c>
      <c r="R40">
        <v>3</v>
      </c>
      <c r="S40">
        <v>7.0453095501205015E-2</v>
      </c>
    </row>
    <row r="41" spans="1:19" ht="15.75" thickBot="1" x14ac:dyDescent="0.3">
      <c r="A41" s="15"/>
      <c r="B41" s="20" t="s">
        <v>123</v>
      </c>
      <c r="C41" s="17" t="s">
        <v>124</v>
      </c>
      <c r="D41">
        <v>0.80312930000000005</v>
      </c>
      <c r="E41">
        <v>0.114092</v>
      </c>
      <c r="F41">
        <v>8.2778770000000002E-2</v>
      </c>
      <c r="G41">
        <v>1</v>
      </c>
      <c r="H41">
        <v>0</v>
      </c>
      <c r="I41">
        <v>2.2805192846092441E-2</v>
      </c>
      <c r="K41" s="13">
        <v>43467.864583333336</v>
      </c>
      <c r="L41" s="20" t="s">
        <v>30</v>
      </c>
      <c r="M41" s="17" t="s">
        <v>31</v>
      </c>
      <c r="N41">
        <v>0.38935320000000001</v>
      </c>
      <c r="O41">
        <v>0.32690550000000002</v>
      </c>
      <c r="P41">
        <v>0.28374129999999997</v>
      </c>
      <c r="Q41">
        <v>3</v>
      </c>
      <c r="R41">
        <v>3</v>
      </c>
      <c r="S41">
        <v>0.116052519837965</v>
      </c>
    </row>
    <row r="42" spans="1:19" ht="15.75" thickBot="1" x14ac:dyDescent="0.3">
      <c r="A42" s="15"/>
      <c r="B42" s="20" t="s">
        <v>125</v>
      </c>
      <c r="C42" s="17" t="s">
        <v>126</v>
      </c>
      <c r="D42">
        <v>0.61355309999999996</v>
      </c>
      <c r="E42">
        <v>0.21656449999999999</v>
      </c>
      <c r="F42">
        <v>0.16988242000000001</v>
      </c>
      <c r="G42">
        <v>3</v>
      </c>
      <c r="H42">
        <v>2</v>
      </c>
      <c r="I42">
        <v>8.9100618174685231E-2</v>
      </c>
      <c r="K42" s="15"/>
      <c r="L42" s="20" t="s">
        <v>32</v>
      </c>
      <c r="M42" s="17" t="s">
        <v>33</v>
      </c>
      <c r="N42">
        <v>0.73348539999999995</v>
      </c>
      <c r="O42">
        <v>0.1432213</v>
      </c>
      <c r="P42">
        <v>0.12329329999999999</v>
      </c>
      <c r="Q42">
        <v>0</v>
      </c>
      <c r="R42">
        <v>0</v>
      </c>
      <c r="S42">
        <v>0.27660103491902499</v>
      </c>
    </row>
    <row r="43" spans="1:19" ht="15.75" thickBot="1" x14ac:dyDescent="0.3">
      <c r="A43" s="15"/>
      <c r="B43" s="20" t="s">
        <v>127</v>
      </c>
      <c r="C43" s="17" t="s">
        <v>128</v>
      </c>
      <c r="D43">
        <v>0.42500690000000002</v>
      </c>
      <c r="E43">
        <v>0.34905550000000002</v>
      </c>
      <c r="F43">
        <v>0.22593762000000001</v>
      </c>
      <c r="G43">
        <v>2</v>
      </c>
      <c r="H43">
        <v>0</v>
      </c>
      <c r="I43">
        <v>0.19083243207068515</v>
      </c>
      <c r="K43" s="15"/>
      <c r="L43" s="20" t="s">
        <v>34</v>
      </c>
      <c r="M43" s="17" t="s">
        <v>35</v>
      </c>
      <c r="N43">
        <v>0.4382915</v>
      </c>
      <c r="O43">
        <v>0.2907573</v>
      </c>
      <c r="P43">
        <v>0.2709512</v>
      </c>
      <c r="Q43">
        <v>1</v>
      </c>
      <c r="R43">
        <v>2</v>
      </c>
      <c r="S43">
        <v>0.36180579587684497</v>
      </c>
    </row>
    <row r="44" spans="1:19" ht="15.75" thickBot="1" x14ac:dyDescent="0.3">
      <c r="A44" s="15" t="s">
        <v>129</v>
      </c>
      <c r="B44" s="20" t="s">
        <v>130</v>
      </c>
      <c r="C44" s="17" t="s">
        <v>131</v>
      </c>
      <c r="D44">
        <v>0.3176812</v>
      </c>
      <c r="E44">
        <v>0.3469409</v>
      </c>
      <c r="F44">
        <v>0.33537789000000001</v>
      </c>
      <c r="G44">
        <v>0</v>
      </c>
      <c r="H44">
        <v>2</v>
      </c>
      <c r="I44">
        <v>0.27132194032092505</v>
      </c>
      <c r="K44" s="15"/>
      <c r="L44" s="20" t="s">
        <v>36</v>
      </c>
      <c r="M44" s="17" t="s">
        <v>37</v>
      </c>
      <c r="N44">
        <v>0.42910740000000003</v>
      </c>
      <c r="O44">
        <v>0.33498149999999999</v>
      </c>
      <c r="P44">
        <v>0.23591100000000001</v>
      </c>
      <c r="Q44">
        <v>2</v>
      </c>
      <c r="R44">
        <v>2</v>
      </c>
      <c r="S44">
        <v>0.11989360391899001</v>
      </c>
    </row>
    <row r="45" spans="1:19" ht="15.75" thickBot="1" x14ac:dyDescent="0.3">
      <c r="A45" s="15" t="s">
        <v>132</v>
      </c>
      <c r="B45" s="20" t="s">
        <v>133</v>
      </c>
      <c r="C45" s="17" t="s">
        <v>134</v>
      </c>
      <c r="D45">
        <v>0.23946600000000001</v>
      </c>
      <c r="E45">
        <v>0.23734259999999999</v>
      </c>
      <c r="F45">
        <v>0.52319139000000003</v>
      </c>
      <c r="G45">
        <v>1</v>
      </c>
      <c r="H45">
        <v>2</v>
      </c>
      <c r="I45">
        <v>0.14234520309498008</v>
      </c>
      <c r="K45" s="15"/>
      <c r="L45" s="20" t="s">
        <v>38</v>
      </c>
      <c r="M45" s="17" t="s">
        <v>39</v>
      </c>
      <c r="N45">
        <v>0.43801220000000002</v>
      </c>
      <c r="O45">
        <v>0.33451069999999999</v>
      </c>
      <c r="P45">
        <v>0.22747709999999999</v>
      </c>
      <c r="Q45">
        <v>0</v>
      </c>
      <c r="R45">
        <v>2</v>
      </c>
      <c r="S45">
        <v>0.39432315918662503</v>
      </c>
    </row>
    <row r="46" spans="1:19" ht="15.75" thickBot="1" x14ac:dyDescent="0.3">
      <c r="A46" s="15"/>
      <c r="B46" s="20" t="s">
        <v>135</v>
      </c>
      <c r="C46" s="17" t="s">
        <v>136</v>
      </c>
      <c r="D46">
        <v>0.2806939</v>
      </c>
      <c r="E46">
        <v>0.25685079999999999</v>
      </c>
      <c r="F46">
        <v>0.46245531000000001</v>
      </c>
      <c r="G46">
        <v>3</v>
      </c>
      <c r="H46">
        <v>2</v>
      </c>
      <c r="I46">
        <v>0.36563308499765013</v>
      </c>
      <c r="K46" s="13">
        <v>43467.875</v>
      </c>
      <c r="L46" s="20" t="s">
        <v>40</v>
      </c>
      <c r="M46" s="17" t="s">
        <v>41</v>
      </c>
      <c r="N46">
        <v>0.18160299999999999</v>
      </c>
      <c r="O46">
        <v>0.21757979999999999</v>
      </c>
      <c r="P46">
        <v>0.60081720000000005</v>
      </c>
      <c r="Q46">
        <v>0</v>
      </c>
      <c r="R46">
        <v>2</v>
      </c>
      <c r="S46">
        <v>9.6163278712419975E-2</v>
      </c>
    </row>
    <row r="47" spans="1:19" ht="15.75" thickBot="1" x14ac:dyDescent="0.3">
      <c r="A47" s="15" t="s">
        <v>137</v>
      </c>
      <c r="B47" s="20" t="s">
        <v>138</v>
      </c>
      <c r="C47" s="17" t="s">
        <v>139</v>
      </c>
      <c r="D47">
        <v>0.55199759999999998</v>
      </c>
      <c r="E47">
        <v>0.28843750000000001</v>
      </c>
      <c r="F47">
        <v>0.15956497</v>
      </c>
      <c r="G47">
        <v>3</v>
      </c>
      <c r="H47">
        <v>1</v>
      </c>
      <c r="I47">
        <v>0.11308355385888746</v>
      </c>
      <c r="K47" s="13">
        <v>43468.875</v>
      </c>
      <c r="L47" s="20" t="s">
        <v>42</v>
      </c>
      <c r="M47" s="17" t="s">
        <v>43</v>
      </c>
      <c r="N47">
        <v>0.42616609999999999</v>
      </c>
      <c r="O47">
        <v>0.37456040000000002</v>
      </c>
      <c r="P47">
        <v>0.19927349999999999</v>
      </c>
      <c r="Q47">
        <v>2</v>
      </c>
      <c r="R47">
        <v>1</v>
      </c>
      <c r="S47">
        <v>0.18449763629573002</v>
      </c>
    </row>
    <row r="48" spans="1:19" x14ac:dyDescent="0.25">
      <c r="H48" s="34" t="s">
        <v>243</v>
      </c>
      <c r="I48" s="33">
        <f>AVERAGE(I38:I47)</f>
        <v>0.18588008232551592</v>
      </c>
      <c r="R48" s="34" t="s">
        <v>243</v>
      </c>
      <c r="S48" s="33">
        <f>AVERAGE(S38:S47)</f>
        <v>0.20300950794619749</v>
      </c>
    </row>
  </sheetData>
  <mergeCells count="8">
    <mergeCell ref="A1:B1"/>
    <mergeCell ref="A13:B13"/>
    <mergeCell ref="A25:B25"/>
    <mergeCell ref="A37:B37"/>
    <mergeCell ref="K1:L1"/>
    <mergeCell ref="K13:L13"/>
    <mergeCell ref="K25:L25"/>
    <mergeCell ref="K37:L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D47" workbookViewId="0">
      <selection activeCell="X54" sqref="X54"/>
    </sheetView>
  </sheetViews>
  <sheetFormatPr defaultRowHeight="15" x14ac:dyDescent="0.25"/>
  <cols>
    <col min="1" max="1" width="6.140625" hidden="1" customWidth="1"/>
    <col min="2" max="2" width="26.42578125" hidden="1" customWidth="1"/>
    <col min="3" max="3" width="31.7109375" hidden="1" customWidth="1"/>
    <col min="4" max="4" width="17" customWidth="1"/>
    <col min="5" max="5" width="66.28515625" customWidth="1"/>
    <col min="6" max="6" width="13.140625" customWidth="1"/>
    <col min="7" max="7" width="12.85546875" customWidth="1"/>
    <col min="8" max="8" width="12.5703125" customWidth="1"/>
    <col min="9" max="9" width="13.42578125" customWidth="1"/>
    <col min="10" max="10" width="13.140625" customWidth="1"/>
    <col min="11" max="11" width="15" hidden="1" customWidth="1"/>
    <col min="12" max="12" width="15.7109375" hidden="1" customWidth="1"/>
    <col min="13" max="22" width="0" hidden="1" customWidth="1"/>
    <col min="24" max="24" width="25.42578125" customWidth="1"/>
  </cols>
  <sheetData>
    <row r="1" spans="1:24" x14ac:dyDescent="0.25">
      <c r="A1" s="43" t="s">
        <v>0</v>
      </c>
      <c r="B1" s="43" t="s">
        <v>241</v>
      </c>
      <c r="C1" s="43" t="s">
        <v>242</v>
      </c>
      <c r="D1" s="43" t="s">
        <v>45</v>
      </c>
      <c r="E1" s="43" t="s">
        <v>250</v>
      </c>
      <c r="F1" s="43" t="s">
        <v>219</v>
      </c>
      <c r="G1" s="43" t="s">
        <v>220</v>
      </c>
      <c r="H1" s="43" t="s">
        <v>221</v>
      </c>
      <c r="I1" s="43" t="s">
        <v>222</v>
      </c>
      <c r="J1" s="43" t="s">
        <v>223</v>
      </c>
      <c r="K1" s="44" t="s">
        <v>244</v>
      </c>
      <c r="L1" s="44" t="s">
        <v>245</v>
      </c>
      <c r="M1" s="44" t="s">
        <v>246</v>
      </c>
      <c r="N1" s="44" t="s">
        <v>235</v>
      </c>
      <c r="O1" s="44" t="s">
        <v>236</v>
      </c>
      <c r="P1" s="44" t="s">
        <v>237</v>
      </c>
      <c r="Q1" s="44" t="s">
        <v>238</v>
      </c>
      <c r="R1" s="44" t="s">
        <v>239</v>
      </c>
      <c r="S1" s="44" t="s">
        <v>240</v>
      </c>
      <c r="T1" s="44" t="s">
        <v>247</v>
      </c>
      <c r="U1" s="44" t="s">
        <v>248</v>
      </c>
      <c r="V1" s="44" t="s">
        <v>249</v>
      </c>
      <c r="W1" s="43" t="s">
        <v>224</v>
      </c>
    </row>
    <row r="2" spans="1:24" x14ac:dyDescent="0.25">
      <c r="A2" s="42">
        <v>14</v>
      </c>
      <c r="B2" s="36" t="s">
        <v>46</v>
      </c>
      <c r="C2" s="37" t="s">
        <v>47</v>
      </c>
      <c r="D2" s="36" t="s">
        <v>48</v>
      </c>
      <c r="E2" s="36" t="s">
        <v>23</v>
      </c>
      <c r="F2" s="35">
        <v>0.31193140000000003</v>
      </c>
      <c r="G2" s="35">
        <v>0.27368578999999998</v>
      </c>
      <c r="H2" s="35">
        <v>0.41438280999999999</v>
      </c>
      <c r="I2" s="35">
        <v>2</v>
      </c>
      <c r="J2" s="35">
        <v>1</v>
      </c>
      <c r="K2" s="35">
        <f>F2</f>
        <v>0.31193140000000003</v>
      </c>
      <c r="L2" s="35">
        <f>SUM(F2:G2)</f>
        <v>0.58561719000000001</v>
      </c>
      <c r="M2" s="35">
        <f>SUM(F2:H2)</f>
        <v>1</v>
      </c>
      <c r="N2" s="35">
        <f>IF(I2&gt;J2,1,0)</f>
        <v>1</v>
      </c>
      <c r="O2" s="35">
        <f>IF(I2=J2,1,0)</f>
        <v>0</v>
      </c>
      <c r="P2" s="35">
        <f>IF(I2&lt;J2,1,0)</f>
        <v>0</v>
      </c>
      <c r="Q2" s="35">
        <f>N2</f>
        <v>1</v>
      </c>
      <c r="R2" s="35">
        <f>SUM(N2:O2)</f>
        <v>1</v>
      </c>
      <c r="S2" s="35">
        <f>SUM(N2:P2)</f>
        <v>1</v>
      </c>
      <c r="T2" s="35">
        <f>POWER(Q2-K2,2)</f>
        <v>0.47343839830596002</v>
      </c>
      <c r="U2" s="35">
        <f t="shared" ref="U2:V2" si="0">POWER(R2-L2,2)</f>
        <v>0.17171311322349608</v>
      </c>
      <c r="V2" s="35">
        <f t="shared" si="0"/>
        <v>0</v>
      </c>
      <c r="W2" s="35">
        <f>SUM(T2:V2)/2</f>
        <v>0.32257575576472808</v>
      </c>
      <c r="X2" s="35" t="s">
        <v>251</v>
      </c>
    </row>
    <row r="3" spans="1:24" x14ac:dyDescent="0.25">
      <c r="A3" s="42">
        <v>14</v>
      </c>
      <c r="B3" s="36" t="s">
        <v>49</v>
      </c>
      <c r="C3" s="37" t="s">
        <v>50</v>
      </c>
      <c r="D3" s="36" t="s">
        <v>51</v>
      </c>
      <c r="E3" s="36" t="s">
        <v>23</v>
      </c>
      <c r="F3" s="35">
        <v>0.61232262999999998</v>
      </c>
      <c r="G3" s="35">
        <v>0.25811793</v>
      </c>
      <c r="H3" s="35">
        <v>0.12955943</v>
      </c>
      <c r="I3" s="35">
        <v>2</v>
      </c>
      <c r="J3" s="35">
        <v>0</v>
      </c>
      <c r="K3" s="35">
        <f t="shared" ref="K3:K66" si="1">F3</f>
        <v>0.61232262999999998</v>
      </c>
      <c r="L3" s="35">
        <f t="shared" ref="L3:L66" si="2">SUM(F3:G3)</f>
        <v>0.87044056000000003</v>
      </c>
      <c r="M3" s="35">
        <f t="shared" ref="M3:M66" si="3">SUM(F3:H3)</f>
        <v>0.99999999000000006</v>
      </c>
      <c r="N3" s="35">
        <f t="shared" ref="N3:N66" si="4">IF(I3&gt;J3,1,0)</f>
        <v>1</v>
      </c>
      <c r="O3" s="35">
        <f t="shared" ref="O3:O66" si="5">IF(I3=J3,1,0)</f>
        <v>0</v>
      </c>
      <c r="P3" s="35">
        <f t="shared" ref="P3:P66" si="6">IF(I3&lt;J3,1,0)</f>
        <v>0</v>
      </c>
      <c r="Q3" s="35">
        <f t="shared" ref="Q3:Q66" si="7">N3</f>
        <v>1</v>
      </c>
      <c r="R3" s="35">
        <f t="shared" ref="R3:R66" si="8">SUM(N3:O3)</f>
        <v>1</v>
      </c>
      <c r="S3" s="35">
        <f t="shared" ref="S3:S66" si="9">SUM(N3:P3)</f>
        <v>1</v>
      </c>
      <c r="T3" s="35">
        <f t="shared" ref="T3:T66" si="10">POWER(Q3-K3,2)</f>
        <v>0.1502937432101169</v>
      </c>
      <c r="U3" s="35">
        <f t="shared" ref="U3:U66" si="11">POWER(R3-L3,2)</f>
        <v>1.6785648493113592E-2</v>
      </c>
      <c r="V3" s="35">
        <f t="shared" ref="V3:V66" si="12">POWER(S3-M3,2)</f>
        <v>9.999999878450581E-17</v>
      </c>
      <c r="W3" s="35">
        <f t="shared" ref="W3:W66" si="13">SUM(T3:V3)/2</f>
        <v>8.3539695851615303E-2</v>
      </c>
    </row>
    <row r="4" spans="1:24" x14ac:dyDescent="0.25">
      <c r="A4" s="42">
        <v>14</v>
      </c>
      <c r="B4" s="36" t="s">
        <v>49</v>
      </c>
      <c r="C4" s="37" t="s">
        <v>52</v>
      </c>
      <c r="D4" s="36" t="s">
        <v>53</v>
      </c>
      <c r="E4" s="36" t="s">
        <v>23</v>
      </c>
      <c r="F4" s="35">
        <v>0.60794923000000001</v>
      </c>
      <c r="G4" s="35">
        <v>0.30651188000000001</v>
      </c>
      <c r="H4" s="35">
        <v>8.5538890000000006E-2</v>
      </c>
      <c r="I4" s="35">
        <v>1</v>
      </c>
      <c r="J4" s="35">
        <v>2</v>
      </c>
      <c r="K4" s="35">
        <f t="shared" si="1"/>
        <v>0.60794923000000001</v>
      </c>
      <c r="L4" s="35">
        <f t="shared" si="2"/>
        <v>0.91446110999999997</v>
      </c>
      <c r="M4" s="35">
        <f t="shared" si="3"/>
        <v>1</v>
      </c>
      <c r="N4" s="35">
        <f t="shared" si="4"/>
        <v>0</v>
      </c>
      <c r="O4" s="35">
        <f t="shared" si="5"/>
        <v>0</v>
      </c>
      <c r="P4" s="35">
        <f t="shared" si="6"/>
        <v>1</v>
      </c>
      <c r="Q4" s="35">
        <f t="shared" si="7"/>
        <v>0</v>
      </c>
      <c r="R4" s="35">
        <f t="shared" si="8"/>
        <v>0</v>
      </c>
      <c r="S4" s="35">
        <f t="shared" si="9"/>
        <v>1</v>
      </c>
      <c r="T4" s="35">
        <f t="shared" si="10"/>
        <v>0.3696022662575929</v>
      </c>
      <c r="U4" s="35">
        <f t="shared" si="11"/>
        <v>0.83623912170243209</v>
      </c>
      <c r="V4" s="35">
        <f t="shared" si="12"/>
        <v>0</v>
      </c>
      <c r="W4" s="35">
        <f t="shared" si="13"/>
        <v>0.60292069398001247</v>
      </c>
    </row>
    <row r="5" spans="1:24" x14ac:dyDescent="0.25">
      <c r="A5" s="42">
        <v>14</v>
      </c>
      <c r="B5" s="36" t="s">
        <v>49</v>
      </c>
      <c r="C5" s="37" t="s">
        <v>54</v>
      </c>
      <c r="D5" s="36" t="s">
        <v>55</v>
      </c>
      <c r="E5" s="36" t="s">
        <v>23</v>
      </c>
      <c r="F5" s="35">
        <v>0.50272749000000005</v>
      </c>
      <c r="G5" s="35">
        <v>0.29411788999999999</v>
      </c>
      <c r="H5" s="35">
        <v>0.20315463</v>
      </c>
      <c r="I5" s="35">
        <v>2</v>
      </c>
      <c r="J5" s="35">
        <v>0</v>
      </c>
      <c r="K5" s="35">
        <f t="shared" si="1"/>
        <v>0.50272749000000005</v>
      </c>
      <c r="L5" s="35">
        <f t="shared" si="2"/>
        <v>0.79684538000000005</v>
      </c>
      <c r="M5" s="35">
        <f t="shared" si="3"/>
        <v>1.0000000099999999</v>
      </c>
      <c r="N5" s="35">
        <f t="shared" si="4"/>
        <v>1</v>
      </c>
      <c r="O5" s="35">
        <f t="shared" si="5"/>
        <v>0</v>
      </c>
      <c r="P5" s="35">
        <f t="shared" si="6"/>
        <v>0</v>
      </c>
      <c r="Q5" s="35">
        <f t="shared" si="7"/>
        <v>1</v>
      </c>
      <c r="R5" s="35">
        <f t="shared" si="8"/>
        <v>1</v>
      </c>
      <c r="S5" s="35">
        <f t="shared" si="9"/>
        <v>1</v>
      </c>
      <c r="T5" s="35">
        <f t="shared" si="10"/>
        <v>0.24727994920170004</v>
      </c>
      <c r="U5" s="35">
        <f t="shared" si="11"/>
        <v>4.1271799627344383E-2</v>
      </c>
      <c r="V5" s="35">
        <f t="shared" si="12"/>
        <v>9.999999878450581E-17</v>
      </c>
      <c r="W5" s="35">
        <f t="shared" si="13"/>
        <v>0.14427587441452228</v>
      </c>
    </row>
    <row r="6" spans="1:24" x14ac:dyDescent="0.25">
      <c r="A6" s="42">
        <v>14</v>
      </c>
      <c r="B6" s="36" t="s">
        <v>49</v>
      </c>
      <c r="C6" s="37" t="s">
        <v>56</v>
      </c>
      <c r="D6" s="36" t="s">
        <v>57</v>
      </c>
      <c r="E6" s="36" t="s">
        <v>23</v>
      </c>
      <c r="F6" s="35">
        <v>0.82440479</v>
      </c>
      <c r="G6" s="35">
        <v>0.14632698</v>
      </c>
      <c r="H6" s="35">
        <v>2.9268229999999999E-2</v>
      </c>
      <c r="I6" s="35">
        <v>3</v>
      </c>
      <c r="J6" s="35">
        <v>1</v>
      </c>
      <c r="K6" s="35">
        <f t="shared" si="1"/>
        <v>0.82440479</v>
      </c>
      <c r="L6" s="35">
        <f t="shared" si="2"/>
        <v>0.97073176999999999</v>
      </c>
      <c r="M6" s="35">
        <f t="shared" si="3"/>
        <v>1</v>
      </c>
      <c r="N6" s="35">
        <f t="shared" si="4"/>
        <v>1</v>
      </c>
      <c r="O6" s="35">
        <f t="shared" si="5"/>
        <v>0</v>
      </c>
      <c r="P6" s="35">
        <f t="shared" si="6"/>
        <v>0</v>
      </c>
      <c r="Q6" s="35">
        <f t="shared" si="7"/>
        <v>1</v>
      </c>
      <c r="R6" s="35">
        <f t="shared" si="8"/>
        <v>1</v>
      </c>
      <c r="S6" s="35">
        <f t="shared" si="9"/>
        <v>1</v>
      </c>
      <c r="T6" s="35">
        <f t="shared" si="10"/>
        <v>3.0833677774944102E-2</v>
      </c>
      <c r="U6" s="35">
        <f t="shared" si="11"/>
        <v>8.5662928733290034E-4</v>
      </c>
      <c r="V6" s="35">
        <f t="shared" si="12"/>
        <v>0</v>
      </c>
      <c r="W6" s="35">
        <f t="shared" si="13"/>
        <v>1.5845153531138502E-2</v>
      </c>
    </row>
    <row r="7" spans="1:24" x14ac:dyDescent="0.25">
      <c r="A7" s="42">
        <v>14</v>
      </c>
      <c r="B7" s="36" t="s">
        <v>49</v>
      </c>
      <c r="C7" s="37" t="s">
        <v>58</v>
      </c>
      <c r="D7" s="36" t="s">
        <v>59</v>
      </c>
      <c r="E7" s="36" t="s">
        <v>23</v>
      </c>
      <c r="F7" s="35">
        <v>0.32170680000000001</v>
      </c>
      <c r="G7" s="35">
        <v>0.27124461</v>
      </c>
      <c r="H7" s="35">
        <v>0.40704858999999999</v>
      </c>
      <c r="I7" s="35">
        <v>0</v>
      </c>
      <c r="J7" s="35">
        <v>3</v>
      </c>
      <c r="K7" s="35">
        <f t="shared" si="1"/>
        <v>0.32170680000000001</v>
      </c>
      <c r="L7" s="35">
        <f t="shared" si="2"/>
        <v>0.59295140999999996</v>
      </c>
      <c r="M7" s="35">
        <f t="shared" si="3"/>
        <v>1</v>
      </c>
      <c r="N7" s="35">
        <f t="shared" si="4"/>
        <v>0</v>
      </c>
      <c r="O7" s="35">
        <f t="shared" si="5"/>
        <v>0</v>
      </c>
      <c r="P7" s="35">
        <f t="shared" si="6"/>
        <v>1</v>
      </c>
      <c r="Q7" s="35">
        <f t="shared" si="7"/>
        <v>0</v>
      </c>
      <c r="R7" s="35">
        <f t="shared" si="8"/>
        <v>0</v>
      </c>
      <c r="S7" s="35">
        <f t="shared" si="9"/>
        <v>1</v>
      </c>
      <c r="T7" s="35">
        <f t="shared" si="10"/>
        <v>0.10349526516624001</v>
      </c>
      <c r="U7" s="35">
        <f t="shared" si="11"/>
        <v>0.35159137462098805</v>
      </c>
      <c r="V7" s="35">
        <f t="shared" si="12"/>
        <v>0</v>
      </c>
      <c r="W7" s="35">
        <f t="shared" si="13"/>
        <v>0.22754331989361404</v>
      </c>
    </row>
    <row r="8" spans="1:24" x14ac:dyDescent="0.25">
      <c r="A8" s="42">
        <v>14</v>
      </c>
      <c r="B8" s="36" t="s">
        <v>60</v>
      </c>
      <c r="C8" s="37" t="s">
        <v>61</v>
      </c>
      <c r="D8" s="36" t="s">
        <v>62</v>
      </c>
      <c r="E8" s="36" t="s">
        <v>23</v>
      </c>
      <c r="F8" s="35">
        <v>0.27605681999999998</v>
      </c>
      <c r="G8" s="35">
        <v>0.22898049000000001</v>
      </c>
      <c r="H8" s="35">
        <v>0.49496269999999998</v>
      </c>
      <c r="I8" s="35">
        <v>2</v>
      </c>
      <c r="J8" s="35">
        <v>2</v>
      </c>
      <c r="K8" s="35">
        <f t="shared" si="1"/>
        <v>0.27605681999999998</v>
      </c>
      <c r="L8" s="35">
        <f t="shared" si="2"/>
        <v>0.50503730999999996</v>
      </c>
      <c r="M8" s="35">
        <f t="shared" si="3"/>
        <v>1.0000000099999999</v>
      </c>
      <c r="N8" s="35">
        <f t="shared" si="4"/>
        <v>0</v>
      </c>
      <c r="O8" s="35">
        <f t="shared" si="5"/>
        <v>1</v>
      </c>
      <c r="P8" s="35">
        <f t="shared" si="6"/>
        <v>0</v>
      </c>
      <c r="Q8" s="35">
        <f t="shared" si="7"/>
        <v>0</v>
      </c>
      <c r="R8" s="35">
        <f t="shared" si="8"/>
        <v>1</v>
      </c>
      <c r="S8" s="35">
        <f t="shared" si="9"/>
        <v>1</v>
      </c>
      <c r="T8" s="35">
        <f t="shared" si="10"/>
        <v>7.6207367868512385E-2</v>
      </c>
      <c r="U8" s="35">
        <f t="shared" si="11"/>
        <v>0.24498806449203614</v>
      </c>
      <c r="V8" s="35">
        <f t="shared" si="12"/>
        <v>9.999999878450581E-17</v>
      </c>
      <c r="W8" s="35">
        <f t="shared" si="13"/>
        <v>0.16059771618027432</v>
      </c>
    </row>
    <row r="9" spans="1:24" x14ac:dyDescent="0.25">
      <c r="A9" s="42">
        <v>14</v>
      </c>
      <c r="B9" s="36" t="s">
        <v>63</v>
      </c>
      <c r="C9" s="37" t="s">
        <v>64</v>
      </c>
      <c r="D9" s="36" t="s">
        <v>65</v>
      </c>
      <c r="E9" s="36" t="s">
        <v>23</v>
      </c>
      <c r="F9" s="35">
        <v>0.84134346999999998</v>
      </c>
      <c r="G9" s="35">
        <v>9.0674149999999995E-2</v>
      </c>
      <c r="H9" s="35">
        <v>6.7982379999999995E-2</v>
      </c>
      <c r="I9" s="35">
        <v>2</v>
      </c>
      <c r="J9" s="35">
        <v>0</v>
      </c>
      <c r="K9" s="35">
        <f t="shared" si="1"/>
        <v>0.84134346999999998</v>
      </c>
      <c r="L9" s="35">
        <f t="shared" si="2"/>
        <v>0.93201761999999999</v>
      </c>
      <c r="M9" s="35">
        <f t="shared" si="3"/>
        <v>1</v>
      </c>
      <c r="N9" s="35">
        <f t="shared" si="4"/>
        <v>1</v>
      </c>
      <c r="O9" s="35">
        <f t="shared" si="5"/>
        <v>0</v>
      </c>
      <c r="P9" s="35">
        <f t="shared" si="6"/>
        <v>0</v>
      </c>
      <c r="Q9" s="35">
        <f t="shared" si="7"/>
        <v>1</v>
      </c>
      <c r="R9" s="35">
        <f t="shared" si="8"/>
        <v>1</v>
      </c>
      <c r="S9" s="35">
        <f t="shared" si="9"/>
        <v>1</v>
      </c>
      <c r="T9" s="35">
        <f t="shared" si="10"/>
        <v>2.5171894511640907E-2</v>
      </c>
      <c r="U9" s="35">
        <f t="shared" si="11"/>
        <v>4.6216039904644016E-3</v>
      </c>
      <c r="V9" s="35">
        <f t="shared" si="12"/>
        <v>0</v>
      </c>
      <c r="W9" s="35">
        <f t="shared" si="13"/>
        <v>1.4896749251052655E-2</v>
      </c>
    </row>
    <row r="10" spans="1:24" x14ac:dyDescent="0.25">
      <c r="A10" s="42">
        <v>14</v>
      </c>
      <c r="B10" s="36" t="s">
        <v>66</v>
      </c>
      <c r="C10" s="37" t="s">
        <v>67</v>
      </c>
      <c r="D10" s="36" t="s">
        <v>68</v>
      </c>
      <c r="E10" s="36" t="s">
        <v>23</v>
      </c>
      <c r="F10" s="35">
        <v>0.30472928999999999</v>
      </c>
      <c r="G10" s="35">
        <v>0.47512286999999997</v>
      </c>
      <c r="H10" s="35">
        <v>0.22014784000000001</v>
      </c>
      <c r="I10" s="35">
        <v>4</v>
      </c>
      <c r="J10" s="35">
        <v>2</v>
      </c>
      <c r="K10" s="35">
        <f t="shared" si="1"/>
        <v>0.30472928999999999</v>
      </c>
      <c r="L10" s="35">
        <f t="shared" si="2"/>
        <v>0.77985215999999991</v>
      </c>
      <c r="M10" s="35">
        <f t="shared" si="3"/>
        <v>0.99999999999999989</v>
      </c>
      <c r="N10" s="35">
        <f t="shared" si="4"/>
        <v>1</v>
      </c>
      <c r="O10" s="35">
        <f t="shared" si="5"/>
        <v>0</v>
      </c>
      <c r="P10" s="35">
        <f t="shared" si="6"/>
        <v>0</v>
      </c>
      <c r="Q10" s="35">
        <f t="shared" si="7"/>
        <v>1</v>
      </c>
      <c r="R10" s="35">
        <f t="shared" si="8"/>
        <v>1</v>
      </c>
      <c r="S10" s="35">
        <f t="shared" si="9"/>
        <v>1</v>
      </c>
      <c r="T10" s="35">
        <f t="shared" si="10"/>
        <v>0.48340136018390406</v>
      </c>
      <c r="U10" s="35">
        <f t="shared" si="11"/>
        <v>4.8465071456665641E-2</v>
      </c>
      <c r="V10" s="35">
        <f t="shared" si="12"/>
        <v>1.2325951644078309E-32</v>
      </c>
      <c r="W10" s="35">
        <f t="shared" si="13"/>
        <v>0.26593321582028484</v>
      </c>
    </row>
    <row r="11" spans="1:24" x14ac:dyDescent="0.25">
      <c r="A11" s="42">
        <v>14</v>
      </c>
      <c r="B11" s="36" t="s">
        <v>69</v>
      </c>
      <c r="C11" s="37" t="s">
        <v>70</v>
      </c>
      <c r="D11" s="36" t="s">
        <v>71</v>
      </c>
      <c r="E11" s="36" t="s">
        <v>23</v>
      </c>
      <c r="F11" s="35">
        <v>0.83328542000000005</v>
      </c>
      <c r="G11" s="35">
        <v>9.5770789999999995E-2</v>
      </c>
      <c r="H11" s="35">
        <v>7.0943790000000007E-2</v>
      </c>
      <c r="I11" s="35">
        <v>1</v>
      </c>
      <c r="J11" s="35">
        <v>0</v>
      </c>
      <c r="K11" s="35">
        <f t="shared" si="1"/>
        <v>0.83328542000000005</v>
      </c>
      <c r="L11" s="35">
        <f t="shared" si="2"/>
        <v>0.92905621000000005</v>
      </c>
      <c r="M11" s="35">
        <f t="shared" si="3"/>
        <v>1</v>
      </c>
      <c r="N11" s="35">
        <f t="shared" si="4"/>
        <v>1</v>
      </c>
      <c r="O11" s="35">
        <f t="shared" si="5"/>
        <v>0</v>
      </c>
      <c r="P11" s="35">
        <f t="shared" si="6"/>
        <v>0</v>
      </c>
      <c r="Q11" s="35">
        <f t="shared" si="7"/>
        <v>1</v>
      </c>
      <c r="R11" s="35">
        <f t="shared" si="8"/>
        <v>1</v>
      </c>
      <c r="S11" s="35">
        <f t="shared" si="9"/>
        <v>1</v>
      </c>
      <c r="T11" s="35">
        <f t="shared" si="10"/>
        <v>2.779375118457638E-2</v>
      </c>
      <c r="U11" s="35">
        <f t="shared" si="11"/>
        <v>5.0330213395640934E-3</v>
      </c>
      <c r="V11" s="35">
        <f t="shared" si="12"/>
        <v>0</v>
      </c>
      <c r="W11" s="35">
        <f t="shared" si="13"/>
        <v>1.6413386262070236E-2</v>
      </c>
    </row>
    <row r="12" spans="1:24" x14ac:dyDescent="0.25">
      <c r="A12" s="42">
        <v>15</v>
      </c>
      <c r="B12" s="38" t="s">
        <v>73</v>
      </c>
      <c r="C12" s="39" t="s">
        <v>74</v>
      </c>
      <c r="D12" s="36" t="s">
        <v>75</v>
      </c>
      <c r="E12" s="36" t="s">
        <v>252</v>
      </c>
      <c r="F12" s="35">
        <v>0.54756442252366</v>
      </c>
      <c r="G12" s="35">
        <v>0.216860859369992</v>
      </c>
      <c r="H12" s="35">
        <v>0.235574718106348</v>
      </c>
      <c r="I12" s="35">
        <v>2</v>
      </c>
      <c r="J12" s="35">
        <v>1</v>
      </c>
      <c r="K12" s="35">
        <f t="shared" si="1"/>
        <v>0.54756442252366</v>
      </c>
      <c r="L12" s="35">
        <f t="shared" si="2"/>
        <v>0.764425281893652</v>
      </c>
      <c r="M12" s="35">
        <f t="shared" si="3"/>
        <v>1</v>
      </c>
      <c r="N12" s="35">
        <f t="shared" si="4"/>
        <v>1</v>
      </c>
      <c r="O12" s="35">
        <f t="shared" si="5"/>
        <v>0</v>
      </c>
      <c r="P12" s="35">
        <f t="shared" si="6"/>
        <v>0</v>
      </c>
      <c r="Q12" s="35">
        <f t="shared" si="7"/>
        <v>1</v>
      </c>
      <c r="R12" s="35">
        <f t="shared" si="8"/>
        <v>1</v>
      </c>
      <c r="S12" s="35">
        <f t="shared" si="9"/>
        <v>1</v>
      </c>
      <c r="T12" s="35">
        <f t="shared" si="10"/>
        <v>0.20469795176634925</v>
      </c>
      <c r="U12" s="35">
        <f t="shared" si="11"/>
        <v>5.5495447810885327E-2</v>
      </c>
      <c r="V12" s="35">
        <f t="shared" si="12"/>
        <v>0</v>
      </c>
      <c r="W12" s="35">
        <f t="shared" si="13"/>
        <v>0.13009669978861729</v>
      </c>
    </row>
    <row r="13" spans="1:24" x14ac:dyDescent="0.25">
      <c r="A13" s="42">
        <v>15</v>
      </c>
      <c r="B13" s="38" t="s">
        <v>73</v>
      </c>
      <c r="C13" s="39" t="s">
        <v>76</v>
      </c>
      <c r="D13" s="36" t="s">
        <v>77</v>
      </c>
      <c r="E13" s="36" t="s">
        <v>252</v>
      </c>
      <c r="F13" s="35">
        <v>0.44157725644226198</v>
      </c>
      <c r="G13" s="35">
        <v>0.21451930819575701</v>
      </c>
      <c r="H13" s="35">
        <v>0.34390343536198098</v>
      </c>
      <c r="I13" s="35">
        <v>3</v>
      </c>
      <c r="J13" s="35">
        <v>1</v>
      </c>
      <c r="K13" s="35">
        <f t="shared" si="1"/>
        <v>0.44157725644226198</v>
      </c>
      <c r="L13" s="35">
        <f t="shared" si="2"/>
        <v>0.65609656463801902</v>
      </c>
      <c r="M13" s="35">
        <f t="shared" si="3"/>
        <v>1</v>
      </c>
      <c r="N13" s="35">
        <f t="shared" si="4"/>
        <v>1</v>
      </c>
      <c r="O13" s="35">
        <f t="shared" si="5"/>
        <v>0</v>
      </c>
      <c r="P13" s="35">
        <f t="shared" si="6"/>
        <v>0</v>
      </c>
      <c r="Q13" s="35">
        <f t="shared" si="7"/>
        <v>1</v>
      </c>
      <c r="R13" s="35">
        <f t="shared" si="8"/>
        <v>1</v>
      </c>
      <c r="S13" s="35">
        <f t="shared" si="9"/>
        <v>1</v>
      </c>
      <c r="T13" s="35">
        <f t="shared" si="10"/>
        <v>0.31183596052255125</v>
      </c>
      <c r="U13" s="35">
        <f t="shared" si="11"/>
        <v>0.11826957285377224</v>
      </c>
      <c r="V13" s="35">
        <f t="shared" si="12"/>
        <v>0</v>
      </c>
      <c r="W13" s="35">
        <f t="shared" si="13"/>
        <v>0.21505276668816176</v>
      </c>
    </row>
    <row r="14" spans="1:24" x14ac:dyDescent="0.25">
      <c r="A14" s="42">
        <v>15</v>
      </c>
      <c r="B14" s="38" t="s">
        <v>73</v>
      </c>
      <c r="C14" s="39" t="s">
        <v>78</v>
      </c>
      <c r="D14" s="36" t="s">
        <v>79</v>
      </c>
      <c r="E14" s="36" t="s">
        <v>252</v>
      </c>
      <c r="F14" s="35">
        <v>0.59037090614554499</v>
      </c>
      <c r="G14" s="35">
        <v>0.22783240104815</v>
      </c>
      <c r="H14" s="35">
        <v>0.18179669280630401</v>
      </c>
      <c r="I14" s="35">
        <v>3</v>
      </c>
      <c r="J14" s="35">
        <v>1</v>
      </c>
      <c r="K14" s="35">
        <f t="shared" si="1"/>
        <v>0.59037090614554499</v>
      </c>
      <c r="L14" s="35">
        <f t="shared" si="2"/>
        <v>0.81820330719369494</v>
      </c>
      <c r="M14" s="35">
        <f t="shared" si="3"/>
        <v>0.99999999999999889</v>
      </c>
      <c r="N14" s="35">
        <f t="shared" si="4"/>
        <v>1</v>
      </c>
      <c r="O14" s="35">
        <f t="shared" si="5"/>
        <v>0</v>
      </c>
      <c r="P14" s="35">
        <f t="shared" si="6"/>
        <v>0</v>
      </c>
      <c r="Q14" s="35">
        <f t="shared" si="7"/>
        <v>1</v>
      </c>
      <c r="R14" s="35">
        <f t="shared" si="8"/>
        <v>1</v>
      </c>
      <c r="S14" s="35">
        <f t="shared" si="9"/>
        <v>1</v>
      </c>
      <c r="T14" s="35">
        <f t="shared" si="10"/>
        <v>0.1677959945320219</v>
      </c>
      <c r="U14" s="35">
        <f t="shared" si="11"/>
        <v>3.3050037515310049E-2</v>
      </c>
      <c r="V14" s="35">
        <f t="shared" si="12"/>
        <v>1.2325951644078309E-30</v>
      </c>
      <c r="W14" s="35">
        <f t="shared" si="13"/>
        <v>0.10042301602366598</v>
      </c>
    </row>
    <row r="15" spans="1:24" x14ac:dyDescent="0.25">
      <c r="A15" s="42">
        <v>15</v>
      </c>
      <c r="B15" s="38" t="s">
        <v>80</v>
      </c>
      <c r="C15" s="39" t="s">
        <v>81</v>
      </c>
      <c r="D15" s="36" t="s">
        <v>82</v>
      </c>
      <c r="E15" s="36" t="s">
        <v>252</v>
      </c>
      <c r="F15" s="35">
        <v>0.16250800661648299</v>
      </c>
      <c r="G15" s="35">
        <v>0.13677593410452901</v>
      </c>
      <c r="H15" s="35">
        <v>0.70071605927898795</v>
      </c>
      <c r="I15" s="35">
        <v>1</v>
      </c>
      <c r="J15" s="35">
        <v>2</v>
      </c>
      <c r="K15" s="35">
        <f t="shared" si="1"/>
        <v>0.16250800661648299</v>
      </c>
      <c r="L15" s="35">
        <f t="shared" si="2"/>
        <v>0.299283940721012</v>
      </c>
      <c r="M15" s="35">
        <f t="shared" si="3"/>
        <v>1</v>
      </c>
      <c r="N15" s="35">
        <f t="shared" si="4"/>
        <v>0</v>
      </c>
      <c r="O15" s="35">
        <f t="shared" si="5"/>
        <v>0</v>
      </c>
      <c r="P15" s="35">
        <f t="shared" si="6"/>
        <v>1</v>
      </c>
      <c r="Q15" s="35">
        <f t="shared" si="7"/>
        <v>0</v>
      </c>
      <c r="R15" s="35">
        <f t="shared" si="8"/>
        <v>0</v>
      </c>
      <c r="S15" s="35">
        <f t="shared" si="9"/>
        <v>1</v>
      </c>
      <c r="T15" s="35">
        <f t="shared" si="10"/>
        <v>2.6408852214462878E-2</v>
      </c>
      <c r="U15" s="35">
        <f t="shared" si="11"/>
        <v>8.9570877173498223E-2</v>
      </c>
      <c r="V15" s="35">
        <f t="shared" si="12"/>
        <v>0</v>
      </c>
      <c r="W15" s="35">
        <f t="shared" si="13"/>
        <v>5.7989864693980549E-2</v>
      </c>
    </row>
    <row r="16" spans="1:24" x14ac:dyDescent="0.25">
      <c r="A16" s="42">
        <v>15</v>
      </c>
      <c r="B16" s="38" t="s">
        <v>83</v>
      </c>
      <c r="C16" s="39" t="s">
        <v>84</v>
      </c>
      <c r="D16" s="36" t="s">
        <v>85</v>
      </c>
      <c r="E16" s="36" t="s">
        <v>252</v>
      </c>
      <c r="F16" s="35">
        <v>0.16110665507528499</v>
      </c>
      <c r="G16" s="35">
        <v>0.151602047164556</v>
      </c>
      <c r="H16" s="35">
        <v>0.68729129776015996</v>
      </c>
      <c r="I16" s="35">
        <v>1</v>
      </c>
      <c r="J16" s="35">
        <v>3</v>
      </c>
      <c r="K16" s="35">
        <f t="shared" si="1"/>
        <v>0.16110665507528499</v>
      </c>
      <c r="L16" s="35">
        <f t="shared" si="2"/>
        <v>0.31270870223984099</v>
      </c>
      <c r="M16" s="35">
        <f t="shared" si="3"/>
        <v>1.0000000000000009</v>
      </c>
      <c r="N16" s="35">
        <f t="shared" si="4"/>
        <v>0</v>
      </c>
      <c r="O16" s="35">
        <f t="shared" si="5"/>
        <v>0</v>
      </c>
      <c r="P16" s="35">
        <f t="shared" si="6"/>
        <v>1</v>
      </c>
      <c r="Q16" s="35">
        <f t="shared" si="7"/>
        <v>0</v>
      </c>
      <c r="R16" s="35">
        <f t="shared" si="8"/>
        <v>0</v>
      </c>
      <c r="S16" s="35">
        <f t="shared" si="9"/>
        <v>1</v>
      </c>
      <c r="T16" s="35">
        <f t="shared" si="10"/>
        <v>2.595535430954685E-2</v>
      </c>
      <c r="U16" s="35">
        <f t="shared" si="11"/>
        <v>9.7786732456525527E-2</v>
      </c>
      <c r="V16" s="35">
        <f t="shared" si="12"/>
        <v>7.8886090522101181E-31</v>
      </c>
      <c r="W16" s="35">
        <f t="shared" si="13"/>
        <v>6.1871043383036187E-2</v>
      </c>
    </row>
    <row r="17" spans="1:23" x14ac:dyDescent="0.25">
      <c r="A17" s="42">
        <v>15</v>
      </c>
      <c r="B17" s="38" t="s">
        <v>83</v>
      </c>
      <c r="C17" s="39" t="s">
        <v>86</v>
      </c>
      <c r="D17" s="36" t="s">
        <v>87</v>
      </c>
      <c r="E17" s="36" t="s">
        <v>252</v>
      </c>
      <c r="F17" s="35">
        <v>0.56322567751279995</v>
      </c>
      <c r="G17" s="35">
        <v>0.23905415943941699</v>
      </c>
      <c r="H17" s="35">
        <v>0.197720163047783</v>
      </c>
      <c r="I17" s="35">
        <v>1</v>
      </c>
      <c r="J17" s="35">
        <v>1</v>
      </c>
      <c r="K17" s="35">
        <f t="shared" si="1"/>
        <v>0.56322567751279995</v>
      </c>
      <c r="L17" s="35">
        <f t="shared" si="2"/>
        <v>0.80227983695221694</v>
      </c>
      <c r="M17" s="35">
        <f t="shared" si="3"/>
        <v>1</v>
      </c>
      <c r="N17" s="35">
        <f t="shared" si="4"/>
        <v>0</v>
      </c>
      <c r="O17" s="35">
        <f t="shared" si="5"/>
        <v>1</v>
      </c>
      <c r="P17" s="35">
        <f t="shared" si="6"/>
        <v>0</v>
      </c>
      <c r="Q17" s="35">
        <f t="shared" si="7"/>
        <v>0</v>
      </c>
      <c r="R17" s="35">
        <f t="shared" si="8"/>
        <v>1</v>
      </c>
      <c r="S17" s="35">
        <f t="shared" si="9"/>
        <v>1</v>
      </c>
      <c r="T17" s="35">
        <f t="shared" si="10"/>
        <v>0.31722316380975252</v>
      </c>
      <c r="U17" s="35">
        <f t="shared" si="11"/>
        <v>3.9093262875641917E-2</v>
      </c>
      <c r="V17" s="35">
        <f t="shared" si="12"/>
        <v>0</v>
      </c>
      <c r="W17" s="35">
        <f t="shared" si="13"/>
        <v>0.17815821334269721</v>
      </c>
    </row>
    <row r="18" spans="1:23" x14ac:dyDescent="0.25">
      <c r="A18" s="42">
        <v>15</v>
      </c>
      <c r="B18" s="38" t="s">
        <v>83</v>
      </c>
      <c r="C18" s="39" t="s">
        <v>88</v>
      </c>
      <c r="D18" s="36" t="s">
        <v>89</v>
      </c>
      <c r="E18" s="36" t="s">
        <v>252</v>
      </c>
      <c r="F18" s="35">
        <v>0.31999732445245399</v>
      </c>
      <c r="G18" s="35">
        <v>0.32878720466524203</v>
      </c>
      <c r="H18" s="35">
        <v>0.35121547088230398</v>
      </c>
      <c r="I18" s="35">
        <v>1</v>
      </c>
      <c r="J18" s="35">
        <v>1</v>
      </c>
      <c r="K18" s="35">
        <f t="shared" si="1"/>
        <v>0.31999732445245399</v>
      </c>
      <c r="L18" s="35">
        <f t="shared" si="2"/>
        <v>0.64878452911769602</v>
      </c>
      <c r="M18" s="35">
        <f t="shared" si="3"/>
        <v>1</v>
      </c>
      <c r="N18" s="35">
        <f t="shared" si="4"/>
        <v>0</v>
      </c>
      <c r="O18" s="35">
        <f t="shared" si="5"/>
        <v>1</v>
      </c>
      <c r="P18" s="35">
        <f t="shared" si="6"/>
        <v>0</v>
      </c>
      <c r="Q18" s="35">
        <f t="shared" si="7"/>
        <v>0</v>
      </c>
      <c r="R18" s="35">
        <f t="shared" si="8"/>
        <v>1</v>
      </c>
      <c r="S18" s="35">
        <f t="shared" si="9"/>
        <v>1</v>
      </c>
      <c r="T18" s="35">
        <f t="shared" si="10"/>
        <v>0.10239828765672911</v>
      </c>
      <c r="U18" s="35">
        <f t="shared" si="11"/>
        <v>0.12335230698707851</v>
      </c>
      <c r="V18" s="35">
        <f t="shared" si="12"/>
        <v>0</v>
      </c>
      <c r="W18" s="35">
        <f t="shared" si="13"/>
        <v>0.11287529732190381</v>
      </c>
    </row>
    <row r="19" spans="1:23" x14ac:dyDescent="0.25">
      <c r="A19" s="42">
        <v>15</v>
      </c>
      <c r="B19" s="38" t="s">
        <v>83</v>
      </c>
      <c r="C19" s="39" t="s">
        <v>90</v>
      </c>
      <c r="D19" s="36" t="s">
        <v>91</v>
      </c>
      <c r="E19" s="36" t="s">
        <v>252</v>
      </c>
      <c r="F19" s="35">
        <v>0.18894381186259299</v>
      </c>
      <c r="G19" s="35">
        <v>0.22553012848443299</v>
      </c>
      <c r="H19" s="35">
        <v>0.585526059652974</v>
      </c>
      <c r="I19" s="35">
        <v>2</v>
      </c>
      <c r="J19" s="35">
        <v>1</v>
      </c>
      <c r="K19" s="35">
        <f t="shared" si="1"/>
        <v>0.18894381186259299</v>
      </c>
      <c r="L19" s="35">
        <f t="shared" si="2"/>
        <v>0.414473940347026</v>
      </c>
      <c r="M19" s="35">
        <f t="shared" si="3"/>
        <v>1</v>
      </c>
      <c r="N19" s="35">
        <f t="shared" si="4"/>
        <v>1</v>
      </c>
      <c r="O19" s="35">
        <f t="shared" si="5"/>
        <v>0</v>
      </c>
      <c r="P19" s="35">
        <f t="shared" si="6"/>
        <v>0</v>
      </c>
      <c r="Q19" s="35">
        <f t="shared" si="7"/>
        <v>1</v>
      </c>
      <c r="R19" s="35">
        <f t="shared" si="8"/>
        <v>1</v>
      </c>
      <c r="S19" s="35">
        <f t="shared" si="9"/>
        <v>1</v>
      </c>
      <c r="T19" s="35">
        <f t="shared" si="10"/>
        <v>0.6578121403159809</v>
      </c>
      <c r="U19" s="35">
        <f t="shared" si="11"/>
        <v>0.34284076653273804</v>
      </c>
      <c r="V19" s="35">
        <f t="shared" si="12"/>
        <v>0</v>
      </c>
      <c r="W19" s="35">
        <f t="shared" si="13"/>
        <v>0.50032645342435944</v>
      </c>
    </row>
    <row r="20" spans="1:23" x14ac:dyDescent="0.25">
      <c r="A20" s="42">
        <v>15</v>
      </c>
      <c r="B20" s="38" t="s">
        <v>92</v>
      </c>
      <c r="C20" s="39" t="s">
        <v>93</v>
      </c>
      <c r="D20" s="36" t="s">
        <v>94</v>
      </c>
      <c r="E20" s="36" t="s">
        <v>252</v>
      </c>
      <c r="F20" s="35">
        <v>0.30957379035541499</v>
      </c>
      <c r="G20" s="35">
        <v>0.34368111943610702</v>
      </c>
      <c r="H20" s="35">
        <v>0.34674509020847799</v>
      </c>
      <c r="I20" s="35">
        <v>2</v>
      </c>
      <c r="J20" s="35">
        <v>2</v>
      </c>
      <c r="K20" s="35">
        <f t="shared" si="1"/>
        <v>0.30957379035541499</v>
      </c>
      <c r="L20" s="35">
        <f t="shared" si="2"/>
        <v>0.65325490979152201</v>
      </c>
      <c r="M20" s="35">
        <f t="shared" si="3"/>
        <v>1</v>
      </c>
      <c r="N20" s="35">
        <f t="shared" si="4"/>
        <v>0</v>
      </c>
      <c r="O20" s="35">
        <f t="shared" si="5"/>
        <v>1</v>
      </c>
      <c r="P20" s="35">
        <f t="shared" si="6"/>
        <v>0</v>
      </c>
      <c r="Q20" s="35">
        <f t="shared" si="7"/>
        <v>0</v>
      </c>
      <c r="R20" s="35">
        <f t="shared" si="8"/>
        <v>1</v>
      </c>
      <c r="S20" s="35">
        <f t="shared" si="9"/>
        <v>1</v>
      </c>
      <c r="T20" s="35">
        <f t="shared" si="10"/>
        <v>9.5835931675018429E-2</v>
      </c>
      <c r="U20" s="35">
        <f t="shared" si="11"/>
        <v>0.12023215758368554</v>
      </c>
      <c r="V20" s="35">
        <f t="shared" si="12"/>
        <v>0</v>
      </c>
      <c r="W20" s="35">
        <f t="shared" si="13"/>
        <v>0.10803404462935198</v>
      </c>
    </row>
    <row r="21" spans="1:23" x14ac:dyDescent="0.25">
      <c r="A21" s="42">
        <v>15</v>
      </c>
      <c r="B21" s="38" t="s">
        <v>92</v>
      </c>
      <c r="C21" s="39" t="s">
        <v>95</v>
      </c>
      <c r="D21" s="36" t="s">
        <v>96</v>
      </c>
      <c r="E21" s="36" t="s">
        <v>252</v>
      </c>
      <c r="F21" s="35">
        <v>0.63874312913698905</v>
      </c>
      <c r="G21" s="35">
        <v>0.22522725794388601</v>
      </c>
      <c r="H21" s="35">
        <v>0.13602961291912499</v>
      </c>
      <c r="I21" s="35">
        <v>3</v>
      </c>
      <c r="J21" s="35">
        <v>1</v>
      </c>
      <c r="K21" s="35">
        <f t="shared" si="1"/>
        <v>0.63874312913698905</v>
      </c>
      <c r="L21" s="35">
        <f t="shared" si="2"/>
        <v>0.86397038708087504</v>
      </c>
      <c r="M21" s="35">
        <f t="shared" si="3"/>
        <v>1</v>
      </c>
      <c r="N21" s="35">
        <f t="shared" si="4"/>
        <v>1</v>
      </c>
      <c r="O21" s="35">
        <f t="shared" si="5"/>
        <v>0</v>
      </c>
      <c r="P21" s="35">
        <f t="shared" si="6"/>
        <v>0</v>
      </c>
      <c r="Q21" s="35">
        <f t="shared" si="7"/>
        <v>1</v>
      </c>
      <c r="R21" s="35">
        <f t="shared" si="8"/>
        <v>1</v>
      </c>
      <c r="S21" s="35">
        <f t="shared" si="9"/>
        <v>1</v>
      </c>
      <c r="T21" s="35">
        <f t="shared" si="10"/>
        <v>0.13050652674573418</v>
      </c>
      <c r="U21" s="35">
        <f t="shared" si="11"/>
        <v>1.8504055590926969E-2</v>
      </c>
      <c r="V21" s="35">
        <f t="shared" si="12"/>
        <v>0</v>
      </c>
      <c r="W21" s="35">
        <f t="shared" si="13"/>
        <v>7.4505291168330573E-2</v>
      </c>
    </row>
    <row r="22" spans="1:23" x14ac:dyDescent="0.25">
      <c r="A22" s="42">
        <v>16</v>
      </c>
      <c r="B22" s="36" t="s">
        <v>98</v>
      </c>
      <c r="C22" s="37" t="s">
        <v>99</v>
      </c>
      <c r="D22" s="36" t="s">
        <v>225</v>
      </c>
      <c r="E22" s="36" t="s">
        <v>253</v>
      </c>
      <c r="F22" s="35">
        <v>0.228976938743116</v>
      </c>
      <c r="G22" s="35">
        <v>0.17860915658589399</v>
      </c>
      <c r="H22" s="35">
        <v>0.59241390467098998</v>
      </c>
      <c r="I22" s="35">
        <v>0</v>
      </c>
      <c r="J22" s="35">
        <v>4</v>
      </c>
      <c r="K22" s="35">
        <f t="shared" si="1"/>
        <v>0.228976938743116</v>
      </c>
      <c r="L22" s="35">
        <f t="shared" si="2"/>
        <v>0.40758609532901002</v>
      </c>
      <c r="M22" s="35">
        <f t="shared" si="3"/>
        <v>1</v>
      </c>
      <c r="N22" s="35">
        <f t="shared" si="4"/>
        <v>0</v>
      </c>
      <c r="O22" s="35">
        <f t="shared" si="5"/>
        <v>0</v>
      </c>
      <c r="P22" s="35">
        <f t="shared" si="6"/>
        <v>1</v>
      </c>
      <c r="Q22" s="35">
        <f t="shared" si="7"/>
        <v>0</v>
      </c>
      <c r="R22" s="35">
        <f t="shared" si="8"/>
        <v>0</v>
      </c>
      <c r="S22" s="35">
        <f t="shared" si="9"/>
        <v>1</v>
      </c>
      <c r="T22" s="35">
        <f t="shared" si="10"/>
        <v>5.2430438476168698E-2</v>
      </c>
      <c r="U22" s="35">
        <f t="shared" si="11"/>
        <v>0.16612642510554884</v>
      </c>
      <c r="V22" s="35">
        <f t="shared" si="12"/>
        <v>0</v>
      </c>
      <c r="W22" s="35">
        <f t="shared" si="13"/>
        <v>0.10927843179085878</v>
      </c>
    </row>
    <row r="23" spans="1:23" x14ac:dyDescent="0.25">
      <c r="A23" s="42">
        <v>16</v>
      </c>
      <c r="B23" s="36" t="s">
        <v>100</v>
      </c>
      <c r="C23" s="37" t="s">
        <v>101</v>
      </c>
      <c r="D23" s="36" t="s">
        <v>230</v>
      </c>
      <c r="E23" s="36" t="s">
        <v>253</v>
      </c>
      <c r="F23" s="35">
        <v>0.68143684544082594</v>
      </c>
      <c r="G23" s="35">
        <v>0.1854267488703</v>
      </c>
      <c r="H23" s="35">
        <v>0.133136405688875</v>
      </c>
      <c r="I23" s="35">
        <v>1</v>
      </c>
      <c r="J23" s="35">
        <v>0</v>
      </c>
      <c r="K23" s="35">
        <f t="shared" si="1"/>
        <v>0.68143684544082594</v>
      </c>
      <c r="L23" s="35">
        <f t="shared" si="2"/>
        <v>0.86686359431112592</v>
      </c>
      <c r="M23" s="35">
        <f t="shared" si="3"/>
        <v>1.0000000000000009</v>
      </c>
      <c r="N23" s="35">
        <f t="shared" si="4"/>
        <v>1</v>
      </c>
      <c r="O23" s="35">
        <f t="shared" si="5"/>
        <v>0</v>
      </c>
      <c r="P23" s="35">
        <f t="shared" si="6"/>
        <v>0</v>
      </c>
      <c r="Q23" s="35">
        <f t="shared" si="7"/>
        <v>1</v>
      </c>
      <c r="R23" s="35">
        <f t="shared" si="8"/>
        <v>1</v>
      </c>
      <c r="S23" s="35">
        <f t="shared" si="9"/>
        <v>1</v>
      </c>
      <c r="T23" s="35">
        <f t="shared" si="10"/>
        <v>0.10148248344269221</v>
      </c>
      <c r="U23" s="35">
        <f t="shared" si="11"/>
        <v>1.7725302519752462E-2</v>
      </c>
      <c r="V23" s="35">
        <f t="shared" si="12"/>
        <v>7.8886090522101181E-31</v>
      </c>
      <c r="W23" s="35">
        <f t="shared" si="13"/>
        <v>5.9603892981222338E-2</v>
      </c>
    </row>
    <row r="24" spans="1:23" x14ac:dyDescent="0.25">
      <c r="A24" s="42">
        <v>16</v>
      </c>
      <c r="B24" s="36" t="s">
        <v>100</v>
      </c>
      <c r="C24" s="37" t="s">
        <v>102</v>
      </c>
      <c r="D24" s="36" t="s">
        <v>233</v>
      </c>
      <c r="E24" s="36" t="s">
        <v>253</v>
      </c>
      <c r="F24" s="35">
        <v>0.343396486672157</v>
      </c>
      <c r="G24" s="35">
        <v>0.26568023226076598</v>
      </c>
      <c r="H24" s="35">
        <v>0.39092328106707702</v>
      </c>
      <c r="I24" s="35">
        <v>1</v>
      </c>
      <c r="J24" s="35">
        <v>0</v>
      </c>
      <c r="K24" s="35">
        <f t="shared" si="1"/>
        <v>0.343396486672157</v>
      </c>
      <c r="L24" s="35">
        <f t="shared" si="2"/>
        <v>0.60907671893292292</v>
      </c>
      <c r="M24" s="35">
        <f t="shared" si="3"/>
        <v>1</v>
      </c>
      <c r="N24" s="35">
        <f t="shared" si="4"/>
        <v>1</v>
      </c>
      <c r="O24" s="35">
        <f t="shared" si="5"/>
        <v>0</v>
      </c>
      <c r="P24" s="35">
        <f t="shared" si="6"/>
        <v>0</v>
      </c>
      <c r="Q24" s="35">
        <f t="shared" si="7"/>
        <v>1</v>
      </c>
      <c r="R24" s="35">
        <f t="shared" si="8"/>
        <v>1</v>
      </c>
      <c r="S24" s="35">
        <f t="shared" si="9"/>
        <v>1</v>
      </c>
      <c r="T24" s="35">
        <f t="shared" si="10"/>
        <v>0.43112817371446682</v>
      </c>
      <c r="U24" s="35">
        <f t="shared" si="11"/>
        <v>0.15282101168024895</v>
      </c>
      <c r="V24" s="35">
        <f t="shared" si="12"/>
        <v>0</v>
      </c>
      <c r="W24" s="35">
        <f t="shared" si="13"/>
        <v>0.29197459269735787</v>
      </c>
    </row>
    <row r="25" spans="1:23" x14ac:dyDescent="0.25">
      <c r="A25" s="42">
        <v>16</v>
      </c>
      <c r="B25" s="36" t="s">
        <v>100</v>
      </c>
      <c r="C25" s="37" t="s">
        <v>103</v>
      </c>
      <c r="D25" s="36" t="s">
        <v>234</v>
      </c>
      <c r="E25" s="36" t="s">
        <v>253</v>
      </c>
      <c r="F25" s="35">
        <v>0.38020483916217002</v>
      </c>
      <c r="G25" s="35">
        <v>0.30807323013922</v>
      </c>
      <c r="H25" s="35">
        <v>0.31172193069860998</v>
      </c>
      <c r="I25" s="35">
        <v>1</v>
      </c>
      <c r="J25" s="35">
        <v>0</v>
      </c>
      <c r="K25" s="35">
        <f t="shared" si="1"/>
        <v>0.38020483916217002</v>
      </c>
      <c r="L25" s="35">
        <f t="shared" si="2"/>
        <v>0.68827806930139002</v>
      </c>
      <c r="M25" s="35">
        <f t="shared" si="3"/>
        <v>1</v>
      </c>
      <c r="N25" s="35">
        <f t="shared" si="4"/>
        <v>1</v>
      </c>
      <c r="O25" s="35">
        <f t="shared" si="5"/>
        <v>0</v>
      </c>
      <c r="P25" s="35">
        <f t="shared" si="6"/>
        <v>0</v>
      </c>
      <c r="Q25" s="35">
        <f t="shared" si="7"/>
        <v>1</v>
      </c>
      <c r="R25" s="35">
        <f t="shared" si="8"/>
        <v>1</v>
      </c>
      <c r="S25" s="35">
        <f t="shared" si="9"/>
        <v>1</v>
      </c>
      <c r="T25" s="35">
        <f t="shared" si="10"/>
        <v>0.38414604139799163</v>
      </c>
      <c r="U25" s="35">
        <f t="shared" si="11"/>
        <v>9.7170562078469011E-2</v>
      </c>
      <c r="V25" s="35">
        <f t="shared" si="12"/>
        <v>0</v>
      </c>
      <c r="W25" s="35">
        <f t="shared" si="13"/>
        <v>0.24065830173823033</v>
      </c>
    </row>
    <row r="26" spans="1:23" x14ac:dyDescent="0.25">
      <c r="A26" s="42">
        <v>16</v>
      </c>
      <c r="B26" s="36" t="s">
        <v>100</v>
      </c>
      <c r="C26" s="37" t="s">
        <v>104</v>
      </c>
      <c r="D26" s="36" t="s">
        <v>227</v>
      </c>
      <c r="E26" s="36" t="s">
        <v>253</v>
      </c>
      <c r="F26" s="35">
        <v>0.71725036532798403</v>
      </c>
      <c r="G26" s="35">
        <v>0.15608248940406999</v>
      </c>
      <c r="H26" s="35">
        <v>0.12666714526794501</v>
      </c>
      <c r="I26" s="35">
        <v>4</v>
      </c>
      <c r="J26" s="35">
        <v>1</v>
      </c>
      <c r="K26" s="35">
        <f t="shared" si="1"/>
        <v>0.71725036532798403</v>
      </c>
      <c r="L26" s="35">
        <f t="shared" si="2"/>
        <v>0.87333285473205402</v>
      </c>
      <c r="M26" s="35">
        <f t="shared" si="3"/>
        <v>0.999999999999999</v>
      </c>
      <c r="N26" s="35">
        <f t="shared" si="4"/>
        <v>1</v>
      </c>
      <c r="O26" s="35">
        <f t="shared" si="5"/>
        <v>0</v>
      </c>
      <c r="P26" s="35">
        <f t="shared" si="6"/>
        <v>0</v>
      </c>
      <c r="Q26" s="35">
        <f t="shared" si="7"/>
        <v>1</v>
      </c>
      <c r="R26" s="35">
        <f t="shared" si="8"/>
        <v>1</v>
      </c>
      <c r="S26" s="35">
        <f t="shared" si="9"/>
        <v>1</v>
      </c>
      <c r="T26" s="35">
        <f t="shared" si="10"/>
        <v>7.9947355907158499E-2</v>
      </c>
      <c r="U26" s="35">
        <f t="shared" si="11"/>
        <v>1.6044565690330928E-2</v>
      </c>
      <c r="V26" s="35">
        <f t="shared" si="12"/>
        <v>9.9840208317034307E-31</v>
      </c>
      <c r="W26" s="35">
        <f t="shared" si="13"/>
        <v>4.7995960798744713E-2</v>
      </c>
    </row>
    <row r="27" spans="1:23" x14ac:dyDescent="0.25">
      <c r="A27" s="42">
        <v>16</v>
      </c>
      <c r="B27" s="36" t="s">
        <v>100</v>
      </c>
      <c r="C27" s="37" t="s">
        <v>105</v>
      </c>
      <c r="D27" s="36" t="s">
        <v>226</v>
      </c>
      <c r="E27" s="36" t="s">
        <v>253</v>
      </c>
      <c r="F27" s="35">
        <v>0.40816375355010498</v>
      </c>
      <c r="G27" s="35">
        <v>0.31838046298760198</v>
      </c>
      <c r="H27" s="35">
        <v>0.27345578346229299</v>
      </c>
      <c r="I27" s="35">
        <v>3</v>
      </c>
      <c r="J27" s="35">
        <v>2</v>
      </c>
      <c r="K27" s="35">
        <f t="shared" si="1"/>
        <v>0.40816375355010498</v>
      </c>
      <c r="L27" s="35">
        <f t="shared" si="2"/>
        <v>0.72654421653770695</v>
      </c>
      <c r="M27" s="35">
        <f t="shared" si="3"/>
        <v>1</v>
      </c>
      <c r="N27" s="35">
        <f t="shared" si="4"/>
        <v>1</v>
      </c>
      <c r="O27" s="35">
        <f t="shared" si="5"/>
        <v>0</v>
      </c>
      <c r="P27" s="35">
        <f t="shared" si="6"/>
        <v>0</v>
      </c>
      <c r="Q27" s="35">
        <f t="shared" si="7"/>
        <v>1</v>
      </c>
      <c r="R27" s="35">
        <f t="shared" si="8"/>
        <v>1</v>
      </c>
      <c r="S27" s="35">
        <f t="shared" si="9"/>
        <v>1</v>
      </c>
      <c r="T27" s="35">
        <f t="shared" si="10"/>
        <v>0.35027014261190081</v>
      </c>
      <c r="U27" s="35">
        <f t="shared" si="11"/>
        <v>7.4778065508976505E-2</v>
      </c>
      <c r="V27" s="35">
        <f t="shared" si="12"/>
        <v>0</v>
      </c>
      <c r="W27" s="35">
        <f t="shared" si="13"/>
        <v>0.21252410406043865</v>
      </c>
    </row>
    <row r="28" spans="1:23" x14ac:dyDescent="0.25">
      <c r="A28" s="42">
        <v>16</v>
      </c>
      <c r="B28" s="36" t="s">
        <v>106</v>
      </c>
      <c r="C28" s="37" t="s">
        <v>107</v>
      </c>
      <c r="D28" s="36" t="s">
        <v>229</v>
      </c>
      <c r="E28" s="36" t="s">
        <v>253</v>
      </c>
      <c r="F28" s="35">
        <v>0.24804709918627499</v>
      </c>
      <c r="G28" s="35">
        <v>0.193484476744365</v>
      </c>
      <c r="H28" s="35">
        <v>0.55846842406936004</v>
      </c>
      <c r="I28" s="35">
        <v>2</v>
      </c>
      <c r="J28" s="35">
        <v>0</v>
      </c>
      <c r="K28" s="35">
        <f t="shared" si="1"/>
        <v>0.24804709918627499</v>
      </c>
      <c r="L28" s="35">
        <f t="shared" si="2"/>
        <v>0.44153157593063996</v>
      </c>
      <c r="M28" s="35">
        <f t="shared" si="3"/>
        <v>1</v>
      </c>
      <c r="N28" s="35">
        <f t="shared" si="4"/>
        <v>1</v>
      </c>
      <c r="O28" s="35">
        <f t="shared" si="5"/>
        <v>0</v>
      </c>
      <c r="P28" s="35">
        <f t="shared" si="6"/>
        <v>0</v>
      </c>
      <c r="Q28" s="35">
        <f t="shared" si="7"/>
        <v>1</v>
      </c>
      <c r="R28" s="35">
        <f t="shared" si="8"/>
        <v>1</v>
      </c>
      <c r="S28" s="35">
        <f t="shared" si="9"/>
        <v>1</v>
      </c>
      <c r="T28" s="35">
        <f t="shared" si="10"/>
        <v>0.56543316504217578</v>
      </c>
      <c r="U28" s="35">
        <f t="shared" si="11"/>
        <v>0.31188698068251458</v>
      </c>
      <c r="V28" s="35">
        <f t="shared" si="12"/>
        <v>0</v>
      </c>
      <c r="W28" s="35">
        <f t="shared" si="13"/>
        <v>0.43866007286234521</v>
      </c>
    </row>
    <row r="29" spans="1:23" x14ac:dyDescent="0.25">
      <c r="A29" s="42">
        <v>16</v>
      </c>
      <c r="B29" s="36" t="s">
        <v>108</v>
      </c>
      <c r="C29" s="37" t="s">
        <v>109</v>
      </c>
      <c r="D29" s="36" t="s">
        <v>231</v>
      </c>
      <c r="E29" s="36" t="s">
        <v>253</v>
      </c>
      <c r="F29" s="35">
        <v>0.18628122695534399</v>
      </c>
      <c r="G29" s="35">
        <v>0.14530516923193701</v>
      </c>
      <c r="H29" s="35">
        <v>0.66841360381271897</v>
      </c>
      <c r="I29" s="35">
        <v>0</v>
      </c>
      <c r="J29" s="35">
        <v>2</v>
      </c>
      <c r="K29" s="35">
        <f t="shared" si="1"/>
        <v>0.18628122695534399</v>
      </c>
      <c r="L29" s="35">
        <f t="shared" si="2"/>
        <v>0.33158639618728103</v>
      </c>
      <c r="M29" s="35">
        <f t="shared" si="3"/>
        <v>1</v>
      </c>
      <c r="N29" s="35">
        <f t="shared" si="4"/>
        <v>0</v>
      </c>
      <c r="O29" s="35">
        <f t="shared" si="5"/>
        <v>0</v>
      </c>
      <c r="P29" s="35">
        <f t="shared" si="6"/>
        <v>1</v>
      </c>
      <c r="Q29" s="35">
        <f t="shared" si="7"/>
        <v>0</v>
      </c>
      <c r="R29" s="35">
        <f t="shared" si="8"/>
        <v>0</v>
      </c>
      <c r="S29" s="35">
        <f t="shared" si="9"/>
        <v>1</v>
      </c>
      <c r="T29" s="35">
        <f t="shared" si="10"/>
        <v>3.4700695515988381E-2</v>
      </c>
      <c r="U29" s="35">
        <f t="shared" si="11"/>
        <v>0.1099495381364685</v>
      </c>
      <c r="V29" s="35">
        <f t="shared" si="12"/>
        <v>0</v>
      </c>
      <c r="W29" s="35">
        <f t="shared" si="13"/>
        <v>7.2325116826228442E-2</v>
      </c>
    </row>
    <row r="30" spans="1:23" x14ac:dyDescent="0.25">
      <c r="A30" s="42">
        <v>16</v>
      </c>
      <c r="B30" s="36" t="s">
        <v>110</v>
      </c>
      <c r="C30" s="37" t="s">
        <v>111</v>
      </c>
      <c r="D30" s="36" t="s">
        <v>232</v>
      </c>
      <c r="E30" s="36" t="s">
        <v>253</v>
      </c>
      <c r="F30" s="35">
        <v>0.43890447658109799</v>
      </c>
      <c r="G30" s="35">
        <v>0.31326882405191098</v>
      </c>
      <c r="H30" s="35">
        <v>0.247826699366991</v>
      </c>
      <c r="I30" s="35">
        <v>1</v>
      </c>
      <c r="J30" s="35">
        <v>2</v>
      </c>
      <c r="K30" s="35">
        <f t="shared" si="1"/>
        <v>0.43890447658109799</v>
      </c>
      <c r="L30" s="35">
        <f t="shared" si="2"/>
        <v>0.75217330063300891</v>
      </c>
      <c r="M30" s="35">
        <f t="shared" si="3"/>
        <v>0.99999999999999989</v>
      </c>
      <c r="N30" s="35">
        <f t="shared" si="4"/>
        <v>0</v>
      </c>
      <c r="O30" s="35">
        <f t="shared" si="5"/>
        <v>0</v>
      </c>
      <c r="P30" s="35">
        <f t="shared" si="6"/>
        <v>1</v>
      </c>
      <c r="Q30" s="35">
        <f t="shared" si="7"/>
        <v>0</v>
      </c>
      <c r="R30" s="35">
        <f t="shared" si="8"/>
        <v>0</v>
      </c>
      <c r="S30" s="35">
        <f t="shared" si="9"/>
        <v>1</v>
      </c>
      <c r="T30" s="35">
        <f t="shared" si="10"/>
        <v>0.19263713956292761</v>
      </c>
      <c r="U30" s="35">
        <f t="shared" si="11"/>
        <v>0.56576467418515486</v>
      </c>
      <c r="V30" s="35">
        <f t="shared" si="12"/>
        <v>1.2325951644078309E-32</v>
      </c>
      <c r="W30" s="35">
        <f t="shared" si="13"/>
        <v>0.37920090687404123</v>
      </c>
    </row>
    <row r="31" spans="1:23" x14ac:dyDescent="0.25">
      <c r="A31" s="42">
        <v>16</v>
      </c>
      <c r="B31" s="36" t="s">
        <v>112</v>
      </c>
      <c r="C31" s="37" t="s">
        <v>113</v>
      </c>
      <c r="D31" s="36" t="s">
        <v>228</v>
      </c>
      <c r="E31" s="36" t="s">
        <v>253</v>
      </c>
      <c r="F31" s="35">
        <v>0.57887948256510502</v>
      </c>
      <c r="G31" s="35">
        <v>0.24512253634161499</v>
      </c>
      <c r="H31" s="35">
        <v>0.17599798109327999</v>
      </c>
      <c r="I31" s="35">
        <v>2</v>
      </c>
      <c r="J31" s="35">
        <v>2</v>
      </c>
      <c r="K31" s="35">
        <f t="shared" si="1"/>
        <v>0.57887948256510502</v>
      </c>
      <c r="L31" s="35">
        <f t="shared" si="2"/>
        <v>0.82400201890671998</v>
      </c>
      <c r="M31" s="35">
        <f t="shared" si="3"/>
        <v>1</v>
      </c>
      <c r="N31" s="35">
        <f t="shared" si="4"/>
        <v>0</v>
      </c>
      <c r="O31" s="35">
        <f t="shared" si="5"/>
        <v>1</v>
      </c>
      <c r="P31" s="35">
        <f t="shared" si="6"/>
        <v>0</v>
      </c>
      <c r="Q31" s="35">
        <f t="shared" si="7"/>
        <v>0</v>
      </c>
      <c r="R31" s="35">
        <f t="shared" si="8"/>
        <v>1</v>
      </c>
      <c r="S31" s="35">
        <f t="shared" si="9"/>
        <v>1</v>
      </c>
      <c r="T31" s="35">
        <f t="shared" si="10"/>
        <v>0.3351014553348437</v>
      </c>
      <c r="U31" s="35">
        <f t="shared" si="11"/>
        <v>3.0975289348910553E-2</v>
      </c>
      <c r="V31" s="35">
        <f t="shared" si="12"/>
        <v>0</v>
      </c>
      <c r="W31" s="35">
        <f t="shared" si="13"/>
        <v>0.18303837234187711</v>
      </c>
    </row>
    <row r="32" spans="1:23" x14ac:dyDescent="0.25">
      <c r="A32" s="42">
        <v>17</v>
      </c>
      <c r="B32" s="38" t="s">
        <v>115</v>
      </c>
      <c r="C32" s="39" t="s">
        <v>116</v>
      </c>
      <c r="D32" s="36" t="s">
        <v>117</v>
      </c>
      <c r="E32" s="36" t="s">
        <v>22</v>
      </c>
      <c r="F32" s="35">
        <v>0.76031700000000002</v>
      </c>
      <c r="G32" s="35">
        <v>0.13890279999999999</v>
      </c>
      <c r="H32" s="35">
        <v>0.10078015999999999</v>
      </c>
      <c r="I32" s="35">
        <v>3</v>
      </c>
      <c r="J32" s="35">
        <v>1</v>
      </c>
      <c r="K32" s="35">
        <f t="shared" si="1"/>
        <v>0.76031700000000002</v>
      </c>
      <c r="L32" s="35">
        <f t="shared" si="2"/>
        <v>0.89921980000000001</v>
      </c>
      <c r="M32" s="35">
        <f t="shared" si="3"/>
        <v>0.99999996000000002</v>
      </c>
      <c r="N32" s="35">
        <f t="shared" si="4"/>
        <v>1</v>
      </c>
      <c r="O32" s="35">
        <f t="shared" si="5"/>
        <v>0</v>
      </c>
      <c r="P32" s="35">
        <f t="shared" si="6"/>
        <v>0</v>
      </c>
      <c r="Q32" s="35">
        <f t="shared" si="7"/>
        <v>1</v>
      </c>
      <c r="R32" s="35">
        <f t="shared" si="8"/>
        <v>1</v>
      </c>
      <c r="S32" s="35">
        <f t="shared" si="9"/>
        <v>1</v>
      </c>
      <c r="T32" s="35">
        <f t="shared" si="10"/>
        <v>5.7447940488999989E-2</v>
      </c>
      <c r="U32" s="35">
        <f t="shared" si="11"/>
        <v>1.0156648712039997E-2</v>
      </c>
      <c r="V32" s="35">
        <f t="shared" si="12"/>
        <v>1.5999999983156612E-15</v>
      </c>
      <c r="W32" s="35">
        <f t="shared" si="13"/>
        <v>3.3802294600520789E-2</v>
      </c>
    </row>
    <row r="33" spans="1:23" x14ac:dyDescent="0.25">
      <c r="A33" s="42">
        <v>17</v>
      </c>
      <c r="B33" s="38" t="s">
        <v>118</v>
      </c>
      <c r="C33" s="39" t="s">
        <v>119</v>
      </c>
      <c r="D33" s="36" t="s">
        <v>120</v>
      </c>
      <c r="E33" s="36" t="s">
        <v>22</v>
      </c>
      <c r="F33" s="35">
        <v>0.32818540000000002</v>
      </c>
      <c r="G33" s="35">
        <v>0.36050650000000001</v>
      </c>
      <c r="H33" s="35">
        <v>0.31130817</v>
      </c>
      <c r="I33" s="35">
        <v>1</v>
      </c>
      <c r="J33" s="35">
        <v>0</v>
      </c>
      <c r="K33" s="35">
        <f t="shared" si="1"/>
        <v>0.32818540000000002</v>
      </c>
      <c r="L33" s="35">
        <f t="shared" si="2"/>
        <v>0.68869190000000002</v>
      </c>
      <c r="M33" s="35">
        <f t="shared" si="3"/>
        <v>1.00000007</v>
      </c>
      <c r="N33" s="35">
        <f t="shared" si="4"/>
        <v>1</v>
      </c>
      <c r="O33" s="35">
        <f t="shared" si="5"/>
        <v>0</v>
      </c>
      <c r="P33" s="35">
        <f t="shared" si="6"/>
        <v>0</v>
      </c>
      <c r="Q33" s="35">
        <f t="shared" si="7"/>
        <v>1</v>
      </c>
      <c r="R33" s="35">
        <f t="shared" si="8"/>
        <v>1</v>
      </c>
      <c r="S33" s="35">
        <f t="shared" si="9"/>
        <v>1</v>
      </c>
      <c r="T33" s="35">
        <f t="shared" si="10"/>
        <v>0.45133485677316004</v>
      </c>
      <c r="U33" s="35">
        <f t="shared" si="11"/>
        <v>9.6912733125609982E-2</v>
      </c>
      <c r="V33" s="35">
        <f t="shared" si="12"/>
        <v>4.9000000026132737E-15</v>
      </c>
      <c r="W33" s="35">
        <f t="shared" si="13"/>
        <v>0.27412379494938743</v>
      </c>
    </row>
    <row r="34" spans="1:23" x14ac:dyDescent="0.25">
      <c r="A34" s="42">
        <v>17</v>
      </c>
      <c r="B34" s="38" t="s">
        <v>118</v>
      </c>
      <c r="C34" s="39" t="s">
        <v>121</v>
      </c>
      <c r="D34" s="36" t="s">
        <v>122</v>
      </c>
      <c r="E34" s="36" t="s">
        <v>22</v>
      </c>
      <c r="F34" s="35">
        <v>0.37879869999999999</v>
      </c>
      <c r="G34" s="35">
        <v>0.37487029999999999</v>
      </c>
      <c r="H34" s="35">
        <v>0.24633097000000001</v>
      </c>
      <c r="I34" s="35">
        <v>0</v>
      </c>
      <c r="J34" s="35">
        <v>1</v>
      </c>
      <c r="K34" s="35">
        <f t="shared" si="1"/>
        <v>0.37879869999999999</v>
      </c>
      <c r="L34" s="35">
        <f t="shared" si="2"/>
        <v>0.75366899999999992</v>
      </c>
      <c r="M34" s="35">
        <f t="shared" si="3"/>
        <v>0.99999996999999996</v>
      </c>
      <c r="N34" s="35">
        <f t="shared" si="4"/>
        <v>0</v>
      </c>
      <c r="O34" s="35">
        <f t="shared" si="5"/>
        <v>0</v>
      </c>
      <c r="P34" s="35">
        <f t="shared" si="6"/>
        <v>1</v>
      </c>
      <c r="Q34" s="35">
        <f t="shared" si="7"/>
        <v>0</v>
      </c>
      <c r="R34" s="35">
        <f t="shared" si="8"/>
        <v>0</v>
      </c>
      <c r="S34" s="35">
        <f t="shared" si="9"/>
        <v>1</v>
      </c>
      <c r="T34" s="35">
        <f t="shared" si="10"/>
        <v>0.14348845512168998</v>
      </c>
      <c r="U34" s="35">
        <f t="shared" si="11"/>
        <v>0.5680169615609999</v>
      </c>
      <c r="V34" s="35">
        <f t="shared" si="12"/>
        <v>9.000000023832285E-16</v>
      </c>
      <c r="W34" s="35">
        <f t="shared" si="13"/>
        <v>0.35575270834134537</v>
      </c>
    </row>
    <row r="35" spans="1:23" x14ac:dyDescent="0.25">
      <c r="A35" s="42">
        <v>17</v>
      </c>
      <c r="B35" s="38" t="s">
        <v>118</v>
      </c>
      <c r="C35" s="39" t="s">
        <v>123</v>
      </c>
      <c r="D35" s="36" t="s">
        <v>124</v>
      </c>
      <c r="E35" s="36" t="s">
        <v>22</v>
      </c>
      <c r="F35" s="35">
        <v>0.80312930000000005</v>
      </c>
      <c r="G35" s="35">
        <v>0.114092</v>
      </c>
      <c r="H35" s="35">
        <v>8.2778770000000002E-2</v>
      </c>
      <c r="I35" s="35">
        <v>1</v>
      </c>
      <c r="J35" s="35">
        <v>0</v>
      </c>
      <c r="K35" s="35">
        <f t="shared" si="1"/>
        <v>0.80312930000000005</v>
      </c>
      <c r="L35" s="35">
        <f t="shared" si="2"/>
        <v>0.91722130000000002</v>
      </c>
      <c r="M35" s="35">
        <f t="shared" si="3"/>
        <v>1.00000007</v>
      </c>
      <c r="N35" s="35">
        <f t="shared" si="4"/>
        <v>1</v>
      </c>
      <c r="O35" s="35">
        <f t="shared" si="5"/>
        <v>0</v>
      </c>
      <c r="P35" s="35">
        <f t="shared" si="6"/>
        <v>0</v>
      </c>
      <c r="Q35" s="35">
        <f t="shared" si="7"/>
        <v>1</v>
      </c>
      <c r="R35" s="35">
        <f t="shared" si="8"/>
        <v>1</v>
      </c>
      <c r="S35" s="35">
        <f t="shared" si="9"/>
        <v>1</v>
      </c>
      <c r="T35" s="35">
        <f t="shared" si="10"/>
        <v>3.8758072518489985E-2</v>
      </c>
      <c r="U35" s="35">
        <f t="shared" si="11"/>
        <v>6.8523131736899969E-3</v>
      </c>
      <c r="V35" s="35">
        <f t="shared" si="12"/>
        <v>4.9000000026132737E-15</v>
      </c>
      <c r="W35" s="35">
        <f t="shared" si="13"/>
        <v>2.2805192846092441E-2</v>
      </c>
    </row>
    <row r="36" spans="1:23" x14ac:dyDescent="0.25">
      <c r="A36" s="42">
        <v>17</v>
      </c>
      <c r="B36" s="38" t="s">
        <v>118</v>
      </c>
      <c r="C36" s="39" t="s">
        <v>125</v>
      </c>
      <c r="D36" s="36" t="s">
        <v>126</v>
      </c>
      <c r="E36" s="36" t="s">
        <v>22</v>
      </c>
      <c r="F36" s="35">
        <v>0.61355309999999996</v>
      </c>
      <c r="G36" s="35">
        <v>0.21656449999999999</v>
      </c>
      <c r="H36" s="35">
        <v>0.16988242000000001</v>
      </c>
      <c r="I36" s="35">
        <v>3</v>
      </c>
      <c r="J36" s="35">
        <v>2</v>
      </c>
      <c r="K36" s="35">
        <f t="shared" si="1"/>
        <v>0.61355309999999996</v>
      </c>
      <c r="L36" s="35">
        <f t="shared" si="2"/>
        <v>0.8301175999999999</v>
      </c>
      <c r="M36" s="35">
        <f t="shared" si="3"/>
        <v>1.0000000199999999</v>
      </c>
      <c r="N36" s="35">
        <f t="shared" si="4"/>
        <v>1</v>
      </c>
      <c r="O36" s="35">
        <f t="shared" si="5"/>
        <v>0</v>
      </c>
      <c r="P36" s="35">
        <f t="shared" si="6"/>
        <v>0</v>
      </c>
      <c r="Q36" s="35">
        <f t="shared" si="7"/>
        <v>1</v>
      </c>
      <c r="R36" s="35">
        <f t="shared" si="8"/>
        <v>1</v>
      </c>
      <c r="S36" s="35">
        <f t="shared" si="9"/>
        <v>1</v>
      </c>
      <c r="T36" s="35">
        <f t="shared" si="10"/>
        <v>0.14934120651961003</v>
      </c>
      <c r="U36" s="35">
        <f t="shared" si="11"/>
        <v>2.8860029829760034E-2</v>
      </c>
      <c r="V36" s="35">
        <f t="shared" si="12"/>
        <v>3.9999999513802324E-16</v>
      </c>
      <c r="W36" s="35">
        <f t="shared" si="13"/>
        <v>8.9100618174685231E-2</v>
      </c>
    </row>
    <row r="37" spans="1:23" x14ac:dyDescent="0.25">
      <c r="A37" s="42">
        <v>17</v>
      </c>
      <c r="B37" s="38" t="s">
        <v>118</v>
      </c>
      <c r="C37" s="39" t="s">
        <v>127</v>
      </c>
      <c r="D37" s="36" t="s">
        <v>128</v>
      </c>
      <c r="E37" s="36" t="s">
        <v>22</v>
      </c>
      <c r="F37" s="35">
        <v>0.42500690000000002</v>
      </c>
      <c r="G37" s="35">
        <v>0.34905550000000002</v>
      </c>
      <c r="H37" s="35">
        <v>0.22593762000000001</v>
      </c>
      <c r="I37" s="35">
        <v>2</v>
      </c>
      <c r="J37" s="35">
        <v>0</v>
      </c>
      <c r="K37" s="35">
        <f t="shared" si="1"/>
        <v>0.42500690000000002</v>
      </c>
      <c r="L37" s="35">
        <f t="shared" si="2"/>
        <v>0.77406240000000004</v>
      </c>
      <c r="M37" s="35">
        <f t="shared" si="3"/>
        <v>1.0000000200000001</v>
      </c>
      <c r="N37" s="35">
        <f t="shared" si="4"/>
        <v>1</v>
      </c>
      <c r="O37" s="35">
        <f t="shared" si="5"/>
        <v>0</v>
      </c>
      <c r="P37" s="35">
        <f t="shared" si="6"/>
        <v>0</v>
      </c>
      <c r="Q37" s="35">
        <f t="shared" si="7"/>
        <v>1</v>
      </c>
      <c r="R37" s="35">
        <f t="shared" si="8"/>
        <v>1</v>
      </c>
      <c r="S37" s="35">
        <f t="shared" si="9"/>
        <v>1</v>
      </c>
      <c r="T37" s="35">
        <f t="shared" si="10"/>
        <v>0.3306170650476099</v>
      </c>
      <c r="U37" s="35">
        <f t="shared" si="11"/>
        <v>5.1047799093759984E-2</v>
      </c>
      <c r="V37" s="35">
        <f t="shared" si="12"/>
        <v>4.0000000401980743E-16</v>
      </c>
      <c r="W37" s="35">
        <f t="shared" si="13"/>
        <v>0.19083243207068515</v>
      </c>
    </row>
    <row r="38" spans="1:23" x14ac:dyDescent="0.25">
      <c r="A38" s="42">
        <v>17</v>
      </c>
      <c r="B38" s="38" t="s">
        <v>129</v>
      </c>
      <c r="C38" s="39" t="s">
        <v>130</v>
      </c>
      <c r="D38" s="36" t="s">
        <v>131</v>
      </c>
      <c r="E38" s="36" t="s">
        <v>22</v>
      </c>
      <c r="F38" s="35">
        <v>0.3176812</v>
      </c>
      <c r="G38" s="35">
        <v>0.3469409</v>
      </c>
      <c r="H38" s="35">
        <v>0.33537789000000001</v>
      </c>
      <c r="I38" s="35">
        <v>0</v>
      </c>
      <c r="J38" s="35">
        <v>2</v>
      </c>
      <c r="K38" s="35">
        <f t="shared" si="1"/>
        <v>0.3176812</v>
      </c>
      <c r="L38" s="35">
        <f t="shared" si="2"/>
        <v>0.66462209999999999</v>
      </c>
      <c r="M38" s="35">
        <f t="shared" si="3"/>
        <v>0.99999999000000006</v>
      </c>
      <c r="N38" s="35">
        <f t="shared" si="4"/>
        <v>0</v>
      </c>
      <c r="O38" s="35">
        <f t="shared" si="5"/>
        <v>0</v>
      </c>
      <c r="P38" s="35">
        <f t="shared" si="6"/>
        <v>1</v>
      </c>
      <c r="Q38" s="35">
        <f t="shared" si="7"/>
        <v>0</v>
      </c>
      <c r="R38" s="35">
        <f t="shared" si="8"/>
        <v>0</v>
      </c>
      <c r="S38" s="35">
        <f t="shared" si="9"/>
        <v>1</v>
      </c>
      <c r="T38" s="35">
        <f t="shared" si="10"/>
        <v>0.10092134483343999</v>
      </c>
      <c r="U38" s="35">
        <f t="shared" si="11"/>
        <v>0.44172253580840998</v>
      </c>
      <c r="V38" s="35">
        <f t="shared" si="12"/>
        <v>9.999999878450581E-17</v>
      </c>
      <c r="W38" s="35">
        <f t="shared" si="13"/>
        <v>0.27132194032092505</v>
      </c>
    </row>
    <row r="39" spans="1:23" x14ac:dyDescent="0.25">
      <c r="A39" s="42">
        <v>17</v>
      </c>
      <c r="B39" s="38" t="s">
        <v>132</v>
      </c>
      <c r="C39" s="39" t="s">
        <v>133</v>
      </c>
      <c r="D39" s="36" t="s">
        <v>134</v>
      </c>
      <c r="E39" s="36" t="s">
        <v>22</v>
      </c>
      <c r="F39" s="35">
        <v>0.23946600000000001</v>
      </c>
      <c r="G39" s="35">
        <v>0.23734259999999999</v>
      </c>
      <c r="H39" s="35">
        <v>0.52319139000000003</v>
      </c>
      <c r="I39" s="35">
        <v>1</v>
      </c>
      <c r="J39" s="35">
        <v>2</v>
      </c>
      <c r="K39" s="35">
        <f t="shared" si="1"/>
        <v>0.23946600000000001</v>
      </c>
      <c r="L39" s="35">
        <f t="shared" si="2"/>
        <v>0.47680860000000003</v>
      </c>
      <c r="M39" s="35">
        <f t="shared" si="3"/>
        <v>0.99999999000000006</v>
      </c>
      <c r="N39" s="35">
        <f t="shared" si="4"/>
        <v>0</v>
      </c>
      <c r="O39" s="35">
        <f t="shared" si="5"/>
        <v>0</v>
      </c>
      <c r="P39" s="35">
        <f t="shared" si="6"/>
        <v>1</v>
      </c>
      <c r="Q39" s="35">
        <f t="shared" si="7"/>
        <v>0</v>
      </c>
      <c r="R39" s="35">
        <f t="shared" si="8"/>
        <v>0</v>
      </c>
      <c r="S39" s="35">
        <f t="shared" si="9"/>
        <v>1</v>
      </c>
      <c r="T39" s="35">
        <f t="shared" si="10"/>
        <v>5.7343965156000008E-2</v>
      </c>
      <c r="U39" s="35">
        <f t="shared" si="11"/>
        <v>0.22734644103396004</v>
      </c>
      <c r="V39" s="35">
        <f t="shared" si="12"/>
        <v>9.999999878450581E-17</v>
      </c>
      <c r="W39" s="35">
        <f t="shared" si="13"/>
        <v>0.14234520309498008</v>
      </c>
    </row>
    <row r="40" spans="1:23" x14ac:dyDescent="0.25">
      <c r="A40" s="42">
        <v>17</v>
      </c>
      <c r="B40" s="38" t="s">
        <v>132</v>
      </c>
      <c r="C40" s="39" t="s">
        <v>135</v>
      </c>
      <c r="D40" s="36" t="s">
        <v>136</v>
      </c>
      <c r="E40" s="36" t="s">
        <v>22</v>
      </c>
      <c r="F40" s="35">
        <v>0.2806939</v>
      </c>
      <c r="G40" s="35">
        <v>0.25685079999999999</v>
      </c>
      <c r="H40" s="35">
        <v>0.46245531000000001</v>
      </c>
      <c r="I40" s="35">
        <v>3</v>
      </c>
      <c r="J40" s="35">
        <v>2</v>
      </c>
      <c r="K40" s="35">
        <f t="shared" si="1"/>
        <v>0.2806939</v>
      </c>
      <c r="L40" s="35">
        <f t="shared" si="2"/>
        <v>0.53754469999999999</v>
      </c>
      <c r="M40" s="35">
        <f t="shared" si="3"/>
        <v>1.0000000099999999</v>
      </c>
      <c r="N40" s="35">
        <f t="shared" si="4"/>
        <v>1</v>
      </c>
      <c r="O40" s="35">
        <f t="shared" si="5"/>
        <v>0</v>
      </c>
      <c r="P40" s="35">
        <f t="shared" si="6"/>
        <v>0</v>
      </c>
      <c r="Q40" s="35">
        <f t="shared" si="7"/>
        <v>1</v>
      </c>
      <c r="R40" s="35">
        <f t="shared" si="8"/>
        <v>1</v>
      </c>
      <c r="S40" s="35">
        <f t="shared" si="9"/>
        <v>1</v>
      </c>
      <c r="T40" s="35">
        <f t="shared" si="10"/>
        <v>0.51740126549721011</v>
      </c>
      <c r="U40" s="35">
        <f t="shared" si="11"/>
        <v>0.21386490449809001</v>
      </c>
      <c r="V40" s="35">
        <f t="shared" si="12"/>
        <v>9.999999878450581E-17</v>
      </c>
      <c r="W40" s="35">
        <f t="shared" si="13"/>
        <v>0.36563308499765013</v>
      </c>
    </row>
    <row r="41" spans="1:23" x14ac:dyDescent="0.25">
      <c r="A41" s="42">
        <v>17</v>
      </c>
      <c r="B41" s="38" t="s">
        <v>137</v>
      </c>
      <c r="C41" s="39" t="s">
        <v>138</v>
      </c>
      <c r="D41" s="36" t="s">
        <v>139</v>
      </c>
      <c r="E41" s="36" t="s">
        <v>22</v>
      </c>
      <c r="F41" s="35">
        <v>0.55199759999999998</v>
      </c>
      <c r="G41" s="35">
        <v>0.28843750000000001</v>
      </c>
      <c r="H41" s="35">
        <v>0.15956497</v>
      </c>
      <c r="I41" s="35">
        <v>3</v>
      </c>
      <c r="J41" s="35">
        <v>1</v>
      </c>
      <c r="K41" s="35">
        <f t="shared" si="1"/>
        <v>0.55199759999999998</v>
      </c>
      <c r="L41" s="35">
        <f t="shared" si="2"/>
        <v>0.84043509999999999</v>
      </c>
      <c r="M41" s="35">
        <f t="shared" si="3"/>
        <v>1.00000007</v>
      </c>
      <c r="N41" s="35">
        <f t="shared" si="4"/>
        <v>1</v>
      </c>
      <c r="O41" s="35">
        <f t="shared" si="5"/>
        <v>0</v>
      </c>
      <c r="P41" s="35">
        <f t="shared" si="6"/>
        <v>0</v>
      </c>
      <c r="Q41" s="35">
        <f t="shared" si="7"/>
        <v>1</v>
      </c>
      <c r="R41" s="35">
        <f t="shared" si="8"/>
        <v>1</v>
      </c>
      <c r="S41" s="35">
        <f t="shared" si="9"/>
        <v>1</v>
      </c>
      <c r="T41" s="35">
        <f t="shared" si="10"/>
        <v>0.20070615040576001</v>
      </c>
      <c r="U41" s="35">
        <f t="shared" si="11"/>
        <v>2.5460957312010004E-2</v>
      </c>
      <c r="V41" s="35">
        <f t="shared" si="12"/>
        <v>4.9000000026132737E-15</v>
      </c>
      <c r="W41" s="35">
        <f t="shared" si="13"/>
        <v>0.11308355385888746</v>
      </c>
    </row>
    <row r="42" spans="1:23" x14ac:dyDescent="0.25">
      <c r="A42" s="42">
        <v>18</v>
      </c>
      <c r="B42" s="36" t="s">
        <v>141</v>
      </c>
      <c r="C42" s="37" t="s">
        <v>142</v>
      </c>
      <c r="D42" s="36" t="s">
        <v>143</v>
      </c>
      <c r="E42" s="36" t="s">
        <v>252</v>
      </c>
      <c r="F42" s="37">
        <v>0.178574761747991</v>
      </c>
      <c r="G42" s="37">
        <v>0.197488854502609</v>
      </c>
      <c r="H42" s="37">
        <v>0.62393638374939997</v>
      </c>
      <c r="I42" s="35">
        <v>0</v>
      </c>
      <c r="J42" s="35">
        <v>2</v>
      </c>
      <c r="K42" s="35">
        <f t="shared" si="1"/>
        <v>0.178574761747991</v>
      </c>
      <c r="L42" s="35">
        <f t="shared" si="2"/>
        <v>0.37606361625060003</v>
      </c>
      <c r="M42" s="35">
        <f t="shared" si="3"/>
        <v>1</v>
      </c>
      <c r="N42" s="35">
        <f t="shared" si="4"/>
        <v>0</v>
      </c>
      <c r="O42" s="35">
        <f t="shared" si="5"/>
        <v>0</v>
      </c>
      <c r="P42" s="35">
        <f t="shared" si="6"/>
        <v>1</v>
      </c>
      <c r="Q42" s="35">
        <f t="shared" si="7"/>
        <v>0</v>
      </c>
      <c r="R42" s="35">
        <f t="shared" si="8"/>
        <v>0</v>
      </c>
      <c r="S42" s="35">
        <f t="shared" si="9"/>
        <v>1</v>
      </c>
      <c r="T42" s="35">
        <f t="shared" si="10"/>
        <v>3.1888945533351747E-2</v>
      </c>
      <c r="U42" s="35">
        <f t="shared" si="11"/>
        <v>0.14142384346747855</v>
      </c>
      <c r="V42" s="35">
        <f t="shared" si="12"/>
        <v>0</v>
      </c>
      <c r="W42" s="35">
        <f t="shared" si="13"/>
        <v>8.6656394500415151E-2</v>
      </c>
    </row>
    <row r="43" spans="1:23" x14ac:dyDescent="0.25">
      <c r="A43" s="42">
        <v>18</v>
      </c>
      <c r="B43" s="36" t="s">
        <v>144</v>
      </c>
      <c r="C43" s="37" t="s">
        <v>145</v>
      </c>
      <c r="D43" s="36" t="s">
        <v>146</v>
      </c>
      <c r="E43" s="36" t="s">
        <v>252</v>
      </c>
      <c r="F43" s="37">
        <v>0.81196312720725705</v>
      </c>
      <c r="G43" s="37">
        <v>0.10620205564705699</v>
      </c>
      <c r="H43" s="37">
        <v>8.1834817145685898E-2</v>
      </c>
      <c r="I43" s="35">
        <v>3</v>
      </c>
      <c r="J43" s="35">
        <v>1</v>
      </c>
      <c r="K43" s="35">
        <f t="shared" si="1"/>
        <v>0.81196312720725705</v>
      </c>
      <c r="L43" s="35">
        <f t="shared" si="2"/>
        <v>0.91816518285431403</v>
      </c>
      <c r="M43" s="35">
        <f t="shared" si="3"/>
        <v>0.99999999999999989</v>
      </c>
      <c r="N43" s="35">
        <f t="shared" si="4"/>
        <v>1</v>
      </c>
      <c r="O43" s="35">
        <f t="shared" si="5"/>
        <v>0</v>
      </c>
      <c r="P43" s="35">
        <f t="shared" si="6"/>
        <v>0</v>
      </c>
      <c r="Q43" s="35">
        <f t="shared" si="7"/>
        <v>1</v>
      </c>
      <c r="R43" s="35">
        <f t="shared" si="8"/>
        <v>1</v>
      </c>
      <c r="S43" s="35">
        <f t="shared" si="9"/>
        <v>1</v>
      </c>
      <c r="T43" s="35">
        <f t="shared" si="10"/>
        <v>3.5357865529674196E-2</v>
      </c>
      <c r="U43" s="35">
        <f t="shared" si="11"/>
        <v>6.6969372972678579E-3</v>
      </c>
      <c r="V43" s="35">
        <f t="shared" si="12"/>
        <v>1.2325951644078309E-32</v>
      </c>
      <c r="W43" s="35">
        <f t="shared" si="13"/>
        <v>2.1027401413471026E-2</v>
      </c>
    </row>
    <row r="44" spans="1:23" x14ac:dyDescent="0.25">
      <c r="A44" s="42">
        <v>18</v>
      </c>
      <c r="B44" s="36" t="s">
        <v>147</v>
      </c>
      <c r="C44" s="37" t="s">
        <v>148</v>
      </c>
      <c r="D44" s="36" t="s">
        <v>149</v>
      </c>
      <c r="E44" s="36" t="s">
        <v>252</v>
      </c>
      <c r="F44" s="37">
        <v>0.465338743839667</v>
      </c>
      <c r="G44" s="37">
        <v>0.29204892045325098</v>
      </c>
      <c r="H44" s="37">
        <v>0.24261233570708099</v>
      </c>
      <c r="I44" s="35">
        <v>2</v>
      </c>
      <c r="J44" s="35">
        <v>0</v>
      </c>
      <c r="K44" s="35">
        <f t="shared" si="1"/>
        <v>0.465338743839667</v>
      </c>
      <c r="L44" s="35">
        <f t="shared" si="2"/>
        <v>0.75738766429291804</v>
      </c>
      <c r="M44" s="35">
        <f t="shared" si="3"/>
        <v>0.999999999999999</v>
      </c>
      <c r="N44" s="35">
        <f t="shared" si="4"/>
        <v>1</v>
      </c>
      <c r="O44" s="35">
        <f t="shared" si="5"/>
        <v>0</v>
      </c>
      <c r="P44" s="35">
        <f t="shared" si="6"/>
        <v>0</v>
      </c>
      <c r="Q44" s="35">
        <f t="shared" si="7"/>
        <v>1</v>
      </c>
      <c r="R44" s="35">
        <f t="shared" si="8"/>
        <v>1</v>
      </c>
      <c r="S44" s="35">
        <f t="shared" si="9"/>
        <v>1</v>
      </c>
      <c r="T44" s="35">
        <f t="shared" si="10"/>
        <v>0.28586265883894524</v>
      </c>
      <c r="U44" s="35">
        <f t="shared" si="11"/>
        <v>5.8860745437245836E-2</v>
      </c>
      <c r="V44" s="35">
        <f t="shared" si="12"/>
        <v>9.9840208317034307E-31</v>
      </c>
      <c r="W44" s="35">
        <f t="shared" si="13"/>
        <v>0.17236170213809554</v>
      </c>
    </row>
    <row r="45" spans="1:23" x14ac:dyDescent="0.25">
      <c r="A45" s="42">
        <v>18</v>
      </c>
      <c r="B45" s="36" t="s">
        <v>147</v>
      </c>
      <c r="C45" s="37" t="s">
        <v>150</v>
      </c>
      <c r="D45" s="36" t="s">
        <v>151</v>
      </c>
      <c r="E45" s="36" t="s">
        <v>252</v>
      </c>
      <c r="F45" s="37">
        <v>0.73082147556845001</v>
      </c>
      <c r="G45" s="37">
        <v>0.16301604383406201</v>
      </c>
      <c r="H45" s="37">
        <v>0.10616248059748901</v>
      </c>
      <c r="I45" s="35">
        <v>0</v>
      </c>
      <c r="J45" s="35">
        <v>1</v>
      </c>
      <c r="K45" s="35">
        <f t="shared" si="1"/>
        <v>0.73082147556845001</v>
      </c>
      <c r="L45" s="35">
        <f t="shared" si="2"/>
        <v>0.89383751940251199</v>
      </c>
      <c r="M45" s="35">
        <f t="shared" si="3"/>
        <v>1.0000000000000009</v>
      </c>
      <c r="N45" s="35">
        <f t="shared" si="4"/>
        <v>0</v>
      </c>
      <c r="O45" s="35">
        <f t="shared" si="5"/>
        <v>0</v>
      </c>
      <c r="P45" s="35">
        <f t="shared" si="6"/>
        <v>1</v>
      </c>
      <c r="Q45" s="35">
        <f t="shared" si="7"/>
        <v>0</v>
      </c>
      <c r="R45" s="35">
        <f t="shared" si="8"/>
        <v>0</v>
      </c>
      <c r="S45" s="35">
        <f t="shared" si="9"/>
        <v>1</v>
      </c>
      <c r="T45" s="35">
        <f t="shared" si="10"/>
        <v>0.53410002915204657</v>
      </c>
      <c r="U45" s="35">
        <f t="shared" si="11"/>
        <v>0.79894551109163603</v>
      </c>
      <c r="V45" s="35">
        <f t="shared" si="12"/>
        <v>7.8886090522101181E-31</v>
      </c>
      <c r="W45" s="35">
        <f t="shared" si="13"/>
        <v>0.66652277012184125</v>
      </c>
    </row>
    <row r="46" spans="1:23" x14ac:dyDescent="0.25">
      <c r="A46" s="42">
        <v>18</v>
      </c>
      <c r="B46" s="36" t="s">
        <v>147</v>
      </c>
      <c r="C46" s="37" t="s">
        <v>152</v>
      </c>
      <c r="D46" s="36" t="s">
        <v>153</v>
      </c>
      <c r="E46" s="36" t="s">
        <v>252</v>
      </c>
      <c r="F46" s="37">
        <v>0.377052515607044</v>
      </c>
      <c r="G46" s="37">
        <v>0.254882277321269</v>
      </c>
      <c r="H46" s="37">
        <v>0.36806520707168799</v>
      </c>
      <c r="I46" s="35">
        <v>1</v>
      </c>
      <c r="J46" s="35">
        <v>3</v>
      </c>
      <c r="K46" s="35">
        <f t="shared" si="1"/>
        <v>0.377052515607044</v>
      </c>
      <c r="L46" s="35">
        <f t="shared" si="2"/>
        <v>0.631934792928313</v>
      </c>
      <c r="M46" s="35">
        <f t="shared" si="3"/>
        <v>1.0000000000000009</v>
      </c>
      <c r="N46" s="35">
        <f t="shared" si="4"/>
        <v>0</v>
      </c>
      <c r="O46" s="35">
        <f t="shared" si="5"/>
        <v>0</v>
      </c>
      <c r="P46" s="35">
        <f t="shared" si="6"/>
        <v>1</v>
      </c>
      <c r="Q46" s="35">
        <f t="shared" si="7"/>
        <v>0</v>
      </c>
      <c r="R46" s="35">
        <f t="shared" si="8"/>
        <v>0</v>
      </c>
      <c r="S46" s="35">
        <f t="shared" si="9"/>
        <v>1</v>
      </c>
      <c r="T46" s="35">
        <f t="shared" si="10"/>
        <v>0.14216859952560015</v>
      </c>
      <c r="U46" s="35">
        <f t="shared" si="11"/>
        <v>0.39934158251334984</v>
      </c>
      <c r="V46" s="35">
        <f t="shared" si="12"/>
        <v>7.8886090522101181E-31</v>
      </c>
      <c r="W46" s="35">
        <f t="shared" si="13"/>
        <v>0.27075509101947498</v>
      </c>
    </row>
    <row r="47" spans="1:23" x14ac:dyDescent="0.25">
      <c r="A47" s="42">
        <v>18</v>
      </c>
      <c r="B47" s="36" t="s">
        <v>147</v>
      </c>
      <c r="C47" s="37" t="s">
        <v>154</v>
      </c>
      <c r="D47" s="36" t="s">
        <v>155</v>
      </c>
      <c r="E47" s="36" t="s">
        <v>252</v>
      </c>
      <c r="F47" s="37">
        <v>0.82600833494580395</v>
      </c>
      <c r="G47" s="37">
        <v>9.8462334769289006E-2</v>
      </c>
      <c r="H47" s="37">
        <v>7.5529330284907298E-2</v>
      </c>
      <c r="I47" s="35">
        <v>2</v>
      </c>
      <c r="J47" s="35">
        <v>3</v>
      </c>
      <c r="K47" s="35">
        <f t="shared" si="1"/>
        <v>0.82600833494580395</v>
      </c>
      <c r="L47" s="35">
        <f t="shared" si="2"/>
        <v>0.92447066971509295</v>
      </c>
      <c r="M47" s="35">
        <f t="shared" si="3"/>
        <v>1.0000000000000002</v>
      </c>
      <c r="N47" s="35">
        <f t="shared" si="4"/>
        <v>0</v>
      </c>
      <c r="O47" s="35">
        <f t="shared" si="5"/>
        <v>0</v>
      </c>
      <c r="P47" s="35">
        <f t="shared" si="6"/>
        <v>1</v>
      </c>
      <c r="Q47" s="35">
        <f t="shared" si="7"/>
        <v>0</v>
      </c>
      <c r="R47" s="35">
        <f t="shared" si="8"/>
        <v>0</v>
      </c>
      <c r="S47" s="35">
        <f t="shared" si="9"/>
        <v>1</v>
      </c>
      <c r="T47" s="35">
        <f t="shared" si="10"/>
        <v>0.68228976939993946</v>
      </c>
      <c r="U47" s="35">
        <f t="shared" si="11"/>
        <v>0.85464601916347249</v>
      </c>
      <c r="V47" s="35">
        <f t="shared" si="12"/>
        <v>4.9303806576313238E-32</v>
      </c>
      <c r="W47" s="35">
        <f t="shared" si="13"/>
        <v>0.76846789428170603</v>
      </c>
    </row>
    <row r="48" spans="1:23" x14ac:dyDescent="0.25">
      <c r="A48" s="42">
        <v>18</v>
      </c>
      <c r="B48" s="36" t="s">
        <v>147</v>
      </c>
      <c r="C48" s="37" t="s">
        <v>156</v>
      </c>
      <c r="D48" s="36" t="s">
        <v>157</v>
      </c>
      <c r="E48" s="36" t="s">
        <v>252</v>
      </c>
      <c r="F48" s="37">
        <v>0.46253647850191199</v>
      </c>
      <c r="G48" s="37">
        <v>0.29369044094737201</v>
      </c>
      <c r="H48" s="37">
        <v>0.243773080550716</v>
      </c>
      <c r="I48" s="35">
        <v>0</v>
      </c>
      <c r="J48" s="35">
        <v>0</v>
      </c>
      <c r="K48" s="35">
        <f t="shared" si="1"/>
        <v>0.46253647850191199</v>
      </c>
      <c r="L48" s="35">
        <f t="shared" si="2"/>
        <v>0.756226919449284</v>
      </c>
      <c r="M48" s="35">
        <f t="shared" si="3"/>
        <v>1</v>
      </c>
      <c r="N48" s="35">
        <f t="shared" si="4"/>
        <v>0</v>
      </c>
      <c r="O48" s="35">
        <f t="shared" si="5"/>
        <v>1</v>
      </c>
      <c r="P48" s="35">
        <f t="shared" si="6"/>
        <v>0</v>
      </c>
      <c r="Q48" s="35">
        <f t="shared" si="7"/>
        <v>0</v>
      </c>
      <c r="R48" s="35">
        <f t="shared" si="8"/>
        <v>1</v>
      </c>
      <c r="S48" s="35">
        <f t="shared" si="9"/>
        <v>1</v>
      </c>
      <c r="T48" s="35">
        <f t="shared" si="10"/>
        <v>0.2139399939449497</v>
      </c>
      <c r="U48" s="35">
        <f t="shared" si="11"/>
        <v>5.9425314801185875E-2</v>
      </c>
      <c r="V48" s="35">
        <f t="shared" si="12"/>
        <v>0</v>
      </c>
      <c r="W48" s="35">
        <f t="shared" si="13"/>
        <v>0.13668265437306779</v>
      </c>
    </row>
    <row r="49" spans="1:23" x14ac:dyDescent="0.25">
      <c r="A49" s="42">
        <v>18</v>
      </c>
      <c r="B49" s="36" t="s">
        <v>147</v>
      </c>
      <c r="C49" s="37" t="s">
        <v>158</v>
      </c>
      <c r="D49" s="36" t="s">
        <v>159</v>
      </c>
      <c r="E49" s="36" t="s">
        <v>252</v>
      </c>
      <c r="F49" s="37">
        <v>0.48573070942513102</v>
      </c>
      <c r="G49" s="37">
        <v>0.29324358793969202</v>
      </c>
      <c r="H49" s="37">
        <v>0.22102570263517701</v>
      </c>
      <c r="I49" s="35">
        <v>0</v>
      </c>
      <c r="J49" s="35">
        <v>2</v>
      </c>
      <c r="K49" s="35">
        <f t="shared" si="1"/>
        <v>0.48573070942513102</v>
      </c>
      <c r="L49" s="35">
        <f t="shared" si="2"/>
        <v>0.77897429736482304</v>
      </c>
      <c r="M49" s="35">
        <f t="shared" si="3"/>
        <v>1</v>
      </c>
      <c r="N49" s="35">
        <f t="shared" si="4"/>
        <v>0</v>
      </c>
      <c r="O49" s="35">
        <f t="shared" si="5"/>
        <v>0</v>
      </c>
      <c r="P49" s="35">
        <f t="shared" si="6"/>
        <v>1</v>
      </c>
      <c r="Q49" s="35">
        <f t="shared" si="7"/>
        <v>0</v>
      </c>
      <c r="R49" s="35">
        <f t="shared" si="8"/>
        <v>0</v>
      </c>
      <c r="S49" s="35">
        <f t="shared" si="9"/>
        <v>1</v>
      </c>
      <c r="T49" s="35">
        <f t="shared" si="10"/>
        <v>0.23593432207864107</v>
      </c>
      <c r="U49" s="35">
        <f t="shared" si="11"/>
        <v>0.60680095595501971</v>
      </c>
      <c r="V49" s="35">
        <f t="shared" si="12"/>
        <v>0</v>
      </c>
      <c r="W49" s="35">
        <f t="shared" si="13"/>
        <v>0.42136763901683039</v>
      </c>
    </row>
    <row r="50" spans="1:23" x14ac:dyDescent="0.25">
      <c r="A50" s="42">
        <v>18</v>
      </c>
      <c r="B50" s="36" t="s">
        <v>160</v>
      </c>
      <c r="C50" s="37" t="s">
        <v>161</v>
      </c>
      <c r="D50" s="36" t="s">
        <v>162</v>
      </c>
      <c r="E50" s="36" t="s">
        <v>252</v>
      </c>
      <c r="F50" s="37">
        <v>0.15902564161438901</v>
      </c>
      <c r="G50" s="37">
        <v>0.17586915133779399</v>
      </c>
      <c r="H50" s="37">
        <v>0.66510520704781695</v>
      </c>
      <c r="I50" s="35">
        <v>1</v>
      </c>
      <c r="J50" s="35">
        <v>5</v>
      </c>
      <c r="K50" s="35">
        <f t="shared" si="1"/>
        <v>0.15902564161438901</v>
      </c>
      <c r="L50" s="35">
        <f t="shared" si="2"/>
        <v>0.334894792952183</v>
      </c>
      <c r="M50" s="35">
        <f t="shared" si="3"/>
        <v>1</v>
      </c>
      <c r="N50" s="35">
        <f t="shared" si="4"/>
        <v>0</v>
      </c>
      <c r="O50" s="35">
        <f t="shared" si="5"/>
        <v>0</v>
      </c>
      <c r="P50" s="35">
        <f t="shared" si="6"/>
        <v>1</v>
      </c>
      <c r="Q50" s="35">
        <f t="shared" si="7"/>
        <v>0</v>
      </c>
      <c r="R50" s="35">
        <f t="shared" si="8"/>
        <v>0</v>
      </c>
      <c r="S50" s="35">
        <f t="shared" si="9"/>
        <v>1</v>
      </c>
      <c r="T50" s="35">
        <f t="shared" si="10"/>
        <v>2.5289154690868093E-2</v>
      </c>
      <c r="U50" s="35">
        <f t="shared" si="11"/>
        <v>0.11215452234648551</v>
      </c>
      <c r="V50" s="35">
        <f t="shared" si="12"/>
        <v>0</v>
      </c>
      <c r="W50" s="35">
        <f t="shared" si="13"/>
        <v>6.8721838518676803E-2</v>
      </c>
    </row>
    <row r="51" spans="1:23" x14ac:dyDescent="0.25">
      <c r="A51" s="42">
        <v>18</v>
      </c>
      <c r="B51" s="36" t="s">
        <v>163</v>
      </c>
      <c r="C51" s="37" t="s">
        <v>164</v>
      </c>
      <c r="D51" s="36" t="s">
        <v>165</v>
      </c>
      <c r="E51" s="36" t="s">
        <v>252</v>
      </c>
      <c r="F51" s="37">
        <v>0.31707197312090202</v>
      </c>
      <c r="G51" s="37">
        <v>0.30095343753613402</v>
      </c>
      <c r="H51" s="37">
        <v>0.38197458934296302</v>
      </c>
      <c r="I51" s="35">
        <v>2</v>
      </c>
      <c r="J51" s="35">
        <v>6</v>
      </c>
      <c r="K51" s="35">
        <f t="shared" si="1"/>
        <v>0.31707197312090202</v>
      </c>
      <c r="L51" s="35">
        <f t="shared" si="2"/>
        <v>0.61802541065703598</v>
      </c>
      <c r="M51" s="35">
        <f t="shared" si="3"/>
        <v>0.999999999999999</v>
      </c>
      <c r="N51" s="35">
        <f t="shared" si="4"/>
        <v>0</v>
      </c>
      <c r="O51" s="35">
        <f t="shared" si="5"/>
        <v>0</v>
      </c>
      <c r="P51" s="35">
        <f t="shared" si="6"/>
        <v>1</v>
      </c>
      <c r="Q51" s="35">
        <f t="shared" si="7"/>
        <v>0</v>
      </c>
      <c r="R51" s="35">
        <f t="shared" si="8"/>
        <v>0</v>
      </c>
      <c r="S51" s="35">
        <f t="shared" si="9"/>
        <v>1</v>
      </c>
      <c r="T51" s="35">
        <f t="shared" si="10"/>
        <v>0.10053463613878201</v>
      </c>
      <c r="U51" s="35">
        <f t="shared" si="11"/>
        <v>0.38195540821779794</v>
      </c>
      <c r="V51" s="35">
        <f t="shared" si="12"/>
        <v>9.9840208317034307E-31</v>
      </c>
      <c r="W51" s="35">
        <f t="shared" si="13"/>
        <v>0.24124502217828997</v>
      </c>
    </row>
    <row r="52" spans="1:23" x14ac:dyDescent="0.25">
      <c r="A52" s="42">
        <v>19</v>
      </c>
      <c r="B52" s="38" t="s">
        <v>167</v>
      </c>
      <c r="C52" s="39" t="s">
        <v>168</v>
      </c>
      <c r="D52" s="36" t="s">
        <v>169</v>
      </c>
      <c r="E52" s="36" t="s">
        <v>22</v>
      </c>
      <c r="F52" s="37">
        <v>0.35320975999999998</v>
      </c>
      <c r="G52" s="35">
        <v>0.28554898000000001</v>
      </c>
      <c r="H52" s="35">
        <v>0.36124126000000001</v>
      </c>
      <c r="I52" s="35">
        <v>1</v>
      </c>
      <c r="J52" s="35">
        <v>1</v>
      </c>
      <c r="K52" s="35">
        <f t="shared" si="1"/>
        <v>0.35320975999999998</v>
      </c>
      <c r="L52" s="35">
        <f t="shared" si="2"/>
        <v>0.63875873999999999</v>
      </c>
      <c r="M52" s="35">
        <f t="shared" si="3"/>
        <v>1</v>
      </c>
      <c r="N52" s="35">
        <f t="shared" si="4"/>
        <v>0</v>
      </c>
      <c r="O52" s="35">
        <f t="shared" si="5"/>
        <v>1</v>
      </c>
      <c r="P52" s="35">
        <f t="shared" si="6"/>
        <v>0</v>
      </c>
      <c r="Q52" s="35">
        <f t="shared" si="7"/>
        <v>0</v>
      </c>
      <c r="R52" s="35">
        <f t="shared" si="8"/>
        <v>1</v>
      </c>
      <c r="S52" s="35">
        <f t="shared" si="9"/>
        <v>1</v>
      </c>
      <c r="T52" s="35">
        <f t="shared" si="10"/>
        <v>0.12475713455925759</v>
      </c>
      <c r="U52" s="35">
        <f t="shared" si="11"/>
        <v>0.13049524792638761</v>
      </c>
      <c r="V52" s="35">
        <f t="shared" si="12"/>
        <v>0</v>
      </c>
      <c r="W52" s="35">
        <f t="shared" si="13"/>
        <v>0.1276261912428226</v>
      </c>
    </row>
    <row r="53" spans="1:23" x14ac:dyDescent="0.25">
      <c r="A53" s="42">
        <v>19</v>
      </c>
      <c r="B53" s="38" t="s">
        <v>170</v>
      </c>
      <c r="C53" s="39" t="s">
        <v>171</v>
      </c>
      <c r="D53" s="36" t="s">
        <v>172</v>
      </c>
      <c r="E53" s="36" t="s">
        <v>22</v>
      </c>
      <c r="F53" s="37">
        <v>0.30072754000000002</v>
      </c>
      <c r="G53" s="35">
        <v>0.25585195999999999</v>
      </c>
      <c r="H53" s="35">
        <v>0.4434205</v>
      </c>
      <c r="I53" s="35">
        <v>1</v>
      </c>
      <c r="J53" s="35">
        <v>5</v>
      </c>
      <c r="K53" s="35">
        <f t="shared" si="1"/>
        <v>0.30072754000000002</v>
      </c>
      <c r="L53" s="35">
        <f t="shared" si="2"/>
        <v>0.5565795</v>
      </c>
      <c r="M53" s="35">
        <f t="shared" si="3"/>
        <v>1</v>
      </c>
      <c r="N53" s="35">
        <f t="shared" si="4"/>
        <v>0</v>
      </c>
      <c r="O53" s="35">
        <f t="shared" si="5"/>
        <v>0</v>
      </c>
      <c r="P53" s="35">
        <f t="shared" si="6"/>
        <v>1</v>
      </c>
      <c r="Q53" s="35">
        <f t="shared" si="7"/>
        <v>0</v>
      </c>
      <c r="R53" s="35">
        <f t="shared" si="8"/>
        <v>0</v>
      </c>
      <c r="S53" s="35">
        <f t="shared" si="9"/>
        <v>1</v>
      </c>
      <c r="T53" s="35">
        <f t="shared" si="10"/>
        <v>9.0437053314451607E-2</v>
      </c>
      <c r="U53" s="35">
        <f t="shared" si="11"/>
        <v>0.30978073982025001</v>
      </c>
      <c r="V53" s="35">
        <f t="shared" si="12"/>
        <v>0</v>
      </c>
      <c r="W53" s="35">
        <f t="shared" si="13"/>
        <v>0.20010889656735081</v>
      </c>
    </row>
    <row r="54" spans="1:23" x14ac:dyDescent="0.25">
      <c r="A54" s="42">
        <v>19</v>
      </c>
      <c r="B54" s="38" t="s">
        <v>170</v>
      </c>
      <c r="C54" s="39" t="s">
        <v>173</v>
      </c>
      <c r="D54" s="36" t="s">
        <v>174</v>
      </c>
      <c r="E54" s="36" t="s">
        <v>22</v>
      </c>
      <c r="F54" s="37">
        <v>0.55212744000000002</v>
      </c>
      <c r="G54" s="36">
        <v>0.25104926999999999</v>
      </c>
      <c r="H54" s="35">
        <v>0.19682329000000001</v>
      </c>
      <c r="I54" s="35">
        <v>0</v>
      </c>
      <c r="J54" s="35">
        <v>0</v>
      </c>
      <c r="K54" s="35">
        <f t="shared" si="1"/>
        <v>0.55212744000000002</v>
      </c>
      <c r="L54" s="35">
        <f t="shared" si="2"/>
        <v>0.80317671000000002</v>
      </c>
      <c r="M54" s="35">
        <f t="shared" si="3"/>
        <v>1</v>
      </c>
      <c r="N54" s="35">
        <f t="shared" si="4"/>
        <v>0</v>
      </c>
      <c r="O54" s="35">
        <f t="shared" si="5"/>
        <v>1</v>
      </c>
      <c r="P54" s="35">
        <f t="shared" si="6"/>
        <v>0</v>
      </c>
      <c r="Q54" s="35">
        <f t="shared" si="7"/>
        <v>0</v>
      </c>
      <c r="R54" s="35">
        <f t="shared" si="8"/>
        <v>1</v>
      </c>
      <c r="S54" s="35">
        <f t="shared" si="9"/>
        <v>1</v>
      </c>
      <c r="T54" s="35">
        <f t="shared" si="10"/>
        <v>0.30484471000095364</v>
      </c>
      <c r="U54" s="35">
        <f t="shared" si="11"/>
        <v>3.8739407486424092E-2</v>
      </c>
      <c r="V54" s="35">
        <f t="shared" si="12"/>
        <v>0</v>
      </c>
      <c r="W54" s="35">
        <f t="shared" si="13"/>
        <v>0.17179205874368886</v>
      </c>
    </row>
    <row r="55" spans="1:23" x14ac:dyDescent="0.25">
      <c r="A55" s="42">
        <v>19</v>
      </c>
      <c r="B55" s="38" t="s">
        <v>170</v>
      </c>
      <c r="C55" s="39" t="s">
        <v>175</v>
      </c>
      <c r="D55" s="36" t="s">
        <v>176</v>
      </c>
      <c r="E55" s="36" t="s">
        <v>22</v>
      </c>
      <c r="F55" s="37">
        <v>0.10592826</v>
      </c>
      <c r="G55" s="35">
        <v>0.11857386</v>
      </c>
      <c r="H55" s="35">
        <v>0.77549787999999997</v>
      </c>
      <c r="I55" s="35">
        <v>2</v>
      </c>
      <c r="J55" s="35">
        <v>1</v>
      </c>
      <c r="K55" s="35">
        <f t="shared" si="1"/>
        <v>0.10592826</v>
      </c>
      <c r="L55" s="35">
        <f t="shared" si="2"/>
        <v>0.22450212</v>
      </c>
      <c r="M55" s="35">
        <f t="shared" si="3"/>
        <v>1</v>
      </c>
      <c r="N55" s="35">
        <f t="shared" si="4"/>
        <v>1</v>
      </c>
      <c r="O55" s="35">
        <f t="shared" si="5"/>
        <v>0</v>
      </c>
      <c r="P55" s="35">
        <f t="shared" si="6"/>
        <v>0</v>
      </c>
      <c r="Q55" s="35">
        <f t="shared" si="7"/>
        <v>1</v>
      </c>
      <c r="R55" s="35">
        <f t="shared" si="8"/>
        <v>1</v>
      </c>
      <c r="S55" s="35">
        <f t="shared" si="9"/>
        <v>1</v>
      </c>
      <c r="T55" s="35">
        <f t="shared" si="10"/>
        <v>0.79936427626662765</v>
      </c>
      <c r="U55" s="35">
        <f t="shared" si="11"/>
        <v>0.60139696188449432</v>
      </c>
      <c r="V55" s="35">
        <f t="shared" si="12"/>
        <v>0</v>
      </c>
      <c r="W55" s="35">
        <f t="shared" si="13"/>
        <v>0.70038061907556104</v>
      </c>
    </row>
    <row r="56" spans="1:23" x14ac:dyDescent="0.25">
      <c r="A56" s="42">
        <v>19</v>
      </c>
      <c r="B56" s="38" t="s">
        <v>170</v>
      </c>
      <c r="C56" s="39" t="s">
        <v>177</v>
      </c>
      <c r="D56" s="36" t="s">
        <v>178</v>
      </c>
      <c r="E56" s="36" t="s">
        <v>22</v>
      </c>
      <c r="F56" s="37">
        <v>0.87301127999999995</v>
      </c>
      <c r="G56" s="35">
        <v>7.5718199999999999E-2</v>
      </c>
      <c r="H56" s="35">
        <v>5.127052E-2</v>
      </c>
      <c r="I56" s="35">
        <v>4</v>
      </c>
      <c r="J56" s="35">
        <v>0</v>
      </c>
      <c r="K56" s="35">
        <f t="shared" si="1"/>
        <v>0.87301127999999995</v>
      </c>
      <c r="L56" s="35">
        <f t="shared" si="2"/>
        <v>0.9487294799999999</v>
      </c>
      <c r="M56" s="35">
        <f t="shared" si="3"/>
        <v>0.99999999999999989</v>
      </c>
      <c r="N56" s="35">
        <f t="shared" si="4"/>
        <v>1</v>
      </c>
      <c r="O56" s="35">
        <f t="shared" si="5"/>
        <v>0</v>
      </c>
      <c r="P56" s="35">
        <f t="shared" si="6"/>
        <v>0</v>
      </c>
      <c r="Q56" s="35">
        <f t="shared" si="7"/>
        <v>1</v>
      </c>
      <c r="R56" s="35">
        <f t="shared" si="8"/>
        <v>1</v>
      </c>
      <c r="S56" s="35">
        <f t="shared" si="9"/>
        <v>1</v>
      </c>
      <c r="T56" s="35">
        <f t="shared" si="10"/>
        <v>1.6126135007238415E-2</v>
      </c>
      <c r="U56" s="35">
        <f t="shared" si="11"/>
        <v>2.6286662210704098E-3</v>
      </c>
      <c r="V56" s="35">
        <f t="shared" si="12"/>
        <v>1.2325951644078309E-32</v>
      </c>
      <c r="W56" s="35">
        <f t="shared" si="13"/>
        <v>9.3774006141544124E-3</v>
      </c>
    </row>
    <row r="57" spans="1:23" x14ac:dyDescent="0.25">
      <c r="A57" s="42">
        <v>19</v>
      </c>
      <c r="B57" s="38" t="s">
        <v>170</v>
      </c>
      <c r="C57" s="39" t="s">
        <v>179</v>
      </c>
      <c r="D57" s="36" t="s">
        <v>180</v>
      </c>
      <c r="E57" s="36" t="s">
        <v>22</v>
      </c>
      <c r="F57" s="37">
        <v>0.76954444</v>
      </c>
      <c r="G57" s="35">
        <v>0.13619121000000001</v>
      </c>
      <c r="H57" s="35">
        <v>9.4264349999999997E-2</v>
      </c>
      <c r="I57" s="35">
        <v>3</v>
      </c>
      <c r="J57" s="35">
        <v>1</v>
      </c>
      <c r="K57" s="35">
        <f t="shared" si="1"/>
        <v>0.76954444</v>
      </c>
      <c r="L57" s="35">
        <f t="shared" si="2"/>
        <v>0.90573565</v>
      </c>
      <c r="M57" s="35">
        <f t="shared" si="3"/>
        <v>1</v>
      </c>
      <c r="N57" s="35">
        <f t="shared" si="4"/>
        <v>1</v>
      </c>
      <c r="O57" s="35">
        <f t="shared" si="5"/>
        <v>0</v>
      </c>
      <c r="P57" s="35">
        <f t="shared" si="6"/>
        <v>0</v>
      </c>
      <c r="Q57" s="35">
        <f t="shared" si="7"/>
        <v>1</v>
      </c>
      <c r="R57" s="35">
        <f t="shared" si="8"/>
        <v>1</v>
      </c>
      <c r="S57" s="35">
        <f t="shared" si="9"/>
        <v>1</v>
      </c>
      <c r="T57" s="35">
        <f t="shared" si="10"/>
        <v>5.3109765134913604E-2</v>
      </c>
      <c r="U57" s="35">
        <f t="shared" si="11"/>
        <v>8.8857676809225E-3</v>
      </c>
      <c r="V57" s="35">
        <f t="shared" si="12"/>
        <v>0</v>
      </c>
      <c r="W57" s="35">
        <f t="shared" si="13"/>
        <v>3.0997766407918053E-2</v>
      </c>
    </row>
    <row r="58" spans="1:23" x14ac:dyDescent="0.25">
      <c r="A58" s="42">
        <v>19</v>
      </c>
      <c r="B58" s="38" t="s">
        <v>170</v>
      </c>
      <c r="C58" s="39" t="s">
        <v>181</v>
      </c>
      <c r="D58" s="36" t="s">
        <v>182</v>
      </c>
      <c r="E58" s="36" t="s">
        <v>22</v>
      </c>
      <c r="F58" s="37">
        <v>0.66329026999999996</v>
      </c>
      <c r="G58" s="35">
        <v>0.19640181000000001</v>
      </c>
      <c r="H58" s="35">
        <v>0.14030792</v>
      </c>
      <c r="I58" s="35">
        <v>5</v>
      </c>
      <c r="J58" s="35">
        <v>0</v>
      </c>
      <c r="K58" s="35">
        <f t="shared" si="1"/>
        <v>0.66329026999999996</v>
      </c>
      <c r="L58" s="35">
        <f t="shared" si="2"/>
        <v>0.85969207999999997</v>
      </c>
      <c r="M58" s="35">
        <f t="shared" si="3"/>
        <v>1</v>
      </c>
      <c r="N58" s="35">
        <f t="shared" si="4"/>
        <v>1</v>
      </c>
      <c r="O58" s="35">
        <f t="shared" si="5"/>
        <v>0</v>
      </c>
      <c r="P58" s="35">
        <f t="shared" si="6"/>
        <v>0</v>
      </c>
      <c r="Q58" s="35">
        <f t="shared" si="7"/>
        <v>1</v>
      </c>
      <c r="R58" s="35">
        <f t="shared" si="8"/>
        <v>1</v>
      </c>
      <c r="S58" s="35">
        <f t="shared" si="9"/>
        <v>1</v>
      </c>
      <c r="T58" s="35">
        <f t="shared" si="10"/>
        <v>0.11337344227667293</v>
      </c>
      <c r="U58" s="35">
        <f t="shared" si="11"/>
        <v>1.9686312414726407E-2</v>
      </c>
      <c r="V58" s="35">
        <f t="shared" si="12"/>
        <v>0</v>
      </c>
      <c r="W58" s="35">
        <f t="shared" si="13"/>
        <v>6.6529877345699664E-2</v>
      </c>
    </row>
    <row r="59" spans="1:23" x14ac:dyDescent="0.25">
      <c r="A59" s="42">
        <v>19</v>
      </c>
      <c r="B59" s="38" t="s">
        <v>183</v>
      </c>
      <c r="C59" s="39" t="s">
        <v>184</v>
      </c>
      <c r="D59" s="36" t="s">
        <v>185</v>
      </c>
      <c r="E59" s="36" t="s">
        <v>22</v>
      </c>
      <c r="F59" s="37">
        <v>0.23984889000000001</v>
      </c>
      <c r="G59" s="35">
        <v>0.23127744</v>
      </c>
      <c r="H59" s="35">
        <v>0.52887366999999996</v>
      </c>
      <c r="I59" s="35">
        <v>1</v>
      </c>
      <c r="J59" s="35">
        <v>1</v>
      </c>
      <c r="K59" s="35">
        <f t="shared" si="1"/>
        <v>0.23984889000000001</v>
      </c>
      <c r="L59" s="35">
        <f t="shared" si="2"/>
        <v>0.47112633000000004</v>
      </c>
      <c r="M59" s="35">
        <f t="shared" si="3"/>
        <v>1</v>
      </c>
      <c r="N59" s="35">
        <f t="shared" si="4"/>
        <v>0</v>
      </c>
      <c r="O59" s="35">
        <f t="shared" si="5"/>
        <v>1</v>
      </c>
      <c r="P59" s="35">
        <f t="shared" si="6"/>
        <v>0</v>
      </c>
      <c r="Q59" s="35">
        <f t="shared" si="7"/>
        <v>0</v>
      </c>
      <c r="R59" s="35">
        <f t="shared" si="8"/>
        <v>1</v>
      </c>
      <c r="S59" s="35">
        <f t="shared" si="9"/>
        <v>1</v>
      </c>
      <c r="T59" s="35">
        <f t="shared" si="10"/>
        <v>5.7527490034232104E-2</v>
      </c>
      <c r="U59" s="35">
        <f t="shared" si="11"/>
        <v>0.27970735881926884</v>
      </c>
      <c r="V59" s="35">
        <f t="shared" si="12"/>
        <v>0</v>
      </c>
      <c r="W59" s="35">
        <f t="shared" si="13"/>
        <v>0.16861742442675048</v>
      </c>
    </row>
    <row r="60" spans="1:23" x14ac:dyDescent="0.25">
      <c r="A60" s="42">
        <v>19</v>
      </c>
      <c r="B60" s="38" t="s">
        <v>186</v>
      </c>
      <c r="C60" s="39" t="s">
        <v>187</v>
      </c>
      <c r="D60" s="36" t="s">
        <v>188</v>
      </c>
      <c r="E60" s="36" t="s">
        <v>22</v>
      </c>
      <c r="F60" s="37">
        <v>0.24755927999999999</v>
      </c>
      <c r="G60" s="36">
        <v>0.23917536</v>
      </c>
      <c r="H60" s="35">
        <v>0.51326536</v>
      </c>
      <c r="I60" s="35">
        <v>1</v>
      </c>
      <c r="J60" s="35">
        <v>2</v>
      </c>
      <c r="K60" s="35">
        <f t="shared" si="1"/>
        <v>0.24755927999999999</v>
      </c>
      <c r="L60" s="35">
        <f t="shared" si="2"/>
        <v>0.48673464</v>
      </c>
      <c r="M60" s="35">
        <f t="shared" si="3"/>
        <v>1</v>
      </c>
      <c r="N60" s="35">
        <f t="shared" si="4"/>
        <v>0</v>
      </c>
      <c r="O60" s="35">
        <f t="shared" si="5"/>
        <v>0</v>
      </c>
      <c r="P60" s="35">
        <f t="shared" si="6"/>
        <v>1</v>
      </c>
      <c r="Q60" s="35">
        <f t="shared" si="7"/>
        <v>0</v>
      </c>
      <c r="R60" s="35">
        <f t="shared" si="8"/>
        <v>0</v>
      </c>
      <c r="S60" s="35">
        <f t="shared" si="9"/>
        <v>1</v>
      </c>
      <c r="T60" s="35">
        <f t="shared" si="10"/>
        <v>6.1285597114118399E-2</v>
      </c>
      <c r="U60" s="35">
        <f t="shared" si="11"/>
        <v>0.23691060977592959</v>
      </c>
      <c r="V60" s="35">
        <f t="shared" si="12"/>
        <v>0</v>
      </c>
      <c r="W60" s="35">
        <f t="shared" si="13"/>
        <v>0.149098103445024</v>
      </c>
    </row>
    <row r="61" spans="1:23" x14ac:dyDescent="0.25">
      <c r="A61" s="42">
        <v>19</v>
      </c>
      <c r="B61" s="38" t="s">
        <v>189</v>
      </c>
      <c r="C61" s="39" t="s">
        <v>190</v>
      </c>
      <c r="D61" s="36" t="s">
        <v>191</v>
      </c>
      <c r="E61" s="36" t="s">
        <v>22</v>
      </c>
      <c r="F61" s="37">
        <v>0.40967650999999999</v>
      </c>
      <c r="G61" s="35">
        <v>0.30487975</v>
      </c>
      <c r="H61" s="35">
        <v>0.28544374</v>
      </c>
      <c r="I61" s="35">
        <v>1</v>
      </c>
      <c r="J61" s="35">
        <v>2</v>
      </c>
      <c r="K61" s="35">
        <f t="shared" si="1"/>
        <v>0.40967650999999999</v>
      </c>
      <c r="L61" s="35">
        <f t="shared" si="2"/>
        <v>0.71455625999999994</v>
      </c>
      <c r="M61" s="35">
        <f t="shared" si="3"/>
        <v>1</v>
      </c>
      <c r="N61" s="35">
        <f t="shared" si="4"/>
        <v>0</v>
      </c>
      <c r="O61" s="35">
        <f t="shared" si="5"/>
        <v>0</v>
      </c>
      <c r="P61" s="35">
        <f t="shared" si="6"/>
        <v>1</v>
      </c>
      <c r="Q61" s="35">
        <f t="shared" si="7"/>
        <v>0</v>
      </c>
      <c r="R61" s="35">
        <f t="shared" si="8"/>
        <v>0</v>
      </c>
      <c r="S61" s="35">
        <f t="shared" si="9"/>
        <v>1</v>
      </c>
      <c r="T61" s="35">
        <f t="shared" si="10"/>
        <v>0.1678348428457801</v>
      </c>
      <c r="U61" s="35">
        <f t="shared" si="11"/>
        <v>0.51059064870518756</v>
      </c>
      <c r="V61" s="35">
        <f t="shared" si="12"/>
        <v>0</v>
      </c>
      <c r="W61" s="35">
        <f t="shared" si="13"/>
        <v>0.33921274577548383</v>
      </c>
    </row>
    <row r="62" spans="1:23" x14ac:dyDescent="0.25">
      <c r="A62" s="42">
        <v>20</v>
      </c>
      <c r="B62" s="36" t="s">
        <v>193</v>
      </c>
      <c r="C62" s="37" t="s">
        <v>194</v>
      </c>
      <c r="D62" s="36" t="s">
        <v>195</v>
      </c>
      <c r="E62" s="36" t="s">
        <v>22</v>
      </c>
      <c r="F62" s="35">
        <v>0.28133740000000002</v>
      </c>
      <c r="G62" s="35">
        <v>0.27657890000000002</v>
      </c>
      <c r="H62" s="35">
        <v>0.44208380000000003</v>
      </c>
      <c r="I62" s="35">
        <v>1</v>
      </c>
      <c r="J62" s="35">
        <v>0</v>
      </c>
      <c r="K62" s="35">
        <f t="shared" si="1"/>
        <v>0.28133740000000002</v>
      </c>
      <c r="L62" s="35">
        <f t="shared" si="2"/>
        <v>0.55791630000000003</v>
      </c>
      <c r="M62" s="35">
        <f t="shared" si="3"/>
        <v>1.0000001000000001</v>
      </c>
      <c r="N62" s="35">
        <f t="shared" si="4"/>
        <v>1</v>
      </c>
      <c r="O62" s="35">
        <f t="shared" si="5"/>
        <v>0</v>
      </c>
      <c r="P62" s="35">
        <f t="shared" si="6"/>
        <v>0</v>
      </c>
      <c r="Q62" s="35">
        <f t="shared" si="7"/>
        <v>1</v>
      </c>
      <c r="R62" s="35">
        <f t="shared" si="8"/>
        <v>1</v>
      </c>
      <c r="S62" s="35">
        <f t="shared" si="9"/>
        <v>1</v>
      </c>
      <c r="T62" s="35">
        <f t="shared" si="10"/>
        <v>0.51647593263876002</v>
      </c>
      <c r="U62" s="35">
        <f t="shared" si="11"/>
        <v>0.19543799780568996</v>
      </c>
      <c r="V62" s="35">
        <f t="shared" si="12"/>
        <v>1.0000000011677344E-14</v>
      </c>
      <c r="W62" s="35">
        <f t="shared" si="13"/>
        <v>0.35595696522222997</v>
      </c>
    </row>
    <row r="63" spans="1:23" x14ac:dyDescent="0.25">
      <c r="A63" s="42">
        <v>20</v>
      </c>
      <c r="B63" s="36" t="s">
        <v>193</v>
      </c>
      <c r="C63" s="37" t="s">
        <v>196</v>
      </c>
      <c r="D63" s="36" t="s">
        <v>197</v>
      </c>
      <c r="E63" s="36" t="s">
        <v>22</v>
      </c>
      <c r="F63" s="35">
        <v>0.5871265</v>
      </c>
      <c r="G63" s="35">
        <v>0.19632569999999999</v>
      </c>
      <c r="H63" s="35">
        <v>0.21654780000000001</v>
      </c>
      <c r="I63" s="35">
        <v>1</v>
      </c>
      <c r="J63" s="35">
        <v>0</v>
      </c>
      <c r="K63" s="35">
        <f t="shared" si="1"/>
        <v>0.5871265</v>
      </c>
      <c r="L63" s="35">
        <f t="shared" si="2"/>
        <v>0.78345219999999993</v>
      </c>
      <c r="M63" s="35">
        <f t="shared" si="3"/>
        <v>1</v>
      </c>
      <c r="N63" s="35">
        <f t="shared" si="4"/>
        <v>1</v>
      </c>
      <c r="O63" s="35">
        <f t="shared" si="5"/>
        <v>0</v>
      </c>
      <c r="P63" s="35">
        <f t="shared" si="6"/>
        <v>0</v>
      </c>
      <c r="Q63" s="35">
        <f t="shared" si="7"/>
        <v>1</v>
      </c>
      <c r="R63" s="35">
        <f t="shared" si="8"/>
        <v>1</v>
      </c>
      <c r="S63" s="35">
        <f t="shared" si="9"/>
        <v>1</v>
      </c>
      <c r="T63" s="35">
        <f t="shared" si="10"/>
        <v>0.17046452700225001</v>
      </c>
      <c r="U63" s="35">
        <f t="shared" si="11"/>
        <v>4.6892949684840028E-2</v>
      </c>
      <c r="V63" s="35">
        <f t="shared" si="12"/>
        <v>0</v>
      </c>
      <c r="W63" s="35">
        <f t="shared" si="13"/>
        <v>0.10867873834354502</v>
      </c>
    </row>
    <row r="64" spans="1:23" x14ac:dyDescent="0.25">
      <c r="A64" s="42">
        <v>20</v>
      </c>
      <c r="B64" s="36" t="s">
        <v>193</v>
      </c>
      <c r="C64" s="37" t="s">
        <v>198</v>
      </c>
      <c r="D64" s="36" t="s">
        <v>199</v>
      </c>
      <c r="E64" s="36" t="s">
        <v>22</v>
      </c>
      <c r="F64" s="35">
        <v>0.65281400000000001</v>
      </c>
      <c r="G64" s="35">
        <v>0.18299199999999999</v>
      </c>
      <c r="H64" s="35">
        <v>0.16419400000000001</v>
      </c>
      <c r="I64" s="35">
        <v>0</v>
      </c>
      <c r="J64" s="35">
        <v>1</v>
      </c>
      <c r="K64" s="35">
        <f t="shared" si="1"/>
        <v>0.65281400000000001</v>
      </c>
      <c r="L64" s="35">
        <f t="shared" si="2"/>
        <v>0.83580600000000005</v>
      </c>
      <c r="M64" s="35">
        <f t="shared" si="3"/>
        <v>1</v>
      </c>
      <c r="N64" s="35">
        <f t="shared" si="4"/>
        <v>0</v>
      </c>
      <c r="O64" s="35">
        <f t="shared" si="5"/>
        <v>0</v>
      </c>
      <c r="P64" s="35">
        <f t="shared" si="6"/>
        <v>1</v>
      </c>
      <c r="Q64" s="35">
        <f t="shared" si="7"/>
        <v>0</v>
      </c>
      <c r="R64" s="35">
        <f t="shared" si="8"/>
        <v>0</v>
      </c>
      <c r="S64" s="35">
        <f t="shared" si="9"/>
        <v>1</v>
      </c>
      <c r="T64" s="35">
        <f t="shared" si="10"/>
        <v>0.42616611859600001</v>
      </c>
      <c r="U64" s="35">
        <f t="shared" si="11"/>
        <v>0.69857166963600004</v>
      </c>
      <c r="V64" s="35">
        <f t="shared" si="12"/>
        <v>0</v>
      </c>
      <c r="W64" s="35">
        <f t="shared" si="13"/>
        <v>0.562368894116</v>
      </c>
    </row>
    <row r="65" spans="1:23" x14ac:dyDescent="0.25">
      <c r="A65" s="42">
        <v>20</v>
      </c>
      <c r="B65" s="36" t="s">
        <v>193</v>
      </c>
      <c r="C65" s="37" t="s">
        <v>200</v>
      </c>
      <c r="D65" s="36" t="s">
        <v>201</v>
      </c>
      <c r="E65" s="36" t="s">
        <v>22</v>
      </c>
      <c r="F65" s="35">
        <v>0.68808550000000002</v>
      </c>
      <c r="G65" s="35">
        <v>0.17534820000000001</v>
      </c>
      <c r="H65" s="35">
        <v>0.1365663</v>
      </c>
      <c r="I65" s="35">
        <v>1</v>
      </c>
      <c r="J65" s="35">
        <v>3</v>
      </c>
      <c r="K65" s="35">
        <f t="shared" si="1"/>
        <v>0.68808550000000002</v>
      </c>
      <c r="L65" s="35">
        <f t="shared" si="2"/>
        <v>0.86343370000000008</v>
      </c>
      <c r="M65" s="35">
        <f t="shared" si="3"/>
        <v>1</v>
      </c>
      <c r="N65" s="35">
        <f t="shared" si="4"/>
        <v>0</v>
      </c>
      <c r="O65" s="35">
        <f t="shared" si="5"/>
        <v>0</v>
      </c>
      <c r="P65" s="35">
        <f t="shared" si="6"/>
        <v>1</v>
      </c>
      <c r="Q65" s="35">
        <f t="shared" si="7"/>
        <v>0</v>
      </c>
      <c r="R65" s="35">
        <f t="shared" si="8"/>
        <v>0</v>
      </c>
      <c r="S65" s="35">
        <f t="shared" si="9"/>
        <v>1</v>
      </c>
      <c r="T65" s="35">
        <f t="shared" si="10"/>
        <v>0.47346165531025003</v>
      </c>
      <c r="U65" s="35">
        <f t="shared" si="11"/>
        <v>0.74551775429569012</v>
      </c>
      <c r="V65" s="35">
        <f t="shared" si="12"/>
        <v>0</v>
      </c>
      <c r="W65" s="35">
        <f t="shared" si="13"/>
        <v>0.60948970480297004</v>
      </c>
    </row>
    <row r="66" spans="1:23" x14ac:dyDescent="0.25">
      <c r="A66" s="42">
        <v>20</v>
      </c>
      <c r="B66" s="36" t="s">
        <v>193</v>
      </c>
      <c r="C66" s="37" t="s">
        <v>202</v>
      </c>
      <c r="D66" s="36" t="s">
        <v>203</v>
      </c>
      <c r="E66" s="36" t="s">
        <v>22</v>
      </c>
      <c r="F66" s="35">
        <v>0.52280360000000003</v>
      </c>
      <c r="G66" s="35">
        <v>0.26552300000000001</v>
      </c>
      <c r="H66" s="35">
        <v>0.21167340000000001</v>
      </c>
      <c r="I66" s="35">
        <v>1</v>
      </c>
      <c r="J66" s="35">
        <v>1</v>
      </c>
      <c r="K66" s="35">
        <f t="shared" si="1"/>
        <v>0.52280360000000003</v>
      </c>
      <c r="L66" s="35">
        <f t="shared" si="2"/>
        <v>0.78832659999999999</v>
      </c>
      <c r="M66" s="35">
        <f t="shared" si="3"/>
        <v>1</v>
      </c>
      <c r="N66" s="35">
        <f t="shared" si="4"/>
        <v>0</v>
      </c>
      <c r="O66" s="35">
        <f t="shared" si="5"/>
        <v>1</v>
      </c>
      <c r="P66" s="35">
        <f t="shared" si="6"/>
        <v>0</v>
      </c>
      <c r="Q66" s="35">
        <f t="shared" si="7"/>
        <v>0</v>
      </c>
      <c r="R66" s="35">
        <f t="shared" si="8"/>
        <v>1</v>
      </c>
      <c r="S66" s="35">
        <f t="shared" si="9"/>
        <v>1</v>
      </c>
      <c r="T66" s="35">
        <f t="shared" si="10"/>
        <v>0.27332360417296003</v>
      </c>
      <c r="U66" s="35">
        <f t="shared" si="11"/>
        <v>4.4805628267560002E-2</v>
      </c>
      <c r="V66" s="35">
        <f t="shared" si="12"/>
        <v>0</v>
      </c>
      <c r="W66" s="35">
        <f t="shared" si="13"/>
        <v>0.15906461622026002</v>
      </c>
    </row>
    <row r="67" spans="1:23" x14ac:dyDescent="0.25">
      <c r="A67" s="42">
        <v>20</v>
      </c>
      <c r="B67" s="36" t="s">
        <v>204</v>
      </c>
      <c r="C67" s="37" t="s">
        <v>205</v>
      </c>
      <c r="D67" s="36" t="s">
        <v>206</v>
      </c>
      <c r="E67" s="36" t="s">
        <v>22</v>
      </c>
      <c r="F67" s="35">
        <v>0.65397479999999997</v>
      </c>
      <c r="G67" s="35">
        <v>0.1825031</v>
      </c>
      <c r="H67" s="35">
        <v>0.1635221</v>
      </c>
      <c r="I67" s="35">
        <v>5</v>
      </c>
      <c r="J67" s="35">
        <v>1</v>
      </c>
      <c r="K67" s="35">
        <f t="shared" ref="K67:K81" si="14">F67</f>
        <v>0.65397479999999997</v>
      </c>
      <c r="L67" s="35">
        <f t="shared" ref="L67:L81" si="15">SUM(F67:G67)</f>
        <v>0.8364779</v>
      </c>
      <c r="M67" s="35">
        <f t="shared" ref="M67:M81" si="16">SUM(F67:H67)</f>
        <v>1</v>
      </c>
      <c r="N67" s="35">
        <f t="shared" ref="N67:N81" si="17">IF(I67&gt;J67,1,0)</f>
        <v>1</v>
      </c>
      <c r="O67" s="35">
        <f t="shared" ref="O67:O81" si="18">IF(I67=J67,1,0)</f>
        <v>0</v>
      </c>
      <c r="P67" s="35">
        <f t="shared" ref="P67:P81" si="19">IF(I67&lt;J67,1,0)</f>
        <v>0</v>
      </c>
      <c r="Q67" s="35">
        <f t="shared" ref="Q67:Q81" si="20">N67</f>
        <v>1</v>
      </c>
      <c r="R67" s="35">
        <f t="shared" ref="R67:R81" si="21">SUM(N67:O67)</f>
        <v>1</v>
      </c>
      <c r="S67" s="35">
        <f t="shared" ref="S67:S81" si="22">SUM(N67:P67)</f>
        <v>1</v>
      </c>
      <c r="T67" s="35">
        <f t="shared" ref="T67:T81" si="23">POWER(Q67-K67,2)</f>
        <v>0.11973343903504002</v>
      </c>
      <c r="U67" s="35">
        <f t="shared" ref="U67:U81" si="24">POWER(R67-L67,2)</f>
        <v>2.673947718841E-2</v>
      </c>
      <c r="V67" s="35">
        <f t="shared" ref="V67:V81" si="25">POWER(S67-M67,2)</f>
        <v>0</v>
      </c>
      <c r="W67" s="35">
        <f t="shared" ref="W67:W81" si="26">SUM(T67:V67)/2</f>
        <v>7.3236458111725009E-2</v>
      </c>
    </row>
    <row r="68" spans="1:23" x14ac:dyDescent="0.25">
      <c r="A68" s="42">
        <v>20</v>
      </c>
      <c r="B68" s="36" t="s">
        <v>207</v>
      </c>
      <c r="C68" s="37" t="s">
        <v>208</v>
      </c>
      <c r="D68" s="36" t="s">
        <v>209</v>
      </c>
      <c r="E68" s="36" t="s">
        <v>22</v>
      </c>
      <c r="F68" s="35">
        <v>0.2211129</v>
      </c>
      <c r="G68" s="35">
        <v>0.27481460000000002</v>
      </c>
      <c r="H68" s="35">
        <v>0.50407250000000003</v>
      </c>
      <c r="I68" s="35">
        <v>0</v>
      </c>
      <c r="J68" s="35">
        <v>1</v>
      </c>
      <c r="K68" s="35">
        <f t="shared" si="14"/>
        <v>0.2211129</v>
      </c>
      <c r="L68" s="35">
        <f t="shared" si="15"/>
        <v>0.49592750000000002</v>
      </c>
      <c r="M68" s="35">
        <f t="shared" si="16"/>
        <v>1</v>
      </c>
      <c r="N68" s="35">
        <f t="shared" si="17"/>
        <v>0</v>
      </c>
      <c r="O68" s="35">
        <f t="shared" si="18"/>
        <v>0</v>
      </c>
      <c r="P68" s="35">
        <f t="shared" si="19"/>
        <v>1</v>
      </c>
      <c r="Q68" s="35">
        <f t="shared" si="20"/>
        <v>0</v>
      </c>
      <c r="R68" s="35">
        <f t="shared" si="21"/>
        <v>0</v>
      </c>
      <c r="S68" s="35">
        <f t="shared" si="22"/>
        <v>1</v>
      </c>
      <c r="T68" s="35">
        <f t="shared" si="23"/>
        <v>4.8890914546410001E-2</v>
      </c>
      <c r="U68" s="35">
        <f t="shared" si="24"/>
        <v>0.24594408525625003</v>
      </c>
      <c r="V68" s="35">
        <f t="shared" si="25"/>
        <v>0</v>
      </c>
      <c r="W68" s="35">
        <f t="shared" si="26"/>
        <v>0.14741749990133002</v>
      </c>
    </row>
    <row r="69" spans="1:23" x14ac:dyDescent="0.25">
      <c r="A69" s="42">
        <v>20</v>
      </c>
      <c r="B69" s="36" t="s">
        <v>210</v>
      </c>
      <c r="C69" s="37" t="s">
        <v>211</v>
      </c>
      <c r="D69" s="36" t="s">
        <v>212</v>
      </c>
      <c r="E69" s="36" t="s">
        <v>22</v>
      </c>
      <c r="F69" s="35">
        <v>0.28755779999999997</v>
      </c>
      <c r="G69" s="35">
        <v>0.25118839999999998</v>
      </c>
      <c r="H69" s="35">
        <v>0.46125379999999999</v>
      </c>
      <c r="I69" s="35">
        <v>2</v>
      </c>
      <c r="J69" s="35">
        <v>0</v>
      </c>
      <c r="K69" s="35">
        <f t="shared" si="14"/>
        <v>0.28755779999999997</v>
      </c>
      <c r="L69" s="35">
        <f t="shared" si="15"/>
        <v>0.53874619999999995</v>
      </c>
      <c r="M69" s="35">
        <f t="shared" si="16"/>
        <v>1</v>
      </c>
      <c r="N69" s="35">
        <f t="shared" si="17"/>
        <v>1</v>
      </c>
      <c r="O69" s="35">
        <f t="shared" si="18"/>
        <v>0</v>
      </c>
      <c r="P69" s="35">
        <f t="shared" si="19"/>
        <v>0</v>
      </c>
      <c r="Q69" s="35">
        <f t="shared" si="20"/>
        <v>1</v>
      </c>
      <c r="R69" s="35">
        <f t="shared" si="21"/>
        <v>1</v>
      </c>
      <c r="S69" s="35">
        <f t="shared" si="22"/>
        <v>1</v>
      </c>
      <c r="T69" s="35">
        <f t="shared" si="23"/>
        <v>0.50757388834084005</v>
      </c>
      <c r="U69" s="35">
        <f t="shared" si="24"/>
        <v>0.21275506801444005</v>
      </c>
      <c r="V69" s="35">
        <f t="shared" si="25"/>
        <v>0</v>
      </c>
      <c r="W69" s="35">
        <f t="shared" si="26"/>
        <v>0.36016447817764008</v>
      </c>
    </row>
    <row r="70" spans="1:23" x14ac:dyDescent="0.25">
      <c r="A70" s="42">
        <v>20</v>
      </c>
      <c r="B70" s="36" t="s">
        <v>210</v>
      </c>
      <c r="C70" s="37" t="s">
        <v>213</v>
      </c>
      <c r="D70" s="36" t="s">
        <v>214</v>
      </c>
      <c r="E70" s="36" t="s">
        <v>22</v>
      </c>
      <c r="F70" s="35">
        <v>0.14727270000000001</v>
      </c>
      <c r="G70" s="35">
        <v>0.12541730000000001</v>
      </c>
      <c r="H70" s="35">
        <v>0.72731000000000001</v>
      </c>
      <c r="I70" s="35">
        <v>1</v>
      </c>
      <c r="J70" s="35">
        <v>3</v>
      </c>
      <c r="K70" s="35">
        <f t="shared" si="14"/>
        <v>0.14727270000000001</v>
      </c>
      <c r="L70" s="35">
        <f t="shared" si="15"/>
        <v>0.27268999999999999</v>
      </c>
      <c r="M70" s="35">
        <f t="shared" si="16"/>
        <v>1</v>
      </c>
      <c r="N70" s="35">
        <f t="shared" si="17"/>
        <v>0</v>
      </c>
      <c r="O70" s="35">
        <f t="shared" si="18"/>
        <v>0</v>
      </c>
      <c r="P70" s="35">
        <f t="shared" si="19"/>
        <v>1</v>
      </c>
      <c r="Q70" s="35">
        <f t="shared" si="20"/>
        <v>0</v>
      </c>
      <c r="R70" s="35">
        <f t="shared" si="21"/>
        <v>0</v>
      </c>
      <c r="S70" s="35">
        <f t="shared" si="22"/>
        <v>1</v>
      </c>
      <c r="T70" s="35">
        <f t="shared" si="23"/>
        <v>2.1689248165290002E-2</v>
      </c>
      <c r="U70" s="35">
        <f t="shared" si="24"/>
        <v>7.4359836099999993E-2</v>
      </c>
      <c r="V70" s="35">
        <f t="shared" si="25"/>
        <v>0</v>
      </c>
      <c r="W70" s="35">
        <f t="shared" si="26"/>
        <v>4.8024542132644996E-2</v>
      </c>
    </row>
    <row r="71" spans="1:23" x14ac:dyDescent="0.25">
      <c r="A71" s="42">
        <v>20</v>
      </c>
      <c r="B71" s="36" t="s">
        <v>215</v>
      </c>
      <c r="C71" s="37" t="s">
        <v>216</v>
      </c>
      <c r="D71" s="40" t="s">
        <v>217</v>
      </c>
      <c r="E71" s="36" t="s">
        <v>22</v>
      </c>
      <c r="F71" s="35">
        <v>0.7299831</v>
      </c>
      <c r="G71" s="35">
        <v>0.15561030000000001</v>
      </c>
      <c r="H71" s="35">
        <v>0.1144066</v>
      </c>
      <c r="I71" s="35">
        <v>4</v>
      </c>
      <c r="J71" s="35">
        <v>1</v>
      </c>
      <c r="K71" s="35">
        <f t="shared" si="14"/>
        <v>0.7299831</v>
      </c>
      <c r="L71" s="35">
        <f t="shared" si="15"/>
        <v>0.88559339999999998</v>
      </c>
      <c r="M71" s="35">
        <f t="shared" si="16"/>
        <v>1</v>
      </c>
      <c r="N71" s="35">
        <f t="shared" si="17"/>
        <v>1</v>
      </c>
      <c r="O71" s="35">
        <f t="shared" si="18"/>
        <v>0</v>
      </c>
      <c r="P71" s="35">
        <f t="shared" si="19"/>
        <v>0</v>
      </c>
      <c r="Q71" s="35">
        <f t="shared" si="20"/>
        <v>1</v>
      </c>
      <c r="R71" s="35">
        <f t="shared" si="21"/>
        <v>1</v>
      </c>
      <c r="S71" s="35">
        <f t="shared" si="22"/>
        <v>1</v>
      </c>
      <c r="T71" s="35">
        <f t="shared" si="23"/>
        <v>7.2909126285609999E-2</v>
      </c>
      <c r="U71" s="35">
        <f t="shared" si="24"/>
        <v>1.3088870123560005E-2</v>
      </c>
      <c r="V71" s="35">
        <f t="shared" si="25"/>
        <v>0</v>
      </c>
      <c r="W71" s="35">
        <f t="shared" si="26"/>
        <v>4.2998998204584998E-2</v>
      </c>
    </row>
    <row r="72" spans="1:23" x14ac:dyDescent="0.25">
      <c r="A72" s="42">
        <v>21</v>
      </c>
      <c r="B72" s="41">
        <v>43466.5625</v>
      </c>
      <c r="C72" s="39" t="s">
        <v>24</v>
      </c>
      <c r="D72" s="36" t="s">
        <v>25</v>
      </c>
      <c r="E72" s="36" t="s">
        <v>254</v>
      </c>
      <c r="F72" s="35">
        <v>0.43169950000000001</v>
      </c>
      <c r="G72" s="35">
        <v>0.30858029999999997</v>
      </c>
      <c r="H72" s="35">
        <v>0.25972020000000001</v>
      </c>
      <c r="I72" s="35">
        <v>0</v>
      </c>
      <c r="J72" s="35">
        <v>1</v>
      </c>
      <c r="K72" s="35">
        <f t="shared" si="14"/>
        <v>0.43169950000000001</v>
      </c>
      <c r="L72" s="35">
        <f t="shared" si="15"/>
        <v>0.74027979999999993</v>
      </c>
      <c r="M72" s="35">
        <f t="shared" si="16"/>
        <v>1</v>
      </c>
      <c r="N72" s="35">
        <f t="shared" si="17"/>
        <v>0</v>
      </c>
      <c r="O72" s="35">
        <f t="shared" si="18"/>
        <v>0</v>
      </c>
      <c r="P72" s="35">
        <f t="shared" si="19"/>
        <v>1</v>
      </c>
      <c r="Q72" s="35">
        <f t="shared" si="20"/>
        <v>0</v>
      </c>
      <c r="R72" s="35">
        <f t="shared" si="21"/>
        <v>0</v>
      </c>
      <c r="S72" s="35">
        <f t="shared" si="22"/>
        <v>1</v>
      </c>
      <c r="T72" s="35">
        <f t="shared" si="23"/>
        <v>0.18636445830025</v>
      </c>
      <c r="U72" s="35">
        <f t="shared" si="24"/>
        <v>0.54801418228803989</v>
      </c>
      <c r="V72" s="35">
        <f t="shared" si="25"/>
        <v>0</v>
      </c>
      <c r="W72" s="35">
        <f t="shared" si="26"/>
        <v>0.36718932029414497</v>
      </c>
    </row>
    <row r="73" spans="1:23" x14ac:dyDescent="0.25">
      <c r="A73" s="42">
        <v>21</v>
      </c>
      <c r="B73" s="41">
        <v>43466.666666666664</v>
      </c>
      <c r="C73" s="39" t="s">
        <v>26</v>
      </c>
      <c r="D73" s="36" t="s">
        <v>27</v>
      </c>
      <c r="E73" s="36" t="s">
        <v>254</v>
      </c>
      <c r="F73" s="35">
        <v>0.73348539999999995</v>
      </c>
      <c r="G73" s="35">
        <v>0.1432213</v>
      </c>
      <c r="H73" s="35">
        <v>0.12329329999999999</v>
      </c>
      <c r="I73" s="35">
        <v>4</v>
      </c>
      <c r="J73" s="35">
        <v>1</v>
      </c>
      <c r="K73" s="35">
        <f t="shared" si="14"/>
        <v>0.73348539999999995</v>
      </c>
      <c r="L73" s="35">
        <f t="shared" si="15"/>
        <v>0.87670669999999995</v>
      </c>
      <c r="M73" s="35">
        <f t="shared" si="16"/>
        <v>1</v>
      </c>
      <c r="N73" s="35">
        <f t="shared" si="17"/>
        <v>1</v>
      </c>
      <c r="O73" s="35">
        <f t="shared" si="18"/>
        <v>0</v>
      </c>
      <c r="P73" s="35">
        <f t="shared" si="19"/>
        <v>0</v>
      </c>
      <c r="Q73" s="35">
        <f t="shared" si="20"/>
        <v>1</v>
      </c>
      <c r="R73" s="35">
        <f t="shared" si="21"/>
        <v>1</v>
      </c>
      <c r="S73" s="35">
        <f t="shared" si="22"/>
        <v>1</v>
      </c>
      <c r="T73" s="35">
        <f t="shared" si="23"/>
        <v>7.1030032013160022E-2</v>
      </c>
      <c r="U73" s="35">
        <f t="shared" si="24"/>
        <v>1.5201237824890012E-2</v>
      </c>
      <c r="V73" s="35">
        <f t="shared" si="25"/>
        <v>0</v>
      </c>
      <c r="W73" s="35">
        <f t="shared" si="26"/>
        <v>4.3115634919025016E-2</v>
      </c>
    </row>
    <row r="74" spans="1:23" x14ac:dyDescent="0.25">
      <c r="A74" s="42">
        <v>21</v>
      </c>
      <c r="B74" s="41">
        <v>43466.770833333336</v>
      </c>
      <c r="C74" s="39" t="s">
        <v>28</v>
      </c>
      <c r="D74" s="36" t="s">
        <v>29</v>
      </c>
      <c r="E74" s="36" t="s">
        <v>254</v>
      </c>
      <c r="F74" s="35">
        <v>0.1679504</v>
      </c>
      <c r="G74" s="35">
        <v>0.16775609999999999</v>
      </c>
      <c r="H74" s="35">
        <v>0.66429349999999998</v>
      </c>
      <c r="I74" s="35">
        <v>0</v>
      </c>
      <c r="J74" s="35">
        <v>3</v>
      </c>
      <c r="K74" s="35">
        <f t="shared" si="14"/>
        <v>0.1679504</v>
      </c>
      <c r="L74" s="35">
        <f t="shared" si="15"/>
        <v>0.33570650000000002</v>
      </c>
      <c r="M74" s="35">
        <f t="shared" si="16"/>
        <v>1</v>
      </c>
      <c r="N74" s="35">
        <f t="shared" si="17"/>
        <v>0</v>
      </c>
      <c r="O74" s="35">
        <f t="shared" si="18"/>
        <v>0</v>
      </c>
      <c r="P74" s="35">
        <f t="shared" si="19"/>
        <v>1</v>
      </c>
      <c r="Q74" s="35">
        <f t="shared" si="20"/>
        <v>0</v>
      </c>
      <c r="R74" s="35">
        <f t="shared" si="21"/>
        <v>0</v>
      </c>
      <c r="S74" s="35">
        <f t="shared" si="22"/>
        <v>1</v>
      </c>
      <c r="T74" s="35">
        <f t="shared" si="23"/>
        <v>2.8207336860159998E-2</v>
      </c>
      <c r="U74" s="35">
        <f t="shared" si="24"/>
        <v>0.11269885414225002</v>
      </c>
      <c r="V74" s="35">
        <f t="shared" si="25"/>
        <v>0</v>
      </c>
      <c r="W74" s="35">
        <f t="shared" si="26"/>
        <v>7.0453095501205015E-2</v>
      </c>
    </row>
    <row r="75" spans="1:23" x14ac:dyDescent="0.25">
      <c r="A75" s="42">
        <v>21</v>
      </c>
      <c r="B75" s="41">
        <v>43467.864583333336</v>
      </c>
      <c r="C75" s="39" t="s">
        <v>30</v>
      </c>
      <c r="D75" s="36" t="s">
        <v>31</v>
      </c>
      <c r="E75" s="36" t="s">
        <v>254</v>
      </c>
      <c r="F75" s="35">
        <v>0.38935320000000001</v>
      </c>
      <c r="G75" s="35">
        <v>0.32690550000000002</v>
      </c>
      <c r="H75" s="35">
        <v>0.28374129999999997</v>
      </c>
      <c r="I75" s="35">
        <v>3</v>
      </c>
      <c r="J75" s="35">
        <v>3</v>
      </c>
      <c r="K75" s="35">
        <f t="shared" si="14"/>
        <v>0.38935320000000001</v>
      </c>
      <c r="L75" s="35">
        <f t="shared" si="15"/>
        <v>0.71625870000000003</v>
      </c>
      <c r="M75" s="35">
        <f t="shared" si="16"/>
        <v>1</v>
      </c>
      <c r="N75" s="35">
        <f t="shared" si="17"/>
        <v>0</v>
      </c>
      <c r="O75" s="35">
        <f t="shared" si="18"/>
        <v>1</v>
      </c>
      <c r="P75" s="35">
        <f t="shared" si="19"/>
        <v>0</v>
      </c>
      <c r="Q75" s="35">
        <f t="shared" si="20"/>
        <v>0</v>
      </c>
      <c r="R75" s="35">
        <f t="shared" si="21"/>
        <v>1</v>
      </c>
      <c r="S75" s="35">
        <f t="shared" si="22"/>
        <v>1</v>
      </c>
      <c r="T75" s="35">
        <f t="shared" si="23"/>
        <v>0.15159591435024</v>
      </c>
      <c r="U75" s="35">
        <f t="shared" si="24"/>
        <v>8.050912532568999E-2</v>
      </c>
      <c r="V75" s="35">
        <f t="shared" si="25"/>
        <v>0</v>
      </c>
      <c r="W75" s="35">
        <f t="shared" si="26"/>
        <v>0.116052519837965</v>
      </c>
    </row>
    <row r="76" spans="1:23" x14ac:dyDescent="0.25">
      <c r="A76" s="42">
        <v>21</v>
      </c>
      <c r="B76" s="41">
        <v>43467.864583333336</v>
      </c>
      <c r="C76" s="39" t="s">
        <v>32</v>
      </c>
      <c r="D76" s="36" t="s">
        <v>33</v>
      </c>
      <c r="E76" s="36" t="s">
        <v>254</v>
      </c>
      <c r="F76" s="35">
        <v>0.73348539999999995</v>
      </c>
      <c r="G76" s="35">
        <v>0.1432213</v>
      </c>
      <c r="H76" s="35">
        <v>0.12329329999999999</v>
      </c>
      <c r="I76" s="35">
        <v>0</v>
      </c>
      <c r="J76" s="35">
        <v>0</v>
      </c>
      <c r="K76" s="35">
        <f t="shared" si="14"/>
        <v>0.73348539999999995</v>
      </c>
      <c r="L76" s="35">
        <f t="shared" si="15"/>
        <v>0.87670669999999995</v>
      </c>
      <c r="M76" s="35">
        <f t="shared" si="16"/>
        <v>1</v>
      </c>
      <c r="N76" s="35">
        <f t="shared" si="17"/>
        <v>0</v>
      </c>
      <c r="O76" s="35">
        <f t="shared" si="18"/>
        <v>1</v>
      </c>
      <c r="P76" s="35">
        <f t="shared" si="19"/>
        <v>0</v>
      </c>
      <c r="Q76" s="35">
        <f t="shared" si="20"/>
        <v>0</v>
      </c>
      <c r="R76" s="35">
        <f t="shared" si="21"/>
        <v>1</v>
      </c>
      <c r="S76" s="35">
        <f t="shared" si="22"/>
        <v>1</v>
      </c>
      <c r="T76" s="35">
        <f t="shared" si="23"/>
        <v>0.53800083201315996</v>
      </c>
      <c r="U76" s="35">
        <f t="shared" si="24"/>
        <v>1.5201237824890012E-2</v>
      </c>
      <c r="V76" s="35">
        <f t="shared" si="25"/>
        <v>0</v>
      </c>
      <c r="W76" s="35">
        <f t="shared" si="26"/>
        <v>0.27660103491902499</v>
      </c>
    </row>
    <row r="77" spans="1:23" x14ac:dyDescent="0.25">
      <c r="A77" s="42">
        <v>21</v>
      </c>
      <c r="B77" s="41">
        <v>43467.864583333336</v>
      </c>
      <c r="C77" s="39" t="s">
        <v>34</v>
      </c>
      <c r="D77" s="36" t="s">
        <v>35</v>
      </c>
      <c r="E77" s="36" t="s">
        <v>254</v>
      </c>
      <c r="F77" s="35">
        <v>0.4382915</v>
      </c>
      <c r="G77" s="35">
        <v>0.2907573</v>
      </c>
      <c r="H77" s="35">
        <v>0.2709512</v>
      </c>
      <c r="I77" s="35">
        <v>1</v>
      </c>
      <c r="J77" s="35">
        <v>2</v>
      </c>
      <c r="K77" s="35">
        <f t="shared" si="14"/>
        <v>0.4382915</v>
      </c>
      <c r="L77" s="35">
        <f t="shared" si="15"/>
        <v>0.72904879999999994</v>
      </c>
      <c r="M77" s="35">
        <f t="shared" si="16"/>
        <v>1</v>
      </c>
      <c r="N77" s="35">
        <f t="shared" si="17"/>
        <v>0</v>
      </c>
      <c r="O77" s="35">
        <f t="shared" si="18"/>
        <v>0</v>
      </c>
      <c r="P77" s="35">
        <f t="shared" si="19"/>
        <v>1</v>
      </c>
      <c r="Q77" s="35">
        <f t="shared" si="20"/>
        <v>0</v>
      </c>
      <c r="R77" s="35">
        <f t="shared" si="21"/>
        <v>0</v>
      </c>
      <c r="S77" s="35">
        <f t="shared" si="22"/>
        <v>1</v>
      </c>
      <c r="T77" s="35">
        <f t="shared" si="23"/>
        <v>0.19209943897225001</v>
      </c>
      <c r="U77" s="35">
        <f t="shared" si="24"/>
        <v>0.53151215278143993</v>
      </c>
      <c r="V77" s="35">
        <f t="shared" si="25"/>
        <v>0</v>
      </c>
      <c r="W77" s="35">
        <f t="shared" si="26"/>
        <v>0.36180579587684497</v>
      </c>
    </row>
    <row r="78" spans="1:23" x14ac:dyDescent="0.25">
      <c r="A78" s="42">
        <v>21</v>
      </c>
      <c r="B78" s="41">
        <v>43467.864583333336</v>
      </c>
      <c r="C78" s="39" t="s">
        <v>36</v>
      </c>
      <c r="D78" s="36" t="s">
        <v>37</v>
      </c>
      <c r="E78" s="36" t="s">
        <v>254</v>
      </c>
      <c r="F78" s="35">
        <v>0.42910740000000003</v>
      </c>
      <c r="G78" s="35">
        <v>0.33498149999999999</v>
      </c>
      <c r="H78" s="35">
        <v>0.23591100000000001</v>
      </c>
      <c r="I78" s="35">
        <v>2</v>
      </c>
      <c r="J78" s="35">
        <v>2</v>
      </c>
      <c r="K78" s="35">
        <f t="shared" si="14"/>
        <v>0.42910740000000003</v>
      </c>
      <c r="L78" s="35">
        <f t="shared" si="15"/>
        <v>0.76408889999999996</v>
      </c>
      <c r="M78" s="35">
        <f t="shared" si="16"/>
        <v>0.99999989999999994</v>
      </c>
      <c r="N78" s="35">
        <f t="shared" si="17"/>
        <v>0</v>
      </c>
      <c r="O78" s="35">
        <f t="shared" si="18"/>
        <v>1</v>
      </c>
      <c r="P78" s="35">
        <f t="shared" si="19"/>
        <v>0</v>
      </c>
      <c r="Q78" s="35">
        <f t="shared" si="20"/>
        <v>0</v>
      </c>
      <c r="R78" s="35">
        <f t="shared" si="21"/>
        <v>1</v>
      </c>
      <c r="S78" s="35">
        <f t="shared" si="22"/>
        <v>1</v>
      </c>
      <c r="T78" s="35">
        <f t="shared" si="23"/>
        <v>0.18413316073476002</v>
      </c>
      <c r="U78" s="35">
        <f t="shared" si="24"/>
        <v>5.5654047103210022E-2</v>
      </c>
      <c r="V78" s="35">
        <f t="shared" si="25"/>
        <v>1.0000000011677344E-14</v>
      </c>
      <c r="W78" s="35">
        <f t="shared" si="26"/>
        <v>0.11989360391899001</v>
      </c>
    </row>
    <row r="79" spans="1:23" x14ac:dyDescent="0.25">
      <c r="A79" s="42">
        <v>21</v>
      </c>
      <c r="B79" s="41">
        <v>43467.864583333336</v>
      </c>
      <c r="C79" s="39" t="s">
        <v>38</v>
      </c>
      <c r="D79" s="36" t="s">
        <v>39</v>
      </c>
      <c r="E79" s="36" t="s">
        <v>254</v>
      </c>
      <c r="F79" s="35">
        <v>0.43801220000000002</v>
      </c>
      <c r="G79" s="35">
        <v>0.33451069999999999</v>
      </c>
      <c r="H79" s="35">
        <v>0.22747709999999999</v>
      </c>
      <c r="I79" s="35">
        <v>0</v>
      </c>
      <c r="J79" s="35">
        <v>2</v>
      </c>
      <c r="K79" s="35">
        <f t="shared" si="14"/>
        <v>0.43801220000000002</v>
      </c>
      <c r="L79" s="35">
        <f t="shared" si="15"/>
        <v>0.77252290000000001</v>
      </c>
      <c r="M79" s="35">
        <f t="shared" si="16"/>
        <v>1</v>
      </c>
      <c r="N79" s="35">
        <f t="shared" si="17"/>
        <v>0</v>
      </c>
      <c r="O79" s="35">
        <f t="shared" si="18"/>
        <v>0</v>
      </c>
      <c r="P79" s="35">
        <f t="shared" si="19"/>
        <v>1</v>
      </c>
      <c r="Q79" s="35">
        <f t="shared" si="20"/>
        <v>0</v>
      </c>
      <c r="R79" s="35">
        <f t="shared" si="21"/>
        <v>0</v>
      </c>
      <c r="S79" s="35">
        <f t="shared" si="22"/>
        <v>1</v>
      </c>
      <c r="T79" s="35">
        <f t="shared" si="23"/>
        <v>0.19185468734884001</v>
      </c>
      <c r="U79" s="35">
        <f t="shared" si="24"/>
        <v>0.59679163102441002</v>
      </c>
      <c r="V79" s="35">
        <f t="shared" si="25"/>
        <v>0</v>
      </c>
      <c r="W79" s="35">
        <f t="shared" si="26"/>
        <v>0.39432315918662503</v>
      </c>
    </row>
    <row r="80" spans="1:23" x14ac:dyDescent="0.25">
      <c r="A80" s="42">
        <v>21</v>
      </c>
      <c r="B80" s="41">
        <v>43467.875</v>
      </c>
      <c r="C80" s="39" t="s">
        <v>40</v>
      </c>
      <c r="D80" s="36" t="s">
        <v>41</v>
      </c>
      <c r="E80" s="36" t="s">
        <v>254</v>
      </c>
      <c r="F80" s="35">
        <v>0.18160299999999999</v>
      </c>
      <c r="G80" s="35">
        <v>0.21757979999999999</v>
      </c>
      <c r="H80" s="35">
        <v>0.60081720000000005</v>
      </c>
      <c r="I80" s="35">
        <v>0</v>
      </c>
      <c r="J80" s="35">
        <v>2</v>
      </c>
      <c r="K80" s="35">
        <f t="shared" si="14"/>
        <v>0.18160299999999999</v>
      </c>
      <c r="L80" s="35">
        <f t="shared" si="15"/>
        <v>0.39918279999999995</v>
      </c>
      <c r="M80" s="35">
        <f t="shared" si="16"/>
        <v>1</v>
      </c>
      <c r="N80" s="35">
        <f t="shared" si="17"/>
        <v>0</v>
      </c>
      <c r="O80" s="35">
        <f t="shared" si="18"/>
        <v>0</v>
      </c>
      <c r="P80" s="35">
        <f t="shared" si="19"/>
        <v>1</v>
      </c>
      <c r="Q80" s="35">
        <f t="shared" si="20"/>
        <v>0</v>
      </c>
      <c r="R80" s="35">
        <f t="shared" si="21"/>
        <v>0</v>
      </c>
      <c r="S80" s="35">
        <f t="shared" si="22"/>
        <v>1</v>
      </c>
      <c r="T80" s="35">
        <f t="shared" si="23"/>
        <v>3.2979649608999996E-2</v>
      </c>
      <c r="U80" s="35">
        <f t="shared" si="24"/>
        <v>0.15934690781583996</v>
      </c>
      <c r="V80" s="35">
        <f t="shared" si="25"/>
        <v>0</v>
      </c>
      <c r="W80" s="35">
        <f t="shared" si="26"/>
        <v>9.6163278712419975E-2</v>
      </c>
    </row>
    <row r="81" spans="1:23" x14ac:dyDescent="0.25">
      <c r="A81" s="42">
        <v>21</v>
      </c>
      <c r="B81" s="41">
        <v>43468.875</v>
      </c>
      <c r="C81" s="39" t="s">
        <v>42</v>
      </c>
      <c r="D81" s="36" t="s">
        <v>43</v>
      </c>
      <c r="E81" s="36" t="s">
        <v>254</v>
      </c>
      <c r="F81" s="35">
        <v>0.42616609999999999</v>
      </c>
      <c r="G81" s="35">
        <v>0.37456040000000002</v>
      </c>
      <c r="H81" s="35">
        <v>0.19927349999999999</v>
      </c>
      <c r="I81" s="35">
        <v>2</v>
      </c>
      <c r="J81" s="35">
        <v>1</v>
      </c>
      <c r="K81" s="35">
        <f t="shared" si="14"/>
        <v>0.42616609999999999</v>
      </c>
      <c r="L81" s="35">
        <f t="shared" si="15"/>
        <v>0.80072650000000001</v>
      </c>
      <c r="M81" s="35">
        <f t="shared" si="16"/>
        <v>1</v>
      </c>
      <c r="N81" s="35">
        <f t="shared" si="17"/>
        <v>1</v>
      </c>
      <c r="O81" s="35">
        <f t="shared" si="18"/>
        <v>0</v>
      </c>
      <c r="P81" s="35">
        <f t="shared" si="19"/>
        <v>0</v>
      </c>
      <c r="Q81" s="35">
        <f t="shared" si="20"/>
        <v>1</v>
      </c>
      <c r="R81" s="35">
        <f t="shared" si="21"/>
        <v>1</v>
      </c>
      <c r="S81" s="35">
        <f t="shared" si="22"/>
        <v>1</v>
      </c>
      <c r="T81" s="35">
        <f t="shared" si="23"/>
        <v>0.32928534478921001</v>
      </c>
      <c r="U81" s="35">
        <f t="shared" si="24"/>
        <v>3.9709927802249995E-2</v>
      </c>
      <c r="V81" s="35">
        <f t="shared" si="25"/>
        <v>0</v>
      </c>
      <c r="W81" s="35">
        <f t="shared" si="26"/>
        <v>0.18449763629573002</v>
      </c>
    </row>
  </sheetData>
  <conditionalFormatting sqref="W2:W81">
    <cfRule type="cellIs" dxfId="3" priority="2" operator="greaterThan">
      <formula>0.3</formula>
    </cfRule>
  </conditionalFormatting>
  <conditionalFormatting sqref="X2">
    <cfRule type="cellIs" dxfId="2" priority="1" operator="greaterThan">
      <formula>0.3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36" zoomScaleNormal="100" workbookViewId="0">
      <selection sqref="A1:V41"/>
    </sheetView>
  </sheetViews>
  <sheetFormatPr defaultRowHeight="15" x14ac:dyDescent="0.25"/>
  <cols>
    <col min="1" max="1" width="9.7109375" customWidth="1"/>
    <col min="2" max="2" width="26.42578125" customWidth="1"/>
    <col min="3" max="3" width="31.7109375" customWidth="1"/>
    <col min="4" max="4" width="17" customWidth="1"/>
    <col min="5" max="5" width="13.140625" customWidth="1"/>
    <col min="6" max="6" width="12.85546875" customWidth="1"/>
    <col min="7" max="7" width="12.5703125" customWidth="1"/>
    <col min="8" max="8" width="13.42578125" customWidth="1"/>
    <col min="9" max="9" width="13.140625" customWidth="1"/>
    <col min="10" max="10" width="15" hidden="1" customWidth="1"/>
    <col min="11" max="11" width="15.7109375" hidden="1" customWidth="1"/>
    <col min="12" max="21" width="0" hidden="1" customWidth="1"/>
    <col min="23" max="23" width="25.42578125" customWidth="1"/>
  </cols>
  <sheetData>
    <row r="1" spans="1:23" x14ac:dyDescent="0.25">
      <c r="A1" s="43" t="s">
        <v>0</v>
      </c>
      <c r="B1" s="43" t="s">
        <v>241</v>
      </c>
      <c r="C1" s="43" t="s">
        <v>242</v>
      </c>
      <c r="D1" s="43" t="s">
        <v>45</v>
      </c>
      <c r="E1" s="43" t="s">
        <v>219</v>
      </c>
      <c r="F1" s="43" t="s">
        <v>220</v>
      </c>
      <c r="G1" s="43" t="s">
        <v>221</v>
      </c>
      <c r="H1" s="43" t="s">
        <v>222</v>
      </c>
      <c r="I1" s="43" t="s">
        <v>223</v>
      </c>
      <c r="J1" s="44" t="s">
        <v>244</v>
      </c>
      <c r="K1" s="44" t="s">
        <v>245</v>
      </c>
      <c r="L1" s="44" t="s">
        <v>246</v>
      </c>
      <c r="M1" s="44" t="s">
        <v>235</v>
      </c>
      <c r="N1" s="44" t="s">
        <v>236</v>
      </c>
      <c r="O1" s="44" t="s">
        <v>237</v>
      </c>
      <c r="P1" s="44" t="s">
        <v>238</v>
      </c>
      <c r="Q1" s="44" t="s">
        <v>239</v>
      </c>
      <c r="R1" s="44" t="s">
        <v>240</v>
      </c>
      <c r="S1" s="44" t="s">
        <v>247</v>
      </c>
      <c r="T1" s="44" t="s">
        <v>248</v>
      </c>
      <c r="U1" s="44" t="s">
        <v>249</v>
      </c>
      <c r="V1" s="43" t="s">
        <v>224</v>
      </c>
    </row>
    <row r="2" spans="1:23" x14ac:dyDescent="0.25">
      <c r="A2" s="42">
        <v>14</v>
      </c>
      <c r="B2" s="36" t="s">
        <v>46</v>
      </c>
      <c r="C2" s="37" t="s">
        <v>47</v>
      </c>
      <c r="D2" s="36" t="s">
        <v>48</v>
      </c>
      <c r="E2" s="35">
        <v>0.29261890000000002</v>
      </c>
      <c r="F2" s="35">
        <v>0.30407070000000003</v>
      </c>
      <c r="G2" s="35">
        <v>0.40331040000000001</v>
      </c>
      <c r="H2" s="35">
        <v>2</v>
      </c>
      <c r="I2" s="35">
        <v>1</v>
      </c>
      <c r="J2" s="35">
        <f>E2</f>
        <v>0.29261890000000002</v>
      </c>
      <c r="K2" s="35">
        <f>SUM(E2:F2)</f>
        <v>0.59668960000000004</v>
      </c>
      <c r="L2" s="35">
        <f>SUM(E2:G2)</f>
        <v>1</v>
      </c>
      <c r="M2" s="35">
        <f>IF(H2&gt;I2,1,0)</f>
        <v>1</v>
      </c>
      <c r="N2" s="35">
        <f>IF(H2=I2,1,0)</f>
        <v>0</v>
      </c>
      <c r="O2" s="35">
        <f>IF(H2&lt;I2,1,0)</f>
        <v>0</v>
      </c>
      <c r="P2" s="35">
        <f>M2</f>
        <v>1</v>
      </c>
      <c r="Q2" s="35">
        <f>SUM(M2:N2)</f>
        <v>1</v>
      </c>
      <c r="R2" s="35">
        <f>SUM(M2:O2)</f>
        <v>1</v>
      </c>
      <c r="S2" s="35">
        <f>POWER(P2-J2,2)</f>
        <v>0.50038802063721</v>
      </c>
      <c r="T2" s="35">
        <f t="shared" ref="T2:U17" si="0">POWER(Q2-K2,2)</f>
        <v>0.16265927874815997</v>
      </c>
      <c r="U2" s="35">
        <f t="shared" si="0"/>
        <v>0</v>
      </c>
      <c r="V2" s="35">
        <f>SUM(S2:U2)/2</f>
        <v>0.331523649692685</v>
      </c>
      <c r="W2" s="35" t="s">
        <v>251</v>
      </c>
    </row>
    <row r="3" spans="1:23" x14ac:dyDescent="0.25">
      <c r="A3" s="42">
        <v>14</v>
      </c>
      <c r="B3" s="36" t="s">
        <v>49</v>
      </c>
      <c r="C3" s="37" t="s">
        <v>50</v>
      </c>
      <c r="D3" s="36" t="s">
        <v>51</v>
      </c>
      <c r="E3" s="35">
        <v>0.58303450000000001</v>
      </c>
      <c r="F3" s="35">
        <v>0.22469720000000001</v>
      </c>
      <c r="G3" s="35">
        <v>0.1922683</v>
      </c>
      <c r="H3" s="35">
        <v>2</v>
      </c>
      <c r="I3" s="35">
        <v>0</v>
      </c>
      <c r="J3" s="35">
        <f t="shared" ref="J3:J66" si="1">E3</f>
        <v>0.58303450000000001</v>
      </c>
      <c r="K3" s="35">
        <f t="shared" ref="K3:K66" si="2">SUM(E3:F3)</f>
        <v>0.80773170000000005</v>
      </c>
      <c r="L3" s="35">
        <f t="shared" ref="L3:L66" si="3">SUM(E3:G3)</f>
        <v>1</v>
      </c>
      <c r="M3" s="35">
        <f t="shared" ref="M3:M66" si="4">IF(H3&gt;I3,1,0)</f>
        <v>1</v>
      </c>
      <c r="N3" s="35">
        <f t="shared" ref="N3:N66" si="5">IF(H3=I3,1,0)</f>
        <v>0</v>
      </c>
      <c r="O3" s="35">
        <f t="shared" ref="O3:O66" si="6">IF(H3&lt;I3,1,0)</f>
        <v>0</v>
      </c>
      <c r="P3" s="35">
        <f t="shared" ref="P3:P66" si="7">M3</f>
        <v>1</v>
      </c>
      <c r="Q3" s="35">
        <f t="shared" ref="Q3:Q66" si="8">SUM(M3:N3)</f>
        <v>1</v>
      </c>
      <c r="R3" s="35">
        <f t="shared" ref="R3:R66" si="9">SUM(M3:O3)</f>
        <v>1</v>
      </c>
      <c r="S3" s="35">
        <f t="shared" ref="S3:U66" si="10">POWER(P3-J3,2)</f>
        <v>0.17386022819024999</v>
      </c>
      <c r="T3" s="35">
        <f t="shared" si="0"/>
        <v>3.6967099184889982E-2</v>
      </c>
      <c r="U3" s="35">
        <f t="shared" si="0"/>
        <v>0</v>
      </c>
      <c r="V3" s="35">
        <f t="shared" ref="V3:V66" si="11">SUM(S3:U3)/2</f>
        <v>0.10541366368756999</v>
      </c>
    </row>
    <row r="4" spans="1:23" x14ac:dyDescent="0.25">
      <c r="A4" s="42">
        <v>14</v>
      </c>
      <c r="B4" s="36" t="s">
        <v>49</v>
      </c>
      <c r="C4" s="37" t="s">
        <v>52</v>
      </c>
      <c r="D4" s="36" t="s">
        <v>53</v>
      </c>
      <c r="E4" s="35">
        <v>0.41238940000000002</v>
      </c>
      <c r="F4" s="35">
        <v>0.3158262</v>
      </c>
      <c r="G4" s="35">
        <v>0.27178439999999998</v>
      </c>
      <c r="H4" s="35">
        <v>1</v>
      </c>
      <c r="I4" s="35">
        <v>2</v>
      </c>
      <c r="J4" s="35">
        <f t="shared" si="1"/>
        <v>0.41238940000000002</v>
      </c>
      <c r="K4" s="35">
        <f t="shared" si="2"/>
        <v>0.72821559999999996</v>
      </c>
      <c r="L4" s="35">
        <f t="shared" si="3"/>
        <v>1</v>
      </c>
      <c r="M4" s="35">
        <f t="shared" si="4"/>
        <v>0</v>
      </c>
      <c r="N4" s="35">
        <f t="shared" si="5"/>
        <v>0</v>
      </c>
      <c r="O4" s="35">
        <f t="shared" si="6"/>
        <v>1</v>
      </c>
      <c r="P4" s="35">
        <f t="shared" si="7"/>
        <v>0</v>
      </c>
      <c r="Q4" s="35">
        <f t="shared" si="8"/>
        <v>0</v>
      </c>
      <c r="R4" s="35">
        <f t="shared" si="9"/>
        <v>1</v>
      </c>
      <c r="S4" s="35">
        <f t="shared" si="10"/>
        <v>0.17006501723236001</v>
      </c>
      <c r="T4" s="35">
        <f t="shared" si="0"/>
        <v>0.53029796008335994</v>
      </c>
      <c r="U4" s="35">
        <f t="shared" si="0"/>
        <v>0</v>
      </c>
      <c r="V4" s="35">
        <f t="shared" si="11"/>
        <v>0.35018148865785997</v>
      </c>
    </row>
    <row r="5" spans="1:23" x14ac:dyDescent="0.25">
      <c r="A5" s="42">
        <v>14</v>
      </c>
      <c r="B5" s="36" t="s">
        <v>49</v>
      </c>
      <c r="C5" s="37" t="s">
        <v>54</v>
      </c>
      <c r="D5" s="36" t="s">
        <v>55</v>
      </c>
      <c r="E5" s="35">
        <v>0.40342610000000001</v>
      </c>
      <c r="F5" s="35">
        <v>0.31990279999999999</v>
      </c>
      <c r="G5" s="35">
        <v>0.276671</v>
      </c>
      <c r="H5" s="35">
        <v>2</v>
      </c>
      <c r="I5" s="35">
        <v>0</v>
      </c>
      <c r="J5" s="35">
        <f t="shared" si="1"/>
        <v>0.40342610000000001</v>
      </c>
      <c r="K5" s="35">
        <f t="shared" si="2"/>
        <v>0.72332890000000005</v>
      </c>
      <c r="L5" s="35">
        <f t="shared" si="3"/>
        <v>0.99999990000000005</v>
      </c>
      <c r="M5" s="35">
        <f t="shared" si="4"/>
        <v>1</v>
      </c>
      <c r="N5" s="35">
        <f t="shared" si="5"/>
        <v>0</v>
      </c>
      <c r="O5" s="35">
        <f t="shared" si="6"/>
        <v>0</v>
      </c>
      <c r="P5" s="35">
        <f t="shared" si="7"/>
        <v>1</v>
      </c>
      <c r="Q5" s="35">
        <f t="shared" si="8"/>
        <v>1</v>
      </c>
      <c r="R5" s="35">
        <f t="shared" si="9"/>
        <v>1</v>
      </c>
      <c r="S5" s="35">
        <f t="shared" si="10"/>
        <v>0.35590041816120999</v>
      </c>
      <c r="T5" s="35">
        <f t="shared" si="0"/>
        <v>7.6546897575209966E-2</v>
      </c>
      <c r="U5" s="35">
        <f t="shared" si="0"/>
        <v>9.9999999894728831E-15</v>
      </c>
      <c r="V5" s="35">
        <f t="shared" si="11"/>
        <v>0.21622365786821496</v>
      </c>
    </row>
    <row r="6" spans="1:23" x14ac:dyDescent="0.25">
      <c r="A6" s="42">
        <v>14</v>
      </c>
      <c r="B6" s="36" t="s">
        <v>49</v>
      </c>
      <c r="C6" s="37" t="s">
        <v>56</v>
      </c>
      <c r="D6" s="36" t="s">
        <v>57</v>
      </c>
      <c r="E6" s="35">
        <v>0.77140520000000001</v>
      </c>
      <c r="F6" s="35">
        <v>0.1189307</v>
      </c>
      <c r="G6" s="35">
        <v>0.1096641</v>
      </c>
      <c r="H6" s="35">
        <v>3</v>
      </c>
      <c r="I6" s="35">
        <v>1</v>
      </c>
      <c r="J6" s="35">
        <f t="shared" si="1"/>
        <v>0.77140520000000001</v>
      </c>
      <c r="K6" s="35">
        <f t="shared" si="2"/>
        <v>0.89033589999999996</v>
      </c>
      <c r="L6" s="35">
        <f t="shared" si="3"/>
        <v>1</v>
      </c>
      <c r="M6" s="35">
        <f t="shared" si="4"/>
        <v>1</v>
      </c>
      <c r="N6" s="35">
        <f t="shared" si="5"/>
        <v>0</v>
      </c>
      <c r="O6" s="35">
        <f t="shared" si="6"/>
        <v>0</v>
      </c>
      <c r="P6" s="35">
        <f t="shared" si="7"/>
        <v>1</v>
      </c>
      <c r="Q6" s="35">
        <f t="shared" si="8"/>
        <v>1</v>
      </c>
      <c r="R6" s="35">
        <f t="shared" si="9"/>
        <v>1</v>
      </c>
      <c r="S6" s="35">
        <f t="shared" si="10"/>
        <v>5.2255582587039995E-2</v>
      </c>
      <c r="T6" s="35">
        <f t="shared" si="0"/>
        <v>1.2026214828810009E-2</v>
      </c>
      <c r="U6" s="35">
        <f t="shared" si="0"/>
        <v>0</v>
      </c>
      <c r="V6" s="35">
        <f t="shared" si="11"/>
        <v>3.2140898707925004E-2</v>
      </c>
    </row>
    <row r="7" spans="1:23" x14ac:dyDescent="0.25">
      <c r="A7" s="42">
        <v>14</v>
      </c>
      <c r="B7" s="36" t="s">
        <v>49</v>
      </c>
      <c r="C7" s="37" t="s">
        <v>58</v>
      </c>
      <c r="D7" s="36" t="s">
        <v>59</v>
      </c>
      <c r="E7" s="35">
        <v>0.35429860000000002</v>
      </c>
      <c r="F7" s="35">
        <v>0.31025599999999998</v>
      </c>
      <c r="G7" s="35">
        <v>0.3354454</v>
      </c>
      <c r="H7" s="35">
        <v>0</v>
      </c>
      <c r="I7" s="35">
        <v>3</v>
      </c>
      <c r="J7" s="35">
        <f t="shared" si="1"/>
        <v>0.35429860000000002</v>
      </c>
      <c r="K7" s="35">
        <f t="shared" si="2"/>
        <v>0.6645546</v>
      </c>
      <c r="L7" s="35">
        <f t="shared" si="3"/>
        <v>1</v>
      </c>
      <c r="M7" s="35">
        <f t="shared" si="4"/>
        <v>0</v>
      </c>
      <c r="N7" s="35">
        <f t="shared" si="5"/>
        <v>0</v>
      </c>
      <c r="O7" s="35">
        <f t="shared" si="6"/>
        <v>1</v>
      </c>
      <c r="P7" s="35">
        <f t="shared" si="7"/>
        <v>0</v>
      </c>
      <c r="Q7" s="35">
        <f t="shared" si="8"/>
        <v>0</v>
      </c>
      <c r="R7" s="35">
        <f t="shared" si="9"/>
        <v>1</v>
      </c>
      <c r="S7" s="35">
        <f t="shared" si="10"/>
        <v>0.12552749796196003</v>
      </c>
      <c r="T7" s="35">
        <f t="shared" si="0"/>
        <v>0.44163281638115998</v>
      </c>
      <c r="U7" s="35">
        <f t="shared" si="0"/>
        <v>0</v>
      </c>
      <c r="V7" s="35">
        <f t="shared" si="11"/>
        <v>0.28358015717155999</v>
      </c>
    </row>
    <row r="8" spans="1:23" x14ac:dyDescent="0.25">
      <c r="A8" s="42">
        <v>14</v>
      </c>
      <c r="B8" s="36" t="s">
        <v>60</v>
      </c>
      <c r="C8" s="37" t="s">
        <v>61</v>
      </c>
      <c r="D8" s="36" t="s">
        <v>62</v>
      </c>
      <c r="E8" s="35">
        <v>0.29099920000000001</v>
      </c>
      <c r="F8" s="35">
        <v>0.26109690000000002</v>
      </c>
      <c r="G8" s="35">
        <v>0.44790390000000002</v>
      </c>
      <c r="H8" s="35">
        <v>2</v>
      </c>
      <c r="I8" s="35">
        <v>2</v>
      </c>
      <c r="J8" s="35">
        <f t="shared" si="1"/>
        <v>0.29099920000000001</v>
      </c>
      <c r="K8" s="35">
        <f t="shared" si="2"/>
        <v>0.55209609999999998</v>
      </c>
      <c r="L8" s="35">
        <f t="shared" si="3"/>
        <v>1</v>
      </c>
      <c r="M8" s="35">
        <f t="shared" si="4"/>
        <v>0</v>
      </c>
      <c r="N8" s="35">
        <f t="shared" si="5"/>
        <v>1</v>
      </c>
      <c r="O8" s="35">
        <f t="shared" si="6"/>
        <v>0</v>
      </c>
      <c r="P8" s="35">
        <f t="shared" si="7"/>
        <v>0</v>
      </c>
      <c r="Q8" s="35">
        <f t="shared" si="8"/>
        <v>1</v>
      </c>
      <c r="R8" s="35">
        <f t="shared" si="9"/>
        <v>1</v>
      </c>
      <c r="S8" s="35">
        <f t="shared" si="10"/>
        <v>8.4680534400640009E-2</v>
      </c>
      <c r="T8" s="35">
        <f t="shared" si="0"/>
        <v>0.20061790363521001</v>
      </c>
      <c r="U8" s="35">
        <f t="shared" si="0"/>
        <v>0</v>
      </c>
      <c r="V8" s="35">
        <f t="shared" si="11"/>
        <v>0.14264921901792502</v>
      </c>
    </row>
    <row r="9" spans="1:23" x14ac:dyDescent="0.25">
      <c r="A9" s="42">
        <v>14</v>
      </c>
      <c r="B9" s="36" t="s">
        <v>63</v>
      </c>
      <c r="C9" s="37" t="s">
        <v>64</v>
      </c>
      <c r="D9" s="36" t="s">
        <v>65</v>
      </c>
      <c r="E9" s="35">
        <v>0.76068270000000004</v>
      </c>
      <c r="F9" s="35">
        <v>0.1245093</v>
      </c>
      <c r="G9" s="35">
        <v>0.11480799999999999</v>
      </c>
      <c r="H9" s="35">
        <v>2</v>
      </c>
      <c r="I9" s="35">
        <v>0</v>
      </c>
      <c r="J9" s="35">
        <f t="shared" si="1"/>
        <v>0.76068270000000004</v>
      </c>
      <c r="K9" s="35">
        <f t="shared" si="2"/>
        <v>0.88519200000000009</v>
      </c>
      <c r="L9" s="35">
        <f t="shared" si="3"/>
        <v>1</v>
      </c>
      <c r="M9" s="35">
        <f t="shared" si="4"/>
        <v>1</v>
      </c>
      <c r="N9" s="35">
        <f t="shared" si="5"/>
        <v>0</v>
      </c>
      <c r="O9" s="35">
        <f t="shared" si="6"/>
        <v>0</v>
      </c>
      <c r="P9" s="35">
        <f t="shared" si="7"/>
        <v>1</v>
      </c>
      <c r="Q9" s="35">
        <f t="shared" si="8"/>
        <v>1</v>
      </c>
      <c r="R9" s="35">
        <f t="shared" si="9"/>
        <v>1</v>
      </c>
      <c r="S9" s="35">
        <f t="shared" si="10"/>
        <v>5.7272770079289978E-2</v>
      </c>
      <c r="T9" s="35">
        <f t="shared" si="0"/>
        <v>1.3180876863999979E-2</v>
      </c>
      <c r="U9" s="35">
        <f t="shared" si="0"/>
        <v>0</v>
      </c>
      <c r="V9" s="35">
        <f t="shared" si="11"/>
        <v>3.5226823471644977E-2</v>
      </c>
    </row>
    <row r="10" spans="1:23" x14ac:dyDescent="0.25">
      <c r="A10" s="42">
        <v>14</v>
      </c>
      <c r="B10" s="36" t="s">
        <v>66</v>
      </c>
      <c r="C10" s="37" t="s">
        <v>67</v>
      </c>
      <c r="D10" s="36" t="s">
        <v>68</v>
      </c>
      <c r="E10" s="35">
        <v>0.39936739999999998</v>
      </c>
      <c r="F10" s="35">
        <v>0.33997640000000001</v>
      </c>
      <c r="G10" s="35">
        <v>0.2606561</v>
      </c>
      <c r="H10" s="35">
        <v>4</v>
      </c>
      <c r="I10" s="35">
        <v>2</v>
      </c>
      <c r="J10" s="35">
        <f t="shared" si="1"/>
        <v>0.39936739999999998</v>
      </c>
      <c r="K10" s="35">
        <f t="shared" si="2"/>
        <v>0.7393438</v>
      </c>
      <c r="L10" s="35">
        <f t="shared" si="3"/>
        <v>0.99999989999999994</v>
      </c>
      <c r="M10" s="35">
        <f t="shared" si="4"/>
        <v>1</v>
      </c>
      <c r="N10" s="35">
        <f t="shared" si="5"/>
        <v>0</v>
      </c>
      <c r="O10" s="35">
        <f t="shared" si="6"/>
        <v>0</v>
      </c>
      <c r="P10" s="35">
        <f t="shared" si="7"/>
        <v>1</v>
      </c>
      <c r="Q10" s="35">
        <f t="shared" si="8"/>
        <v>1</v>
      </c>
      <c r="R10" s="35">
        <f t="shared" si="9"/>
        <v>1</v>
      </c>
      <c r="S10" s="35">
        <f t="shared" si="10"/>
        <v>0.36075952018275997</v>
      </c>
      <c r="T10" s="35">
        <f t="shared" si="0"/>
        <v>6.7941654598439996E-2</v>
      </c>
      <c r="U10" s="35">
        <f t="shared" si="0"/>
        <v>1.0000000011677344E-14</v>
      </c>
      <c r="V10" s="35">
        <f t="shared" si="11"/>
        <v>0.21435058739060497</v>
      </c>
    </row>
    <row r="11" spans="1:23" x14ac:dyDescent="0.25">
      <c r="A11" s="42">
        <v>14</v>
      </c>
      <c r="B11" s="36" t="s">
        <v>69</v>
      </c>
      <c r="C11" s="37" t="s">
        <v>70</v>
      </c>
      <c r="D11" s="36" t="s">
        <v>71</v>
      </c>
      <c r="E11" s="35">
        <v>0.58129310000000001</v>
      </c>
      <c r="F11" s="35">
        <v>0.27019880000000002</v>
      </c>
      <c r="G11" s="35">
        <v>0.1485081</v>
      </c>
      <c r="H11" s="35">
        <v>1</v>
      </c>
      <c r="I11" s="35">
        <v>0</v>
      </c>
      <c r="J11" s="35">
        <f t="shared" si="1"/>
        <v>0.58129310000000001</v>
      </c>
      <c r="K11" s="35">
        <f t="shared" si="2"/>
        <v>0.85149190000000008</v>
      </c>
      <c r="L11" s="35">
        <f t="shared" si="3"/>
        <v>1</v>
      </c>
      <c r="M11" s="35">
        <f t="shared" si="4"/>
        <v>1</v>
      </c>
      <c r="N11" s="35">
        <f t="shared" si="5"/>
        <v>0</v>
      </c>
      <c r="O11" s="35">
        <f t="shared" si="6"/>
        <v>0</v>
      </c>
      <c r="P11" s="35">
        <f t="shared" si="7"/>
        <v>1</v>
      </c>
      <c r="Q11" s="35">
        <f t="shared" si="8"/>
        <v>1</v>
      </c>
      <c r="R11" s="35">
        <f t="shared" si="9"/>
        <v>1</v>
      </c>
      <c r="S11" s="35">
        <f t="shared" si="10"/>
        <v>0.17531546810761001</v>
      </c>
      <c r="T11" s="35">
        <f t="shared" si="0"/>
        <v>2.2054655765609978E-2</v>
      </c>
      <c r="U11" s="35">
        <f t="shared" si="0"/>
        <v>0</v>
      </c>
      <c r="V11" s="35">
        <f t="shared" si="11"/>
        <v>9.8685061936609988E-2</v>
      </c>
    </row>
    <row r="12" spans="1:23" x14ac:dyDescent="0.25">
      <c r="A12" s="42">
        <v>15</v>
      </c>
      <c r="B12" s="38" t="s">
        <v>73</v>
      </c>
      <c r="C12" s="39" t="s">
        <v>74</v>
      </c>
      <c r="D12" s="36" t="s">
        <v>75</v>
      </c>
      <c r="E12" s="35">
        <v>0.3635951</v>
      </c>
      <c r="F12" s="35">
        <v>0.2287218</v>
      </c>
      <c r="G12" s="35">
        <v>0.40768300000000002</v>
      </c>
      <c r="H12" s="35">
        <v>2</v>
      </c>
      <c r="I12" s="35">
        <v>1</v>
      </c>
      <c r="J12" s="35">
        <f t="shared" si="1"/>
        <v>0.3635951</v>
      </c>
      <c r="K12" s="35">
        <f t="shared" si="2"/>
        <v>0.59231690000000004</v>
      </c>
      <c r="L12" s="35">
        <f t="shared" si="3"/>
        <v>0.99999990000000005</v>
      </c>
      <c r="M12" s="35">
        <f t="shared" si="4"/>
        <v>1</v>
      </c>
      <c r="N12" s="35">
        <f t="shared" si="5"/>
        <v>0</v>
      </c>
      <c r="O12" s="35">
        <f t="shared" si="6"/>
        <v>0</v>
      </c>
      <c r="P12" s="35">
        <f t="shared" si="7"/>
        <v>1</v>
      </c>
      <c r="Q12" s="35">
        <f t="shared" si="8"/>
        <v>1</v>
      </c>
      <c r="R12" s="35">
        <f t="shared" si="9"/>
        <v>1</v>
      </c>
      <c r="S12" s="35">
        <f t="shared" si="10"/>
        <v>0.40501119674401004</v>
      </c>
      <c r="T12" s="35">
        <f t="shared" si="0"/>
        <v>0.16620551002560996</v>
      </c>
      <c r="U12" s="35">
        <f t="shared" si="0"/>
        <v>9.9999999894728831E-15</v>
      </c>
      <c r="V12" s="35">
        <f t="shared" si="11"/>
        <v>0.28560835338481499</v>
      </c>
    </row>
    <row r="13" spans="1:23" x14ac:dyDescent="0.25">
      <c r="A13" s="42">
        <v>15</v>
      </c>
      <c r="B13" s="38" t="s">
        <v>73</v>
      </c>
      <c r="C13" s="39" t="s">
        <v>76</v>
      </c>
      <c r="D13" s="36" t="s">
        <v>77</v>
      </c>
      <c r="E13" s="35">
        <v>0.39829239999999999</v>
      </c>
      <c r="F13" s="35">
        <v>0.27725810000000001</v>
      </c>
      <c r="G13" s="35">
        <v>0.3244496</v>
      </c>
      <c r="H13" s="35">
        <v>3</v>
      </c>
      <c r="I13" s="35">
        <v>1</v>
      </c>
      <c r="J13" s="35">
        <f t="shared" si="1"/>
        <v>0.39829239999999999</v>
      </c>
      <c r="K13" s="35">
        <f t="shared" si="2"/>
        <v>0.67555049999999994</v>
      </c>
      <c r="L13" s="35">
        <f t="shared" si="3"/>
        <v>1.0000000999999998</v>
      </c>
      <c r="M13" s="35">
        <f t="shared" si="4"/>
        <v>1</v>
      </c>
      <c r="N13" s="35">
        <f t="shared" si="5"/>
        <v>0</v>
      </c>
      <c r="O13" s="35">
        <f t="shared" si="6"/>
        <v>0</v>
      </c>
      <c r="P13" s="35">
        <f t="shared" si="7"/>
        <v>1</v>
      </c>
      <c r="Q13" s="35">
        <f t="shared" si="8"/>
        <v>1</v>
      </c>
      <c r="R13" s="35">
        <f t="shared" si="9"/>
        <v>1</v>
      </c>
      <c r="S13" s="35">
        <f t="shared" si="10"/>
        <v>0.36205203589776003</v>
      </c>
      <c r="T13" s="35">
        <f t="shared" si="0"/>
        <v>0.10526747805025004</v>
      </c>
      <c r="U13" s="35">
        <f t="shared" si="0"/>
        <v>9.9999999672684224E-15</v>
      </c>
      <c r="V13" s="35">
        <f t="shared" si="11"/>
        <v>0.23365975697401004</v>
      </c>
    </row>
    <row r="14" spans="1:23" x14ac:dyDescent="0.25">
      <c r="A14" s="42">
        <v>15</v>
      </c>
      <c r="B14" s="38" t="s">
        <v>73</v>
      </c>
      <c r="C14" s="39" t="s">
        <v>78</v>
      </c>
      <c r="D14" s="36" t="s">
        <v>79</v>
      </c>
      <c r="E14" s="35">
        <v>0.57270100000000002</v>
      </c>
      <c r="F14" s="35">
        <v>0.24501329999999999</v>
      </c>
      <c r="G14" s="35">
        <v>0.18228569999999999</v>
      </c>
      <c r="H14" s="35">
        <v>3</v>
      </c>
      <c r="I14" s="35">
        <v>1</v>
      </c>
      <c r="J14" s="35">
        <f t="shared" si="1"/>
        <v>0.57270100000000002</v>
      </c>
      <c r="K14" s="35">
        <f t="shared" si="2"/>
        <v>0.81771430000000001</v>
      </c>
      <c r="L14" s="35">
        <f t="shared" si="3"/>
        <v>1</v>
      </c>
      <c r="M14" s="35">
        <f t="shared" si="4"/>
        <v>1</v>
      </c>
      <c r="N14" s="35">
        <f t="shared" si="5"/>
        <v>0</v>
      </c>
      <c r="O14" s="35">
        <f t="shared" si="6"/>
        <v>0</v>
      </c>
      <c r="P14" s="35">
        <f t="shared" si="7"/>
        <v>1</v>
      </c>
      <c r="Q14" s="35">
        <f t="shared" si="8"/>
        <v>1</v>
      </c>
      <c r="R14" s="35">
        <f t="shared" si="9"/>
        <v>1</v>
      </c>
      <c r="S14" s="35">
        <f t="shared" si="10"/>
        <v>0.182584435401</v>
      </c>
      <c r="T14" s="35">
        <f t="shared" si="0"/>
        <v>3.3228076424490001E-2</v>
      </c>
      <c r="U14" s="35">
        <f t="shared" si="0"/>
        <v>0</v>
      </c>
      <c r="V14" s="35">
        <f t="shared" si="11"/>
        <v>0.107906255912745</v>
      </c>
    </row>
    <row r="15" spans="1:23" x14ac:dyDescent="0.25">
      <c r="A15" s="42">
        <v>15</v>
      </c>
      <c r="B15" s="38" t="s">
        <v>80</v>
      </c>
      <c r="C15" s="39" t="s">
        <v>81</v>
      </c>
      <c r="D15" s="36" t="s">
        <v>82</v>
      </c>
      <c r="E15" s="35">
        <v>0.14076569999999999</v>
      </c>
      <c r="F15" s="35">
        <v>0.16734959999999999</v>
      </c>
      <c r="G15" s="35">
        <v>0.69188470000000002</v>
      </c>
      <c r="H15" s="35">
        <v>1</v>
      </c>
      <c r="I15" s="35">
        <v>2</v>
      </c>
      <c r="J15" s="35">
        <f t="shared" si="1"/>
        <v>0.14076569999999999</v>
      </c>
      <c r="K15" s="35">
        <f t="shared" si="2"/>
        <v>0.30811529999999998</v>
      </c>
      <c r="L15" s="35">
        <f t="shared" si="3"/>
        <v>1</v>
      </c>
      <c r="M15" s="35">
        <f t="shared" si="4"/>
        <v>0</v>
      </c>
      <c r="N15" s="35">
        <f t="shared" si="5"/>
        <v>0</v>
      </c>
      <c r="O15" s="35">
        <f t="shared" si="6"/>
        <v>1</v>
      </c>
      <c r="P15" s="35">
        <f t="shared" si="7"/>
        <v>0</v>
      </c>
      <c r="Q15" s="35">
        <f t="shared" si="8"/>
        <v>0</v>
      </c>
      <c r="R15" s="35">
        <f t="shared" si="9"/>
        <v>1</v>
      </c>
      <c r="S15" s="35">
        <f t="shared" si="10"/>
        <v>1.9814982296489998E-2</v>
      </c>
      <c r="T15" s="35">
        <f t="shared" si="0"/>
        <v>9.4935038094089985E-2</v>
      </c>
      <c r="U15" s="35">
        <f t="shared" si="0"/>
        <v>0</v>
      </c>
      <c r="V15" s="35">
        <f t="shared" si="11"/>
        <v>5.737501019528999E-2</v>
      </c>
    </row>
    <row r="16" spans="1:23" x14ac:dyDescent="0.25">
      <c r="A16" s="42">
        <v>15</v>
      </c>
      <c r="B16" s="38" t="s">
        <v>83</v>
      </c>
      <c r="C16" s="39" t="s">
        <v>84</v>
      </c>
      <c r="D16" s="36" t="s">
        <v>85</v>
      </c>
      <c r="E16" s="35">
        <v>0.1294033</v>
      </c>
      <c r="F16" s="35">
        <v>0.14516499999999999</v>
      </c>
      <c r="G16" s="35">
        <v>0.72543170000000001</v>
      </c>
      <c r="H16" s="35">
        <v>1</v>
      </c>
      <c r="I16" s="35">
        <v>3</v>
      </c>
      <c r="J16" s="35">
        <f t="shared" si="1"/>
        <v>0.1294033</v>
      </c>
      <c r="K16" s="35">
        <f t="shared" si="2"/>
        <v>0.27456829999999999</v>
      </c>
      <c r="L16" s="35">
        <f t="shared" si="3"/>
        <v>1</v>
      </c>
      <c r="M16" s="35">
        <f t="shared" si="4"/>
        <v>0</v>
      </c>
      <c r="N16" s="35">
        <f t="shared" si="5"/>
        <v>0</v>
      </c>
      <c r="O16" s="35">
        <f t="shared" si="6"/>
        <v>1</v>
      </c>
      <c r="P16" s="35">
        <f t="shared" si="7"/>
        <v>0</v>
      </c>
      <c r="Q16" s="35">
        <f t="shared" si="8"/>
        <v>0</v>
      </c>
      <c r="R16" s="35">
        <f t="shared" si="9"/>
        <v>1</v>
      </c>
      <c r="S16" s="35">
        <f t="shared" si="10"/>
        <v>1.6745214050889998E-2</v>
      </c>
      <c r="T16" s="35">
        <f t="shared" si="0"/>
        <v>7.5387751364889996E-2</v>
      </c>
      <c r="U16" s="35">
        <f t="shared" si="0"/>
        <v>0</v>
      </c>
      <c r="V16" s="35">
        <f t="shared" si="11"/>
        <v>4.6066482707889995E-2</v>
      </c>
    </row>
    <row r="17" spans="1:22" x14ac:dyDescent="0.25">
      <c r="A17" s="42">
        <v>15</v>
      </c>
      <c r="B17" s="38" t="s">
        <v>83</v>
      </c>
      <c r="C17" s="39" t="s">
        <v>86</v>
      </c>
      <c r="D17" s="36" t="s">
        <v>87</v>
      </c>
      <c r="E17" s="35">
        <v>0.62457980000000002</v>
      </c>
      <c r="F17" s="35">
        <v>0.21762500000000001</v>
      </c>
      <c r="G17" s="35">
        <v>0.1577952</v>
      </c>
      <c r="H17" s="35">
        <v>1</v>
      </c>
      <c r="I17" s="35">
        <v>1</v>
      </c>
      <c r="J17" s="35">
        <f t="shared" si="1"/>
        <v>0.62457980000000002</v>
      </c>
      <c r="K17" s="35">
        <f t="shared" si="2"/>
        <v>0.84220479999999998</v>
      </c>
      <c r="L17" s="35">
        <f t="shared" si="3"/>
        <v>1</v>
      </c>
      <c r="M17" s="35">
        <f t="shared" si="4"/>
        <v>0</v>
      </c>
      <c r="N17" s="35">
        <f t="shared" si="5"/>
        <v>1</v>
      </c>
      <c r="O17" s="35">
        <f t="shared" si="6"/>
        <v>0</v>
      </c>
      <c r="P17" s="35">
        <f t="shared" si="7"/>
        <v>0</v>
      </c>
      <c r="Q17" s="35">
        <f t="shared" si="8"/>
        <v>1</v>
      </c>
      <c r="R17" s="35">
        <f t="shared" si="9"/>
        <v>1</v>
      </c>
      <c r="S17" s="35">
        <f t="shared" si="10"/>
        <v>0.39009992656804005</v>
      </c>
      <c r="T17" s="35">
        <f t="shared" si="0"/>
        <v>2.4899325143040007E-2</v>
      </c>
      <c r="U17" s="35">
        <f t="shared" si="0"/>
        <v>0</v>
      </c>
      <c r="V17" s="35">
        <f t="shared" si="11"/>
        <v>0.20749962585554002</v>
      </c>
    </row>
    <row r="18" spans="1:22" x14ac:dyDescent="0.25">
      <c r="A18" s="42">
        <v>15</v>
      </c>
      <c r="B18" s="38" t="s">
        <v>83</v>
      </c>
      <c r="C18" s="39" t="s">
        <v>88</v>
      </c>
      <c r="D18" s="36" t="s">
        <v>89</v>
      </c>
      <c r="E18" s="35">
        <v>0.38707390000000003</v>
      </c>
      <c r="F18" s="35">
        <v>0.27665970000000001</v>
      </c>
      <c r="G18" s="35">
        <v>0.33626640000000002</v>
      </c>
      <c r="H18" s="35">
        <v>1</v>
      </c>
      <c r="I18" s="35">
        <v>1</v>
      </c>
      <c r="J18" s="35">
        <f t="shared" si="1"/>
        <v>0.38707390000000003</v>
      </c>
      <c r="K18" s="35">
        <f t="shared" si="2"/>
        <v>0.66373360000000003</v>
      </c>
      <c r="L18" s="35">
        <f t="shared" si="3"/>
        <v>1</v>
      </c>
      <c r="M18" s="35">
        <f t="shared" si="4"/>
        <v>0</v>
      </c>
      <c r="N18" s="35">
        <f t="shared" si="5"/>
        <v>1</v>
      </c>
      <c r="O18" s="35">
        <f t="shared" si="6"/>
        <v>0</v>
      </c>
      <c r="P18" s="35">
        <f t="shared" si="7"/>
        <v>0</v>
      </c>
      <c r="Q18" s="35">
        <f t="shared" si="8"/>
        <v>1</v>
      </c>
      <c r="R18" s="35">
        <f t="shared" si="9"/>
        <v>1</v>
      </c>
      <c r="S18" s="35">
        <f t="shared" si="10"/>
        <v>0.14982620406121003</v>
      </c>
      <c r="T18" s="35">
        <f t="shared" si="10"/>
        <v>0.11307509176895998</v>
      </c>
      <c r="U18" s="35">
        <f t="shared" si="10"/>
        <v>0</v>
      </c>
      <c r="V18" s="35">
        <f t="shared" si="11"/>
        <v>0.13145064791508501</v>
      </c>
    </row>
    <row r="19" spans="1:22" x14ac:dyDescent="0.25">
      <c r="A19" s="42">
        <v>15</v>
      </c>
      <c r="B19" s="38" t="s">
        <v>83</v>
      </c>
      <c r="C19" s="39" t="s">
        <v>90</v>
      </c>
      <c r="D19" s="36" t="s">
        <v>91</v>
      </c>
      <c r="E19" s="35">
        <v>0.20604330000000001</v>
      </c>
      <c r="F19" s="35">
        <v>0.19245860000000001</v>
      </c>
      <c r="G19" s="35">
        <v>0.60149819999999998</v>
      </c>
      <c r="H19" s="35">
        <v>2</v>
      </c>
      <c r="I19" s="35">
        <v>1</v>
      </c>
      <c r="J19" s="35">
        <f t="shared" si="1"/>
        <v>0.20604330000000001</v>
      </c>
      <c r="K19" s="35">
        <f t="shared" si="2"/>
        <v>0.39850190000000002</v>
      </c>
      <c r="L19" s="35">
        <f t="shared" si="3"/>
        <v>1.0000001000000001</v>
      </c>
      <c r="M19" s="35">
        <f t="shared" si="4"/>
        <v>1</v>
      </c>
      <c r="N19" s="35">
        <f t="shared" si="5"/>
        <v>0</v>
      </c>
      <c r="O19" s="35">
        <f t="shared" si="6"/>
        <v>0</v>
      </c>
      <c r="P19" s="35">
        <f t="shared" si="7"/>
        <v>1</v>
      </c>
      <c r="Q19" s="35">
        <f t="shared" si="8"/>
        <v>1</v>
      </c>
      <c r="R19" s="35">
        <f t="shared" si="9"/>
        <v>1</v>
      </c>
      <c r="S19" s="35">
        <f t="shared" si="10"/>
        <v>0.63036724147488998</v>
      </c>
      <c r="T19" s="35">
        <f t="shared" si="10"/>
        <v>0.36179996430360989</v>
      </c>
      <c r="U19" s="35">
        <f t="shared" si="10"/>
        <v>1.0000000011677344E-14</v>
      </c>
      <c r="V19" s="35">
        <f t="shared" si="11"/>
        <v>0.4960836028892549</v>
      </c>
    </row>
    <row r="20" spans="1:22" x14ac:dyDescent="0.25">
      <c r="A20" s="42">
        <v>15</v>
      </c>
      <c r="B20" s="38" t="s">
        <v>92</v>
      </c>
      <c r="C20" s="39" t="s">
        <v>93</v>
      </c>
      <c r="D20" s="36" t="s">
        <v>94</v>
      </c>
      <c r="E20" s="35">
        <v>0.4932241</v>
      </c>
      <c r="F20" s="35">
        <v>0.30617519999999998</v>
      </c>
      <c r="G20" s="35">
        <v>0.20060069999999999</v>
      </c>
      <c r="H20" s="35">
        <v>2</v>
      </c>
      <c r="I20" s="35">
        <v>2</v>
      </c>
      <c r="J20" s="35">
        <f t="shared" si="1"/>
        <v>0.4932241</v>
      </c>
      <c r="K20" s="35">
        <f t="shared" si="2"/>
        <v>0.79939929999999992</v>
      </c>
      <c r="L20" s="35">
        <f t="shared" si="3"/>
        <v>0.99999999999999989</v>
      </c>
      <c r="M20" s="35">
        <f t="shared" si="4"/>
        <v>0</v>
      </c>
      <c r="N20" s="35">
        <f t="shared" si="5"/>
        <v>1</v>
      </c>
      <c r="O20" s="35">
        <f t="shared" si="6"/>
        <v>0</v>
      </c>
      <c r="P20" s="35">
        <f t="shared" si="7"/>
        <v>0</v>
      </c>
      <c r="Q20" s="35">
        <f t="shared" si="8"/>
        <v>1</v>
      </c>
      <c r="R20" s="35">
        <f t="shared" si="9"/>
        <v>1</v>
      </c>
      <c r="S20" s="35">
        <f t="shared" si="10"/>
        <v>0.24327001282081001</v>
      </c>
      <c r="T20" s="35">
        <f t="shared" si="10"/>
        <v>4.0240640840490033E-2</v>
      </c>
      <c r="U20" s="35">
        <f t="shared" si="10"/>
        <v>1.2325951644078309E-32</v>
      </c>
      <c r="V20" s="35">
        <f t="shared" si="11"/>
        <v>0.14175532683065001</v>
      </c>
    </row>
    <row r="21" spans="1:22" x14ac:dyDescent="0.25">
      <c r="A21" s="42">
        <v>15</v>
      </c>
      <c r="B21" s="38" t="s">
        <v>92</v>
      </c>
      <c r="C21" s="39" t="s">
        <v>95</v>
      </c>
      <c r="D21" s="36" t="s">
        <v>96</v>
      </c>
      <c r="E21" s="35">
        <v>0.71238270000000004</v>
      </c>
      <c r="F21" s="35">
        <v>0.16468949999999999</v>
      </c>
      <c r="G21" s="35">
        <v>0.1229278</v>
      </c>
      <c r="H21" s="35">
        <v>3</v>
      </c>
      <c r="I21" s="35">
        <v>1</v>
      </c>
      <c r="J21" s="35">
        <f t="shared" si="1"/>
        <v>0.71238270000000004</v>
      </c>
      <c r="K21" s="35">
        <f t="shared" si="2"/>
        <v>0.87707219999999997</v>
      </c>
      <c r="L21" s="35">
        <f t="shared" si="3"/>
        <v>1</v>
      </c>
      <c r="M21" s="35">
        <f t="shared" si="4"/>
        <v>1</v>
      </c>
      <c r="N21" s="35">
        <f t="shared" si="5"/>
        <v>0</v>
      </c>
      <c r="O21" s="35">
        <f t="shared" si="6"/>
        <v>0</v>
      </c>
      <c r="P21" s="35">
        <f t="shared" si="7"/>
        <v>1</v>
      </c>
      <c r="Q21" s="35">
        <f t="shared" si="8"/>
        <v>1</v>
      </c>
      <c r="R21" s="35">
        <f t="shared" si="9"/>
        <v>1</v>
      </c>
      <c r="S21" s="35">
        <f t="shared" si="10"/>
        <v>8.2723711259289984E-2</v>
      </c>
      <c r="T21" s="35">
        <f t="shared" si="10"/>
        <v>1.5111244012840008E-2</v>
      </c>
      <c r="U21" s="35">
        <f t="shared" si="10"/>
        <v>0</v>
      </c>
      <c r="V21" s="35">
        <f t="shared" si="11"/>
        <v>4.8917477636064993E-2</v>
      </c>
    </row>
    <row r="22" spans="1:22" x14ac:dyDescent="0.25">
      <c r="A22" s="42">
        <v>16</v>
      </c>
      <c r="B22" s="36" t="s">
        <v>98</v>
      </c>
      <c r="C22" s="37" t="s">
        <v>99</v>
      </c>
      <c r="D22" s="36" t="s">
        <v>225</v>
      </c>
      <c r="E22" s="35">
        <v>0.13373489999999999</v>
      </c>
      <c r="F22" s="35">
        <v>0.16556219999999999</v>
      </c>
      <c r="G22" s="35">
        <v>0.70070279999999996</v>
      </c>
      <c r="H22" s="35">
        <v>0</v>
      </c>
      <c r="I22" s="35">
        <v>4</v>
      </c>
      <c r="J22" s="35">
        <f t="shared" si="1"/>
        <v>0.13373489999999999</v>
      </c>
      <c r="K22" s="35">
        <f t="shared" si="2"/>
        <v>0.29929709999999998</v>
      </c>
      <c r="L22" s="35">
        <f t="shared" si="3"/>
        <v>0.99999989999999994</v>
      </c>
      <c r="M22" s="35">
        <f t="shared" si="4"/>
        <v>0</v>
      </c>
      <c r="N22" s="35">
        <f t="shared" si="5"/>
        <v>0</v>
      </c>
      <c r="O22" s="35">
        <f t="shared" si="6"/>
        <v>1</v>
      </c>
      <c r="P22" s="35">
        <f t="shared" si="7"/>
        <v>0</v>
      </c>
      <c r="Q22" s="35">
        <f t="shared" si="8"/>
        <v>0</v>
      </c>
      <c r="R22" s="35">
        <f t="shared" si="9"/>
        <v>1</v>
      </c>
      <c r="S22" s="35">
        <f t="shared" si="10"/>
        <v>1.7885023478009996E-2</v>
      </c>
      <c r="T22" s="35">
        <f t="shared" si="10"/>
        <v>8.9578754068409996E-2</v>
      </c>
      <c r="U22" s="35">
        <f t="shared" si="10"/>
        <v>1.0000000011677344E-14</v>
      </c>
      <c r="V22" s="35">
        <f t="shared" si="11"/>
        <v>5.3731888773214997E-2</v>
      </c>
    </row>
    <row r="23" spans="1:22" x14ac:dyDescent="0.25">
      <c r="A23" s="42">
        <v>16</v>
      </c>
      <c r="B23" s="36" t="s">
        <v>100</v>
      </c>
      <c r="C23" s="37" t="s">
        <v>101</v>
      </c>
      <c r="D23" s="36" t="s">
        <v>230</v>
      </c>
      <c r="E23" s="35">
        <v>0.66364330000000005</v>
      </c>
      <c r="F23" s="35">
        <v>0.1962651</v>
      </c>
      <c r="G23" s="35">
        <v>0.14009160000000001</v>
      </c>
      <c r="H23" s="35">
        <v>1</v>
      </c>
      <c r="I23" s="35">
        <v>0</v>
      </c>
      <c r="J23" s="35">
        <f t="shared" si="1"/>
        <v>0.66364330000000005</v>
      </c>
      <c r="K23" s="35">
        <f t="shared" si="2"/>
        <v>0.85990840000000002</v>
      </c>
      <c r="L23" s="35">
        <f t="shared" si="3"/>
        <v>1</v>
      </c>
      <c r="M23" s="35">
        <f t="shared" si="4"/>
        <v>1</v>
      </c>
      <c r="N23" s="35">
        <f t="shared" si="5"/>
        <v>0</v>
      </c>
      <c r="O23" s="35">
        <f t="shared" si="6"/>
        <v>0</v>
      </c>
      <c r="P23" s="35">
        <f t="shared" si="7"/>
        <v>1</v>
      </c>
      <c r="Q23" s="35">
        <f t="shared" si="8"/>
        <v>1</v>
      </c>
      <c r="R23" s="35">
        <f t="shared" si="9"/>
        <v>1</v>
      </c>
      <c r="S23" s="35">
        <f t="shared" si="10"/>
        <v>0.11313582963488997</v>
      </c>
      <c r="T23" s="35">
        <f t="shared" si="10"/>
        <v>1.9625656390559996E-2</v>
      </c>
      <c r="U23" s="35">
        <f t="shared" si="10"/>
        <v>0</v>
      </c>
      <c r="V23" s="35">
        <f t="shared" si="11"/>
        <v>6.638074301272498E-2</v>
      </c>
    </row>
    <row r="24" spans="1:22" x14ac:dyDescent="0.25">
      <c r="A24" s="42">
        <v>16</v>
      </c>
      <c r="B24" s="36" t="s">
        <v>100</v>
      </c>
      <c r="C24" s="37" t="s">
        <v>102</v>
      </c>
      <c r="D24" s="36" t="s">
        <v>233</v>
      </c>
      <c r="E24" s="35">
        <v>0.26372440000000003</v>
      </c>
      <c r="F24" s="35">
        <v>0.411219</v>
      </c>
      <c r="G24" s="35">
        <v>0.32505669999999998</v>
      </c>
      <c r="H24" s="35">
        <v>1</v>
      </c>
      <c r="I24" s="35">
        <v>0</v>
      </c>
      <c r="J24" s="35">
        <f t="shared" si="1"/>
        <v>0.26372440000000003</v>
      </c>
      <c r="K24" s="35">
        <f t="shared" si="2"/>
        <v>0.67494340000000008</v>
      </c>
      <c r="L24" s="35">
        <f t="shared" si="3"/>
        <v>1.0000001000000001</v>
      </c>
      <c r="M24" s="35">
        <f t="shared" si="4"/>
        <v>1</v>
      </c>
      <c r="N24" s="35">
        <f t="shared" si="5"/>
        <v>0</v>
      </c>
      <c r="O24" s="35">
        <f t="shared" si="6"/>
        <v>0</v>
      </c>
      <c r="P24" s="35">
        <f t="shared" si="7"/>
        <v>1</v>
      </c>
      <c r="Q24" s="35">
        <f t="shared" si="8"/>
        <v>1</v>
      </c>
      <c r="R24" s="35">
        <f t="shared" si="9"/>
        <v>1</v>
      </c>
      <c r="S24" s="35">
        <f t="shared" si="10"/>
        <v>0.54210175915535985</v>
      </c>
      <c r="T24" s="35">
        <f t="shared" si="10"/>
        <v>0.10566179320355995</v>
      </c>
      <c r="U24" s="35">
        <f t="shared" si="10"/>
        <v>1.0000000011677344E-14</v>
      </c>
      <c r="V24" s="35">
        <f t="shared" si="11"/>
        <v>0.3238817761794649</v>
      </c>
    </row>
    <row r="25" spans="1:22" x14ac:dyDescent="0.25">
      <c r="A25" s="42">
        <v>16</v>
      </c>
      <c r="B25" s="36" t="s">
        <v>100</v>
      </c>
      <c r="C25" s="37" t="s">
        <v>103</v>
      </c>
      <c r="D25" s="36" t="s">
        <v>234</v>
      </c>
      <c r="E25" s="35">
        <v>0.31792599999999999</v>
      </c>
      <c r="F25" s="35">
        <v>0.27855980000000002</v>
      </c>
      <c r="G25" s="35">
        <v>0.40351419999999999</v>
      </c>
      <c r="H25" s="35">
        <v>1</v>
      </c>
      <c r="I25" s="35">
        <v>0</v>
      </c>
      <c r="J25" s="35">
        <f t="shared" si="1"/>
        <v>0.31792599999999999</v>
      </c>
      <c r="K25" s="35">
        <f t="shared" si="2"/>
        <v>0.59648579999999995</v>
      </c>
      <c r="L25" s="35">
        <f t="shared" si="3"/>
        <v>1</v>
      </c>
      <c r="M25" s="35">
        <f t="shared" si="4"/>
        <v>1</v>
      </c>
      <c r="N25" s="35">
        <f t="shared" si="5"/>
        <v>0</v>
      </c>
      <c r="O25" s="35">
        <f t="shared" si="6"/>
        <v>0</v>
      </c>
      <c r="P25" s="35">
        <f t="shared" si="7"/>
        <v>1</v>
      </c>
      <c r="Q25" s="35">
        <f t="shared" si="8"/>
        <v>1</v>
      </c>
      <c r="R25" s="35">
        <f t="shared" si="9"/>
        <v>1</v>
      </c>
      <c r="S25" s="35">
        <f t="shared" si="10"/>
        <v>0.46522494147600008</v>
      </c>
      <c r="T25" s="35">
        <f t="shared" si="10"/>
        <v>0.16282370960164003</v>
      </c>
      <c r="U25" s="35">
        <f t="shared" si="10"/>
        <v>0</v>
      </c>
      <c r="V25" s="35">
        <f t="shared" si="11"/>
        <v>0.31402432553882004</v>
      </c>
    </row>
    <row r="26" spans="1:22" x14ac:dyDescent="0.25">
      <c r="A26" s="42">
        <v>16</v>
      </c>
      <c r="B26" s="36" t="s">
        <v>100</v>
      </c>
      <c r="C26" s="37" t="s">
        <v>104</v>
      </c>
      <c r="D26" s="36" t="s">
        <v>227</v>
      </c>
      <c r="E26" s="35">
        <v>0.65790879999999996</v>
      </c>
      <c r="F26" s="35">
        <v>0.1835069</v>
      </c>
      <c r="G26" s="35">
        <v>0.15858430000000001</v>
      </c>
      <c r="H26" s="35">
        <v>4</v>
      </c>
      <c r="I26" s="35">
        <v>1</v>
      </c>
      <c r="J26" s="35">
        <f t="shared" si="1"/>
        <v>0.65790879999999996</v>
      </c>
      <c r="K26" s="35">
        <f t="shared" si="2"/>
        <v>0.84141569999999999</v>
      </c>
      <c r="L26" s="35">
        <f t="shared" si="3"/>
        <v>1</v>
      </c>
      <c r="M26" s="35">
        <f t="shared" si="4"/>
        <v>1</v>
      </c>
      <c r="N26" s="35">
        <f t="shared" si="5"/>
        <v>0</v>
      </c>
      <c r="O26" s="35">
        <f t="shared" si="6"/>
        <v>0</v>
      </c>
      <c r="P26" s="35">
        <f t="shared" si="7"/>
        <v>1</v>
      </c>
      <c r="Q26" s="35">
        <f t="shared" si="8"/>
        <v>1</v>
      </c>
      <c r="R26" s="35">
        <f t="shared" si="9"/>
        <v>1</v>
      </c>
      <c r="S26" s="35">
        <f t="shared" si="10"/>
        <v>0.11702638911744002</v>
      </c>
      <c r="T26" s="35">
        <f t="shared" si="10"/>
        <v>2.5148980206490004E-2</v>
      </c>
      <c r="U26" s="35">
        <f t="shared" si="10"/>
        <v>0</v>
      </c>
      <c r="V26" s="35">
        <f t="shared" si="11"/>
        <v>7.1087684661965009E-2</v>
      </c>
    </row>
    <row r="27" spans="1:22" x14ac:dyDescent="0.25">
      <c r="A27" s="42">
        <v>16</v>
      </c>
      <c r="B27" s="36" t="s">
        <v>100</v>
      </c>
      <c r="C27" s="37" t="s">
        <v>105</v>
      </c>
      <c r="D27" s="36" t="s">
        <v>226</v>
      </c>
      <c r="E27" s="35">
        <v>0.41151199999999999</v>
      </c>
      <c r="F27" s="35">
        <v>0.32192759999999998</v>
      </c>
      <c r="G27" s="35">
        <v>0.26656039999999998</v>
      </c>
      <c r="H27" s="35">
        <v>3</v>
      </c>
      <c r="I27" s="35">
        <v>2</v>
      </c>
      <c r="J27" s="35">
        <f t="shared" si="1"/>
        <v>0.41151199999999999</v>
      </c>
      <c r="K27" s="35">
        <f t="shared" si="2"/>
        <v>0.73343959999999997</v>
      </c>
      <c r="L27" s="35">
        <f t="shared" si="3"/>
        <v>1</v>
      </c>
      <c r="M27" s="35">
        <f t="shared" si="4"/>
        <v>1</v>
      </c>
      <c r="N27" s="35">
        <f t="shared" si="5"/>
        <v>0</v>
      </c>
      <c r="O27" s="35">
        <f t="shared" si="6"/>
        <v>0</v>
      </c>
      <c r="P27" s="35">
        <f t="shared" si="7"/>
        <v>1</v>
      </c>
      <c r="Q27" s="35">
        <f t="shared" si="8"/>
        <v>1</v>
      </c>
      <c r="R27" s="35">
        <f t="shared" si="9"/>
        <v>1</v>
      </c>
      <c r="S27" s="35">
        <f t="shared" si="10"/>
        <v>0.34631812614400004</v>
      </c>
      <c r="T27" s="35">
        <f t="shared" si="10"/>
        <v>7.1054446848160022E-2</v>
      </c>
      <c r="U27" s="35">
        <f t="shared" si="10"/>
        <v>0</v>
      </c>
      <c r="V27" s="35">
        <f t="shared" si="11"/>
        <v>0.20868628649608004</v>
      </c>
    </row>
    <row r="28" spans="1:22" x14ac:dyDescent="0.25">
      <c r="A28" s="42">
        <v>16</v>
      </c>
      <c r="B28" s="36" t="s">
        <v>106</v>
      </c>
      <c r="C28" s="37" t="s">
        <v>107</v>
      </c>
      <c r="D28" s="36" t="s">
        <v>229</v>
      </c>
      <c r="E28" s="35">
        <v>0.31459680000000001</v>
      </c>
      <c r="F28" s="35">
        <v>0.26901429999999998</v>
      </c>
      <c r="G28" s="35">
        <v>0.41638890000000001</v>
      </c>
      <c r="H28" s="35">
        <v>2</v>
      </c>
      <c r="I28" s="35">
        <v>0</v>
      </c>
      <c r="J28" s="35">
        <f t="shared" si="1"/>
        <v>0.31459680000000001</v>
      </c>
      <c r="K28" s="35">
        <f t="shared" si="2"/>
        <v>0.58361109999999994</v>
      </c>
      <c r="L28" s="35">
        <f t="shared" si="3"/>
        <v>1</v>
      </c>
      <c r="M28" s="35">
        <f t="shared" si="4"/>
        <v>1</v>
      </c>
      <c r="N28" s="35">
        <f t="shared" si="5"/>
        <v>0</v>
      </c>
      <c r="O28" s="35">
        <f t="shared" si="6"/>
        <v>0</v>
      </c>
      <c r="P28" s="35">
        <f t="shared" si="7"/>
        <v>1</v>
      </c>
      <c r="Q28" s="35">
        <f t="shared" si="8"/>
        <v>1</v>
      </c>
      <c r="R28" s="35">
        <f t="shared" si="9"/>
        <v>1</v>
      </c>
      <c r="S28" s="35">
        <f t="shared" si="10"/>
        <v>0.46977754657024001</v>
      </c>
      <c r="T28" s="35">
        <f t="shared" si="10"/>
        <v>0.17337971604321006</v>
      </c>
      <c r="U28" s="35">
        <f t="shared" si="10"/>
        <v>0</v>
      </c>
      <c r="V28" s="35">
        <f t="shared" si="11"/>
        <v>0.32157863130672504</v>
      </c>
    </row>
    <row r="29" spans="1:22" x14ac:dyDescent="0.25">
      <c r="A29" s="42">
        <v>16</v>
      </c>
      <c r="B29" s="36" t="s">
        <v>108</v>
      </c>
      <c r="C29" s="37" t="s">
        <v>109</v>
      </c>
      <c r="D29" s="36" t="s">
        <v>231</v>
      </c>
      <c r="E29" s="35">
        <v>0.27681260000000002</v>
      </c>
      <c r="F29" s="35">
        <v>0.25329439999999998</v>
      </c>
      <c r="G29" s="35">
        <v>0.46989300000000001</v>
      </c>
      <c r="H29" s="35">
        <v>0</v>
      </c>
      <c r="I29" s="35">
        <v>2</v>
      </c>
      <c r="J29" s="35">
        <f t="shared" si="1"/>
        <v>0.27681260000000002</v>
      </c>
      <c r="K29" s="35">
        <f t="shared" si="2"/>
        <v>0.53010699999999999</v>
      </c>
      <c r="L29" s="35">
        <f t="shared" si="3"/>
        <v>1</v>
      </c>
      <c r="M29" s="35">
        <f t="shared" si="4"/>
        <v>0</v>
      </c>
      <c r="N29" s="35">
        <f t="shared" si="5"/>
        <v>0</v>
      </c>
      <c r="O29" s="35">
        <f t="shared" si="6"/>
        <v>1</v>
      </c>
      <c r="P29" s="35">
        <f t="shared" si="7"/>
        <v>0</v>
      </c>
      <c r="Q29" s="35">
        <f t="shared" si="8"/>
        <v>0</v>
      </c>
      <c r="R29" s="35">
        <f t="shared" si="9"/>
        <v>1</v>
      </c>
      <c r="S29" s="35">
        <f t="shared" si="10"/>
        <v>7.6625215518760018E-2</v>
      </c>
      <c r="T29" s="35">
        <f t="shared" si="10"/>
        <v>0.28101343144899998</v>
      </c>
      <c r="U29" s="35">
        <f t="shared" si="10"/>
        <v>0</v>
      </c>
      <c r="V29" s="35">
        <f t="shared" si="11"/>
        <v>0.17881932348387999</v>
      </c>
    </row>
    <row r="30" spans="1:22" x14ac:dyDescent="0.25">
      <c r="A30" s="42">
        <v>16</v>
      </c>
      <c r="B30" s="36" t="s">
        <v>110</v>
      </c>
      <c r="C30" s="37" t="s">
        <v>111</v>
      </c>
      <c r="D30" s="36" t="s">
        <v>232</v>
      </c>
      <c r="E30" s="35">
        <v>0.25337549999999998</v>
      </c>
      <c r="F30" s="35">
        <v>0.31860509999999997</v>
      </c>
      <c r="G30" s="35">
        <v>0.4280195</v>
      </c>
      <c r="H30" s="35">
        <v>1</v>
      </c>
      <c r="I30" s="35">
        <v>2</v>
      </c>
      <c r="J30" s="35">
        <f t="shared" si="1"/>
        <v>0.25337549999999998</v>
      </c>
      <c r="K30" s="35">
        <f t="shared" si="2"/>
        <v>0.57198059999999995</v>
      </c>
      <c r="L30" s="35">
        <f t="shared" si="3"/>
        <v>1.0000000999999998</v>
      </c>
      <c r="M30" s="35">
        <f t="shared" si="4"/>
        <v>0</v>
      </c>
      <c r="N30" s="35">
        <f t="shared" si="5"/>
        <v>0</v>
      </c>
      <c r="O30" s="35">
        <f t="shared" si="6"/>
        <v>1</v>
      </c>
      <c r="P30" s="35">
        <f t="shared" si="7"/>
        <v>0</v>
      </c>
      <c r="Q30" s="35">
        <f t="shared" si="8"/>
        <v>0</v>
      </c>
      <c r="R30" s="35">
        <f t="shared" si="9"/>
        <v>1</v>
      </c>
      <c r="S30" s="35">
        <f t="shared" si="10"/>
        <v>6.4199144000249994E-2</v>
      </c>
      <c r="T30" s="35">
        <f t="shared" si="10"/>
        <v>0.32716180677635992</v>
      </c>
      <c r="U30" s="35">
        <f t="shared" si="10"/>
        <v>9.9999999672684224E-15</v>
      </c>
      <c r="V30" s="35">
        <f t="shared" si="11"/>
        <v>0.19568047538830996</v>
      </c>
    </row>
    <row r="31" spans="1:22" x14ac:dyDescent="0.25">
      <c r="A31" s="42">
        <v>16</v>
      </c>
      <c r="B31" s="36" t="s">
        <v>112</v>
      </c>
      <c r="C31" s="37" t="s">
        <v>113</v>
      </c>
      <c r="D31" s="36" t="s">
        <v>228</v>
      </c>
      <c r="E31" s="35">
        <v>0.48001820000000001</v>
      </c>
      <c r="F31" s="35">
        <v>0.2430959</v>
      </c>
      <c r="G31" s="35">
        <v>0.27688600000000002</v>
      </c>
      <c r="H31" s="35">
        <v>2</v>
      </c>
      <c r="I31" s="35">
        <v>2</v>
      </c>
      <c r="J31" s="35">
        <f t="shared" si="1"/>
        <v>0.48001820000000001</v>
      </c>
      <c r="K31" s="35">
        <f t="shared" si="2"/>
        <v>0.72311409999999998</v>
      </c>
      <c r="L31" s="35">
        <f t="shared" si="3"/>
        <v>1.0000001000000001</v>
      </c>
      <c r="M31" s="35">
        <f t="shared" si="4"/>
        <v>0</v>
      </c>
      <c r="N31" s="35">
        <f t="shared" si="5"/>
        <v>1</v>
      </c>
      <c r="O31" s="35">
        <f t="shared" si="6"/>
        <v>0</v>
      </c>
      <c r="P31" s="35">
        <f t="shared" si="7"/>
        <v>0</v>
      </c>
      <c r="Q31" s="35">
        <f t="shared" si="8"/>
        <v>1</v>
      </c>
      <c r="R31" s="35">
        <f t="shared" si="9"/>
        <v>1</v>
      </c>
      <c r="S31" s="35">
        <f t="shared" si="10"/>
        <v>0.23041747233123999</v>
      </c>
      <c r="T31" s="35">
        <f t="shared" si="10"/>
        <v>7.6665801618810009E-2</v>
      </c>
      <c r="U31" s="35">
        <f t="shared" si="10"/>
        <v>1.0000000011677344E-14</v>
      </c>
      <c r="V31" s="35">
        <f t="shared" si="11"/>
        <v>0.15354163697502998</v>
      </c>
    </row>
    <row r="32" spans="1:22" x14ac:dyDescent="0.25">
      <c r="A32" s="42">
        <v>17</v>
      </c>
      <c r="B32" s="38" t="s">
        <v>115</v>
      </c>
      <c r="C32" s="39" t="s">
        <v>116</v>
      </c>
      <c r="D32" s="36" t="s">
        <v>117</v>
      </c>
      <c r="E32" s="35">
        <v>0.76071200000000005</v>
      </c>
      <c r="F32" s="35">
        <v>0.12449399999999999</v>
      </c>
      <c r="G32" s="35">
        <v>0.1147939</v>
      </c>
      <c r="H32" s="35">
        <v>3</v>
      </c>
      <c r="I32" s="35">
        <v>1</v>
      </c>
      <c r="J32" s="35">
        <f t="shared" si="1"/>
        <v>0.76071200000000005</v>
      </c>
      <c r="K32" s="35">
        <f t="shared" si="2"/>
        <v>0.88520600000000005</v>
      </c>
      <c r="L32" s="35">
        <f t="shared" si="3"/>
        <v>0.99999990000000005</v>
      </c>
      <c r="M32" s="35">
        <f t="shared" si="4"/>
        <v>1</v>
      </c>
      <c r="N32" s="35">
        <f t="shared" si="5"/>
        <v>0</v>
      </c>
      <c r="O32" s="35">
        <f t="shared" si="6"/>
        <v>0</v>
      </c>
      <c r="P32" s="35">
        <f t="shared" si="7"/>
        <v>1</v>
      </c>
      <c r="Q32" s="35">
        <f t="shared" si="8"/>
        <v>1</v>
      </c>
      <c r="R32" s="35">
        <f t="shared" si="9"/>
        <v>1</v>
      </c>
      <c r="S32" s="35">
        <f t="shared" si="10"/>
        <v>5.7258746943999975E-2</v>
      </c>
      <c r="T32" s="35">
        <f t="shared" si="10"/>
        <v>1.3177662435999989E-2</v>
      </c>
      <c r="U32" s="35">
        <f t="shared" si="10"/>
        <v>9.9999999894728831E-15</v>
      </c>
      <c r="V32" s="35">
        <f t="shared" si="11"/>
        <v>3.5218204690004987E-2</v>
      </c>
    </row>
    <row r="33" spans="1:22" x14ac:dyDescent="0.25">
      <c r="A33" s="42">
        <v>17</v>
      </c>
      <c r="B33" s="38" t="s">
        <v>118</v>
      </c>
      <c r="C33" s="39" t="s">
        <v>119</v>
      </c>
      <c r="D33" s="36" t="s">
        <v>120</v>
      </c>
      <c r="E33" s="35">
        <v>0.32860289999999998</v>
      </c>
      <c r="F33" s="35">
        <v>0.35793700000000001</v>
      </c>
      <c r="G33" s="35">
        <v>0.31346010000000002</v>
      </c>
      <c r="H33" s="35">
        <v>1</v>
      </c>
      <c r="I33" s="35">
        <v>0</v>
      </c>
      <c r="J33" s="35">
        <f t="shared" si="1"/>
        <v>0.32860289999999998</v>
      </c>
      <c r="K33" s="35">
        <f t="shared" si="2"/>
        <v>0.68653989999999998</v>
      </c>
      <c r="L33" s="35">
        <f t="shared" si="3"/>
        <v>1</v>
      </c>
      <c r="M33" s="35">
        <f t="shared" si="4"/>
        <v>1</v>
      </c>
      <c r="N33" s="35">
        <f t="shared" si="5"/>
        <v>0</v>
      </c>
      <c r="O33" s="35">
        <f t="shared" si="6"/>
        <v>0</v>
      </c>
      <c r="P33" s="35">
        <f t="shared" si="7"/>
        <v>1</v>
      </c>
      <c r="Q33" s="35">
        <f t="shared" si="8"/>
        <v>1</v>
      </c>
      <c r="R33" s="35">
        <f t="shared" si="9"/>
        <v>1</v>
      </c>
      <c r="S33" s="35">
        <f t="shared" si="10"/>
        <v>0.45077406588841012</v>
      </c>
      <c r="T33" s="35">
        <f t="shared" si="10"/>
        <v>9.8257234292010012E-2</v>
      </c>
      <c r="U33" s="35">
        <f t="shared" si="10"/>
        <v>0</v>
      </c>
      <c r="V33" s="35">
        <f t="shared" si="11"/>
        <v>0.27451565009021006</v>
      </c>
    </row>
    <row r="34" spans="1:22" x14ac:dyDescent="0.25">
      <c r="A34" s="42">
        <v>17</v>
      </c>
      <c r="B34" s="38" t="s">
        <v>118</v>
      </c>
      <c r="C34" s="39" t="s">
        <v>121</v>
      </c>
      <c r="D34" s="36" t="s">
        <v>122</v>
      </c>
      <c r="E34" s="35">
        <v>0.35702460000000003</v>
      </c>
      <c r="F34" s="35">
        <v>0.3394295</v>
      </c>
      <c r="G34" s="35">
        <v>0.30354599999999998</v>
      </c>
      <c r="H34" s="35">
        <v>0</v>
      </c>
      <c r="I34" s="35">
        <v>1</v>
      </c>
      <c r="J34" s="35">
        <f t="shared" si="1"/>
        <v>0.35702460000000003</v>
      </c>
      <c r="K34" s="35">
        <f t="shared" si="2"/>
        <v>0.69645409999999996</v>
      </c>
      <c r="L34" s="35">
        <f t="shared" si="3"/>
        <v>1.0000000999999998</v>
      </c>
      <c r="M34" s="35">
        <f t="shared" si="4"/>
        <v>0</v>
      </c>
      <c r="N34" s="35">
        <f t="shared" si="5"/>
        <v>0</v>
      </c>
      <c r="O34" s="35">
        <f t="shared" si="6"/>
        <v>1</v>
      </c>
      <c r="P34" s="35">
        <f t="shared" si="7"/>
        <v>0</v>
      </c>
      <c r="Q34" s="35">
        <f t="shared" si="8"/>
        <v>0</v>
      </c>
      <c r="R34" s="35">
        <f t="shared" si="9"/>
        <v>1</v>
      </c>
      <c r="S34" s="35">
        <f t="shared" si="10"/>
        <v>0.12746656500516002</v>
      </c>
      <c r="T34" s="35">
        <f t="shared" si="10"/>
        <v>0.48504831340680993</v>
      </c>
      <c r="U34" s="35">
        <f t="shared" si="10"/>
        <v>9.9999999672684224E-15</v>
      </c>
      <c r="V34" s="35">
        <f t="shared" si="11"/>
        <v>0.30625743920598997</v>
      </c>
    </row>
    <row r="35" spans="1:22" x14ac:dyDescent="0.25">
      <c r="A35" s="42">
        <v>17</v>
      </c>
      <c r="B35" s="38" t="s">
        <v>118</v>
      </c>
      <c r="C35" s="39" t="s">
        <v>123</v>
      </c>
      <c r="D35" s="36" t="s">
        <v>124</v>
      </c>
      <c r="E35" s="35">
        <v>0.76071200000000005</v>
      </c>
      <c r="F35" s="35">
        <v>0.12449399999999999</v>
      </c>
      <c r="G35" s="35">
        <v>0.1147939</v>
      </c>
      <c r="H35" s="35">
        <v>1</v>
      </c>
      <c r="I35" s="35">
        <v>0</v>
      </c>
      <c r="J35" s="35">
        <f t="shared" si="1"/>
        <v>0.76071200000000005</v>
      </c>
      <c r="K35" s="35">
        <f t="shared" si="2"/>
        <v>0.88520600000000005</v>
      </c>
      <c r="L35" s="35">
        <f t="shared" si="3"/>
        <v>0.99999990000000005</v>
      </c>
      <c r="M35" s="35">
        <f t="shared" si="4"/>
        <v>1</v>
      </c>
      <c r="N35" s="35">
        <f t="shared" si="5"/>
        <v>0</v>
      </c>
      <c r="O35" s="35">
        <f t="shared" si="6"/>
        <v>0</v>
      </c>
      <c r="P35" s="35">
        <f t="shared" si="7"/>
        <v>1</v>
      </c>
      <c r="Q35" s="35">
        <f t="shared" si="8"/>
        <v>1</v>
      </c>
      <c r="R35" s="35">
        <f t="shared" si="9"/>
        <v>1</v>
      </c>
      <c r="S35" s="35">
        <f t="shared" si="10"/>
        <v>5.7258746943999975E-2</v>
      </c>
      <c r="T35" s="35">
        <f t="shared" si="10"/>
        <v>1.3177662435999989E-2</v>
      </c>
      <c r="U35" s="35">
        <f t="shared" si="10"/>
        <v>9.9999999894728831E-15</v>
      </c>
      <c r="V35" s="35">
        <f t="shared" si="11"/>
        <v>3.5218204690004987E-2</v>
      </c>
    </row>
    <row r="36" spans="1:22" x14ac:dyDescent="0.25">
      <c r="A36" s="42">
        <v>17</v>
      </c>
      <c r="B36" s="38" t="s">
        <v>118</v>
      </c>
      <c r="C36" s="39" t="s">
        <v>125</v>
      </c>
      <c r="D36" s="36" t="s">
        <v>126</v>
      </c>
      <c r="E36" s="35">
        <v>0.52934400000000004</v>
      </c>
      <c r="F36" s="35">
        <v>0.23028770000000001</v>
      </c>
      <c r="G36" s="35">
        <v>0.24036830000000001</v>
      </c>
      <c r="H36" s="35">
        <v>3</v>
      </c>
      <c r="I36" s="35">
        <v>2</v>
      </c>
      <c r="J36" s="35">
        <f t="shared" si="1"/>
        <v>0.52934400000000004</v>
      </c>
      <c r="K36" s="35">
        <f t="shared" si="2"/>
        <v>0.75963170000000002</v>
      </c>
      <c r="L36" s="35">
        <f t="shared" si="3"/>
        <v>1</v>
      </c>
      <c r="M36" s="35">
        <f t="shared" si="4"/>
        <v>1</v>
      </c>
      <c r="N36" s="35">
        <f t="shared" si="5"/>
        <v>0</v>
      </c>
      <c r="O36" s="35">
        <f t="shared" si="6"/>
        <v>0</v>
      </c>
      <c r="P36" s="35">
        <f t="shared" si="7"/>
        <v>1</v>
      </c>
      <c r="Q36" s="35">
        <f t="shared" si="8"/>
        <v>1</v>
      </c>
      <c r="R36" s="35">
        <f t="shared" si="9"/>
        <v>1</v>
      </c>
      <c r="S36" s="35">
        <f t="shared" si="10"/>
        <v>0.22151707033599996</v>
      </c>
      <c r="T36" s="35">
        <f t="shared" si="10"/>
        <v>5.7776919644889992E-2</v>
      </c>
      <c r="U36" s="35">
        <f t="shared" si="10"/>
        <v>0</v>
      </c>
      <c r="V36" s="35">
        <f t="shared" si="11"/>
        <v>0.13964699499044497</v>
      </c>
    </row>
    <row r="37" spans="1:22" x14ac:dyDescent="0.25">
      <c r="A37" s="42">
        <v>17</v>
      </c>
      <c r="B37" s="38" t="s">
        <v>118</v>
      </c>
      <c r="C37" s="39" t="s">
        <v>127</v>
      </c>
      <c r="D37" s="36" t="s">
        <v>128</v>
      </c>
      <c r="E37" s="35">
        <v>0.42069020000000001</v>
      </c>
      <c r="F37" s="35">
        <v>0.33031070000000001</v>
      </c>
      <c r="G37" s="35">
        <v>0.2489991</v>
      </c>
      <c r="H37" s="35">
        <v>2</v>
      </c>
      <c r="I37" s="35">
        <v>0</v>
      </c>
      <c r="J37" s="35">
        <f t="shared" si="1"/>
        <v>0.42069020000000001</v>
      </c>
      <c r="K37" s="35">
        <f t="shared" si="2"/>
        <v>0.75100089999999997</v>
      </c>
      <c r="L37" s="35">
        <f t="shared" si="3"/>
        <v>1</v>
      </c>
      <c r="M37" s="35">
        <f t="shared" si="4"/>
        <v>1</v>
      </c>
      <c r="N37" s="35">
        <f t="shared" si="5"/>
        <v>0</v>
      </c>
      <c r="O37" s="35">
        <f t="shared" si="6"/>
        <v>0</v>
      </c>
      <c r="P37" s="35">
        <f t="shared" si="7"/>
        <v>1</v>
      </c>
      <c r="Q37" s="35">
        <f t="shared" si="8"/>
        <v>1</v>
      </c>
      <c r="R37" s="35">
        <f t="shared" si="9"/>
        <v>1</v>
      </c>
      <c r="S37" s="35">
        <f t="shared" si="10"/>
        <v>0.33559984437603996</v>
      </c>
      <c r="T37" s="35">
        <f t="shared" si="10"/>
        <v>6.2000551800810016E-2</v>
      </c>
      <c r="U37" s="35">
        <f t="shared" si="10"/>
        <v>0</v>
      </c>
      <c r="V37" s="35">
        <f t="shared" si="11"/>
        <v>0.19880019808842497</v>
      </c>
    </row>
    <row r="38" spans="1:22" x14ac:dyDescent="0.25">
      <c r="A38" s="42">
        <v>17</v>
      </c>
      <c r="B38" s="38" t="s">
        <v>129</v>
      </c>
      <c r="C38" s="39" t="s">
        <v>130</v>
      </c>
      <c r="D38" s="36" t="s">
        <v>131</v>
      </c>
      <c r="E38" s="35">
        <v>0.35428019999999999</v>
      </c>
      <c r="F38" s="35">
        <v>0.32648450000000001</v>
      </c>
      <c r="G38" s="35">
        <v>0.3192352</v>
      </c>
      <c r="H38" s="35">
        <v>0</v>
      </c>
      <c r="I38" s="35">
        <v>2</v>
      </c>
      <c r="J38" s="35">
        <f t="shared" si="1"/>
        <v>0.35428019999999999</v>
      </c>
      <c r="K38" s="35">
        <f t="shared" si="2"/>
        <v>0.6807647</v>
      </c>
      <c r="L38" s="35">
        <f t="shared" si="3"/>
        <v>0.99999989999999994</v>
      </c>
      <c r="M38" s="35">
        <f t="shared" si="4"/>
        <v>0</v>
      </c>
      <c r="N38" s="35">
        <f t="shared" si="5"/>
        <v>0</v>
      </c>
      <c r="O38" s="35">
        <f t="shared" si="6"/>
        <v>1</v>
      </c>
      <c r="P38" s="35">
        <f t="shared" si="7"/>
        <v>0</v>
      </c>
      <c r="Q38" s="35">
        <f t="shared" si="8"/>
        <v>0</v>
      </c>
      <c r="R38" s="35">
        <f t="shared" si="9"/>
        <v>1</v>
      </c>
      <c r="S38" s="35">
        <f t="shared" si="10"/>
        <v>0.12551446011203998</v>
      </c>
      <c r="T38" s="35">
        <f t="shared" si="10"/>
        <v>0.46344057676609002</v>
      </c>
      <c r="U38" s="35">
        <f t="shared" si="10"/>
        <v>1.0000000011677344E-14</v>
      </c>
      <c r="V38" s="35">
        <f t="shared" si="11"/>
        <v>0.29447751843907</v>
      </c>
    </row>
    <row r="39" spans="1:22" x14ac:dyDescent="0.25">
      <c r="A39" s="42">
        <v>17</v>
      </c>
      <c r="B39" s="38" t="s">
        <v>132</v>
      </c>
      <c r="C39" s="39" t="s">
        <v>133</v>
      </c>
      <c r="D39" s="36" t="s">
        <v>134</v>
      </c>
      <c r="E39" s="35">
        <v>0.14360590000000001</v>
      </c>
      <c r="F39" s="35">
        <v>0.16814899999999999</v>
      </c>
      <c r="G39" s="35">
        <v>0.68824510000000005</v>
      </c>
      <c r="H39" s="35">
        <v>1</v>
      </c>
      <c r="I39" s="35">
        <v>2</v>
      </c>
      <c r="J39" s="35">
        <f t="shared" si="1"/>
        <v>0.14360590000000001</v>
      </c>
      <c r="K39" s="35">
        <f t="shared" si="2"/>
        <v>0.3117549</v>
      </c>
      <c r="L39" s="35">
        <f t="shared" si="3"/>
        <v>1</v>
      </c>
      <c r="M39" s="35">
        <f t="shared" si="4"/>
        <v>0</v>
      </c>
      <c r="N39" s="35">
        <f t="shared" si="5"/>
        <v>0</v>
      </c>
      <c r="O39" s="35">
        <f t="shared" si="6"/>
        <v>1</v>
      </c>
      <c r="P39" s="35">
        <f t="shared" si="7"/>
        <v>0</v>
      </c>
      <c r="Q39" s="35">
        <f t="shared" si="8"/>
        <v>0</v>
      </c>
      <c r="R39" s="35">
        <f t="shared" si="9"/>
        <v>1</v>
      </c>
      <c r="S39" s="35">
        <f t="shared" si="10"/>
        <v>2.0622654514810001E-2</v>
      </c>
      <c r="T39" s="35">
        <f t="shared" si="10"/>
        <v>9.7191117674009994E-2</v>
      </c>
      <c r="U39" s="35">
        <f t="shared" si="10"/>
        <v>0</v>
      </c>
      <c r="V39" s="35">
        <f t="shared" si="11"/>
        <v>5.8906886094409999E-2</v>
      </c>
    </row>
    <row r="40" spans="1:22" x14ac:dyDescent="0.25">
      <c r="A40" s="42">
        <v>17</v>
      </c>
      <c r="B40" s="38" t="s">
        <v>132</v>
      </c>
      <c r="C40" s="39" t="s">
        <v>135</v>
      </c>
      <c r="D40" s="36" t="s">
        <v>136</v>
      </c>
      <c r="E40" s="35">
        <v>0.23755809999999999</v>
      </c>
      <c r="F40" s="35">
        <v>0.27328950000000002</v>
      </c>
      <c r="G40" s="35">
        <v>0.48915239999999999</v>
      </c>
      <c r="H40" s="35">
        <v>3</v>
      </c>
      <c r="I40" s="35">
        <v>2</v>
      </c>
      <c r="J40" s="35">
        <f t="shared" si="1"/>
        <v>0.23755809999999999</v>
      </c>
      <c r="K40" s="35">
        <f t="shared" si="2"/>
        <v>0.51084759999999996</v>
      </c>
      <c r="L40" s="35">
        <f t="shared" si="3"/>
        <v>1</v>
      </c>
      <c r="M40" s="35">
        <f t="shared" si="4"/>
        <v>1</v>
      </c>
      <c r="N40" s="35">
        <f t="shared" si="5"/>
        <v>0</v>
      </c>
      <c r="O40" s="35">
        <f t="shared" si="6"/>
        <v>0</v>
      </c>
      <c r="P40" s="35">
        <f t="shared" si="7"/>
        <v>1</v>
      </c>
      <c r="Q40" s="35">
        <f t="shared" si="8"/>
        <v>1</v>
      </c>
      <c r="R40" s="35">
        <f t="shared" si="9"/>
        <v>1</v>
      </c>
      <c r="S40" s="35">
        <f t="shared" si="10"/>
        <v>0.58131765087561005</v>
      </c>
      <c r="T40" s="35">
        <f t="shared" si="10"/>
        <v>0.23927007042576004</v>
      </c>
      <c r="U40" s="35">
        <f t="shared" si="10"/>
        <v>0</v>
      </c>
      <c r="V40" s="35">
        <f t="shared" si="11"/>
        <v>0.41029386065068507</v>
      </c>
    </row>
    <row r="41" spans="1:22" x14ac:dyDescent="0.25">
      <c r="A41" s="42">
        <v>17</v>
      </c>
      <c r="B41" s="38" t="s">
        <v>137</v>
      </c>
      <c r="C41" s="39" t="s">
        <v>138</v>
      </c>
      <c r="D41" s="36" t="s">
        <v>139</v>
      </c>
      <c r="E41" s="35">
        <v>0.62284039999999996</v>
      </c>
      <c r="F41" s="35">
        <v>0.22660830000000001</v>
      </c>
      <c r="G41" s="35">
        <v>0.1505513</v>
      </c>
      <c r="H41" s="35">
        <v>3</v>
      </c>
      <c r="I41" s="35">
        <v>1</v>
      </c>
      <c r="J41" s="35">
        <f t="shared" si="1"/>
        <v>0.62284039999999996</v>
      </c>
      <c r="K41" s="35">
        <f t="shared" si="2"/>
        <v>0.84944869999999995</v>
      </c>
      <c r="L41" s="35">
        <f t="shared" si="3"/>
        <v>1</v>
      </c>
      <c r="M41" s="35">
        <f t="shared" si="4"/>
        <v>1</v>
      </c>
      <c r="N41" s="35">
        <f t="shared" si="5"/>
        <v>0</v>
      </c>
      <c r="O41" s="35">
        <f t="shared" si="6"/>
        <v>0</v>
      </c>
      <c r="P41" s="35">
        <f t="shared" si="7"/>
        <v>1</v>
      </c>
      <c r="Q41" s="35">
        <f t="shared" si="8"/>
        <v>1</v>
      </c>
      <c r="R41" s="35">
        <f t="shared" si="9"/>
        <v>1</v>
      </c>
      <c r="S41" s="35">
        <f t="shared" si="10"/>
        <v>0.14224936387216003</v>
      </c>
      <c r="T41" s="35">
        <f t="shared" si="10"/>
        <v>2.2665693931690017E-2</v>
      </c>
      <c r="U41" s="35">
        <f t="shared" si="10"/>
        <v>0</v>
      </c>
      <c r="V41" s="35">
        <f t="shared" si="11"/>
        <v>8.2457528901925023E-2</v>
      </c>
    </row>
    <row r="42" spans="1:22" x14ac:dyDescent="0.25">
      <c r="A42" s="42">
        <v>18</v>
      </c>
      <c r="B42" s="36" t="s">
        <v>141</v>
      </c>
      <c r="C42" s="37" t="s">
        <v>142</v>
      </c>
      <c r="D42" s="36" t="s">
        <v>143</v>
      </c>
      <c r="E42" s="35">
        <v>0.1853562</v>
      </c>
      <c r="F42" s="35">
        <v>0.1935354</v>
      </c>
      <c r="G42" s="35">
        <v>0.6211084</v>
      </c>
      <c r="H42" s="35">
        <v>0</v>
      </c>
      <c r="I42" s="35">
        <v>2</v>
      </c>
      <c r="J42" s="35">
        <f t="shared" si="1"/>
        <v>0.1853562</v>
      </c>
      <c r="K42" s="35">
        <f t="shared" si="2"/>
        <v>0.3788916</v>
      </c>
      <c r="L42" s="35">
        <f t="shared" si="3"/>
        <v>1</v>
      </c>
      <c r="M42" s="35">
        <f t="shared" si="4"/>
        <v>0</v>
      </c>
      <c r="N42" s="35">
        <f t="shared" si="5"/>
        <v>0</v>
      </c>
      <c r="O42" s="35">
        <f t="shared" si="6"/>
        <v>1</v>
      </c>
      <c r="P42" s="35">
        <f t="shared" si="7"/>
        <v>0</v>
      </c>
      <c r="Q42" s="35">
        <f t="shared" si="8"/>
        <v>0</v>
      </c>
      <c r="R42" s="35">
        <f t="shared" si="9"/>
        <v>1</v>
      </c>
      <c r="S42" s="35">
        <f t="shared" si="10"/>
        <v>3.435692087844E-2</v>
      </c>
      <c r="T42" s="35">
        <f t="shared" si="10"/>
        <v>0.14355884455056001</v>
      </c>
      <c r="U42" s="35">
        <f t="shared" si="10"/>
        <v>0</v>
      </c>
      <c r="V42" s="35">
        <f t="shared" si="11"/>
        <v>8.8957882714500003E-2</v>
      </c>
    </row>
    <row r="43" spans="1:22" x14ac:dyDescent="0.25">
      <c r="A43" s="42">
        <v>18</v>
      </c>
      <c r="B43" s="36" t="s">
        <v>144</v>
      </c>
      <c r="C43" s="37" t="s">
        <v>145</v>
      </c>
      <c r="D43" s="36" t="s">
        <v>146</v>
      </c>
      <c r="E43" s="35">
        <v>0.77140520000000001</v>
      </c>
      <c r="F43" s="35">
        <v>0.1189307</v>
      </c>
      <c r="G43" s="35">
        <v>0.1096641</v>
      </c>
      <c r="H43" s="35">
        <v>3</v>
      </c>
      <c r="I43" s="35">
        <v>1</v>
      </c>
      <c r="J43" s="35">
        <f t="shared" si="1"/>
        <v>0.77140520000000001</v>
      </c>
      <c r="K43" s="35">
        <f t="shared" si="2"/>
        <v>0.89033589999999996</v>
      </c>
      <c r="L43" s="35">
        <f t="shared" si="3"/>
        <v>1</v>
      </c>
      <c r="M43" s="35">
        <f t="shared" si="4"/>
        <v>1</v>
      </c>
      <c r="N43" s="35">
        <f t="shared" si="5"/>
        <v>0</v>
      </c>
      <c r="O43" s="35">
        <f t="shared" si="6"/>
        <v>0</v>
      </c>
      <c r="P43" s="35">
        <f t="shared" si="7"/>
        <v>1</v>
      </c>
      <c r="Q43" s="35">
        <f t="shared" si="8"/>
        <v>1</v>
      </c>
      <c r="R43" s="35">
        <f t="shared" si="9"/>
        <v>1</v>
      </c>
      <c r="S43" s="35">
        <f t="shared" si="10"/>
        <v>5.2255582587039995E-2</v>
      </c>
      <c r="T43" s="35">
        <f t="shared" si="10"/>
        <v>1.2026214828810009E-2</v>
      </c>
      <c r="U43" s="35">
        <f t="shared" si="10"/>
        <v>0</v>
      </c>
      <c r="V43" s="35">
        <f t="shared" si="11"/>
        <v>3.2140898707925004E-2</v>
      </c>
    </row>
    <row r="44" spans="1:22" x14ac:dyDescent="0.25">
      <c r="A44" s="42">
        <v>18</v>
      </c>
      <c r="B44" s="36" t="s">
        <v>147</v>
      </c>
      <c r="C44" s="37" t="s">
        <v>148</v>
      </c>
      <c r="D44" s="36" t="s">
        <v>149</v>
      </c>
      <c r="E44" s="35">
        <v>0.4928131</v>
      </c>
      <c r="F44" s="35">
        <v>0.2776999</v>
      </c>
      <c r="G44" s="35">
        <v>0.229487</v>
      </c>
      <c r="H44" s="35">
        <v>2</v>
      </c>
      <c r="I44" s="35">
        <v>0</v>
      </c>
      <c r="J44" s="35">
        <f t="shared" si="1"/>
        <v>0.4928131</v>
      </c>
      <c r="K44" s="35">
        <f t="shared" si="2"/>
        <v>0.770513</v>
      </c>
      <c r="L44" s="35">
        <f t="shared" si="3"/>
        <v>1</v>
      </c>
      <c r="M44" s="35">
        <f t="shared" si="4"/>
        <v>1</v>
      </c>
      <c r="N44" s="35">
        <f t="shared" si="5"/>
        <v>0</v>
      </c>
      <c r="O44" s="35">
        <f t="shared" si="6"/>
        <v>0</v>
      </c>
      <c r="P44" s="35">
        <f t="shared" si="7"/>
        <v>1</v>
      </c>
      <c r="Q44" s="35">
        <f t="shared" si="8"/>
        <v>1</v>
      </c>
      <c r="R44" s="35">
        <f t="shared" si="9"/>
        <v>1</v>
      </c>
      <c r="S44" s="35">
        <f t="shared" si="10"/>
        <v>0.25723855153161002</v>
      </c>
      <c r="T44" s="35">
        <f t="shared" si="10"/>
        <v>5.2664283169000001E-2</v>
      </c>
      <c r="U44" s="35">
        <f t="shared" si="10"/>
        <v>0</v>
      </c>
      <c r="V44" s="35">
        <f t="shared" si="11"/>
        <v>0.15495141735030502</v>
      </c>
    </row>
    <row r="45" spans="1:22" x14ac:dyDescent="0.25">
      <c r="A45" s="42">
        <v>18</v>
      </c>
      <c r="B45" s="36" t="s">
        <v>147</v>
      </c>
      <c r="C45" s="37" t="s">
        <v>150</v>
      </c>
      <c r="D45" s="36" t="s">
        <v>151</v>
      </c>
      <c r="E45" s="35">
        <v>0.64158409999999999</v>
      </c>
      <c r="F45" s="35">
        <v>0.2301261</v>
      </c>
      <c r="G45" s="35">
        <v>0.12828980000000001</v>
      </c>
      <c r="H45" s="35">
        <v>0</v>
      </c>
      <c r="I45" s="35">
        <v>1</v>
      </c>
      <c r="J45" s="35">
        <f t="shared" si="1"/>
        <v>0.64158409999999999</v>
      </c>
      <c r="K45" s="35">
        <f t="shared" si="2"/>
        <v>0.87171019999999999</v>
      </c>
      <c r="L45" s="35">
        <f t="shared" si="3"/>
        <v>1</v>
      </c>
      <c r="M45" s="35">
        <f t="shared" si="4"/>
        <v>0</v>
      </c>
      <c r="N45" s="35">
        <f t="shared" si="5"/>
        <v>0</v>
      </c>
      <c r="O45" s="35">
        <f t="shared" si="6"/>
        <v>1</v>
      </c>
      <c r="P45" s="35">
        <f t="shared" si="7"/>
        <v>0</v>
      </c>
      <c r="Q45" s="35">
        <f t="shared" si="8"/>
        <v>0</v>
      </c>
      <c r="R45" s="35">
        <f t="shared" si="9"/>
        <v>1</v>
      </c>
      <c r="S45" s="35">
        <f t="shared" si="10"/>
        <v>0.41163015737281</v>
      </c>
      <c r="T45" s="35">
        <f t="shared" si="10"/>
        <v>0.75987867278403998</v>
      </c>
      <c r="U45" s="35">
        <f t="shared" si="10"/>
        <v>0</v>
      </c>
      <c r="V45" s="35">
        <f t="shared" si="11"/>
        <v>0.58575441507842496</v>
      </c>
    </row>
    <row r="46" spans="1:22" x14ac:dyDescent="0.25">
      <c r="A46" s="42">
        <v>18</v>
      </c>
      <c r="B46" s="36" t="s">
        <v>147</v>
      </c>
      <c r="C46" s="37" t="s">
        <v>152</v>
      </c>
      <c r="D46" s="36" t="s">
        <v>153</v>
      </c>
      <c r="E46" s="35">
        <v>0.27067049999999998</v>
      </c>
      <c r="F46" s="35">
        <v>0.47058519999999998</v>
      </c>
      <c r="G46" s="35">
        <v>0.25874429999999998</v>
      </c>
      <c r="H46" s="35">
        <v>1</v>
      </c>
      <c r="I46" s="35">
        <v>3</v>
      </c>
      <c r="J46" s="35">
        <f t="shared" si="1"/>
        <v>0.27067049999999998</v>
      </c>
      <c r="K46" s="35">
        <f t="shared" si="2"/>
        <v>0.74125569999999996</v>
      </c>
      <c r="L46" s="35">
        <f t="shared" si="3"/>
        <v>1</v>
      </c>
      <c r="M46" s="35">
        <f t="shared" si="4"/>
        <v>0</v>
      </c>
      <c r="N46" s="35">
        <f t="shared" si="5"/>
        <v>0</v>
      </c>
      <c r="O46" s="35">
        <f t="shared" si="6"/>
        <v>1</v>
      </c>
      <c r="P46" s="35">
        <f t="shared" si="7"/>
        <v>0</v>
      </c>
      <c r="Q46" s="35">
        <f t="shared" si="8"/>
        <v>0</v>
      </c>
      <c r="R46" s="35">
        <f t="shared" si="9"/>
        <v>1</v>
      </c>
      <c r="S46" s="35">
        <f t="shared" si="10"/>
        <v>7.3262519570249984E-2</v>
      </c>
      <c r="T46" s="35">
        <f t="shared" si="10"/>
        <v>0.5494600127824899</v>
      </c>
      <c r="U46" s="35">
        <f t="shared" si="10"/>
        <v>0</v>
      </c>
      <c r="V46" s="35">
        <f t="shared" si="11"/>
        <v>0.31136126617636994</v>
      </c>
    </row>
    <row r="47" spans="1:22" x14ac:dyDescent="0.25">
      <c r="A47" s="42">
        <v>18</v>
      </c>
      <c r="B47" s="36" t="s">
        <v>147</v>
      </c>
      <c r="C47" s="37" t="s">
        <v>154</v>
      </c>
      <c r="D47" s="36" t="s">
        <v>155</v>
      </c>
      <c r="E47" s="35">
        <v>0.77140520000000001</v>
      </c>
      <c r="F47" s="35">
        <v>0.1189307</v>
      </c>
      <c r="G47" s="35">
        <v>0.1096641</v>
      </c>
      <c r="H47" s="35">
        <v>2</v>
      </c>
      <c r="I47" s="35">
        <v>3</v>
      </c>
      <c r="J47" s="35">
        <f t="shared" si="1"/>
        <v>0.77140520000000001</v>
      </c>
      <c r="K47" s="35">
        <f t="shared" si="2"/>
        <v>0.89033589999999996</v>
      </c>
      <c r="L47" s="35">
        <f t="shared" si="3"/>
        <v>1</v>
      </c>
      <c r="M47" s="35">
        <f t="shared" si="4"/>
        <v>0</v>
      </c>
      <c r="N47" s="35">
        <f t="shared" si="5"/>
        <v>0</v>
      </c>
      <c r="O47" s="35">
        <f t="shared" si="6"/>
        <v>1</v>
      </c>
      <c r="P47" s="35">
        <f t="shared" si="7"/>
        <v>0</v>
      </c>
      <c r="Q47" s="35">
        <f t="shared" si="8"/>
        <v>0</v>
      </c>
      <c r="R47" s="35">
        <f t="shared" si="9"/>
        <v>1</v>
      </c>
      <c r="S47" s="35">
        <f t="shared" si="10"/>
        <v>0.59506598258704002</v>
      </c>
      <c r="T47" s="35">
        <f t="shared" si="10"/>
        <v>0.79269801482880997</v>
      </c>
      <c r="U47" s="35">
        <f t="shared" si="10"/>
        <v>0</v>
      </c>
      <c r="V47" s="35">
        <f t="shared" si="11"/>
        <v>0.693881998707925</v>
      </c>
    </row>
    <row r="48" spans="1:22" x14ac:dyDescent="0.25">
      <c r="A48" s="42">
        <v>18</v>
      </c>
      <c r="B48" s="36" t="s">
        <v>147</v>
      </c>
      <c r="C48" s="37" t="s">
        <v>156</v>
      </c>
      <c r="D48" s="36" t="s">
        <v>157</v>
      </c>
      <c r="E48" s="35">
        <v>0.42344389999999998</v>
      </c>
      <c r="F48" s="35">
        <v>0.31723620000000002</v>
      </c>
      <c r="G48" s="35">
        <v>0.25931989999999999</v>
      </c>
      <c r="H48" s="35">
        <v>0</v>
      </c>
      <c r="I48" s="35">
        <v>0</v>
      </c>
      <c r="J48" s="35">
        <f t="shared" si="1"/>
        <v>0.42344389999999998</v>
      </c>
      <c r="K48" s="35">
        <f t="shared" si="2"/>
        <v>0.74068010000000006</v>
      </c>
      <c r="L48" s="35">
        <f t="shared" si="3"/>
        <v>1</v>
      </c>
      <c r="M48" s="35">
        <f t="shared" si="4"/>
        <v>0</v>
      </c>
      <c r="N48" s="35">
        <f t="shared" si="5"/>
        <v>1</v>
      </c>
      <c r="O48" s="35">
        <f t="shared" si="6"/>
        <v>0</v>
      </c>
      <c r="P48" s="35">
        <f t="shared" si="7"/>
        <v>0</v>
      </c>
      <c r="Q48" s="35">
        <f t="shared" si="8"/>
        <v>1</v>
      </c>
      <c r="R48" s="35">
        <f t="shared" si="9"/>
        <v>1</v>
      </c>
      <c r="S48" s="35">
        <f t="shared" si="10"/>
        <v>0.17930473644720998</v>
      </c>
      <c r="T48" s="35">
        <f t="shared" si="10"/>
        <v>6.7246810536009963E-2</v>
      </c>
      <c r="U48" s="35">
        <f t="shared" si="10"/>
        <v>0</v>
      </c>
      <c r="V48" s="35">
        <f t="shared" si="11"/>
        <v>0.12327577349160998</v>
      </c>
    </row>
    <row r="49" spans="1:22" x14ac:dyDescent="0.25">
      <c r="A49" s="42">
        <v>18</v>
      </c>
      <c r="B49" s="36" t="s">
        <v>147</v>
      </c>
      <c r="C49" s="37" t="s">
        <v>158</v>
      </c>
      <c r="D49" s="36" t="s">
        <v>159</v>
      </c>
      <c r="E49" s="35">
        <v>0.38034129999999999</v>
      </c>
      <c r="F49" s="35">
        <v>0.37071999999999999</v>
      </c>
      <c r="G49" s="35">
        <v>0.24893870000000001</v>
      </c>
      <c r="H49" s="35">
        <v>0</v>
      </c>
      <c r="I49" s="35">
        <v>2</v>
      </c>
      <c r="J49" s="35">
        <f t="shared" si="1"/>
        <v>0.38034129999999999</v>
      </c>
      <c r="K49" s="35">
        <f t="shared" si="2"/>
        <v>0.75106129999999993</v>
      </c>
      <c r="L49" s="35">
        <f t="shared" si="3"/>
        <v>1</v>
      </c>
      <c r="M49" s="35">
        <f t="shared" si="4"/>
        <v>0</v>
      </c>
      <c r="N49" s="35">
        <f t="shared" si="5"/>
        <v>0</v>
      </c>
      <c r="O49" s="35">
        <f t="shared" si="6"/>
        <v>1</v>
      </c>
      <c r="P49" s="35">
        <f t="shared" si="7"/>
        <v>0</v>
      </c>
      <c r="Q49" s="35">
        <f t="shared" si="8"/>
        <v>0</v>
      </c>
      <c r="R49" s="35">
        <f t="shared" si="9"/>
        <v>1</v>
      </c>
      <c r="S49" s="35">
        <f t="shared" si="10"/>
        <v>0.14465950448568998</v>
      </c>
      <c r="T49" s="35">
        <f t="shared" si="10"/>
        <v>0.5640930763576899</v>
      </c>
      <c r="U49" s="35">
        <f t="shared" si="10"/>
        <v>0</v>
      </c>
      <c r="V49" s="35">
        <f t="shared" si="11"/>
        <v>0.35437629042168994</v>
      </c>
    </row>
    <row r="50" spans="1:22" x14ac:dyDescent="0.25">
      <c r="A50" s="42">
        <v>18</v>
      </c>
      <c r="B50" s="36" t="s">
        <v>160</v>
      </c>
      <c r="C50" s="37" t="s">
        <v>161</v>
      </c>
      <c r="D50" s="36" t="s">
        <v>162</v>
      </c>
      <c r="E50" s="35">
        <v>0.1908842</v>
      </c>
      <c r="F50" s="35">
        <v>0.2514903</v>
      </c>
      <c r="G50" s="35">
        <v>0.5576255</v>
      </c>
      <c r="H50" s="35">
        <v>1</v>
      </c>
      <c r="I50" s="35">
        <v>5</v>
      </c>
      <c r="J50" s="35">
        <f t="shared" si="1"/>
        <v>0.1908842</v>
      </c>
      <c r="K50" s="35">
        <f t="shared" si="2"/>
        <v>0.4423745</v>
      </c>
      <c r="L50" s="35">
        <f t="shared" si="3"/>
        <v>1</v>
      </c>
      <c r="M50" s="35">
        <f t="shared" si="4"/>
        <v>0</v>
      </c>
      <c r="N50" s="35">
        <f t="shared" si="5"/>
        <v>0</v>
      </c>
      <c r="O50" s="35">
        <f t="shared" si="6"/>
        <v>1</v>
      </c>
      <c r="P50" s="35">
        <f t="shared" si="7"/>
        <v>0</v>
      </c>
      <c r="Q50" s="35">
        <f t="shared" si="8"/>
        <v>0</v>
      </c>
      <c r="R50" s="35">
        <f t="shared" si="9"/>
        <v>1</v>
      </c>
      <c r="S50" s="35">
        <f t="shared" si="10"/>
        <v>3.6436777809640004E-2</v>
      </c>
      <c r="T50" s="35">
        <f t="shared" si="10"/>
        <v>0.19569519825025</v>
      </c>
      <c r="U50" s="35">
        <f t="shared" si="10"/>
        <v>0</v>
      </c>
      <c r="V50" s="35">
        <f t="shared" si="11"/>
        <v>0.116065988029945</v>
      </c>
    </row>
    <row r="51" spans="1:22" x14ac:dyDescent="0.25">
      <c r="A51" s="42">
        <v>18</v>
      </c>
      <c r="B51" s="36" t="s">
        <v>163</v>
      </c>
      <c r="C51" s="37" t="s">
        <v>164</v>
      </c>
      <c r="D51" s="36" t="s">
        <v>165</v>
      </c>
      <c r="E51" s="35">
        <v>0.28678090000000001</v>
      </c>
      <c r="F51" s="35">
        <v>0.23095889999999999</v>
      </c>
      <c r="G51" s="35">
        <v>0.48226020000000003</v>
      </c>
      <c r="H51" s="35">
        <v>2</v>
      </c>
      <c r="I51" s="35">
        <v>6</v>
      </c>
      <c r="J51" s="35">
        <f t="shared" si="1"/>
        <v>0.28678090000000001</v>
      </c>
      <c r="K51" s="35">
        <f t="shared" si="2"/>
        <v>0.51773979999999997</v>
      </c>
      <c r="L51" s="35">
        <f t="shared" si="3"/>
        <v>1</v>
      </c>
      <c r="M51" s="35">
        <f t="shared" si="4"/>
        <v>0</v>
      </c>
      <c r="N51" s="35">
        <f t="shared" si="5"/>
        <v>0</v>
      </c>
      <c r="O51" s="35">
        <f t="shared" si="6"/>
        <v>1</v>
      </c>
      <c r="P51" s="35">
        <f t="shared" si="7"/>
        <v>0</v>
      </c>
      <c r="Q51" s="35">
        <f t="shared" si="8"/>
        <v>0</v>
      </c>
      <c r="R51" s="35">
        <f t="shared" si="9"/>
        <v>1</v>
      </c>
      <c r="S51" s="35">
        <f t="shared" si="10"/>
        <v>8.2243284604810007E-2</v>
      </c>
      <c r="T51" s="35">
        <f t="shared" si="10"/>
        <v>0.26805450050403995</v>
      </c>
      <c r="U51" s="35">
        <f t="shared" si="10"/>
        <v>0</v>
      </c>
      <c r="V51" s="35">
        <f t="shared" si="11"/>
        <v>0.17514889255442498</v>
      </c>
    </row>
    <row r="52" spans="1:22" x14ac:dyDescent="0.25">
      <c r="A52" s="42">
        <v>19</v>
      </c>
      <c r="B52" s="38" t="s">
        <v>167</v>
      </c>
      <c r="C52" s="39" t="s">
        <v>168</v>
      </c>
      <c r="D52" s="36" t="s">
        <v>169</v>
      </c>
      <c r="E52" s="35">
        <v>0.25343460000000001</v>
      </c>
      <c r="F52" s="35">
        <v>0.47360649999999999</v>
      </c>
      <c r="G52" s="35">
        <v>0.2729589</v>
      </c>
      <c r="H52" s="35">
        <v>1</v>
      </c>
      <c r="I52" s="35">
        <v>1</v>
      </c>
      <c r="J52" s="35">
        <f t="shared" si="1"/>
        <v>0.25343460000000001</v>
      </c>
      <c r="K52" s="35">
        <f t="shared" si="2"/>
        <v>0.7270411</v>
      </c>
      <c r="L52" s="35">
        <f t="shared" si="3"/>
        <v>1</v>
      </c>
      <c r="M52" s="35">
        <f t="shared" si="4"/>
        <v>0</v>
      </c>
      <c r="N52" s="35">
        <f t="shared" si="5"/>
        <v>1</v>
      </c>
      <c r="O52" s="35">
        <f t="shared" si="6"/>
        <v>0</v>
      </c>
      <c r="P52" s="35">
        <f t="shared" si="7"/>
        <v>0</v>
      </c>
      <c r="Q52" s="35">
        <f t="shared" si="8"/>
        <v>1</v>
      </c>
      <c r="R52" s="35">
        <f t="shared" si="9"/>
        <v>1</v>
      </c>
      <c r="S52" s="35">
        <f t="shared" si="10"/>
        <v>6.4229096477160005E-2</v>
      </c>
      <c r="T52" s="35">
        <f t="shared" si="10"/>
        <v>7.4506561089209999E-2</v>
      </c>
      <c r="U52" s="35">
        <f t="shared" si="10"/>
        <v>0</v>
      </c>
      <c r="V52" s="35">
        <f t="shared" si="11"/>
        <v>6.9367828783185009E-2</v>
      </c>
    </row>
    <row r="53" spans="1:22" x14ac:dyDescent="0.25">
      <c r="A53" s="42">
        <v>19</v>
      </c>
      <c r="B53" s="38" t="s">
        <v>170</v>
      </c>
      <c r="C53" s="39" t="s">
        <v>171</v>
      </c>
      <c r="D53" s="36" t="s">
        <v>172</v>
      </c>
      <c r="E53" s="35">
        <v>0.21458070000000001</v>
      </c>
      <c r="F53" s="35">
        <v>0.19746150000000001</v>
      </c>
      <c r="G53" s="35">
        <v>0.58795779999999997</v>
      </c>
      <c r="H53" s="35">
        <v>1</v>
      </c>
      <c r="I53" s="35">
        <v>5</v>
      </c>
      <c r="J53" s="35">
        <f t="shared" si="1"/>
        <v>0.21458070000000001</v>
      </c>
      <c r="K53" s="35">
        <f t="shared" si="2"/>
        <v>0.41204220000000003</v>
      </c>
      <c r="L53" s="35">
        <f t="shared" si="3"/>
        <v>1</v>
      </c>
      <c r="M53" s="35">
        <f t="shared" si="4"/>
        <v>0</v>
      </c>
      <c r="N53" s="35">
        <f t="shared" si="5"/>
        <v>0</v>
      </c>
      <c r="O53" s="35">
        <f t="shared" si="6"/>
        <v>1</v>
      </c>
      <c r="P53" s="35">
        <f t="shared" si="7"/>
        <v>0</v>
      </c>
      <c r="Q53" s="35">
        <f t="shared" si="8"/>
        <v>0</v>
      </c>
      <c r="R53" s="35">
        <f t="shared" si="9"/>
        <v>1</v>
      </c>
      <c r="S53" s="35">
        <f t="shared" si="10"/>
        <v>4.6044876812490004E-2</v>
      </c>
      <c r="T53" s="35">
        <f t="shared" si="10"/>
        <v>0.16977877458084001</v>
      </c>
      <c r="U53" s="35">
        <f t="shared" si="10"/>
        <v>0</v>
      </c>
      <c r="V53" s="35">
        <f t="shared" si="11"/>
        <v>0.10791182569666501</v>
      </c>
    </row>
    <row r="54" spans="1:22" x14ac:dyDescent="0.25">
      <c r="A54" s="42">
        <v>19</v>
      </c>
      <c r="B54" s="38" t="s">
        <v>170</v>
      </c>
      <c r="C54" s="39" t="s">
        <v>173</v>
      </c>
      <c r="D54" s="36" t="s">
        <v>174</v>
      </c>
      <c r="E54" s="35">
        <v>0.47767039999999999</v>
      </c>
      <c r="F54" s="35">
        <v>0.29511189999999998</v>
      </c>
      <c r="G54" s="35">
        <v>0.22721769999999999</v>
      </c>
      <c r="H54" s="35">
        <v>0</v>
      </c>
      <c r="I54" s="35">
        <v>0</v>
      </c>
      <c r="J54" s="35">
        <f t="shared" si="1"/>
        <v>0.47767039999999999</v>
      </c>
      <c r="K54" s="35">
        <f t="shared" si="2"/>
        <v>0.77278230000000003</v>
      </c>
      <c r="L54" s="35">
        <f t="shared" si="3"/>
        <v>1</v>
      </c>
      <c r="M54" s="35">
        <f t="shared" si="4"/>
        <v>0</v>
      </c>
      <c r="N54" s="35">
        <f t="shared" si="5"/>
        <v>1</v>
      </c>
      <c r="O54" s="35">
        <f t="shared" si="6"/>
        <v>0</v>
      </c>
      <c r="P54" s="35">
        <f t="shared" si="7"/>
        <v>0</v>
      </c>
      <c r="Q54" s="35">
        <f t="shared" si="8"/>
        <v>1</v>
      </c>
      <c r="R54" s="35">
        <f t="shared" si="9"/>
        <v>1</v>
      </c>
      <c r="S54" s="35">
        <f t="shared" si="10"/>
        <v>0.22816901103616</v>
      </c>
      <c r="T54" s="35">
        <f t="shared" si="10"/>
        <v>5.1627883193289988E-2</v>
      </c>
      <c r="U54" s="35">
        <f t="shared" si="10"/>
        <v>0</v>
      </c>
      <c r="V54" s="35">
        <f t="shared" si="11"/>
        <v>0.13989844711472499</v>
      </c>
    </row>
    <row r="55" spans="1:22" x14ac:dyDescent="0.25">
      <c r="A55" s="42">
        <v>19</v>
      </c>
      <c r="B55" s="38" t="s">
        <v>170</v>
      </c>
      <c r="C55" s="39" t="s">
        <v>175</v>
      </c>
      <c r="D55" s="36" t="s">
        <v>176</v>
      </c>
      <c r="E55" s="35">
        <v>0.14076569999999999</v>
      </c>
      <c r="F55" s="35">
        <v>0.16734959999999999</v>
      </c>
      <c r="G55" s="35">
        <v>0.69188470000000002</v>
      </c>
      <c r="H55" s="35">
        <v>2</v>
      </c>
      <c r="I55" s="35">
        <v>1</v>
      </c>
      <c r="J55" s="35">
        <f t="shared" si="1"/>
        <v>0.14076569999999999</v>
      </c>
      <c r="K55" s="35">
        <f t="shared" si="2"/>
        <v>0.30811529999999998</v>
      </c>
      <c r="L55" s="35">
        <f t="shared" si="3"/>
        <v>1</v>
      </c>
      <c r="M55" s="35">
        <f t="shared" si="4"/>
        <v>1</v>
      </c>
      <c r="N55" s="35">
        <f t="shared" si="5"/>
        <v>0</v>
      </c>
      <c r="O55" s="35">
        <f t="shared" si="6"/>
        <v>0</v>
      </c>
      <c r="P55" s="35">
        <f t="shared" si="7"/>
        <v>1</v>
      </c>
      <c r="Q55" s="35">
        <f t="shared" si="8"/>
        <v>1</v>
      </c>
      <c r="R55" s="35">
        <f t="shared" si="9"/>
        <v>1</v>
      </c>
      <c r="S55" s="35">
        <f t="shared" si="10"/>
        <v>0.73828358229649005</v>
      </c>
      <c r="T55" s="35">
        <f t="shared" si="10"/>
        <v>0.47870443809409002</v>
      </c>
      <c r="U55" s="35">
        <f t="shared" si="10"/>
        <v>0</v>
      </c>
      <c r="V55" s="35">
        <f t="shared" si="11"/>
        <v>0.60849401019529004</v>
      </c>
    </row>
    <row r="56" spans="1:22" x14ac:dyDescent="0.25">
      <c r="A56" s="42">
        <v>19</v>
      </c>
      <c r="B56" s="38" t="s">
        <v>170</v>
      </c>
      <c r="C56" s="39" t="s">
        <v>177</v>
      </c>
      <c r="D56" s="36" t="s">
        <v>178</v>
      </c>
      <c r="E56" s="35">
        <v>0.7715033</v>
      </c>
      <c r="F56" s="35">
        <v>0.1188187</v>
      </c>
      <c r="G56" s="35">
        <v>0.109678</v>
      </c>
      <c r="H56" s="35">
        <v>4</v>
      </c>
      <c r="I56" s="35">
        <v>0</v>
      </c>
      <c r="J56" s="35">
        <f t="shared" si="1"/>
        <v>0.7715033</v>
      </c>
      <c r="K56" s="35">
        <f t="shared" si="2"/>
        <v>0.89032200000000006</v>
      </c>
      <c r="L56" s="35">
        <f t="shared" si="3"/>
        <v>1</v>
      </c>
      <c r="M56" s="35">
        <f t="shared" si="4"/>
        <v>1</v>
      </c>
      <c r="N56" s="35">
        <f t="shared" si="5"/>
        <v>0</v>
      </c>
      <c r="O56" s="35">
        <f t="shared" si="6"/>
        <v>0</v>
      </c>
      <c r="P56" s="35">
        <f t="shared" si="7"/>
        <v>1</v>
      </c>
      <c r="Q56" s="35">
        <f t="shared" si="8"/>
        <v>1</v>
      </c>
      <c r="R56" s="35">
        <f t="shared" si="9"/>
        <v>1</v>
      </c>
      <c r="S56" s="35">
        <f t="shared" si="10"/>
        <v>5.221074191089E-2</v>
      </c>
      <c r="T56" s="35">
        <f t="shared" si="10"/>
        <v>1.2029263683999987E-2</v>
      </c>
      <c r="U56" s="35">
        <f t="shared" si="10"/>
        <v>0</v>
      </c>
      <c r="V56" s="35">
        <f t="shared" si="11"/>
        <v>3.2120002797444994E-2</v>
      </c>
    </row>
    <row r="57" spans="1:22" x14ac:dyDescent="0.25">
      <c r="A57" s="42">
        <v>19</v>
      </c>
      <c r="B57" s="38" t="s">
        <v>170</v>
      </c>
      <c r="C57" s="39" t="s">
        <v>179</v>
      </c>
      <c r="D57" s="36" t="s">
        <v>180</v>
      </c>
      <c r="E57" s="35">
        <v>0.67387560000000002</v>
      </c>
      <c r="F57" s="35">
        <v>0.1973375</v>
      </c>
      <c r="G57" s="35">
        <v>0.12878690000000001</v>
      </c>
      <c r="H57" s="35">
        <v>3</v>
      </c>
      <c r="I57" s="35">
        <v>1</v>
      </c>
      <c r="J57" s="35">
        <f t="shared" si="1"/>
        <v>0.67387560000000002</v>
      </c>
      <c r="K57" s="35">
        <f t="shared" si="2"/>
        <v>0.87121310000000007</v>
      </c>
      <c r="L57" s="35">
        <f t="shared" si="3"/>
        <v>1</v>
      </c>
      <c r="M57" s="35">
        <f t="shared" si="4"/>
        <v>1</v>
      </c>
      <c r="N57" s="35">
        <f t="shared" si="5"/>
        <v>0</v>
      </c>
      <c r="O57" s="35">
        <f t="shared" si="6"/>
        <v>0</v>
      </c>
      <c r="P57" s="35">
        <f t="shared" si="7"/>
        <v>1</v>
      </c>
      <c r="Q57" s="35">
        <f t="shared" si="8"/>
        <v>1</v>
      </c>
      <c r="R57" s="35">
        <f t="shared" si="9"/>
        <v>1</v>
      </c>
      <c r="S57" s="35">
        <f t="shared" si="10"/>
        <v>0.10635712427535998</v>
      </c>
      <c r="T57" s="35">
        <f t="shared" si="10"/>
        <v>1.6586065611609982E-2</v>
      </c>
      <c r="U57" s="35">
        <f t="shared" si="10"/>
        <v>0</v>
      </c>
      <c r="V57" s="35">
        <f t="shared" si="11"/>
        <v>6.1471594943484982E-2</v>
      </c>
    </row>
    <row r="58" spans="1:22" x14ac:dyDescent="0.25">
      <c r="A58" s="42">
        <v>19</v>
      </c>
      <c r="B58" s="38" t="s">
        <v>170</v>
      </c>
      <c r="C58" s="39" t="s">
        <v>181</v>
      </c>
      <c r="D58" s="36" t="s">
        <v>182</v>
      </c>
      <c r="E58" s="35">
        <v>0.71679879999999996</v>
      </c>
      <c r="F58" s="35">
        <v>0.15380840000000001</v>
      </c>
      <c r="G58" s="35">
        <v>0.12939290000000001</v>
      </c>
      <c r="H58" s="35">
        <v>5</v>
      </c>
      <c r="I58" s="35">
        <v>0</v>
      </c>
      <c r="J58" s="35">
        <f t="shared" si="1"/>
        <v>0.71679879999999996</v>
      </c>
      <c r="K58" s="35">
        <f t="shared" si="2"/>
        <v>0.87060720000000003</v>
      </c>
      <c r="L58" s="35">
        <f t="shared" si="3"/>
        <v>1.0000001000000001</v>
      </c>
      <c r="M58" s="35">
        <f t="shared" si="4"/>
        <v>1</v>
      </c>
      <c r="N58" s="35">
        <f t="shared" si="5"/>
        <v>0</v>
      </c>
      <c r="O58" s="35">
        <f t="shared" si="6"/>
        <v>0</v>
      </c>
      <c r="P58" s="35">
        <f t="shared" si="7"/>
        <v>1</v>
      </c>
      <c r="Q58" s="35">
        <f t="shared" si="8"/>
        <v>1</v>
      </c>
      <c r="R58" s="35">
        <f t="shared" si="9"/>
        <v>1</v>
      </c>
      <c r="S58" s="35">
        <f t="shared" si="10"/>
        <v>8.0202919681440027E-2</v>
      </c>
      <c r="T58" s="35">
        <f t="shared" si="10"/>
        <v>1.6742496691839994E-2</v>
      </c>
      <c r="U58" s="35">
        <f t="shared" si="10"/>
        <v>1.0000000011677344E-14</v>
      </c>
      <c r="V58" s="35">
        <f t="shared" si="11"/>
        <v>4.8472708186645015E-2</v>
      </c>
    </row>
    <row r="59" spans="1:22" x14ac:dyDescent="0.25">
      <c r="A59" s="42">
        <v>19</v>
      </c>
      <c r="B59" s="38" t="s">
        <v>183</v>
      </c>
      <c r="C59" s="39" t="s">
        <v>184</v>
      </c>
      <c r="D59" s="36" t="s">
        <v>185</v>
      </c>
      <c r="E59" s="35">
        <v>0.23941770000000001</v>
      </c>
      <c r="F59" s="35">
        <v>0.2500733</v>
      </c>
      <c r="G59" s="35">
        <v>0.51050899999999999</v>
      </c>
      <c r="H59" s="35">
        <v>1</v>
      </c>
      <c r="I59" s="35">
        <v>1</v>
      </c>
      <c r="J59" s="35">
        <f t="shared" si="1"/>
        <v>0.23941770000000001</v>
      </c>
      <c r="K59" s="35">
        <f t="shared" si="2"/>
        <v>0.48949100000000001</v>
      </c>
      <c r="L59" s="35">
        <f t="shared" si="3"/>
        <v>1</v>
      </c>
      <c r="M59" s="35">
        <f t="shared" si="4"/>
        <v>0</v>
      </c>
      <c r="N59" s="35">
        <f t="shared" si="5"/>
        <v>1</v>
      </c>
      <c r="O59" s="35">
        <f t="shared" si="6"/>
        <v>0</v>
      </c>
      <c r="P59" s="35">
        <f t="shared" si="7"/>
        <v>0</v>
      </c>
      <c r="Q59" s="35">
        <f t="shared" si="8"/>
        <v>1</v>
      </c>
      <c r="R59" s="35">
        <f t="shared" si="9"/>
        <v>1</v>
      </c>
      <c r="S59" s="35">
        <f t="shared" si="10"/>
        <v>5.7320835073290007E-2</v>
      </c>
      <c r="T59" s="35">
        <f t="shared" si="10"/>
        <v>0.26061943908099999</v>
      </c>
      <c r="U59" s="35">
        <f t="shared" si="10"/>
        <v>0</v>
      </c>
      <c r="V59" s="35">
        <f t="shared" si="11"/>
        <v>0.158970137077145</v>
      </c>
    </row>
    <row r="60" spans="1:22" x14ac:dyDescent="0.25">
      <c r="A60" s="42">
        <v>19</v>
      </c>
      <c r="B60" s="38" t="s">
        <v>186</v>
      </c>
      <c r="C60" s="39" t="s">
        <v>187</v>
      </c>
      <c r="D60" s="36" t="s">
        <v>188</v>
      </c>
      <c r="E60" s="35">
        <v>0.17326240000000001</v>
      </c>
      <c r="F60" s="35">
        <v>0.19294900000000001</v>
      </c>
      <c r="G60" s="35">
        <v>0.63378860000000004</v>
      </c>
      <c r="H60" s="35">
        <v>1</v>
      </c>
      <c r="I60" s="35">
        <v>2</v>
      </c>
      <c r="J60" s="35">
        <f t="shared" si="1"/>
        <v>0.17326240000000001</v>
      </c>
      <c r="K60" s="35">
        <f t="shared" si="2"/>
        <v>0.36621140000000002</v>
      </c>
      <c r="L60" s="35">
        <f t="shared" si="3"/>
        <v>1</v>
      </c>
      <c r="M60" s="35">
        <f t="shared" si="4"/>
        <v>0</v>
      </c>
      <c r="N60" s="35">
        <f t="shared" si="5"/>
        <v>0</v>
      </c>
      <c r="O60" s="35">
        <f t="shared" si="6"/>
        <v>1</v>
      </c>
      <c r="P60" s="35">
        <f t="shared" si="7"/>
        <v>0</v>
      </c>
      <c r="Q60" s="35">
        <f t="shared" si="8"/>
        <v>0</v>
      </c>
      <c r="R60" s="35">
        <f t="shared" si="9"/>
        <v>1</v>
      </c>
      <c r="S60" s="35">
        <f t="shared" si="10"/>
        <v>3.0019859253760002E-2</v>
      </c>
      <c r="T60" s="35">
        <f t="shared" si="10"/>
        <v>0.13411078948996003</v>
      </c>
      <c r="U60" s="35">
        <f t="shared" si="10"/>
        <v>0</v>
      </c>
      <c r="V60" s="35">
        <f t="shared" si="11"/>
        <v>8.206532437186001E-2</v>
      </c>
    </row>
    <row r="61" spans="1:22" x14ac:dyDescent="0.25">
      <c r="A61" s="42">
        <v>19</v>
      </c>
      <c r="B61" s="38" t="s">
        <v>189</v>
      </c>
      <c r="C61" s="39" t="s">
        <v>190</v>
      </c>
      <c r="D61" s="36" t="s">
        <v>191</v>
      </c>
      <c r="E61" s="35">
        <v>0.45841579999999998</v>
      </c>
      <c r="F61" s="35">
        <v>0.32803339999999998</v>
      </c>
      <c r="G61" s="35">
        <v>0.21355080000000001</v>
      </c>
      <c r="H61" s="35">
        <v>1</v>
      </c>
      <c r="I61" s="35">
        <v>2</v>
      </c>
      <c r="J61" s="35">
        <f t="shared" si="1"/>
        <v>0.45841579999999998</v>
      </c>
      <c r="K61" s="35">
        <f t="shared" si="2"/>
        <v>0.78644919999999996</v>
      </c>
      <c r="L61" s="35">
        <f t="shared" si="3"/>
        <v>1</v>
      </c>
      <c r="M61" s="35">
        <f t="shared" si="4"/>
        <v>0</v>
      </c>
      <c r="N61" s="35">
        <f t="shared" si="5"/>
        <v>0</v>
      </c>
      <c r="O61" s="35">
        <f t="shared" si="6"/>
        <v>1</v>
      </c>
      <c r="P61" s="35">
        <f t="shared" si="7"/>
        <v>0</v>
      </c>
      <c r="Q61" s="35">
        <f t="shared" si="8"/>
        <v>0</v>
      </c>
      <c r="R61" s="35">
        <f t="shared" si="9"/>
        <v>1</v>
      </c>
      <c r="S61" s="35">
        <f t="shared" si="10"/>
        <v>0.21014504568963999</v>
      </c>
      <c r="T61" s="35">
        <f t="shared" si="10"/>
        <v>0.61850234418063998</v>
      </c>
      <c r="U61" s="35">
        <f t="shared" si="10"/>
        <v>0</v>
      </c>
      <c r="V61" s="35">
        <f t="shared" si="11"/>
        <v>0.41432369493513999</v>
      </c>
    </row>
    <row r="62" spans="1:22" x14ac:dyDescent="0.25">
      <c r="A62" s="42">
        <v>20</v>
      </c>
      <c r="B62" s="36" t="s">
        <v>193</v>
      </c>
      <c r="C62" s="37" t="s">
        <v>194</v>
      </c>
      <c r="D62" s="36" t="s">
        <v>195</v>
      </c>
      <c r="E62" s="35">
        <v>0.30830750000000001</v>
      </c>
      <c r="F62" s="35">
        <v>0.28691349999999999</v>
      </c>
      <c r="G62" s="35">
        <v>0.4047791</v>
      </c>
      <c r="H62" s="35">
        <v>1</v>
      </c>
      <c r="I62" s="35">
        <v>0</v>
      </c>
      <c r="J62" s="35">
        <f t="shared" si="1"/>
        <v>0.30830750000000001</v>
      </c>
      <c r="K62" s="35">
        <f t="shared" si="2"/>
        <v>0.595221</v>
      </c>
      <c r="L62" s="35">
        <f t="shared" si="3"/>
        <v>1.0000001000000001</v>
      </c>
      <c r="M62" s="35">
        <f t="shared" si="4"/>
        <v>1</v>
      </c>
      <c r="N62" s="35">
        <f t="shared" si="5"/>
        <v>0</v>
      </c>
      <c r="O62" s="35">
        <f t="shared" si="6"/>
        <v>0</v>
      </c>
      <c r="P62" s="35">
        <f t="shared" si="7"/>
        <v>1</v>
      </c>
      <c r="Q62" s="35">
        <f t="shared" si="8"/>
        <v>1</v>
      </c>
      <c r="R62" s="35">
        <f t="shared" si="9"/>
        <v>1</v>
      </c>
      <c r="S62" s="35">
        <f t="shared" si="10"/>
        <v>0.47843851455625008</v>
      </c>
      <c r="T62" s="35">
        <f t="shared" si="10"/>
        <v>0.16384603884099999</v>
      </c>
      <c r="U62" s="35">
        <f t="shared" si="10"/>
        <v>1.0000000011677344E-14</v>
      </c>
      <c r="V62" s="35">
        <f t="shared" si="11"/>
        <v>0.32114227669863005</v>
      </c>
    </row>
    <row r="63" spans="1:22" x14ac:dyDescent="0.25">
      <c r="A63" s="42">
        <v>20</v>
      </c>
      <c r="B63" s="36" t="s">
        <v>193</v>
      </c>
      <c r="C63" s="37" t="s">
        <v>196</v>
      </c>
      <c r="D63" s="36" t="s">
        <v>197</v>
      </c>
      <c r="E63" s="35">
        <v>0.33586840000000001</v>
      </c>
      <c r="F63" s="35">
        <v>0.3500875</v>
      </c>
      <c r="G63" s="35">
        <v>0.31404409999999999</v>
      </c>
      <c r="H63" s="35">
        <v>1</v>
      </c>
      <c r="I63" s="35">
        <v>0</v>
      </c>
      <c r="J63" s="35">
        <f t="shared" si="1"/>
        <v>0.33586840000000001</v>
      </c>
      <c r="K63" s="35">
        <f t="shared" si="2"/>
        <v>0.68595589999999995</v>
      </c>
      <c r="L63" s="35">
        <f t="shared" si="3"/>
        <v>1</v>
      </c>
      <c r="M63" s="35">
        <f t="shared" si="4"/>
        <v>1</v>
      </c>
      <c r="N63" s="35">
        <f t="shared" si="5"/>
        <v>0</v>
      </c>
      <c r="O63" s="35">
        <f t="shared" si="6"/>
        <v>0</v>
      </c>
      <c r="P63" s="35">
        <f t="shared" si="7"/>
        <v>1</v>
      </c>
      <c r="Q63" s="35">
        <f t="shared" si="8"/>
        <v>1</v>
      </c>
      <c r="R63" s="35">
        <f t="shared" si="9"/>
        <v>1</v>
      </c>
      <c r="S63" s="35">
        <f t="shared" si="10"/>
        <v>0.44107078211855993</v>
      </c>
      <c r="T63" s="35">
        <f t="shared" si="10"/>
        <v>9.862369674481003E-2</v>
      </c>
      <c r="U63" s="35">
        <f t="shared" si="10"/>
        <v>0</v>
      </c>
      <c r="V63" s="35">
        <f t="shared" si="11"/>
        <v>0.26984723943168498</v>
      </c>
    </row>
    <row r="64" spans="1:22" x14ac:dyDescent="0.25">
      <c r="A64" s="42">
        <v>20</v>
      </c>
      <c r="B64" s="36" t="s">
        <v>193</v>
      </c>
      <c r="C64" s="37" t="s">
        <v>198</v>
      </c>
      <c r="D64" s="36" t="s">
        <v>199</v>
      </c>
      <c r="E64" s="35">
        <v>0.52261959999999996</v>
      </c>
      <c r="F64" s="35">
        <v>0.27257749999999997</v>
      </c>
      <c r="G64" s="35">
        <v>0.20480290000000001</v>
      </c>
      <c r="H64" s="35">
        <v>0</v>
      </c>
      <c r="I64" s="35">
        <v>1</v>
      </c>
      <c r="J64" s="35">
        <f t="shared" si="1"/>
        <v>0.52261959999999996</v>
      </c>
      <c r="K64" s="35">
        <f t="shared" si="2"/>
        <v>0.79519709999999999</v>
      </c>
      <c r="L64" s="35">
        <f t="shared" si="3"/>
        <v>1</v>
      </c>
      <c r="M64" s="35">
        <f t="shared" si="4"/>
        <v>0</v>
      </c>
      <c r="N64" s="35">
        <f t="shared" si="5"/>
        <v>0</v>
      </c>
      <c r="O64" s="35">
        <f t="shared" si="6"/>
        <v>1</v>
      </c>
      <c r="P64" s="35">
        <f t="shared" si="7"/>
        <v>0</v>
      </c>
      <c r="Q64" s="35">
        <f t="shared" si="8"/>
        <v>0</v>
      </c>
      <c r="R64" s="35">
        <f t="shared" si="9"/>
        <v>1</v>
      </c>
      <c r="S64" s="35">
        <f t="shared" si="10"/>
        <v>0.27313124630415997</v>
      </c>
      <c r="T64" s="35">
        <f t="shared" si="10"/>
        <v>0.63233842784840999</v>
      </c>
      <c r="U64" s="35">
        <f t="shared" si="10"/>
        <v>0</v>
      </c>
      <c r="V64" s="35">
        <f t="shared" si="11"/>
        <v>0.45273483707628498</v>
      </c>
    </row>
    <row r="65" spans="1:22" x14ac:dyDescent="0.25">
      <c r="A65" s="42">
        <v>20</v>
      </c>
      <c r="B65" s="36" t="s">
        <v>193</v>
      </c>
      <c r="C65" s="37" t="s">
        <v>200</v>
      </c>
      <c r="D65" s="36" t="s">
        <v>201</v>
      </c>
      <c r="E65" s="35">
        <v>0.65912269999999995</v>
      </c>
      <c r="F65" s="35">
        <v>0.19098709999999999</v>
      </c>
      <c r="G65" s="35">
        <v>0.1498903</v>
      </c>
      <c r="H65" s="35">
        <v>1</v>
      </c>
      <c r="I65" s="35">
        <v>3</v>
      </c>
      <c r="J65" s="35">
        <f t="shared" si="1"/>
        <v>0.65912269999999995</v>
      </c>
      <c r="K65" s="35">
        <f t="shared" si="2"/>
        <v>0.85010979999999992</v>
      </c>
      <c r="L65" s="35">
        <f t="shared" si="3"/>
        <v>1.0000000999999998</v>
      </c>
      <c r="M65" s="35">
        <f t="shared" si="4"/>
        <v>0</v>
      </c>
      <c r="N65" s="35">
        <f t="shared" si="5"/>
        <v>0</v>
      </c>
      <c r="O65" s="35">
        <f t="shared" si="6"/>
        <v>1</v>
      </c>
      <c r="P65" s="35">
        <f t="shared" si="7"/>
        <v>0</v>
      </c>
      <c r="Q65" s="35">
        <f t="shared" si="8"/>
        <v>0</v>
      </c>
      <c r="R65" s="35">
        <f t="shared" si="9"/>
        <v>1</v>
      </c>
      <c r="S65" s="35">
        <f t="shared" si="10"/>
        <v>0.43444273365528996</v>
      </c>
      <c r="T65" s="35">
        <f t="shared" si="10"/>
        <v>0.72268667205603987</v>
      </c>
      <c r="U65" s="35">
        <f t="shared" si="10"/>
        <v>9.9999999672684224E-15</v>
      </c>
      <c r="V65" s="35">
        <f t="shared" si="11"/>
        <v>0.57856470285566985</v>
      </c>
    </row>
    <row r="66" spans="1:22" x14ac:dyDescent="0.25">
      <c r="A66" s="42">
        <v>20</v>
      </c>
      <c r="B66" s="36" t="s">
        <v>193</v>
      </c>
      <c r="C66" s="37" t="s">
        <v>202</v>
      </c>
      <c r="D66" s="36" t="s">
        <v>203</v>
      </c>
      <c r="E66" s="35">
        <v>0.48501919999999998</v>
      </c>
      <c r="F66" s="35">
        <v>0.28845359999999998</v>
      </c>
      <c r="G66" s="35">
        <v>0.22652720000000001</v>
      </c>
      <c r="H66" s="35">
        <v>1</v>
      </c>
      <c r="I66" s="35">
        <v>1</v>
      </c>
      <c r="J66" s="35">
        <f t="shared" si="1"/>
        <v>0.48501919999999998</v>
      </c>
      <c r="K66" s="35">
        <f t="shared" si="2"/>
        <v>0.77347279999999996</v>
      </c>
      <c r="L66" s="35">
        <f t="shared" si="3"/>
        <v>1</v>
      </c>
      <c r="M66" s="35">
        <f t="shared" si="4"/>
        <v>0</v>
      </c>
      <c r="N66" s="35">
        <f t="shared" si="5"/>
        <v>1</v>
      </c>
      <c r="O66" s="35">
        <f t="shared" si="6"/>
        <v>0</v>
      </c>
      <c r="P66" s="35">
        <f t="shared" si="7"/>
        <v>0</v>
      </c>
      <c r="Q66" s="35">
        <f t="shared" si="8"/>
        <v>1</v>
      </c>
      <c r="R66" s="35">
        <f t="shared" si="9"/>
        <v>1</v>
      </c>
      <c r="S66" s="35">
        <f t="shared" si="10"/>
        <v>0.23524362436863999</v>
      </c>
      <c r="T66" s="35">
        <f t="shared" si="10"/>
        <v>5.131457233984002E-2</v>
      </c>
      <c r="U66" s="35">
        <f t="shared" si="10"/>
        <v>0</v>
      </c>
      <c r="V66" s="35">
        <f t="shared" si="11"/>
        <v>0.14327909835424002</v>
      </c>
    </row>
    <row r="67" spans="1:22" x14ac:dyDescent="0.25">
      <c r="A67" s="42">
        <v>20</v>
      </c>
      <c r="B67" s="36" t="s">
        <v>204</v>
      </c>
      <c r="C67" s="37" t="s">
        <v>205</v>
      </c>
      <c r="D67" s="36" t="s">
        <v>206</v>
      </c>
      <c r="E67" s="35">
        <v>0.68203480000000005</v>
      </c>
      <c r="F67" s="35">
        <v>0.16534769999999999</v>
      </c>
      <c r="G67" s="35">
        <v>0.15261749999999999</v>
      </c>
      <c r="H67" s="35">
        <v>5</v>
      </c>
      <c r="I67" s="35">
        <v>1</v>
      </c>
      <c r="J67" s="35">
        <f t="shared" ref="J67:J81" si="12">E67</f>
        <v>0.68203480000000005</v>
      </c>
      <c r="K67" s="35">
        <f t="shared" ref="K67:K81" si="13">SUM(E67:F67)</f>
        <v>0.84738250000000004</v>
      </c>
      <c r="L67" s="35">
        <f t="shared" ref="L67:L81" si="14">SUM(E67:G67)</f>
        <v>1</v>
      </c>
      <c r="M67" s="35">
        <f t="shared" ref="M67:M81" si="15">IF(H67&gt;I67,1,0)</f>
        <v>1</v>
      </c>
      <c r="N67" s="35">
        <f t="shared" ref="N67:N81" si="16">IF(H67=I67,1,0)</f>
        <v>0</v>
      </c>
      <c r="O67" s="35">
        <f t="shared" ref="O67:O81" si="17">IF(H67&lt;I67,1,0)</f>
        <v>0</v>
      </c>
      <c r="P67" s="35">
        <f t="shared" ref="P67:P81" si="18">M67</f>
        <v>1</v>
      </c>
      <c r="Q67" s="35">
        <f t="shared" ref="Q67:Q81" si="19">SUM(M67:N67)</f>
        <v>1</v>
      </c>
      <c r="R67" s="35">
        <f t="shared" ref="R67:R81" si="20">SUM(M67:O67)</f>
        <v>1</v>
      </c>
      <c r="S67" s="35">
        <f t="shared" ref="S67:U81" si="21">POWER(P67-J67,2)</f>
        <v>0.10110186841103996</v>
      </c>
      <c r="T67" s="35">
        <f t="shared" si="21"/>
        <v>2.329210130624999E-2</v>
      </c>
      <c r="U67" s="35">
        <f t="shared" si="21"/>
        <v>0</v>
      </c>
      <c r="V67" s="35">
        <f t="shared" ref="V67:V81" si="22">SUM(S67:U67)/2</f>
        <v>6.2196984858644978E-2</v>
      </c>
    </row>
    <row r="68" spans="1:22" x14ac:dyDescent="0.25">
      <c r="A68" s="42">
        <v>20</v>
      </c>
      <c r="B68" s="36" t="s">
        <v>207</v>
      </c>
      <c r="C68" s="37" t="s">
        <v>208</v>
      </c>
      <c r="D68" s="36" t="s">
        <v>209</v>
      </c>
      <c r="E68" s="35">
        <v>0.23863300000000001</v>
      </c>
      <c r="F68" s="35">
        <v>0.1992891</v>
      </c>
      <c r="G68" s="35">
        <v>0.56207799999999997</v>
      </c>
      <c r="H68" s="35">
        <v>0</v>
      </c>
      <c r="I68" s="35">
        <v>1</v>
      </c>
      <c r="J68" s="35">
        <f t="shared" si="12"/>
        <v>0.23863300000000001</v>
      </c>
      <c r="K68" s="35">
        <f t="shared" si="13"/>
        <v>0.43792209999999998</v>
      </c>
      <c r="L68" s="35">
        <f t="shared" si="14"/>
        <v>1.0000000999999998</v>
      </c>
      <c r="M68" s="35">
        <f t="shared" si="15"/>
        <v>0</v>
      </c>
      <c r="N68" s="35">
        <f t="shared" si="16"/>
        <v>0</v>
      </c>
      <c r="O68" s="35">
        <f t="shared" si="17"/>
        <v>1</v>
      </c>
      <c r="P68" s="35">
        <f t="shared" si="18"/>
        <v>0</v>
      </c>
      <c r="Q68" s="35">
        <f t="shared" si="19"/>
        <v>0</v>
      </c>
      <c r="R68" s="35">
        <f t="shared" si="20"/>
        <v>1</v>
      </c>
      <c r="S68" s="35">
        <f t="shared" si="21"/>
        <v>5.6945708689000007E-2</v>
      </c>
      <c r="T68" s="35">
        <f t="shared" si="21"/>
        <v>0.19177576566840998</v>
      </c>
      <c r="U68" s="35">
        <f t="shared" si="21"/>
        <v>9.9999999672684224E-15</v>
      </c>
      <c r="V68" s="35">
        <f t="shared" si="22"/>
        <v>0.12436073717870999</v>
      </c>
    </row>
    <row r="69" spans="1:22" x14ac:dyDescent="0.25">
      <c r="A69" s="42">
        <v>20</v>
      </c>
      <c r="B69" s="36" t="s">
        <v>210</v>
      </c>
      <c r="C69" s="37" t="s">
        <v>211</v>
      </c>
      <c r="D69" s="36" t="s">
        <v>212</v>
      </c>
      <c r="E69" s="35">
        <v>0.2931299</v>
      </c>
      <c r="F69" s="35">
        <v>0.26471709999999998</v>
      </c>
      <c r="G69" s="35">
        <v>0.44215300000000002</v>
      </c>
      <c r="H69" s="35">
        <v>2</v>
      </c>
      <c r="I69" s="35">
        <v>0</v>
      </c>
      <c r="J69" s="35">
        <f t="shared" si="12"/>
        <v>0.2931299</v>
      </c>
      <c r="K69" s="35">
        <f t="shared" si="13"/>
        <v>0.55784699999999998</v>
      </c>
      <c r="L69" s="35">
        <f t="shared" si="14"/>
        <v>1</v>
      </c>
      <c r="M69" s="35">
        <f t="shared" si="15"/>
        <v>1</v>
      </c>
      <c r="N69" s="35">
        <f t="shared" si="16"/>
        <v>0</v>
      </c>
      <c r="O69" s="35">
        <f t="shared" si="17"/>
        <v>0</v>
      </c>
      <c r="P69" s="35">
        <f t="shared" si="18"/>
        <v>1</v>
      </c>
      <c r="Q69" s="35">
        <f t="shared" si="19"/>
        <v>1</v>
      </c>
      <c r="R69" s="35">
        <f t="shared" si="20"/>
        <v>1</v>
      </c>
      <c r="S69" s="35">
        <f t="shared" si="21"/>
        <v>0.49966533827400994</v>
      </c>
      <c r="T69" s="35">
        <f t="shared" si="21"/>
        <v>0.19549927540900003</v>
      </c>
      <c r="U69" s="35">
        <f t="shared" si="21"/>
        <v>0</v>
      </c>
      <c r="V69" s="35">
        <f t="shared" si="22"/>
        <v>0.34758230684150498</v>
      </c>
    </row>
    <row r="70" spans="1:22" x14ac:dyDescent="0.25">
      <c r="A70" s="42">
        <v>20</v>
      </c>
      <c r="B70" s="36" t="s">
        <v>210</v>
      </c>
      <c r="C70" s="37" t="s">
        <v>213</v>
      </c>
      <c r="D70" s="36" t="s">
        <v>214</v>
      </c>
      <c r="E70" s="35">
        <v>0.1239461</v>
      </c>
      <c r="F70" s="35">
        <v>0.13968449999999999</v>
      </c>
      <c r="G70" s="35">
        <v>0.73636939999999995</v>
      </c>
      <c r="H70" s="35">
        <v>1</v>
      </c>
      <c r="I70" s="35">
        <v>3</v>
      </c>
      <c r="J70" s="35">
        <f t="shared" si="12"/>
        <v>0.1239461</v>
      </c>
      <c r="K70" s="35">
        <f t="shared" si="13"/>
        <v>0.26363059999999999</v>
      </c>
      <c r="L70" s="35">
        <f t="shared" si="14"/>
        <v>1</v>
      </c>
      <c r="M70" s="35">
        <f t="shared" si="15"/>
        <v>0</v>
      </c>
      <c r="N70" s="35">
        <f t="shared" si="16"/>
        <v>0</v>
      </c>
      <c r="O70" s="35">
        <f t="shared" si="17"/>
        <v>1</v>
      </c>
      <c r="P70" s="35">
        <f t="shared" si="18"/>
        <v>0</v>
      </c>
      <c r="Q70" s="35">
        <f t="shared" si="19"/>
        <v>0</v>
      </c>
      <c r="R70" s="35">
        <f t="shared" si="20"/>
        <v>1</v>
      </c>
      <c r="S70" s="35">
        <f t="shared" si="21"/>
        <v>1.5362635705210001E-2</v>
      </c>
      <c r="T70" s="35">
        <f t="shared" si="21"/>
        <v>6.9501093256360003E-2</v>
      </c>
      <c r="U70" s="35">
        <f t="shared" si="21"/>
        <v>0</v>
      </c>
      <c r="V70" s="35">
        <f t="shared" si="22"/>
        <v>4.2431864480785002E-2</v>
      </c>
    </row>
    <row r="71" spans="1:22" x14ac:dyDescent="0.25">
      <c r="A71" s="42">
        <v>20</v>
      </c>
      <c r="B71" s="36" t="s">
        <v>215</v>
      </c>
      <c r="C71" s="37" t="s">
        <v>216</v>
      </c>
      <c r="D71" s="40" t="s">
        <v>217</v>
      </c>
      <c r="E71" s="35">
        <v>0.71731250000000002</v>
      </c>
      <c r="F71" s="35">
        <v>0.16816030000000001</v>
      </c>
      <c r="G71" s="35">
        <v>0.1145272</v>
      </c>
      <c r="H71" s="35">
        <v>4</v>
      </c>
      <c r="I71" s="35">
        <v>1</v>
      </c>
      <c r="J71" s="35">
        <f t="shared" si="12"/>
        <v>0.71731250000000002</v>
      </c>
      <c r="K71" s="35">
        <f t="shared" si="13"/>
        <v>0.88547280000000006</v>
      </c>
      <c r="L71" s="35">
        <f t="shared" si="14"/>
        <v>1</v>
      </c>
      <c r="M71" s="35">
        <f t="shared" si="15"/>
        <v>1</v>
      </c>
      <c r="N71" s="35">
        <f t="shared" si="16"/>
        <v>0</v>
      </c>
      <c r="O71" s="35">
        <f t="shared" si="17"/>
        <v>0</v>
      </c>
      <c r="P71" s="35">
        <f t="shared" si="18"/>
        <v>1</v>
      </c>
      <c r="Q71" s="35">
        <f t="shared" si="19"/>
        <v>1</v>
      </c>
      <c r="R71" s="35">
        <f t="shared" si="20"/>
        <v>1</v>
      </c>
      <c r="S71" s="35">
        <f t="shared" si="21"/>
        <v>7.991222265624999E-2</v>
      </c>
      <c r="T71" s="35">
        <f t="shared" si="21"/>
        <v>1.3116479539839986E-2</v>
      </c>
      <c r="U71" s="35">
        <f t="shared" si="21"/>
        <v>0</v>
      </c>
      <c r="V71" s="35">
        <f t="shared" si="22"/>
        <v>4.6514351098044984E-2</v>
      </c>
    </row>
    <row r="72" spans="1:22" x14ac:dyDescent="0.25">
      <c r="A72" s="42">
        <v>21</v>
      </c>
      <c r="B72" s="41">
        <v>43466.5625</v>
      </c>
      <c r="C72" s="39" t="s">
        <v>24</v>
      </c>
      <c r="D72" s="36" t="s">
        <v>25</v>
      </c>
      <c r="E72" s="35">
        <v>0.39937159999999999</v>
      </c>
      <c r="F72" s="35">
        <v>0.28086230000000001</v>
      </c>
      <c r="G72" s="35">
        <v>0.3197661</v>
      </c>
      <c r="H72" s="35">
        <v>0</v>
      </c>
      <c r="I72" s="35">
        <v>1</v>
      </c>
      <c r="J72" s="35">
        <f t="shared" si="12"/>
        <v>0.39937159999999999</v>
      </c>
      <c r="K72" s="35">
        <f t="shared" si="13"/>
        <v>0.68023389999999995</v>
      </c>
      <c r="L72" s="35">
        <f t="shared" si="14"/>
        <v>1</v>
      </c>
      <c r="M72" s="35">
        <f t="shared" si="15"/>
        <v>0</v>
      </c>
      <c r="N72" s="35">
        <f t="shared" si="16"/>
        <v>0</v>
      </c>
      <c r="O72" s="35">
        <f t="shared" si="17"/>
        <v>1</v>
      </c>
      <c r="P72" s="35">
        <f t="shared" si="18"/>
        <v>0</v>
      </c>
      <c r="Q72" s="35">
        <f t="shared" si="19"/>
        <v>0</v>
      </c>
      <c r="R72" s="35">
        <f t="shared" si="20"/>
        <v>1</v>
      </c>
      <c r="S72" s="35">
        <f t="shared" si="21"/>
        <v>0.15949767488656</v>
      </c>
      <c r="T72" s="35">
        <f t="shared" si="21"/>
        <v>0.4627181587092099</v>
      </c>
      <c r="U72" s="35">
        <f t="shared" si="21"/>
        <v>0</v>
      </c>
      <c r="V72" s="35">
        <f t="shared" si="22"/>
        <v>0.31110791679788496</v>
      </c>
    </row>
    <row r="73" spans="1:22" x14ac:dyDescent="0.25">
      <c r="A73" s="42">
        <v>21</v>
      </c>
      <c r="B73" s="41">
        <v>43466.666666666664</v>
      </c>
      <c r="C73" s="39" t="s">
        <v>26</v>
      </c>
      <c r="D73" s="36" t="s">
        <v>27</v>
      </c>
      <c r="E73" s="35">
        <v>0.73584499999999997</v>
      </c>
      <c r="F73" s="35">
        <v>0.13736100000000001</v>
      </c>
      <c r="G73" s="35">
        <v>0.12679399999999999</v>
      </c>
      <c r="H73" s="35">
        <v>4</v>
      </c>
      <c r="I73" s="35">
        <v>1</v>
      </c>
      <c r="J73" s="35">
        <f t="shared" si="12"/>
        <v>0.73584499999999997</v>
      </c>
      <c r="K73" s="35">
        <f t="shared" si="13"/>
        <v>0.87320599999999993</v>
      </c>
      <c r="L73" s="35">
        <f t="shared" si="14"/>
        <v>0.99999999999999989</v>
      </c>
      <c r="M73" s="35">
        <f t="shared" si="15"/>
        <v>1</v>
      </c>
      <c r="N73" s="35">
        <f t="shared" si="16"/>
        <v>0</v>
      </c>
      <c r="O73" s="35">
        <f t="shared" si="17"/>
        <v>0</v>
      </c>
      <c r="P73" s="35">
        <f t="shared" si="18"/>
        <v>1</v>
      </c>
      <c r="Q73" s="35">
        <f t="shared" si="19"/>
        <v>1</v>
      </c>
      <c r="R73" s="35">
        <f t="shared" si="20"/>
        <v>1</v>
      </c>
      <c r="S73" s="35">
        <f t="shared" si="21"/>
        <v>6.9777864025000011E-2</v>
      </c>
      <c r="T73" s="35">
        <f t="shared" si="21"/>
        <v>1.6076718436000018E-2</v>
      </c>
      <c r="U73" s="35">
        <f t="shared" si="21"/>
        <v>1.2325951644078309E-32</v>
      </c>
      <c r="V73" s="35">
        <f t="shared" si="22"/>
        <v>4.2927291230500014E-2</v>
      </c>
    </row>
    <row r="74" spans="1:22" x14ac:dyDescent="0.25">
      <c r="A74" s="42">
        <v>21</v>
      </c>
      <c r="B74" s="41">
        <v>43466.770833333336</v>
      </c>
      <c r="C74" s="39" t="s">
        <v>28</v>
      </c>
      <c r="D74" s="36" t="s">
        <v>29</v>
      </c>
      <c r="E74" s="35">
        <v>0.1356001</v>
      </c>
      <c r="F74" s="35">
        <v>0.15076059999999999</v>
      </c>
      <c r="G74" s="35">
        <v>0.71363929999999998</v>
      </c>
      <c r="H74" s="35">
        <v>0</v>
      </c>
      <c r="I74" s="35">
        <v>3</v>
      </c>
      <c r="J74" s="35">
        <f t="shared" si="12"/>
        <v>0.1356001</v>
      </c>
      <c r="K74" s="35">
        <f t="shared" si="13"/>
        <v>0.28636070000000002</v>
      </c>
      <c r="L74" s="35">
        <f t="shared" si="14"/>
        <v>1</v>
      </c>
      <c r="M74" s="35">
        <f t="shared" si="15"/>
        <v>0</v>
      </c>
      <c r="N74" s="35">
        <f t="shared" si="16"/>
        <v>0</v>
      </c>
      <c r="O74" s="35">
        <f t="shared" si="17"/>
        <v>1</v>
      </c>
      <c r="P74" s="35">
        <f t="shared" si="18"/>
        <v>0</v>
      </c>
      <c r="Q74" s="35">
        <f t="shared" si="19"/>
        <v>0</v>
      </c>
      <c r="R74" s="35">
        <f t="shared" si="20"/>
        <v>1</v>
      </c>
      <c r="S74" s="35">
        <f t="shared" si="21"/>
        <v>1.838738712001E-2</v>
      </c>
      <c r="T74" s="35">
        <f t="shared" si="21"/>
        <v>8.200245050449001E-2</v>
      </c>
      <c r="U74" s="35">
        <f t="shared" si="21"/>
        <v>0</v>
      </c>
      <c r="V74" s="35">
        <f t="shared" si="22"/>
        <v>5.0194918812250008E-2</v>
      </c>
    </row>
    <row r="75" spans="1:22" x14ac:dyDescent="0.25">
      <c r="A75" s="42">
        <v>21</v>
      </c>
      <c r="B75" s="41">
        <v>43467.864583333336</v>
      </c>
      <c r="C75" s="39" t="s">
        <v>30</v>
      </c>
      <c r="D75" s="36" t="s">
        <v>31</v>
      </c>
      <c r="E75" s="35">
        <v>0.3900844</v>
      </c>
      <c r="F75" s="35">
        <v>0.37829940000000001</v>
      </c>
      <c r="G75" s="35">
        <v>0.23161609999999999</v>
      </c>
      <c r="H75" s="35">
        <v>3</v>
      </c>
      <c r="I75" s="35">
        <v>3</v>
      </c>
      <c r="J75" s="35">
        <f t="shared" si="12"/>
        <v>0.3900844</v>
      </c>
      <c r="K75" s="35">
        <f t="shared" si="13"/>
        <v>0.76838380000000006</v>
      </c>
      <c r="L75" s="35">
        <f t="shared" si="14"/>
        <v>0.99999990000000005</v>
      </c>
      <c r="M75" s="35">
        <f t="shared" si="15"/>
        <v>0</v>
      </c>
      <c r="N75" s="35">
        <f t="shared" si="16"/>
        <v>1</v>
      </c>
      <c r="O75" s="35">
        <f t="shared" si="17"/>
        <v>0</v>
      </c>
      <c r="P75" s="35">
        <f t="shared" si="18"/>
        <v>0</v>
      </c>
      <c r="Q75" s="35">
        <f t="shared" si="19"/>
        <v>1</v>
      </c>
      <c r="R75" s="35">
        <f t="shared" si="20"/>
        <v>1</v>
      </c>
      <c r="S75" s="35">
        <f t="shared" si="21"/>
        <v>0.15216583912335999</v>
      </c>
      <c r="T75" s="35">
        <f t="shared" si="21"/>
        <v>5.3646064102439973E-2</v>
      </c>
      <c r="U75" s="35">
        <f t="shared" si="21"/>
        <v>9.9999999894728831E-15</v>
      </c>
      <c r="V75" s="35">
        <f t="shared" si="22"/>
        <v>0.10290595161290497</v>
      </c>
    </row>
    <row r="76" spans="1:22" x14ac:dyDescent="0.25">
      <c r="A76" s="42">
        <v>21</v>
      </c>
      <c r="B76" s="41">
        <v>43467.864583333336</v>
      </c>
      <c r="C76" s="39" t="s">
        <v>32</v>
      </c>
      <c r="D76" s="36" t="s">
        <v>33</v>
      </c>
      <c r="E76" s="35">
        <v>0.70997949999999999</v>
      </c>
      <c r="F76" s="35">
        <v>0.15209059999999999</v>
      </c>
      <c r="G76" s="35">
        <v>0.13792989999999999</v>
      </c>
      <c r="H76" s="35">
        <v>0</v>
      </c>
      <c r="I76" s="35">
        <v>0</v>
      </c>
      <c r="J76" s="35">
        <f t="shared" si="12"/>
        <v>0.70997949999999999</v>
      </c>
      <c r="K76" s="35">
        <f t="shared" si="13"/>
        <v>0.86207009999999995</v>
      </c>
      <c r="L76" s="35">
        <f t="shared" si="14"/>
        <v>1</v>
      </c>
      <c r="M76" s="35">
        <f t="shared" si="15"/>
        <v>0</v>
      </c>
      <c r="N76" s="35">
        <f t="shared" si="16"/>
        <v>1</v>
      </c>
      <c r="O76" s="35">
        <f t="shared" si="17"/>
        <v>0</v>
      </c>
      <c r="P76" s="35">
        <f t="shared" si="18"/>
        <v>0</v>
      </c>
      <c r="Q76" s="35">
        <f t="shared" si="19"/>
        <v>1</v>
      </c>
      <c r="R76" s="35">
        <f t="shared" si="20"/>
        <v>1</v>
      </c>
      <c r="S76" s="35">
        <f t="shared" si="21"/>
        <v>0.50407089042025</v>
      </c>
      <c r="T76" s="35">
        <f t="shared" si="21"/>
        <v>1.9024657314010013E-2</v>
      </c>
      <c r="U76" s="35">
        <f t="shared" si="21"/>
        <v>0</v>
      </c>
      <c r="V76" s="35">
        <f t="shared" si="22"/>
        <v>0.26154777386713002</v>
      </c>
    </row>
    <row r="77" spans="1:22" x14ac:dyDescent="0.25">
      <c r="A77" s="42">
        <v>21</v>
      </c>
      <c r="B77" s="41">
        <v>43467.864583333336</v>
      </c>
      <c r="C77" s="39" t="s">
        <v>34</v>
      </c>
      <c r="D77" s="36" t="s">
        <v>35</v>
      </c>
      <c r="E77" s="35">
        <v>0.31565070000000001</v>
      </c>
      <c r="F77" s="35">
        <v>0.47869080000000003</v>
      </c>
      <c r="G77" s="35">
        <v>0.20565849999999999</v>
      </c>
      <c r="H77" s="35">
        <v>1</v>
      </c>
      <c r="I77" s="35">
        <v>2</v>
      </c>
      <c r="J77" s="35">
        <f t="shared" si="12"/>
        <v>0.31565070000000001</v>
      </c>
      <c r="K77" s="35">
        <f t="shared" si="13"/>
        <v>0.79434150000000003</v>
      </c>
      <c r="L77" s="35">
        <f t="shared" si="14"/>
        <v>1</v>
      </c>
      <c r="M77" s="35">
        <f t="shared" si="15"/>
        <v>0</v>
      </c>
      <c r="N77" s="35">
        <f t="shared" si="16"/>
        <v>0</v>
      </c>
      <c r="O77" s="35">
        <f t="shared" si="17"/>
        <v>1</v>
      </c>
      <c r="P77" s="35">
        <f t="shared" si="18"/>
        <v>0</v>
      </c>
      <c r="Q77" s="35">
        <f t="shared" si="19"/>
        <v>0</v>
      </c>
      <c r="R77" s="35">
        <f t="shared" si="20"/>
        <v>1</v>
      </c>
      <c r="S77" s="35">
        <f t="shared" si="21"/>
        <v>9.9635364410490007E-2</v>
      </c>
      <c r="T77" s="35">
        <f t="shared" si="21"/>
        <v>0.63097841862225001</v>
      </c>
      <c r="U77" s="35">
        <f t="shared" si="21"/>
        <v>0</v>
      </c>
      <c r="V77" s="35">
        <f t="shared" si="22"/>
        <v>0.36530689151637002</v>
      </c>
    </row>
    <row r="78" spans="1:22" x14ac:dyDescent="0.25">
      <c r="A78" s="42">
        <v>21</v>
      </c>
      <c r="B78" s="41">
        <v>43467.864583333336</v>
      </c>
      <c r="C78" s="39" t="s">
        <v>36</v>
      </c>
      <c r="D78" s="36" t="s">
        <v>37</v>
      </c>
      <c r="E78" s="35">
        <v>0.47037040000000002</v>
      </c>
      <c r="F78" s="35">
        <v>0.26445190000000002</v>
      </c>
      <c r="G78" s="35">
        <v>0.26517770000000002</v>
      </c>
      <c r="H78" s="35">
        <v>2</v>
      </c>
      <c r="I78" s="35">
        <v>2</v>
      </c>
      <c r="J78" s="35">
        <f t="shared" si="12"/>
        <v>0.47037040000000002</v>
      </c>
      <c r="K78" s="35">
        <f t="shared" si="13"/>
        <v>0.73482230000000004</v>
      </c>
      <c r="L78" s="35">
        <f t="shared" si="14"/>
        <v>1</v>
      </c>
      <c r="M78" s="35">
        <f t="shared" si="15"/>
        <v>0</v>
      </c>
      <c r="N78" s="35">
        <f t="shared" si="16"/>
        <v>1</v>
      </c>
      <c r="O78" s="35">
        <f t="shared" si="17"/>
        <v>0</v>
      </c>
      <c r="P78" s="35">
        <f t="shared" si="18"/>
        <v>0</v>
      </c>
      <c r="Q78" s="35">
        <f t="shared" si="19"/>
        <v>1</v>
      </c>
      <c r="R78" s="35">
        <f t="shared" si="20"/>
        <v>1</v>
      </c>
      <c r="S78" s="35">
        <f t="shared" si="21"/>
        <v>0.22124831319616001</v>
      </c>
      <c r="T78" s="35">
        <f t="shared" si="21"/>
        <v>7.0319212577289986E-2</v>
      </c>
      <c r="U78" s="35">
        <f t="shared" si="21"/>
        <v>0</v>
      </c>
      <c r="V78" s="35">
        <f t="shared" si="22"/>
        <v>0.14578376288672501</v>
      </c>
    </row>
    <row r="79" spans="1:22" x14ac:dyDescent="0.25">
      <c r="A79" s="42">
        <v>21</v>
      </c>
      <c r="B79" s="41">
        <v>43467.864583333336</v>
      </c>
      <c r="C79" s="39" t="s">
        <v>38</v>
      </c>
      <c r="D79" s="36" t="s">
        <v>39</v>
      </c>
      <c r="E79" s="35">
        <v>0.38482470000000002</v>
      </c>
      <c r="F79" s="35">
        <v>0.39374520000000002</v>
      </c>
      <c r="G79" s="35">
        <v>0.22143019999999999</v>
      </c>
      <c r="H79" s="35">
        <v>0</v>
      </c>
      <c r="I79" s="35">
        <v>2</v>
      </c>
      <c r="J79" s="35">
        <f t="shared" si="12"/>
        <v>0.38482470000000002</v>
      </c>
      <c r="K79" s="35">
        <f t="shared" si="13"/>
        <v>0.77856990000000004</v>
      </c>
      <c r="L79" s="35">
        <f t="shared" si="14"/>
        <v>1.0000001000000001</v>
      </c>
      <c r="M79" s="35">
        <f t="shared" si="15"/>
        <v>0</v>
      </c>
      <c r="N79" s="35">
        <f t="shared" si="16"/>
        <v>0</v>
      </c>
      <c r="O79" s="35">
        <f t="shared" si="17"/>
        <v>1</v>
      </c>
      <c r="P79" s="35">
        <f t="shared" si="18"/>
        <v>0</v>
      </c>
      <c r="Q79" s="35">
        <f t="shared" si="19"/>
        <v>0</v>
      </c>
      <c r="R79" s="35">
        <f t="shared" si="20"/>
        <v>1</v>
      </c>
      <c r="S79" s="35">
        <f t="shared" si="21"/>
        <v>0.14809004973009002</v>
      </c>
      <c r="T79" s="35">
        <f t="shared" si="21"/>
        <v>0.60617108918601004</v>
      </c>
      <c r="U79" s="35">
        <f t="shared" si="21"/>
        <v>1.0000000011677344E-14</v>
      </c>
      <c r="V79" s="35">
        <f t="shared" si="22"/>
        <v>0.37713056945805501</v>
      </c>
    </row>
    <row r="80" spans="1:22" x14ac:dyDescent="0.25">
      <c r="A80" s="42">
        <v>21</v>
      </c>
      <c r="B80" s="41">
        <v>43467.875</v>
      </c>
      <c r="C80" s="39" t="s">
        <v>40</v>
      </c>
      <c r="D80" s="36" t="s">
        <v>41</v>
      </c>
      <c r="E80" s="35">
        <v>0.2219333</v>
      </c>
      <c r="F80" s="35">
        <v>0.2539535</v>
      </c>
      <c r="G80" s="35">
        <v>0.52411319999999995</v>
      </c>
      <c r="H80" s="35">
        <v>0</v>
      </c>
      <c r="I80" s="35">
        <v>2</v>
      </c>
      <c r="J80" s="35">
        <f t="shared" si="12"/>
        <v>0.2219333</v>
      </c>
      <c r="K80" s="35">
        <f t="shared" si="13"/>
        <v>0.4758868</v>
      </c>
      <c r="L80" s="35">
        <f t="shared" si="14"/>
        <v>1</v>
      </c>
      <c r="M80" s="35">
        <f t="shared" si="15"/>
        <v>0</v>
      </c>
      <c r="N80" s="35">
        <f t="shared" si="16"/>
        <v>0</v>
      </c>
      <c r="O80" s="35">
        <f t="shared" si="17"/>
        <v>1</v>
      </c>
      <c r="P80" s="35">
        <f t="shared" si="18"/>
        <v>0</v>
      </c>
      <c r="Q80" s="35">
        <f t="shared" si="19"/>
        <v>0</v>
      </c>
      <c r="R80" s="35">
        <f t="shared" si="20"/>
        <v>1</v>
      </c>
      <c r="S80" s="35">
        <f t="shared" si="21"/>
        <v>4.925438964889E-2</v>
      </c>
      <c r="T80" s="35">
        <f t="shared" si="21"/>
        <v>0.22646824641423999</v>
      </c>
      <c r="U80" s="35">
        <f t="shared" si="21"/>
        <v>0</v>
      </c>
      <c r="V80" s="35">
        <f t="shared" si="22"/>
        <v>0.13786131803156498</v>
      </c>
    </row>
    <row r="81" spans="1:22" x14ac:dyDescent="0.25">
      <c r="A81" s="42">
        <v>21</v>
      </c>
      <c r="B81" s="41">
        <v>43468.875</v>
      </c>
      <c r="C81" s="39" t="s">
        <v>42</v>
      </c>
      <c r="D81" s="36" t="s">
        <v>43</v>
      </c>
      <c r="E81" s="35">
        <v>0.47555910000000001</v>
      </c>
      <c r="F81" s="35">
        <v>0.29402539999999999</v>
      </c>
      <c r="G81" s="35">
        <v>0.2304155</v>
      </c>
      <c r="H81" s="35">
        <v>2</v>
      </c>
      <c r="I81" s="35">
        <v>1</v>
      </c>
      <c r="J81" s="35">
        <f t="shared" si="12"/>
        <v>0.47555910000000001</v>
      </c>
      <c r="K81" s="35">
        <f t="shared" si="13"/>
        <v>0.7695845</v>
      </c>
      <c r="L81" s="35">
        <f t="shared" si="14"/>
        <v>1</v>
      </c>
      <c r="M81" s="35">
        <f t="shared" si="15"/>
        <v>1</v>
      </c>
      <c r="N81" s="35">
        <f t="shared" si="16"/>
        <v>0</v>
      </c>
      <c r="O81" s="35">
        <f t="shared" si="17"/>
        <v>0</v>
      </c>
      <c r="P81" s="35">
        <f t="shared" si="18"/>
        <v>1</v>
      </c>
      <c r="Q81" s="35">
        <f t="shared" si="19"/>
        <v>1</v>
      </c>
      <c r="R81" s="35">
        <f t="shared" si="20"/>
        <v>1</v>
      </c>
      <c r="S81" s="35">
        <f t="shared" si="21"/>
        <v>0.27503825759280998</v>
      </c>
      <c r="T81" s="35">
        <f t="shared" si="21"/>
        <v>5.3091302640249999E-2</v>
      </c>
      <c r="U81" s="35">
        <f t="shared" si="21"/>
        <v>0</v>
      </c>
      <c r="V81" s="35">
        <f t="shared" si="22"/>
        <v>0.16406478011652997</v>
      </c>
    </row>
  </sheetData>
  <conditionalFormatting sqref="V2:V81">
    <cfRule type="cellIs" dxfId="1" priority="2" operator="greaterThan">
      <formula>0.3</formula>
    </cfRule>
  </conditionalFormatting>
  <conditionalFormatting sqref="W2">
    <cfRule type="cellIs" dxfId="0" priority="1" operator="greaterThan">
      <formula>0.3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submissions</vt:lpstr>
      <vt:lpstr>leaderboard</vt:lpstr>
      <vt:lpstr>total</vt:lpstr>
      <vt:lpstr>RPS</vt:lpstr>
      <vt:lpstr>RPS_final_method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2019-01-06T14:44:29Z</dcterms:modified>
</cp:coreProperties>
</file>