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</sheets>
  <definedNames/>
  <calcPr/>
</workbook>
</file>

<file path=xl/sharedStrings.xml><?xml version="1.0" encoding="utf-8"?>
<sst xmlns="http://schemas.openxmlformats.org/spreadsheetml/2006/main" count="213" uniqueCount="76">
  <si>
    <t>Category</t>
  </si>
  <si>
    <t>Site Name</t>
  </si>
  <si>
    <t>Timezone</t>
  </si>
  <si>
    <t>GPS Latitude</t>
  </si>
  <si>
    <t>GPS Longitude</t>
  </si>
  <si>
    <t>Address Line 1</t>
  </si>
  <si>
    <t>Address Line 2</t>
  </si>
  <si>
    <t>City</t>
  </si>
  <si>
    <t>Zip/Postal Code</t>
  </si>
  <si>
    <t>State</t>
  </si>
  <si>
    <t>Country</t>
  </si>
  <si>
    <t>BU #102 Student Health Services</t>
  </si>
  <si>
    <t>America/New_York</t>
  </si>
  <si>
    <t>881 Commonwealth Avenue</t>
  </si>
  <si>
    <t/>
  </si>
  <si>
    <t>Boston</t>
  </si>
  <si>
    <t>02215</t>
  </si>
  <si>
    <t>MA</t>
  </si>
  <si>
    <t>US</t>
  </si>
  <si>
    <t>BU #105 Kilachand Hall</t>
  </si>
  <si>
    <t>91 Bay State Rd</t>
  </si>
  <si>
    <t>BU #108 Agganis Arena</t>
  </si>
  <si>
    <t>925 Commonwealth Avenue</t>
  </si>
  <si>
    <t>BU #18 - Warren Hall</t>
  </si>
  <si>
    <t>14 Buswell St</t>
  </si>
  <si>
    <t>BU #2 Student Village</t>
  </si>
  <si>
    <t>10 Buick St</t>
  </si>
  <si>
    <t>BU #35 22 Babbit</t>
  </si>
  <si>
    <t>22 Babbitt St</t>
  </si>
  <si>
    <t>BU #38 Life Sciences</t>
  </si>
  <si>
    <t>24 Cummington Mall</t>
  </si>
  <si>
    <t>BU #4 Yawkey</t>
  </si>
  <si>
    <t>100 Bay State Rd</t>
  </si>
  <si>
    <t>BU #43 West Loading Dock</t>
  </si>
  <si>
    <t>275 Babcock St</t>
  </si>
  <si>
    <t>West Campus</t>
  </si>
  <si>
    <t>BU #46 30 Bay State</t>
  </si>
  <si>
    <t>30 Bay State Rd</t>
  </si>
  <si>
    <t>BU #48 Student Village #2</t>
  </si>
  <si>
    <t>33 Harry Agganis Way</t>
  </si>
  <si>
    <t>BU #69 - Graduate Apartments</t>
  </si>
  <si>
    <t>580 Commonwealth Avenue</t>
  </si>
  <si>
    <t>BU #72 Rafik B Hariri</t>
  </si>
  <si>
    <t>595 Commonwealth Avenue</t>
  </si>
  <si>
    <t>BU #82 Warren Towers 35</t>
  </si>
  <si>
    <t>700 Commonwealth Avenue</t>
  </si>
  <si>
    <t>BU #87 College of Engineering</t>
  </si>
  <si>
    <t>730 Commonwealth Avenue</t>
  </si>
  <si>
    <t>Brookline</t>
  </si>
  <si>
    <t>02446</t>
  </si>
  <si>
    <t>BU #90 - School of Law</t>
  </si>
  <si>
    <t>765 Commonwealth Avenue</t>
  </si>
  <si>
    <t>BU #93 George Sherman Union</t>
  </si>
  <si>
    <t>775 Commonwealth Avenue</t>
  </si>
  <si>
    <t>BU #96 808 Commonwealth</t>
  </si>
  <si>
    <t>808 Commonwealth Avenue</t>
  </si>
  <si>
    <t>BU 140 Bay State Rd</t>
  </si>
  <si>
    <t>140 Bay State Rd</t>
  </si>
  <si>
    <t>Boston University</t>
  </si>
  <si>
    <t>BU 685 Comm Ave</t>
  </si>
  <si>
    <t>685 Commonwealth Avenue</t>
  </si>
  <si>
    <t>BU Fenway</t>
  </si>
  <si>
    <t>200 Riverway</t>
  </si>
  <si>
    <t>BU MED - 15 Stoughton</t>
  </si>
  <si>
    <t>15 Stoughton St</t>
  </si>
  <si>
    <t>02125</t>
  </si>
  <si>
    <t>BU Med #815 Albany</t>
  </si>
  <si>
    <t>815 Albany St</t>
  </si>
  <si>
    <t>02119</t>
  </si>
  <si>
    <t>BU Med 700</t>
  </si>
  <si>
    <t>700 Albany St</t>
  </si>
  <si>
    <t>02118</t>
  </si>
  <si>
    <t>Boston University - 120 ASHFORD</t>
  </si>
  <si>
    <t>120 Ashford St</t>
  </si>
  <si>
    <t>Boston University - Warehouse</t>
  </si>
  <si>
    <t>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</si>
</sst>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u/>
      <sz val="14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40.86"/>
    <col customWidth="1" min="3" max="3" width="23.14"/>
    <col customWidth="1" min="4" max="4" width="18.71"/>
    <col customWidth="1" min="5" max="5" width="21.0"/>
    <col customWidth="1" min="6" max="6" width="34.43"/>
    <col customWidth="1" min="7" max="7" width="21.86"/>
    <col customWidth="1" min="8" max="8" width="12.29"/>
    <col customWidth="1" min="9" max="9" width="22.14"/>
    <col customWidth="1" min="10" max="10" width="8.71"/>
    <col customWidth="1" min="11" max="11" width="12.0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/>
      <c r="B2" s="2" t="s">
        <v>11</v>
      </c>
      <c r="C2" s="2" t="s">
        <v>12</v>
      </c>
      <c r="D2" s="2">
        <f>ROUND( 42.351385,2)</f>
        <v>42.35</v>
      </c>
      <c r="E2" s="2">
        <f>ROUND( -71.114997,2)</f>
        <v>-71.11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>
      <c r="A3" s="2"/>
      <c r="B3" s="2" t="s">
        <v>19</v>
      </c>
      <c r="C3" s="2" t="s">
        <v>12</v>
      </c>
      <c r="D3" s="2">
        <f>ROUND( 42.350435,2)</f>
        <v>42.35</v>
      </c>
      <c r="E3" s="2">
        <f>ROUND( -71.096992,2)</f>
        <v>-71.1</v>
      </c>
      <c r="F3" s="2" t="s">
        <v>20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</row>
    <row r="4">
      <c r="A4" s="2"/>
      <c r="B4" s="2" t="s">
        <v>21</v>
      </c>
      <c r="C4" s="2" t="s">
        <v>12</v>
      </c>
      <c r="D4" s="2">
        <f>ROUND( 42.352195,2)</f>
        <v>42.35</v>
      </c>
      <c r="E4" s="2">
        <f>ROUND( -71.117697,2)</f>
        <v>-71.12</v>
      </c>
      <c r="F4" s="2" t="s">
        <v>22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</row>
    <row r="5">
      <c r="A5" s="2"/>
      <c r="B5" s="2" t="s">
        <v>23</v>
      </c>
      <c r="C5" s="2" t="s">
        <v>12</v>
      </c>
      <c r="D5" s="2">
        <f>ROUND( 42.347585,2)</f>
        <v>42.35</v>
      </c>
      <c r="E5" s="2">
        <f>ROUND( -71.104234,2)</f>
        <v>-71.1</v>
      </c>
      <c r="F5" s="2" t="s">
        <v>24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</row>
    <row r="6">
      <c r="A6" s="2"/>
      <c r="B6" s="2" t="s">
        <v>25</v>
      </c>
      <c r="C6" s="2" t="s">
        <v>12</v>
      </c>
      <c r="D6" s="2">
        <f>ROUND( 42.3524,2)</f>
        <v>42.35</v>
      </c>
      <c r="E6" s="2">
        <f>ROUND( -71.115932,2)</f>
        <v>-71.12</v>
      </c>
      <c r="F6" s="2" t="s">
        <v>26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</row>
    <row r="7">
      <c r="A7" s="2"/>
      <c r="B7" s="2" t="s">
        <v>27</v>
      </c>
      <c r="C7" s="2" t="s">
        <v>12</v>
      </c>
      <c r="D7" s="2">
        <f>ROUND( 42.349176,2)</f>
        <v>42.35</v>
      </c>
      <c r="E7" s="2">
        <f>ROUND( -71.106117,2)</f>
        <v>-71.11</v>
      </c>
      <c r="F7" s="2" t="s">
        <v>28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</row>
    <row r="8">
      <c r="A8" s="2"/>
      <c r="B8" s="2" t="s">
        <v>29</v>
      </c>
      <c r="C8" s="2" t="s">
        <v>12</v>
      </c>
      <c r="D8" s="2">
        <f>ROUND( 42.348463,2)</f>
        <v>42.35</v>
      </c>
      <c r="E8" s="2">
        <f>ROUND( -71.101858,2)</f>
        <v>-71.1</v>
      </c>
      <c r="F8" s="2" t="s">
        <v>30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</row>
    <row r="9">
      <c r="A9" s="2"/>
      <c r="B9" s="2" t="s">
        <v>31</v>
      </c>
      <c r="C9" s="2" t="s">
        <v>12</v>
      </c>
      <c r="D9" s="2">
        <f>ROUND( 42.349776,2)</f>
        <v>42.35</v>
      </c>
      <c r="E9" s="2">
        <f>ROUND( -71.097921,2)</f>
        <v>-71.1</v>
      </c>
      <c r="F9" s="2" t="s">
        <v>32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</row>
    <row r="10">
      <c r="A10" s="2"/>
      <c r="B10" s="2" t="s">
        <v>33</v>
      </c>
      <c r="C10" s="2" t="s">
        <v>12</v>
      </c>
      <c r="D10" s="2">
        <f>ROUND( 42.352626,2)</f>
        <v>42.35</v>
      </c>
      <c r="E10" s="2">
        <f>ROUND( -71.120287,2)</f>
        <v>-71.12</v>
      </c>
      <c r="F10" s="2" t="s">
        <v>34</v>
      </c>
      <c r="G10" s="2" t="s">
        <v>35</v>
      </c>
      <c r="H10" s="2" t="s">
        <v>15</v>
      </c>
      <c r="I10" s="2" t="s">
        <v>16</v>
      </c>
      <c r="J10" s="2" t="s">
        <v>17</v>
      </c>
      <c r="K10" s="2" t="s">
        <v>18</v>
      </c>
    </row>
    <row r="11">
      <c r="A11" s="2"/>
      <c r="B11" s="2" t="s">
        <v>36</v>
      </c>
      <c r="C11" s="2" t="s">
        <v>12</v>
      </c>
      <c r="D11" s="2">
        <f>ROUND( 42.349726,2)</f>
        <v>42.35</v>
      </c>
      <c r="E11" s="2">
        <f>ROUND( -71.094434,2)</f>
        <v>-71.09</v>
      </c>
      <c r="F11" s="2" t="s">
        <v>37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>
      <c r="A12" s="2"/>
      <c r="B12" s="2" t="s">
        <v>38</v>
      </c>
      <c r="C12" s="2" t="s">
        <v>12</v>
      </c>
      <c r="D12" s="2">
        <f>ROUND( 42.353198,2)</f>
        <v>42.35</v>
      </c>
      <c r="E12" s="2">
        <f>ROUND( -71.117717,2)</f>
        <v>-71.12</v>
      </c>
      <c r="F12" s="2" t="s">
        <v>39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18</v>
      </c>
    </row>
    <row r="13">
      <c r="A13" s="2"/>
      <c r="B13" s="2" t="s">
        <v>40</v>
      </c>
      <c r="C13" s="2" t="s">
        <v>12</v>
      </c>
      <c r="D13" s="2">
        <f>ROUND( 42.348712,2)</f>
        <v>42.35</v>
      </c>
      <c r="E13" s="2">
        <f>ROUND( -71.099706,2)</f>
        <v>-71.1</v>
      </c>
      <c r="F13" s="2" t="s">
        <v>41</v>
      </c>
      <c r="G13" s="2" t="s">
        <v>14</v>
      </c>
      <c r="H13" s="2" t="s">
        <v>15</v>
      </c>
      <c r="I13" s="2" t="s">
        <v>16</v>
      </c>
      <c r="J13" s="2" t="s">
        <v>17</v>
      </c>
      <c r="K13" s="2" t="s">
        <v>18</v>
      </c>
    </row>
    <row r="14">
      <c r="A14" s="2"/>
      <c r="B14" s="2" t="s">
        <v>42</v>
      </c>
      <c r="C14" s="2" t="s">
        <v>12</v>
      </c>
      <c r="D14" s="2">
        <f>ROUND( 42.349632,2)</f>
        <v>42.35</v>
      </c>
      <c r="E14" s="2">
        <f>ROUND( -71.099685,2)</f>
        <v>-71.1</v>
      </c>
      <c r="F14" s="2" t="s">
        <v>43</v>
      </c>
      <c r="G14" s="2" t="s">
        <v>14</v>
      </c>
      <c r="H14" s="2" t="s">
        <v>15</v>
      </c>
      <c r="I14" s="2" t="s">
        <v>16</v>
      </c>
      <c r="J14" s="2" t="s">
        <v>17</v>
      </c>
      <c r="K14" s="2" t="s">
        <v>18</v>
      </c>
    </row>
    <row r="15">
      <c r="A15" s="2"/>
      <c r="B15" s="2" t="s">
        <v>44</v>
      </c>
      <c r="C15" s="2" t="s">
        <v>12</v>
      </c>
      <c r="D15" s="2">
        <f>ROUND( 42.349341,2)</f>
        <v>42.35</v>
      </c>
      <c r="E15" s="2">
        <f>ROUND( -71.103982,2)</f>
        <v>-71.1</v>
      </c>
      <c r="F15" s="2" t="s">
        <v>45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18</v>
      </c>
    </row>
    <row r="16">
      <c r="A16" s="2"/>
      <c r="B16" s="2" t="s">
        <v>46</v>
      </c>
      <c r="C16" s="2" t="s">
        <v>12</v>
      </c>
      <c r="D16" s="2">
        <f>ROUND( 42.349726,2)</f>
        <v>42.35</v>
      </c>
      <c r="E16" s="2">
        <f>ROUND( -71.106905,2)</f>
        <v>-71.11</v>
      </c>
      <c r="F16" s="2" t="s">
        <v>47</v>
      </c>
      <c r="G16" s="2" t="s">
        <v>14</v>
      </c>
      <c r="H16" s="2" t="s">
        <v>48</v>
      </c>
      <c r="I16" s="2" t="s">
        <v>49</v>
      </c>
      <c r="J16" s="2" t="s">
        <v>17</v>
      </c>
      <c r="K16" s="2" t="s">
        <v>18</v>
      </c>
    </row>
    <row r="17">
      <c r="A17" s="2"/>
      <c r="B17" s="2" t="s">
        <v>50</v>
      </c>
      <c r="C17" s="2" t="s">
        <v>12</v>
      </c>
      <c r="D17" s="2">
        <f>ROUND( 42.351035,2)</f>
        <v>42.35</v>
      </c>
      <c r="E17" s="2">
        <f>ROUND( -71.107155,2)</f>
        <v>-71.11</v>
      </c>
      <c r="F17" s="2" t="s">
        <v>51</v>
      </c>
      <c r="G17" s="2" t="s">
        <v>14</v>
      </c>
      <c r="H17" s="2" t="s">
        <v>15</v>
      </c>
      <c r="I17" s="2" t="s">
        <v>16</v>
      </c>
      <c r="J17" s="2" t="s">
        <v>17</v>
      </c>
      <c r="K17" s="2" t="s">
        <v>18</v>
      </c>
    </row>
    <row r="18">
      <c r="A18" s="2"/>
      <c r="B18" s="2" t="s">
        <v>52</v>
      </c>
      <c r="C18" s="2" t="s">
        <v>12</v>
      </c>
      <c r="D18" s="2">
        <f>ROUND( 42.35086,2)</f>
        <v>42.35</v>
      </c>
      <c r="E18" s="2">
        <f>ROUND( -71.108979,2)</f>
        <v>-71.11</v>
      </c>
      <c r="F18" s="2" t="s">
        <v>53</v>
      </c>
      <c r="G18" s="2" t="s">
        <v>14</v>
      </c>
      <c r="H18" s="2" t="s">
        <v>15</v>
      </c>
      <c r="I18" s="2" t="s">
        <v>16</v>
      </c>
      <c r="J18" s="2" t="s">
        <v>17</v>
      </c>
      <c r="K18" s="2" t="s">
        <v>18</v>
      </c>
    </row>
    <row r="19">
      <c r="A19" s="2"/>
      <c r="B19" s="2" t="s">
        <v>54</v>
      </c>
      <c r="C19" s="2" t="s">
        <v>12</v>
      </c>
      <c r="D19" s="2">
        <f>ROUND( 42.350004,2)</f>
        <v>42.35</v>
      </c>
      <c r="E19" s="2">
        <f>ROUND( -71.111687,2)</f>
        <v>-71.11</v>
      </c>
      <c r="F19" s="2" t="s">
        <v>55</v>
      </c>
      <c r="G19" s="2" t="s">
        <v>14</v>
      </c>
      <c r="H19" s="2" t="s">
        <v>48</v>
      </c>
      <c r="I19" s="2" t="s">
        <v>49</v>
      </c>
      <c r="J19" s="2" t="s">
        <v>17</v>
      </c>
      <c r="K19" s="2" t="s">
        <v>18</v>
      </c>
    </row>
    <row r="20">
      <c r="A20" s="2"/>
      <c r="B20" s="2" t="s">
        <v>56</v>
      </c>
      <c r="C20" s="2" t="s">
        <v>12</v>
      </c>
      <c r="D20" s="2">
        <f>ROUND( 42.349985,2)</f>
        <v>42.35</v>
      </c>
      <c r="E20" s="2">
        <f>ROUND( -71.0998,2)</f>
        <v>-71.1</v>
      </c>
      <c r="F20" s="2" t="s">
        <v>57</v>
      </c>
      <c r="G20" s="2" t="s">
        <v>58</v>
      </c>
      <c r="H20" s="2" t="s">
        <v>15</v>
      </c>
      <c r="I20" s="2" t="s">
        <v>16</v>
      </c>
      <c r="J20" s="2" t="s">
        <v>17</v>
      </c>
      <c r="K20" s="2" t="s">
        <v>18</v>
      </c>
    </row>
    <row r="21" ht="15.75" customHeight="1">
      <c r="A21" s="2"/>
      <c r="B21" s="2" t="s">
        <v>59</v>
      </c>
      <c r="C21" s="2" t="s">
        <v>12</v>
      </c>
      <c r="D21" s="2">
        <f>ROUND( 42.350164,2)</f>
        <v>42.35</v>
      </c>
      <c r="E21" s="2">
        <f>ROUND( -71.104562,2)</f>
        <v>-71.1</v>
      </c>
      <c r="F21" s="2" t="s">
        <v>60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</row>
    <row r="22" ht="15.75" customHeight="1">
      <c r="A22" s="2"/>
      <c r="B22" s="2" t="s">
        <v>61</v>
      </c>
      <c r="C22" s="2" t="s">
        <v>12</v>
      </c>
      <c r="D22" s="2">
        <f>ROUND( 42.34201,2)</f>
        <v>42.34</v>
      </c>
      <c r="E22" s="2">
        <f>ROUND( -71.105989,2)</f>
        <v>-71.11</v>
      </c>
      <c r="F22" s="2" t="s">
        <v>62</v>
      </c>
      <c r="G22" s="2" t="s">
        <v>14</v>
      </c>
      <c r="H22" s="2" t="s">
        <v>15</v>
      </c>
      <c r="I22" s="2" t="s">
        <v>16</v>
      </c>
      <c r="J22" s="2" t="s">
        <v>17</v>
      </c>
      <c r="K22" s="2" t="s">
        <v>18</v>
      </c>
    </row>
    <row r="23" ht="15.75" customHeight="1">
      <c r="A23" s="2"/>
      <c r="B23" s="2" t="s">
        <v>63</v>
      </c>
      <c r="C23" s="2" t="s">
        <v>12</v>
      </c>
      <c r="D23" s="2">
        <f>ROUND( 42.316769,2)</f>
        <v>42.32</v>
      </c>
      <c r="E23" s="2">
        <f>ROUND( -71.064671,2)</f>
        <v>-71.06</v>
      </c>
      <c r="F23" s="2" t="s">
        <v>64</v>
      </c>
      <c r="G23" s="2" t="s">
        <v>14</v>
      </c>
      <c r="H23" s="2" t="s">
        <v>15</v>
      </c>
      <c r="I23" s="2" t="s">
        <v>65</v>
      </c>
      <c r="J23" s="2" t="s">
        <v>17</v>
      </c>
      <c r="K23" s="2" t="s">
        <v>18</v>
      </c>
    </row>
    <row r="24" ht="15.75" customHeight="1">
      <c r="A24" s="2"/>
      <c r="B24" s="2" t="s">
        <v>66</v>
      </c>
      <c r="C24" s="2" t="s">
        <v>12</v>
      </c>
      <c r="D24" s="2">
        <f>ROUND( 42.332295,2)</f>
        <v>42.33</v>
      </c>
      <c r="E24" s="2">
        <f>ROUND( -71.075544,2)</f>
        <v>-71.08</v>
      </c>
      <c r="F24" s="2" t="s">
        <v>67</v>
      </c>
      <c r="G24" s="2" t="s">
        <v>14</v>
      </c>
      <c r="H24" s="2" t="s">
        <v>15</v>
      </c>
      <c r="I24" s="2" t="s">
        <v>68</v>
      </c>
      <c r="J24" s="2" t="s">
        <v>17</v>
      </c>
      <c r="K24" s="2" t="s">
        <v>18</v>
      </c>
    </row>
    <row r="25" ht="15.75" customHeight="1">
      <c r="A25" s="2"/>
      <c r="B25" s="2" t="s">
        <v>69</v>
      </c>
      <c r="C25" s="2" t="s">
        <v>12</v>
      </c>
      <c r="D25" s="2">
        <f>ROUND( 42.335564,2)</f>
        <v>42.34</v>
      </c>
      <c r="E25" s="2">
        <f>ROUND( -71.070112,2)</f>
        <v>-71.07</v>
      </c>
      <c r="F25" s="2" t="s">
        <v>70</v>
      </c>
      <c r="G25" s="2" t="s">
        <v>14</v>
      </c>
      <c r="H25" s="2" t="s">
        <v>15</v>
      </c>
      <c r="I25" s="2" t="s">
        <v>71</v>
      </c>
      <c r="J25" s="2" t="s">
        <v>17</v>
      </c>
      <c r="K25" s="2" t="s">
        <v>18</v>
      </c>
    </row>
    <row r="26" ht="15.75" customHeight="1">
      <c r="A26" s="2"/>
      <c r="B26" s="2" t="s">
        <v>72</v>
      </c>
      <c r="C26" s="2" t="s">
        <v>12</v>
      </c>
      <c r="D26" s="2">
        <f>ROUND( 42.354206,2)</f>
        <v>42.35</v>
      </c>
      <c r="E26" s="2">
        <f>ROUND( -71.122617,2)</f>
        <v>-71.12</v>
      </c>
      <c r="F26" s="2" t="s">
        <v>73</v>
      </c>
      <c r="G26" s="2" t="s">
        <v>14</v>
      </c>
      <c r="H26" s="2" t="s">
        <v>15</v>
      </c>
      <c r="I26" s="2" t="s">
        <v>16</v>
      </c>
      <c r="J26" s="2" t="s">
        <v>17</v>
      </c>
      <c r="K26" s="2" t="s">
        <v>18</v>
      </c>
    </row>
    <row r="27" ht="15.75" customHeight="1">
      <c r="A27" s="2"/>
      <c r="B27" s="2" t="s">
        <v>74</v>
      </c>
      <c r="C27" s="2" t="s">
        <v>75</v>
      </c>
      <c r="D27" s="2"/>
      <c r="E27" s="2"/>
      <c r="F27" s="2"/>
      <c r="G27" s="2"/>
      <c r="H27" s="2"/>
      <c r="I27" s="2"/>
      <c r="J27" s="2"/>
      <c r="K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