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xr:revisionPtr revIDLastSave="0" documentId="13_ncr:1_{65780803-4D3A-426B-B453-3F9CDEE4C4A1}" xr6:coauthVersionLast="47" xr6:coauthVersionMax="47" xr10:uidLastSave="{00000000-0000-0000-0000-000000000000}"/>
  <bookViews>
    <workbookView xWindow="-108" yWindow="-108" windowWidth="23256" windowHeight="12576" activeTab="1" xr2:uid="{00000000-000D-0000-FFFF-FFFF00000000}"/>
  </bookViews>
  <sheets>
    <sheet name="Information" sheetId="1" r:id="rId1"/>
    <sheet name="Data" sheetId="2" r:id="rId2"/>
  </sheets>
  <definedNames>
    <definedName name="_xlnm.Print_Titles" localSheetId="1">Data!$A:$A,Data!$1:$1</definedName>
  </definedNames>
  <calcPr calcId="191029"/>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2" i="2"/>
  <c r="Q3" i="2"/>
  <c r="Q4" i="2"/>
  <c r="Q5" i="2"/>
  <c r="Q6" i="2"/>
  <c r="Q7" i="2"/>
  <c r="Q8" i="2"/>
  <c r="Q9" i="2"/>
  <c r="Q10" i="2"/>
  <c r="Q11" i="2"/>
  <c r="Q12" i="2"/>
  <c r="Q13" i="2"/>
  <c r="Q14" i="2"/>
  <c r="Q15" i="2"/>
  <c r="Q16" i="2"/>
  <c r="Q17" i="2"/>
  <c r="Q2" i="2"/>
  <c r="O3" i="2"/>
  <c r="O4" i="2"/>
  <c r="O5" i="2"/>
  <c r="O6" i="2"/>
  <c r="O7" i="2"/>
  <c r="O8" i="2"/>
  <c r="O9" i="2"/>
  <c r="O10" i="2"/>
  <c r="O11" i="2"/>
  <c r="O12" i="2"/>
  <c r="O13" i="2"/>
  <c r="O14" i="2"/>
  <c r="O15" i="2"/>
  <c r="O16" i="2"/>
  <c r="O17" i="2"/>
  <c r="O2" i="2"/>
  <c r="M3" i="2"/>
  <c r="M4" i="2"/>
  <c r="M5" i="2"/>
  <c r="M6" i="2"/>
  <c r="M7" i="2"/>
  <c r="M8" i="2"/>
  <c r="M9" i="2"/>
  <c r="M10" i="2"/>
  <c r="M11" i="2"/>
  <c r="M12" i="2"/>
  <c r="M13" i="2"/>
  <c r="M14" i="2"/>
  <c r="M15" i="2"/>
  <c r="M16" i="2"/>
  <c r="M17" i="2"/>
  <c r="M2" i="2"/>
  <c r="I3" i="2"/>
  <c r="I4" i="2"/>
  <c r="I5" i="2"/>
  <c r="I6" i="2"/>
  <c r="I7" i="2"/>
  <c r="I8" i="2"/>
  <c r="I9" i="2"/>
  <c r="I10" i="2"/>
  <c r="I11" i="2"/>
  <c r="I12" i="2"/>
  <c r="I13" i="2"/>
  <c r="I14" i="2"/>
  <c r="I15" i="2"/>
  <c r="I16" i="2"/>
  <c r="I17" i="2"/>
  <c r="I2" i="2"/>
  <c r="G3" i="2"/>
  <c r="G4" i="2"/>
  <c r="G5" i="2"/>
  <c r="G6" i="2"/>
  <c r="G7" i="2"/>
  <c r="G8" i="2"/>
  <c r="G9" i="2"/>
  <c r="G10" i="2"/>
  <c r="G11" i="2"/>
  <c r="G12" i="2"/>
  <c r="G13" i="2"/>
  <c r="G14" i="2"/>
  <c r="G15" i="2"/>
  <c r="G16" i="2"/>
  <c r="G17" i="2"/>
  <c r="G2" i="2"/>
  <c r="C3" i="2"/>
  <c r="C4" i="2"/>
  <c r="C5" i="2"/>
  <c r="C6" i="2"/>
  <c r="C7" i="2"/>
  <c r="C8" i="2"/>
  <c r="C9" i="2"/>
  <c r="C10" i="2"/>
  <c r="C11" i="2"/>
  <c r="C12" i="2"/>
  <c r="C13" i="2"/>
  <c r="C14" i="2"/>
  <c r="C15" i="2"/>
  <c r="C16" i="2"/>
  <c r="C17" i="2"/>
  <c r="C2" i="2"/>
  <c r="E3" i="2"/>
  <c r="E4" i="2"/>
  <c r="E5" i="2"/>
  <c r="E6" i="2"/>
  <c r="E7" i="2"/>
  <c r="E8" i="2"/>
  <c r="E9" i="2"/>
  <c r="E10" i="2"/>
  <c r="E11" i="2"/>
  <c r="E12" i="2"/>
  <c r="E13" i="2"/>
  <c r="E14" i="2"/>
  <c r="E15" i="2"/>
  <c r="E16" i="2"/>
  <c r="E17" i="2"/>
  <c r="E2" i="2"/>
</calcChain>
</file>

<file path=xl/sharedStrings.xml><?xml version="1.0" encoding="utf-8"?>
<sst xmlns="http://schemas.openxmlformats.org/spreadsheetml/2006/main" count="96" uniqueCount="80">
  <si>
    <t>HOUSEHOLD INCOME IN THE PAST 12 MONTHS (IN 2021 INFLATION-ADJUSTED DOLLARS) (WHITE ALONE HOUSEHOLDER)</t>
  </si>
  <si>
    <t>Note: The table shown may have been modified by user selections. Some information may be missing.</t>
  </si>
  <si>
    <t>DATA NOTES</t>
  </si>
  <si>
    <t/>
  </si>
  <si>
    <t>TABLE ID:</t>
  </si>
  <si>
    <t>B19001A</t>
  </si>
  <si>
    <t>SURVEY/PROGRAM:</t>
  </si>
  <si>
    <t>American Community Survey</t>
  </si>
  <si>
    <t>VINTAGE:</t>
  </si>
  <si>
    <t>2021</t>
  </si>
  <si>
    <t>DATASET:</t>
  </si>
  <si>
    <t>ACSDT1Y2021</t>
  </si>
  <si>
    <t>PRODUCT:</t>
  </si>
  <si>
    <t>ACS 1-Year Estimates Detailed Tables</t>
  </si>
  <si>
    <t>UNIVERSE:</t>
  </si>
  <si>
    <t>Households with a householder who is White alone</t>
  </si>
  <si>
    <t>FTP URL:</t>
  </si>
  <si>
    <t>None</t>
  </si>
  <si>
    <t>API URL:</t>
  </si>
  <si>
    <t>https://api.census.gov/data/2021/acs/acs1</t>
  </si>
  <si>
    <t>USER SELECTIONS</t>
  </si>
  <si>
    <t>GEOS</t>
  </si>
  <si>
    <t>Boston-Cambridge-Newton, MA-NH Metro Area</t>
  </si>
  <si>
    <t>TOPICS</t>
  </si>
  <si>
    <t>Income (Households, Families, Individuals)</t>
  </si>
  <si>
    <t>EXCLUDED COLUMNS</t>
  </si>
  <si>
    <t>APPLIED FILTERS</t>
  </si>
  <si>
    <t>APPLIED SORTS</t>
  </si>
  <si>
    <t>PIVOT &amp; GROUPING</t>
  </si>
  <si>
    <t>PIVOT COLUMNS</t>
  </si>
  <si>
    <t>PIVOT MODE</t>
  </si>
  <si>
    <t>Off</t>
  </si>
  <si>
    <t>ROW GROUPS</t>
  </si>
  <si>
    <t>VALUE COLUMNS</t>
  </si>
  <si>
    <t>WEB ADDRESS</t>
  </si>
  <si>
    <t>https://data.census.gov/table?t=Income+(Households,+Families,+Individuals)&amp;g=310XX00US14460&amp;tid=ACSDT1Y2021.B19001A</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</si>
  <si>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</si>
  <si>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</si>
  <si>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</si>
  <si>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</si>
  <si>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</si>
  <si>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Hispanic origin and race codes were updated in 2020. For more information on the Hispanic origin and race code changes, please visit the American Community Survey Technical Documentation website.</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</si>
  <si>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</si>
  <si>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</si>
  <si>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</si>
  <si>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</si>
  <si>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Total:</t>
  </si>
  <si>
    <t>$10,000 to $14,999</t>
  </si>
  <si>
    <t>$15,000 to $19,999</t>
  </si>
  <si>
    <t>$20,000 to $24,999</t>
  </si>
  <si>
    <t>$25,000 to $29,999</t>
  </si>
  <si>
    <t>$30,000 to $34,999</t>
  </si>
  <si>
    <t>$35,000 to $39,999</t>
  </si>
  <si>
    <t>$40,000 to $44,999</t>
  </si>
  <si>
    <t>$45,000 to $49,999</t>
  </si>
  <si>
    <t>$50,000 to $59,999</t>
  </si>
  <si>
    <t>$60,000 to $74,999</t>
  </si>
  <si>
    <t>$75,000 to $99,999</t>
  </si>
  <si>
    <t>$100,000 to $124,999</t>
  </si>
  <si>
    <t>$125,000 to $149,999</t>
  </si>
  <si>
    <t>$150,000 to $199,999</t>
  </si>
  <si>
    <t>&lt; $10,000</t>
  </si>
  <si>
    <t>&gt; $200,000</t>
  </si>
  <si>
    <t>White People</t>
  </si>
  <si>
    <t>Black/African</t>
  </si>
  <si>
    <t>American Indian and Alaska</t>
  </si>
  <si>
    <t>Asian</t>
  </si>
  <si>
    <t>Income Range</t>
  </si>
  <si>
    <t>Native Hawaiian</t>
  </si>
  <si>
    <t>Other Race</t>
  </si>
  <si>
    <t>Hispanic/Latino</t>
  </si>
  <si>
    <t>Two or More Race</t>
  </si>
  <si>
    <t>% White People</t>
  </si>
  <si>
    <t>% American Indian and Alaska</t>
  </si>
  <si>
    <t>% Asian</t>
  </si>
  <si>
    <t>% Hawaiian</t>
  </si>
  <si>
    <t>% Black/African</t>
  </si>
  <si>
    <t>% Hispanic/Latino</t>
  </si>
  <si>
    <t>% Other Races</t>
  </si>
  <si>
    <t>% Two or More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</si>
</sst>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2" fillId="0" borderId="3" xfId="0" applyFont="1" applyBorder="1" applyAlignment="1">
      <alignment horizontal="left" vertical="center" wrapText="1" indent="1"/>
    </xf>
    <xf numFmtId="3" fontId="0" fillId="0" borderId="0" xfId="0" applyNumberFormat="1" applyAlignment="1">
      <alignment wrapText="1"/>
    </xf>
    <xf numFmtId="3" fontId="0" fillId="0" borderId="0" xfId="0" applyNumberFormat="1"/>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3"/>
  <sheetViews>
    <sheetView workbookViewId="0"/>
  </sheetViews>
  <sheetFormatPr defaultRowHeight="14.4" x14ac:dyDescent="0.3"/>
  <cols>
    <col min="1" max="1" width="25" style="1" customWidth="1"/>
    <col min="2" max="2" width="80" style="1" customWidth="1"/>
    <col min="3" max="3" width="20" customWidth="1"/>
  </cols>
  <sheetData>
    <row r="1" spans="1:3" ht="48" customHeight="1" x14ac:dyDescent="0.3">
      <c r="A1" s="10" t="s">
        <v>0</v>
      </c>
      <c r="B1" s="10"/>
      <c r="C1" s="2"/>
    </row>
    <row r="2" spans="1:3" x14ac:dyDescent="0.3">
      <c r="A2" s="11"/>
      <c r="B2" s="11"/>
      <c r="C2" s="11"/>
    </row>
    <row r="3" spans="1:3" x14ac:dyDescent="0.3">
      <c r="A3" s="12" t="s">
        <v>1</v>
      </c>
      <c r="B3" s="12"/>
      <c r="C3" s="12"/>
    </row>
    <row r="4" spans="1:3" x14ac:dyDescent="0.3">
      <c r="A4" s="11"/>
      <c r="B4" s="11"/>
      <c r="C4" s="11"/>
    </row>
    <row r="5" spans="1:3" ht="12.75" customHeight="1" x14ac:dyDescent="0.3">
      <c r="A5" s="3" t="s">
        <v>2</v>
      </c>
      <c r="B5" s="11" t="s">
        <v>3</v>
      </c>
      <c r="C5" s="11"/>
    </row>
    <row r="6" spans="1:3" ht="12.75" customHeight="1" x14ac:dyDescent="0.3">
      <c r="A6" s="1" t="s">
        <v>4</v>
      </c>
      <c r="B6" s="11" t="s">
        <v>5</v>
      </c>
      <c r="C6" s="11"/>
    </row>
    <row r="7" spans="1:3" ht="12.75" customHeight="1" x14ac:dyDescent="0.3">
      <c r="A7" s="1" t="s">
        <v>6</v>
      </c>
      <c r="B7" s="11" t="s">
        <v>7</v>
      </c>
      <c r="C7" s="11"/>
    </row>
    <row r="8" spans="1:3" ht="12.75" customHeight="1" x14ac:dyDescent="0.3">
      <c r="A8" s="1" t="s">
        <v>8</v>
      </c>
      <c r="B8" s="11" t="s">
        <v>9</v>
      </c>
      <c r="C8" s="11"/>
    </row>
    <row r="9" spans="1:3" ht="12.75" customHeight="1" x14ac:dyDescent="0.3">
      <c r="A9" s="1" t="s">
        <v>10</v>
      </c>
      <c r="B9" s="11" t="s">
        <v>11</v>
      </c>
      <c r="C9" s="11"/>
    </row>
    <row r="10" spans="1:3" ht="12.75" customHeight="1" x14ac:dyDescent="0.3">
      <c r="A10" s="1" t="s">
        <v>12</v>
      </c>
      <c r="B10" s="11" t="s">
        <v>13</v>
      </c>
      <c r="C10" s="11"/>
    </row>
    <row r="11" spans="1:3" ht="12.75" customHeight="1" x14ac:dyDescent="0.3">
      <c r="A11" s="1" t="s">
        <v>14</v>
      </c>
      <c r="B11" s="11" t="s">
        <v>15</v>
      </c>
      <c r="C11" s="11"/>
    </row>
    <row r="12" spans="1:3" ht="12.75" customHeight="1" x14ac:dyDescent="0.3">
      <c r="A12" s="1" t="s">
        <v>16</v>
      </c>
      <c r="B12" s="11" t="s">
        <v>17</v>
      </c>
      <c r="C12" s="11"/>
    </row>
    <row r="13" spans="1:3" ht="12.75" customHeight="1" x14ac:dyDescent="0.3">
      <c r="A13" s="1" t="s">
        <v>18</v>
      </c>
      <c r="B13" s="11" t="s">
        <v>19</v>
      </c>
      <c r="C13" s="11"/>
    </row>
    <row r="14" spans="1:3" x14ac:dyDescent="0.3">
      <c r="A14" s="11"/>
      <c r="B14" s="11"/>
      <c r="C14" s="11"/>
    </row>
    <row r="15" spans="1:3" ht="12.75" customHeight="1" x14ac:dyDescent="0.3">
      <c r="A15" s="3" t="s">
        <v>20</v>
      </c>
      <c r="B15" s="11" t="s">
        <v>3</v>
      </c>
      <c r="C15" s="11"/>
    </row>
    <row r="16" spans="1:3" ht="12.75" customHeight="1" x14ac:dyDescent="0.3">
      <c r="A16" s="1" t="s">
        <v>21</v>
      </c>
      <c r="B16" s="11" t="s">
        <v>22</v>
      </c>
      <c r="C16" s="11"/>
    </row>
    <row r="17" spans="1:3" ht="12.75" customHeight="1" x14ac:dyDescent="0.3">
      <c r="A17" s="1" t="s">
        <v>23</v>
      </c>
      <c r="B17" s="11" t="s">
        <v>24</v>
      </c>
      <c r="C17" s="11"/>
    </row>
    <row r="18" spans="1:3" x14ac:dyDescent="0.3">
      <c r="A18" s="11"/>
      <c r="B18" s="11"/>
      <c r="C18" s="11"/>
    </row>
    <row r="19" spans="1:3" ht="12.75" customHeight="1" x14ac:dyDescent="0.3">
      <c r="A19" s="3" t="s">
        <v>25</v>
      </c>
      <c r="B19" s="11" t="s">
        <v>17</v>
      </c>
      <c r="C19" s="11"/>
    </row>
    <row r="20" spans="1:3" x14ac:dyDescent="0.3">
      <c r="A20" s="11"/>
      <c r="B20" s="11"/>
      <c r="C20" s="11"/>
    </row>
    <row r="21" spans="1:3" ht="12.75" customHeight="1" x14ac:dyDescent="0.3">
      <c r="A21" s="3" t="s">
        <v>26</v>
      </c>
      <c r="B21" s="11" t="s">
        <v>17</v>
      </c>
      <c r="C21" s="11"/>
    </row>
    <row r="22" spans="1:3" x14ac:dyDescent="0.3">
      <c r="A22" s="11"/>
      <c r="B22" s="11"/>
      <c r="C22" s="11"/>
    </row>
    <row r="23" spans="1:3" ht="12.75" customHeight="1" x14ac:dyDescent="0.3">
      <c r="A23" s="3" t="s">
        <v>27</v>
      </c>
      <c r="B23" s="11" t="s">
        <v>17</v>
      </c>
      <c r="C23" s="11"/>
    </row>
    <row r="24" spans="1:3" x14ac:dyDescent="0.3">
      <c r="A24" s="11"/>
      <c r="B24" s="11"/>
      <c r="C24" s="11"/>
    </row>
    <row r="25" spans="1:3" ht="12.75" customHeight="1" x14ac:dyDescent="0.3">
      <c r="A25" s="3" t="s">
        <v>28</v>
      </c>
      <c r="B25" s="11" t="s">
        <v>3</v>
      </c>
      <c r="C25" s="11"/>
    </row>
    <row r="26" spans="1:3" ht="12.75" customHeight="1" x14ac:dyDescent="0.3">
      <c r="A26" s="1" t="s">
        <v>29</v>
      </c>
      <c r="B26" s="11" t="s">
        <v>17</v>
      </c>
      <c r="C26" s="11"/>
    </row>
    <row r="27" spans="1:3" ht="12.75" customHeight="1" x14ac:dyDescent="0.3">
      <c r="A27" s="1" t="s">
        <v>30</v>
      </c>
      <c r="B27" s="11" t="s">
        <v>31</v>
      </c>
      <c r="C27" s="11"/>
    </row>
    <row r="28" spans="1:3" ht="12.75" customHeight="1" x14ac:dyDescent="0.3">
      <c r="A28" s="1" t="s">
        <v>32</v>
      </c>
      <c r="B28" s="11" t="s">
        <v>17</v>
      </c>
      <c r="C28" s="11"/>
    </row>
    <row r="29" spans="1:3" ht="12.75" customHeight="1" x14ac:dyDescent="0.3">
      <c r="A29" s="1" t="s">
        <v>33</v>
      </c>
      <c r="B29" s="11" t="s">
        <v>17</v>
      </c>
      <c r="C29" s="11"/>
    </row>
    <row r="30" spans="1:3" x14ac:dyDescent="0.3">
      <c r="A30" s="11"/>
      <c r="B30" s="11"/>
      <c r="C30" s="11"/>
    </row>
    <row r="31" spans="1:3" ht="25.65" customHeight="1" x14ac:dyDescent="0.3">
      <c r="A31" s="3" t="s">
        <v>34</v>
      </c>
      <c r="B31" s="11" t="s">
        <v>35</v>
      </c>
      <c r="C31" s="11"/>
    </row>
    <row r="32" spans="1:3" x14ac:dyDescent="0.3">
      <c r="A32" s="11"/>
      <c r="B32" s="11"/>
      <c r="C32" s="11"/>
    </row>
    <row r="33" spans="1:3" ht="51.15" customHeight="1" x14ac:dyDescent="0.3">
      <c r="A33" s="3" t="s">
        <v>36</v>
      </c>
      <c r="B33" s="11" t="s">
        <v>37</v>
      </c>
      <c r="C33" s="11"/>
    </row>
    <row r="34" spans="1:3" ht="89.55" customHeight="1" x14ac:dyDescent="0.3">
      <c r="A34" s="1" t="s">
        <v>3</v>
      </c>
      <c r="B34" s="11" t="s">
        <v>38</v>
      </c>
      <c r="C34" s="11"/>
    </row>
    <row r="35" spans="1:3" ht="25.65" customHeight="1" x14ac:dyDescent="0.3">
      <c r="A35" s="1" t="s">
        <v>3</v>
      </c>
      <c r="B35" s="11" t="s">
        <v>39</v>
      </c>
      <c r="C35" s="11"/>
    </row>
    <row r="36" spans="1:3" ht="89.55" customHeight="1" x14ac:dyDescent="0.3">
      <c r="A36" s="1" t="s">
        <v>3</v>
      </c>
      <c r="B36" s="11" t="s">
        <v>40</v>
      </c>
      <c r="C36" s="11"/>
    </row>
    <row r="37" spans="1:3" ht="38.4" customHeight="1" x14ac:dyDescent="0.3">
      <c r="A37" s="1" t="s">
        <v>3</v>
      </c>
      <c r="B37" s="11" t="s">
        <v>41</v>
      </c>
      <c r="C37" s="11"/>
    </row>
    <row r="38" spans="1:3" ht="51.15" customHeight="1" x14ac:dyDescent="0.3">
      <c r="A38" s="1" t="s">
        <v>3</v>
      </c>
      <c r="B38" s="11" t="s">
        <v>42</v>
      </c>
      <c r="C38" s="11"/>
    </row>
    <row r="39" spans="1:3" ht="38.4" customHeight="1" x14ac:dyDescent="0.3">
      <c r="A39" s="1" t="s">
        <v>3</v>
      </c>
      <c r="B39" s="11" t="s">
        <v>43</v>
      </c>
      <c r="C39" s="11"/>
    </row>
    <row r="40" spans="1:3" ht="153.6" customHeight="1" x14ac:dyDescent="0.3">
      <c r="A40" s="1" t="s">
        <v>3</v>
      </c>
      <c r="B40" s="11" t="s">
        <v>44</v>
      </c>
      <c r="C40" s="11"/>
    </row>
    <row r="41" spans="1:3" x14ac:dyDescent="0.3">
      <c r="A41" s="11"/>
      <c r="B41" s="11"/>
      <c r="C41" s="11"/>
    </row>
    <row r="42" spans="1:3" ht="12.75" customHeight="1" x14ac:dyDescent="0.3">
      <c r="A42" s="3" t="s">
        <v>45</v>
      </c>
      <c r="B42" s="11" t="s">
        <v>17</v>
      </c>
      <c r="C42" s="11"/>
    </row>
    <row r="43" spans="1:3" x14ac:dyDescent="0.3">
      <c r="A43" s="11"/>
      <c r="B43" s="11"/>
      <c r="C43" s="11"/>
    </row>
  </sheetData>
  <mergeCells count="43">
    <mergeCell ref="A41:C41"/>
    <mergeCell ref="B42:C42"/>
    <mergeCell ref="A43:C43"/>
    <mergeCell ref="B36:C36"/>
    <mergeCell ref="B37:C37"/>
    <mergeCell ref="B38:C38"/>
    <mergeCell ref="B39:C39"/>
    <mergeCell ref="B40:C40"/>
    <mergeCell ref="B31:C31"/>
    <mergeCell ref="A32:C32"/>
    <mergeCell ref="B33:C33"/>
    <mergeCell ref="B34:C34"/>
    <mergeCell ref="B35:C35"/>
    <mergeCell ref="B26:C26"/>
    <mergeCell ref="B27:C27"/>
    <mergeCell ref="B28:C28"/>
    <mergeCell ref="B29:C29"/>
    <mergeCell ref="A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ACSDT1Y2021.B19001A</oddHeader>
    <oddFooter>&amp;L&amp;Bdata.census.gov&amp;B | Measuring America's People, Places, and Economy &amp;R&amp;P</oddFooter>
    <evenHeader>&amp;LTable: ACSDT1Y2021.B19001A</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tabSelected="1" workbookViewId="0">
      <pane xSplit="1" ySplit="1" topLeftCell="J2" activePane="bottomRight" state="frozen"/>
      <selection pane="topRight"/>
      <selection pane="bottomLeft"/>
      <selection pane="bottomRight" activeCell="Q4" sqref="Q4"/>
    </sheetView>
  </sheetViews>
  <sheetFormatPr defaultRowHeight="14.4" x14ac:dyDescent="0.3"/>
  <cols>
    <col min="1" max="1" width="30" style="4" customWidth="1"/>
    <col min="2" max="2" width="16.5546875" style="4" customWidth="1"/>
    <col min="3" max="3" width="16.109375" customWidth="1"/>
    <col min="4" max="4" width="14" customWidth="1"/>
    <col min="5" max="5" width="16.77734375" customWidth="1"/>
    <col min="6" max="7" width="17.77734375" customWidth="1"/>
    <col min="8" max="9" width="23.21875" customWidth="1"/>
    <col min="10" max="11" width="15.88671875" customWidth="1"/>
    <col min="12" max="12" width="16.5546875" customWidth="1"/>
    <col min="13" max="13" width="18.6640625" customWidth="1"/>
    <col min="14" max="15" width="19" customWidth="1"/>
    <col min="16" max="16" width="22.5546875" customWidth="1"/>
    <col min="17" max="17" width="26" customWidth="1"/>
  </cols>
  <sheetData>
    <row r="1" spans="1:17" ht="30" customHeight="1" x14ac:dyDescent="0.3">
      <c r="A1" s="5" t="s">
        <v>67</v>
      </c>
      <c r="B1" s="5" t="s">
        <v>63</v>
      </c>
      <c r="C1" s="7" t="s">
        <v>72</v>
      </c>
      <c r="D1" s="7" t="s">
        <v>64</v>
      </c>
      <c r="E1" s="7" t="s">
        <v>76</v>
      </c>
      <c r="F1" s="7" t="s">
        <v>65</v>
      </c>
      <c r="G1" s="7" t="s">
        <v>73</v>
      </c>
      <c r="H1" s="7" t="s">
        <v>66</v>
      </c>
      <c r="I1" s="7" t="s">
        <v>74</v>
      </c>
      <c r="J1" s="7" t="s">
        <v>68</v>
      </c>
      <c r="K1" s="7" t="s">
        <v>75</v>
      </c>
      <c r="L1" s="7" t="s">
        <v>70</v>
      </c>
      <c r="M1" s="7" t="s">
        <v>77</v>
      </c>
      <c r="N1" s="7" t="s">
        <v>69</v>
      </c>
      <c r="O1" s="7" t="s">
        <v>78</v>
      </c>
      <c r="P1" s="7" t="s">
        <v>71</v>
      </c>
      <c r="Q1" s="7" t="s">
        <v>79</v>
      </c>
    </row>
    <row r="2" spans="1:17" x14ac:dyDescent="0.3">
      <c r="A2" s="6" t="s">
        <v>61</v>
      </c>
      <c r="B2" s="8">
        <v>54402</v>
      </c>
      <c r="C2" s="9">
        <f>(B2/1399261)*100</f>
        <v>3.887909403606618</v>
      </c>
      <c r="D2" s="8">
        <v>12289</v>
      </c>
      <c r="E2" s="8">
        <f>(D2/122674)*100</f>
        <v>10.017607643021341</v>
      </c>
      <c r="F2" s="4">
        <v>147</v>
      </c>
      <c r="G2" s="4">
        <f>(F2/2834)*100</f>
        <v>5.1870148200423429</v>
      </c>
      <c r="H2" s="8">
        <v>11300</v>
      </c>
      <c r="I2" s="8">
        <f>(H2/149909)*100</f>
        <v>7.5379063298401032</v>
      </c>
      <c r="J2" s="4">
        <v>36</v>
      </c>
      <c r="K2" s="4">
        <f>(J2/807)*100</f>
        <v>4.4609665427509295</v>
      </c>
      <c r="L2" s="8">
        <v>16602</v>
      </c>
      <c r="M2" s="8">
        <f>(L2/184867)*100</f>
        <v>8.9805103128194865</v>
      </c>
      <c r="N2" s="8">
        <v>7958</v>
      </c>
      <c r="O2" s="8">
        <f>(N2/85193)*100</f>
        <v>9.3411430516591754</v>
      </c>
      <c r="P2" s="8">
        <v>10735</v>
      </c>
      <c r="Q2">
        <f>(P2/160091)*100</f>
        <v>6.7055612120606405</v>
      </c>
    </row>
    <row r="3" spans="1:17" x14ac:dyDescent="0.3">
      <c r="A3" s="6" t="s">
        <v>47</v>
      </c>
      <c r="B3" s="8">
        <v>39629</v>
      </c>
      <c r="C3" s="9">
        <f t="shared" ref="C3:C17" si="0">(B3/1399261)*100</f>
        <v>2.8321378213213975</v>
      </c>
      <c r="D3" s="8">
        <v>6631</v>
      </c>
      <c r="E3" s="8">
        <f t="shared" ref="E3:E17" si="1">(D3/122674)*100</f>
        <v>5.405383373820043</v>
      </c>
      <c r="F3" s="4">
        <v>397</v>
      </c>
      <c r="G3" s="4">
        <f t="shared" ref="G3:G17" si="2">(F3/2834)*100</f>
        <v>14.00846859562456</v>
      </c>
      <c r="H3" s="8">
        <v>4442</v>
      </c>
      <c r="I3" s="8">
        <f t="shared" ref="I3:I17" si="3">(H3/149909)*100</f>
        <v>2.9631309661194458</v>
      </c>
      <c r="J3" s="4">
        <v>32</v>
      </c>
      <c r="K3" s="4">
        <f t="shared" ref="K3:K17" si="4">(J3/807)*100</f>
        <v>3.9653035935563818</v>
      </c>
      <c r="L3" s="8">
        <v>15889</v>
      </c>
      <c r="M3" s="8">
        <f t="shared" ref="M3:M17" si="5">(L3/184867)*100</f>
        <v>8.5948276328387436</v>
      </c>
      <c r="N3" s="8">
        <v>6625</v>
      </c>
      <c r="O3" s="8">
        <f t="shared" ref="O3:O17" si="6">(N3/85193)*100</f>
        <v>7.7764605073186761</v>
      </c>
      <c r="P3" s="8">
        <v>9857</v>
      </c>
      <c r="Q3">
        <f t="shared" ref="Q3:Q17" si="7">(P3/160091)*100</f>
        <v>6.1571231362162768</v>
      </c>
    </row>
    <row r="4" spans="1:17" x14ac:dyDescent="0.3">
      <c r="A4" s="6" t="s">
        <v>48</v>
      </c>
      <c r="B4" s="8">
        <v>32368</v>
      </c>
      <c r="C4" s="9">
        <f t="shared" si="0"/>
        <v>2.3132210502543842</v>
      </c>
      <c r="D4" s="8">
        <v>3220</v>
      </c>
      <c r="E4" s="8">
        <f t="shared" si="1"/>
        <v>2.6248430800332589</v>
      </c>
      <c r="F4" s="4">
        <v>302</v>
      </c>
      <c r="G4" s="4">
        <f t="shared" si="2"/>
        <v>10.656316160903318</v>
      </c>
      <c r="H4" s="8">
        <v>2968</v>
      </c>
      <c r="I4" s="8">
        <f t="shared" si="3"/>
        <v>1.9798677864571173</v>
      </c>
      <c r="J4" s="4">
        <v>6</v>
      </c>
      <c r="K4" s="4">
        <f t="shared" si="4"/>
        <v>0.74349442379182151</v>
      </c>
      <c r="L4" s="8">
        <v>8125</v>
      </c>
      <c r="M4" s="8">
        <f t="shared" si="5"/>
        <v>4.3950515776206682</v>
      </c>
      <c r="N4" s="8">
        <v>3615</v>
      </c>
      <c r="O4" s="8">
        <f t="shared" si="6"/>
        <v>4.2433063749369078</v>
      </c>
      <c r="P4" s="8">
        <v>6349</v>
      </c>
      <c r="Q4">
        <f t="shared" si="7"/>
        <v>3.9658694117720552</v>
      </c>
    </row>
    <row r="5" spans="1:17" x14ac:dyDescent="0.3">
      <c r="A5" s="6" t="s">
        <v>49</v>
      </c>
      <c r="B5" s="8">
        <v>36240</v>
      </c>
      <c r="C5" s="9">
        <f t="shared" si="0"/>
        <v>2.5899385461325655</v>
      </c>
      <c r="D5" s="8">
        <v>4298</v>
      </c>
      <c r="E5" s="8">
        <f t="shared" si="1"/>
        <v>3.5035948937835237</v>
      </c>
      <c r="F5" s="4">
        <v>121</v>
      </c>
      <c r="G5" s="4">
        <f t="shared" si="2"/>
        <v>4.2695836273817926</v>
      </c>
      <c r="H5" s="8">
        <v>4236</v>
      </c>
      <c r="I5" s="8">
        <f t="shared" si="3"/>
        <v>2.8257142666551043</v>
      </c>
      <c r="J5" s="4">
        <v>0</v>
      </c>
      <c r="K5" s="4">
        <f t="shared" si="4"/>
        <v>0</v>
      </c>
      <c r="L5" s="8">
        <v>6395</v>
      </c>
      <c r="M5" s="8">
        <f t="shared" si="5"/>
        <v>3.4592436724780518</v>
      </c>
      <c r="N5" s="8">
        <v>2078</v>
      </c>
      <c r="O5" s="8">
        <f t="shared" si="6"/>
        <v>2.4391675372389749</v>
      </c>
      <c r="P5" s="8">
        <v>5598</v>
      </c>
      <c r="Q5">
        <f t="shared" si="7"/>
        <v>3.4967612170577986</v>
      </c>
    </row>
    <row r="6" spans="1:17" x14ac:dyDescent="0.3">
      <c r="A6" s="6" t="s">
        <v>50</v>
      </c>
      <c r="B6" s="8">
        <v>29626</v>
      </c>
      <c r="C6" s="9">
        <f t="shared" si="0"/>
        <v>2.1172604682042877</v>
      </c>
      <c r="D6" s="8">
        <v>5972</v>
      </c>
      <c r="E6" s="8">
        <f t="shared" si="1"/>
        <v>4.8681872279374598</v>
      </c>
      <c r="F6" s="4">
        <v>133</v>
      </c>
      <c r="G6" s="4">
        <f t="shared" si="2"/>
        <v>4.6930134086097395</v>
      </c>
      <c r="H6" s="8">
        <v>3008</v>
      </c>
      <c r="I6" s="8">
        <f t="shared" si="3"/>
        <v>2.0065506407220379</v>
      </c>
      <c r="J6" s="4">
        <v>46</v>
      </c>
      <c r="K6" s="4">
        <f t="shared" si="4"/>
        <v>5.7001239157372989</v>
      </c>
      <c r="L6" s="8">
        <v>8719</v>
      </c>
      <c r="M6" s="8">
        <f t="shared" si="5"/>
        <v>4.7163636560337974</v>
      </c>
      <c r="N6" s="8">
        <v>3730</v>
      </c>
      <c r="O6" s="8">
        <f t="shared" si="6"/>
        <v>4.3782939912903638</v>
      </c>
      <c r="P6" s="8">
        <v>6895</v>
      </c>
      <c r="Q6">
        <f t="shared" si="7"/>
        <v>4.3069254361581848</v>
      </c>
    </row>
    <row r="7" spans="1:17" x14ac:dyDescent="0.3">
      <c r="A7" s="6" t="s">
        <v>51</v>
      </c>
      <c r="B7" s="8">
        <v>30034</v>
      </c>
      <c r="C7" s="9">
        <f t="shared" si="0"/>
        <v>2.1464187167369064</v>
      </c>
      <c r="D7" s="8">
        <v>4114</v>
      </c>
      <c r="E7" s="8">
        <f t="shared" si="1"/>
        <v>3.3536038606387661</v>
      </c>
      <c r="F7" s="4">
        <v>224</v>
      </c>
      <c r="G7" s="4">
        <f t="shared" si="2"/>
        <v>7.9040225829216659</v>
      </c>
      <c r="H7" s="8">
        <v>1981</v>
      </c>
      <c r="I7" s="8">
        <f t="shared" si="3"/>
        <v>1.3214683574701986</v>
      </c>
      <c r="J7" s="4">
        <v>37</v>
      </c>
      <c r="K7" s="4">
        <f t="shared" si="4"/>
        <v>4.5848822800495661</v>
      </c>
      <c r="L7" s="8">
        <v>5181</v>
      </c>
      <c r="M7" s="8">
        <f t="shared" si="5"/>
        <v>2.8025553506034067</v>
      </c>
      <c r="N7" s="8">
        <v>2044</v>
      </c>
      <c r="O7" s="8">
        <f t="shared" si="6"/>
        <v>2.3992581550127361</v>
      </c>
      <c r="P7" s="8">
        <v>5773</v>
      </c>
      <c r="Q7">
        <f t="shared" si="7"/>
        <v>3.606074045386686</v>
      </c>
    </row>
    <row r="8" spans="1:17" x14ac:dyDescent="0.3">
      <c r="A8" s="6" t="s">
        <v>52</v>
      </c>
      <c r="B8" s="8">
        <v>32627</v>
      </c>
      <c r="C8" s="9">
        <f t="shared" si="0"/>
        <v>2.3317308207689633</v>
      </c>
      <c r="D8" s="8">
        <v>3155</v>
      </c>
      <c r="E8" s="8">
        <f t="shared" si="1"/>
        <v>2.5718571172375566</v>
      </c>
      <c r="F8" s="4">
        <v>85</v>
      </c>
      <c r="G8" s="4">
        <f t="shared" si="2"/>
        <v>2.9992942836979535</v>
      </c>
      <c r="H8" s="8">
        <v>2282</v>
      </c>
      <c r="I8" s="8">
        <f t="shared" si="3"/>
        <v>1.5222568358137269</v>
      </c>
      <c r="J8" s="4">
        <v>94</v>
      </c>
      <c r="K8" s="4">
        <f t="shared" si="4"/>
        <v>11.648079306071871</v>
      </c>
      <c r="L8" s="8">
        <v>5407</v>
      </c>
      <c r="M8" s="8">
        <f t="shared" si="5"/>
        <v>2.9248054006393787</v>
      </c>
      <c r="N8" s="8">
        <v>3020</v>
      </c>
      <c r="O8" s="8">
        <f t="shared" si="6"/>
        <v>3.5448921859777207</v>
      </c>
      <c r="P8" s="8">
        <v>5525</v>
      </c>
      <c r="Q8">
        <f t="shared" si="7"/>
        <v>3.4511621515263191</v>
      </c>
    </row>
    <row r="9" spans="1:17" x14ac:dyDescent="0.3">
      <c r="A9" s="6" t="s">
        <v>53</v>
      </c>
      <c r="B9" s="8">
        <v>38159</v>
      </c>
      <c r="C9" s="9">
        <f t="shared" si="0"/>
        <v>2.7270823670494639</v>
      </c>
      <c r="D9" s="8">
        <v>4053</v>
      </c>
      <c r="E9" s="8">
        <f t="shared" si="1"/>
        <v>3.3038785724766457</v>
      </c>
      <c r="F9" s="4">
        <v>84</v>
      </c>
      <c r="G9" s="4">
        <f t="shared" si="2"/>
        <v>2.9640084685956247</v>
      </c>
      <c r="H9" s="8">
        <v>2129</v>
      </c>
      <c r="I9" s="8">
        <f t="shared" si="3"/>
        <v>1.4201949182504052</v>
      </c>
      <c r="J9" s="4">
        <v>0</v>
      </c>
      <c r="K9" s="4">
        <f t="shared" si="4"/>
        <v>0</v>
      </c>
      <c r="L9" s="8">
        <v>6437</v>
      </c>
      <c r="M9" s="8">
        <f t="shared" si="5"/>
        <v>3.4819627083254452</v>
      </c>
      <c r="N9" s="8">
        <v>3641</v>
      </c>
      <c r="O9" s="8">
        <f t="shared" si="6"/>
        <v>4.2738253142863849</v>
      </c>
      <c r="P9" s="8">
        <v>3792</v>
      </c>
      <c r="Q9">
        <f t="shared" si="7"/>
        <v>2.3686528287036746</v>
      </c>
    </row>
    <row r="10" spans="1:17" x14ac:dyDescent="0.3">
      <c r="A10" s="6" t="s">
        <v>54</v>
      </c>
      <c r="B10" s="8">
        <v>29316</v>
      </c>
      <c r="C10" s="9">
        <f t="shared" si="0"/>
        <v>2.0951059166231318</v>
      </c>
      <c r="D10" s="8">
        <v>2536</v>
      </c>
      <c r="E10" s="8">
        <f t="shared" si="1"/>
        <v>2.0672677176907901</v>
      </c>
      <c r="F10" s="4">
        <v>43</v>
      </c>
      <c r="G10" s="4">
        <f t="shared" si="2"/>
        <v>1.5172900494001413</v>
      </c>
      <c r="H10" s="8">
        <v>2412</v>
      </c>
      <c r="I10" s="8">
        <f t="shared" si="3"/>
        <v>1.6089761121747193</v>
      </c>
      <c r="J10" s="4">
        <v>21</v>
      </c>
      <c r="K10" s="4">
        <f t="shared" si="4"/>
        <v>2.6022304832713754</v>
      </c>
      <c r="L10" s="8">
        <v>7489</v>
      </c>
      <c r="M10" s="8">
        <f t="shared" si="5"/>
        <v>4.0510204633601461</v>
      </c>
      <c r="N10" s="8">
        <v>3158</v>
      </c>
      <c r="O10" s="8">
        <f t="shared" si="6"/>
        <v>3.7068773256018686</v>
      </c>
      <c r="P10" s="8">
        <v>5712</v>
      </c>
      <c r="Q10">
        <f t="shared" si="7"/>
        <v>3.5679707166549024</v>
      </c>
    </row>
    <row r="11" spans="1:17" x14ac:dyDescent="0.3">
      <c r="A11" s="6" t="s">
        <v>55</v>
      </c>
      <c r="B11" s="8">
        <v>67398</v>
      </c>
      <c r="C11" s="9">
        <f t="shared" si="0"/>
        <v>4.8166853789250181</v>
      </c>
      <c r="D11" s="8">
        <v>8586</v>
      </c>
      <c r="E11" s="8">
        <f t="shared" si="1"/>
        <v>6.9990381009830935</v>
      </c>
      <c r="F11" s="4">
        <v>192</v>
      </c>
      <c r="G11" s="4">
        <f t="shared" si="2"/>
        <v>6.7748764996471422</v>
      </c>
      <c r="H11" s="8">
        <v>6622</v>
      </c>
      <c r="I11" s="8">
        <f t="shared" si="3"/>
        <v>4.417346523557625</v>
      </c>
      <c r="J11" s="4">
        <v>68</v>
      </c>
      <c r="K11" s="4">
        <f t="shared" si="4"/>
        <v>8.4262701363073109</v>
      </c>
      <c r="L11" s="8">
        <v>10469</v>
      </c>
      <c r="M11" s="8">
        <f t="shared" si="5"/>
        <v>5.6629901496751716</v>
      </c>
      <c r="N11" s="8">
        <v>6621</v>
      </c>
      <c r="O11" s="8">
        <f t="shared" si="6"/>
        <v>7.7717652858802957</v>
      </c>
      <c r="P11" s="8">
        <v>8482</v>
      </c>
      <c r="Q11">
        <f t="shared" si="7"/>
        <v>5.2982366279178716</v>
      </c>
    </row>
    <row r="12" spans="1:17" x14ac:dyDescent="0.3">
      <c r="A12" s="6" t="s">
        <v>56</v>
      </c>
      <c r="B12" s="8">
        <v>100251</v>
      </c>
      <c r="C12" s="9">
        <f t="shared" si="0"/>
        <v>7.1645675824595978</v>
      </c>
      <c r="D12" s="8">
        <v>10537</v>
      </c>
      <c r="E12" s="8">
        <f t="shared" si="1"/>
        <v>8.5894321535125613</v>
      </c>
      <c r="F12" s="4">
        <v>237</v>
      </c>
      <c r="G12" s="4">
        <f t="shared" si="2"/>
        <v>8.3627381792519415</v>
      </c>
      <c r="H12" s="8">
        <v>8784</v>
      </c>
      <c r="I12" s="8">
        <f t="shared" si="3"/>
        <v>5.8595547965765897</v>
      </c>
      <c r="J12" s="4">
        <v>0</v>
      </c>
      <c r="K12" s="4">
        <f t="shared" si="4"/>
        <v>0</v>
      </c>
      <c r="L12" s="8">
        <v>15329</v>
      </c>
      <c r="M12" s="8">
        <f t="shared" si="5"/>
        <v>8.2919071548735044</v>
      </c>
      <c r="N12" s="8">
        <v>8743</v>
      </c>
      <c r="O12" s="8">
        <f t="shared" si="6"/>
        <v>10.262580258941462</v>
      </c>
      <c r="P12" s="8">
        <v>12033</v>
      </c>
      <c r="Q12">
        <f t="shared" si="7"/>
        <v>7.5163500758943345</v>
      </c>
    </row>
    <row r="13" spans="1:17" x14ac:dyDescent="0.3">
      <c r="A13" s="6" t="s">
        <v>57</v>
      </c>
      <c r="B13" s="8">
        <v>154588</v>
      </c>
      <c r="C13" s="9">
        <f t="shared" si="0"/>
        <v>11.047831676863716</v>
      </c>
      <c r="D13" s="8">
        <v>15874</v>
      </c>
      <c r="E13" s="8">
        <f t="shared" si="1"/>
        <v>12.939987283368929</v>
      </c>
      <c r="F13" s="4">
        <v>276</v>
      </c>
      <c r="G13" s="4">
        <f t="shared" si="2"/>
        <v>9.7388849682427665</v>
      </c>
      <c r="H13" s="8">
        <v>15081</v>
      </c>
      <c r="I13" s="8">
        <f t="shared" si="3"/>
        <v>10.060103129231734</v>
      </c>
      <c r="J13" s="4">
        <v>237</v>
      </c>
      <c r="K13" s="4">
        <f t="shared" si="4"/>
        <v>29.368029739776951</v>
      </c>
      <c r="L13" s="8">
        <v>20998</v>
      </c>
      <c r="M13" s="8">
        <f t="shared" si="5"/>
        <v>11.35843606484662</v>
      </c>
      <c r="N13" s="8">
        <v>10290</v>
      </c>
      <c r="O13" s="8">
        <f t="shared" si="6"/>
        <v>12.078457150235348</v>
      </c>
      <c r="P13" s="8">
        <v>17719</v>
      </c>
      <c r="Q13">
        <f t="shared" si="7"/>
        <v>11.06808002948323</v>
      </c>
    </row>
    <row r="14" spans="1:17" x14ac:dyDescent="0.3">
      <c r="A14" s="6" t="s">
        <v>58</v>
      </c>
      <c r="B14" s="8">
        <v>147474</v>
      </c>
      <c r="C14" s="9">
        <f t="shared" si="0"/>
        <v>10.539420451223897</v>
      </c>
      <c r="D14" s="8">
        <v>11523</v>
      </c>
      <c r="E14" s="8">
        <f t="shared" si="1"/>
        <v>9.3931884506904488</v>
      </c>
      <c r="F14" s="4">
        <v>117</v>
      </c>
      <c r="G14" s="4">
        <f t="shared" si="2"/>
        <v>4.1284403669724776</v>
      </c>
      <c r="H14" s="8">
        <v>13038</v>
      </c>
      <c r="I14" s="8">
        <f t="shared" si="3"/>
        <v>8.6972763476509076</v>
      </c>
      <c r="J14" s="4">
        <v>14</v>
      </c>
      <c r="K14" s="4">
        <f t="shared" si="4"/>
        <v>1.7348203221809171</v>
      </c>
      <c r="L14" s="8">
        <v>15442</v>
      </c>
      <c r="M14" s="8">
        <f t="shared" si="5"/>
        <v>8.3530321798914891</v>
      </c>
      <c r="N14" s="8">
        <v>7742</v>
      </c>
      <c r="O14" s="8">
        <f t="shared" si="6"/>
        <v>9.0876010939865957</v>
      </c>
      <c r="P14" s="8">
        <v>12864</v>
      </c>
      <c r="Q14">
        <f t="shared" si="7"/>
        <v>8.0354298492732266</v>
      </c>
    </row>
    <row r="15" spans="1:17" x14ac:dyDescent="0.3">
      <c r="A15" s="6" t="s">
        <v>59</v>
      </c>
      <c r="B15" s="8">
        <v>119626</v>
      </c>
      <c r="C15" s="9">
        <f t="shared" si="0"/>
        <v>8.5492270562818522</v>
      </c>
      <c r="D15" s="8">
        <v>8096</v>
      </c>
      <c r="E15" s="8">
        <f t="shared" si="1"/>
        <v>6.5996054583693367</v>
      </c>
      <c r="F15" s="4">
        <v>89</v>
      </c>
      <c r="G15" s="4">
        <f t="shared" si="2"/>
        <v>3.1404375441072689</v>
      </c>
      <c r="H15" s="8">
        <v>11901</v>
      </c>
      <c r="I15" s="8">
        <f t="shared" si="3"/>
        <v>7.9388162151705366</v>
      </c>
      <c r="J15" s="4">
        <v>33</v>
      </c>
      <c r="K15" s="4">
        <f t="shared" si="4"/>
        <v>4.0892193308550189</v>
      </c>
      <c r="L15" s="8">
        <v>10641</v>
      </c>
      <c r="M15" s="8">
        <f t="shared" si="5"/>
        <v>5.7560300107644959</v>
      </c>
      <c r="N15" s="8">
        <v>3396</v>
      </c>
      <c r="O15" s="8">
        <f t="shared" si="6"/>
        <v>3.9862430011855436</v>
      </c>
      <c r="P15" s="8">
        <v>12449</v>
      </c>
      <c r="Q15">
        <f t="shared" si="7"/>
        <v>7.7762022849504344</v>
      </c>
    </row>
    <row r="16" spans="1:17" x14ac:dyDescent="0.3">
      <c r="A16" s="6" t="s">
        <v>60</v>
      </c>
      <c r="B16" s="8">
        <v>179215</v>
      </c>
      <c r="C16" s="9">
        <f t="shared" si="0"/>
        <v>12.807832134248006</v>
      </c>
      <c r="D16" s="8">
        <v>10305</v>
      </c>
      <c r="E16" s="8">
        <f t="shared" si="1"/>
        <v>8.4003130247648237</v>
      </c>
      <c r="F16" s="4">
        <v>201</v>
      </c>
      <c r="G16" s="4">
        <f t="shared" si="2"/>
        <v>7.0924488355681019</v>
      </c>
      <c r="H16" s="8">
        <v>18777</v>
      </c>
      <c r="I16" s="8">
        <f t="shared" si="3"/>
        <v>12.525598863310409</v>
      </c>
      <c r="J16" s="4">
        <v>71</v>
      </c>
      <c r="K16" s="4">
        <f t="shared" si="4"/>
        <v>8.7980173482032207</v>
      </c>
      <c r="L16" s="8">
        <v>13488</v>
      </c>
      <c r="M16" s="8">
        <f t="shared" si="5"/>
        <v>7.2960560835627772</v>
      </c>
      <c r="N16" s="8">
        <v>5658</v>
      </c>
      <c r="O16" s="8">
        <f t="shared" si="6"/>
        <v>6.6413907245900488</v>
      </c>
      <c r="P16" s="8">
        <v>15038</v>
      </c>
      <c r="Q16">
        <f t="shared" si="7"/>
        <v>9.3934074994846686</v>
      </c>
    </row>
    <row r="17" spans="1:17" x14ac:dyDescent="0.3">
      <c r="A17" s="6" t="s">
        <v>62</v>
      </c>
      <c r="B17" s="8">
        <v>308308</v>
      </c>
      <c r="C17" s="9">
        <f t="shared" si="0"/>
        <v>22.033630609300197</v>
      </c>
      <c r="D17" s="8">
        <v>11485</v>
      </c>
      <c r="E17" s="8">
        <f t="shared" si="1"/>
        <v>9.3622120416714214</v>
      </c>
      <c r="F17" s="4">
        <v>186</v>
      </c>
      <c r="G17" s="4">
        <f t="shared" si="2"/>
        <v>6.5631616090331688</v>
      </c>
      <c r="H17" s="8">
        <v>40948</v>
      </c>
      <c r="I17" s="8">
        <f t="shared" si="3"/>
        <v>27.31523791099934</v>
      </c>
      <c r="J17" s="4">
        <v>112</v>
      </c>
      <c r="K17" s="4">
        <f t="shared" si="4"/>
        <v>13.878562577447337</v>
      </c>
      <c r="L17" s="8">
        <v>18256</v>
      </c>
      <c r="M17" s="8">
        <f t="shared" si="5"/>
        <v>9.8752075816668192</v>
      </c>
      <c r="N17" s="8">
        <v>6874</v>
      </c>
      <c r="O17" s="8">
        <f t="shared" si="6"/>
        <v>8.0687380418579</v>
      </c>
      <c r="P17" s="8">
        <v>21270</v>
      </c>
      <c r="Q17">
        <f t="shared" si="7"/>
        <v>13.286193477459696</v>
      </c>
    </row>
    <row r="18" spans="1:17" x14ac:dyDescent="0.3">
      <c r="A18" s="4" t="s">
        <v>46</v>
      </c>
      <c r="B18" s="8">
        <v>1399261</v>
      </c>
      <c r="C18">
        <v>100</v>
      </c>
      <c r="D18" s="8">
        <v>122674</v>
      </c>
      <c r="E18" s="8"/>
      <c r="F18" s="4">
        <v>2834</v>
      </c>
      <c r="G18" s="4"/>
      <c r="H18" s="8">
        <v>149909</v>
      </c>
      <c r="I18" s="8"/>
      <c r="J18">
        <v>807</v>
      </c>
      <c r="L18" s="8">
        <v>184867</v>
      </c>
      <c r="M18" s="8">
        <v>100</v>
      </c>
      <c r="N18" s="8">
        <v>85193</v>
      </c>
      <c r="O18" s="8">
        <v>100</v>
      </c>
      <c r="P18" s="8">
        <v>160091</v>
      </c>
      <c r="Q18" s="8">
        <v>100</v>
      </c>
    </row>
  </sheetData>
  <printOptions gridLines="1"/>
  <pageMargins left="0.7" right="0.7" top="0.75" bottom="0.75" header="0.3" footer="0.3"/>
  <pageSetup pageOrder="overThenDown" orientation="landscape" r:id="rId1"/>
  <headerFooter>
    <oddHeader>&amp;LTable: ACSDT1Y2021.B19001A</oddHeader>
    <oddFooter>&amp;L&amp;Bdata.census.gov&amp;B | Measuring America's People, Places, and Economy &amp;R&amp;P</oddFooter>
    <evenHeader>&amp;LTable: ACSDT1Y2021.B19001A</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2023-03-30T20:01:26Z</dcterms:created>
  <dcterms:modified xsi:type="dcterms:W3CDTF">2023-03-30T20:37:12Z</dcterms:modified>
</cp:coreProperties>
</file>