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licy Support\Support and Administration\Web\facts figures\2019\"/>
    </mc:Choice>
  </mc:AlternateContent>
  <xr:revisionPtr revIDLastSave="0" documentId="8_{63AF0043-B90A-42F9-A275-92BD08F1E65E}" xr6:coauthVersionLast="41" xr6:coauthVersionMax="41" xr10:uidLastSave="{00000000-0000-0000-0000-000000000000}"/>
  <bookViews>
    <workbookView xWindow="780" yWindow="780" windowWidth="19110" windowHeight="11385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'Pg2'!$A$1:$H$50</definedName>
    <definedName name="_xlnm.Print_Area" localSheetId="2">'pg3'!$A$1:$H$51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4" l="1"/>
  <c r="D28" i="4"/>
  <c r="D31" i="1" l="1"/>
  <c r="D32" i="1"/>
  <c r="D30" i="1"/>
  <c r="D27" i="1"/>
  <c r="D28" i="1"/>
  <c r="D26" i="1"/>
  <c r="D6" i="1" l="1"/>
  <c r="D7" i="1"/>
  <c r="D8" i="1"/>
  <c r="D9" i="1"/>
  <c r="D5" i="1"/>
  <c r="D9" i="6" l="1"/>
  <c r="D21" i="6"/>
  <c r="D22" i="6" l="1"/>
  <c r="D41" i="6" l="1"/>
  <c r="D43" i="6" s="1"/>
  <c r="E7" i="4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<sst xmlns="http://schemas.openxmlformats.org/spreadsheetml/2006/main" count="129" uniqueCount="92">
  <si>
    <t>1</t>
  </si>
  <si>
    <t>2</t>
  </si>
  <si>
    <t>3</t>
  </si>
  <si>
    <t>4</t>
  </si>
  <si>
    <t>Grant Levels and Eligibility Standards</t>
  </si>
  <si>
    <t>TAFDC</t>
  </si>
  <si>
    <t>Exempt</t>
  </si>
  <si>
    <t>Nonexempt</t>
  </si>
  <si>
    <t>Maximum Monthly Benefits*</t>
  </si>
  <si>
    <t>Supplemental Security Income</t>
  </si>
  <si>
    <t>Maximum Monthly</t>
  </si>
  <si>
    <t>Federal</t>
  </si>
  <si>
    <t>State</t>
  </si>
  <si>
    <t>Benefits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</si>
  <si>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</si>
  <si>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</si>
  <si>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</si>
  <si>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</si>
  <si>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</si>
  <si>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</si>
  <si>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</si>
  <si>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</si>
  <si>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</si>
  <si>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</si>
  <si>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</si>
  <si>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</si>
  <si>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</si>
  <si>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</si>
  <si>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</si>
  <si>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</si>
  <si>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</si>
  <si>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</si>
  <si>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</si>
  <si>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</si>
  <si>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</si>
  <si>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</si>
  <si>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</si>
  <si>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</si>
  <si>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</si>
  <si>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</si>
  <si>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</si>
  <si>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</si>
  <si>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</si>
  <si>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</si>
  <si>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</si>
  <si>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</si>
  <si>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</si>
  <si>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</si>
  <si>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</si>
  <si>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</si>
  <si>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</si>
  <si>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</si>
  <si>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</si>
  <si>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</si>
  <si>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>Maximum Monthly Benefit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</si>
  <si>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</si>
  <si>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</si>
  <si>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</si>
  <si>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</si>
  <si>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</si>
  <si>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</si>
  <si>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</si>
  <si>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</si>
  <si>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</si>
  <si>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</si>
  <si>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</si>
  <si>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</si>
  <si>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</si>
  <si>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</si>
  <si>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</si>
  <si>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</si>
  <si>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</si>
  <si>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</si>
  <si>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</si>
  <si>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</si>
  <si>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</si>
  <si>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</si>
  <si>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</si>
  <si>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</si>
  <si>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</si>
  <si>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</si>
  <si>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</si>
  <si>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FY20 Appropriations</t>
  </si>
  <si>
    <t>Healthy Incentives Program</t>
  </si>
  <si>
    <t>FY20 Target (subject to change)</t>
  </si>
  <si>
    <r>
      <t xml:space="preserve">FY19 Avg Monthly Grant </t>
    </r>
    <r>
      <rPr>
        <b/>
        <vertAlign val="superscript"/>
        <sz val="10"/>
        <rFont val="Arial"/>
        <family val="2"/>
      </rPr>
      <t>(2)</t>
    </r>
  </si>
  <si>
    <r>
      <t xml:space="preserve">FY19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</si>
  <si>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FY19 Average Monthly Grant for TAFDC and EAEDC is a calculation based on the average monthly spending and the monthly caseload.</t>
    </r>
  </si>
  <si>
    <r>
      <rPr>
        <vertAlign val="superscript"/>
        <sz val="9"/>
        <rFont val="Arial"/>
        <family val="2"/>
      </rPr>
      <t xml:space="preserve">(4) </t>
    </r>
    <r>
      <rPr>
        <sz val="9"/>
        <rFont val="Arial"/>
        <family val="2"/>
      </rPr>
      <t>Effective 10/1/2019.  These income limits do not apply to households with elderly and disabled members.  Also, TAFDC, EAEDC, and SSI clients are automatically eligible for SNAP.</t>
    </r>
  </si>
  <si>
    <t>As of 
September
2019</t>
  </si>
  <si>
    <t>As of 
November
 2019</t>
  </si>
  <si>
    <t>As of 
October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</si>
</sst>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5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i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85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7" fillId="0" borderId="0" xfId="3" applyNumberFormat="1" applyFont="1" applyBorder="1" applyAlignment="1"/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4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9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3" fontId="31" fillId="0" borderId="0" xfId="2" applyNumberFormat="1" applyFont="1" applyAlignment="1"/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2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2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2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4" fillId="0" borderId="0" xfId="3" applyNumberFormat="1" applyFont="1" applyFill="1" applyBorder="1" applyAlignment="1"/>
    <xf numFmtId="164" fontId="4" fillId="0" borderId="0" xfId="3" applyNumberFormat="1" applyFont="1" applyFill="1" applyAlignment="1" applyProtection="1">
      <protection locked="0"/>
    </xf>
    <xf numFmtId="164" fontId="15" fillId="0" borderId="0" xfId="3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164" fontId="12" fillId="0" borderId="41" xfId="0" applyNumberFormat="1" applyFont="1" applyFill="1" applyBorder="1" applyAlignment="1">
      <alignment horizontal="center"/>
    </xf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38" xfId="0" applyNumberFormat="1" applyBorder="1" applyAlignment="1" applyProtection="1">
      <alignment horizontal="right" indent="9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22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right" indent="9"/>
    </xf>
    <xf numFmtId="164" fontId="0" fillId="0" borderId="0" xfId="0" applyNumberFormat="1" applyAlignment="1">
      <alignment horizontal="right" indent="9"/>
    </xf>
    <xf numFmtId="164" fontId="0" fillId="0" borderId="36" xfId="0" applyNumberFormat="1" applyBorder="1" applyAlignment="1">
      <alignment horizontal="right" indent="9"/>
    </xf>
    <xf numFmtId="0" fontId="10" fillId="9" borderId="0" xfId="1" applyFill="1" applyBorder="1" applyAlignment="1" applyProtection="1">
      <alignment horizontal="center" vertical="center" wrapText="1"/>
      <protection locked="0"/>
    </xf>
    <xf numFmtId="0" fontId="10" fillId="9" borderId="36" xfId="1" applyFill="1" applyBorder="1" applyAlignment="1" applyProtection="1">
      <alignment horizontal="center" vertical="center" wrapText="1"/>
      <protection locked="0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9" borderId="9" xfId="3" applyNumberFormat="1" applyFont="1" applyFill="1" applyBorder="1" applyAlignment="1">
      <alignment horizontal="center"/>
    </xf>
    <xf numFmtId="0" fontId="6" fillId="9" borderId="29" xfId="3" applyNumberFormat="1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FF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ss.gov/eohhs/docs/dta/eligibility-charts/c-snap-364-600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hyperlink" Target="https://www.mass.gov/lists/department-of-transitional-assistance-program-eligibility-charts-and-tables" TargetMode="External"/><Relationship Id="rId5" Type="http://schemas.openxmlformats.org/officeDocument/2006/relationships/hyperlink" Target="https://www.mass.gov/lists/department-of-transitional-assistance-program-eligibility-charts-and-tables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zoomScaleNormal="100" workbookViewId="0">
      <selection activeCell="I12" sqref="I12"/>
    </sheetView>
  </sheetViews>
  <sheetFormatPr defaultColWidth="10.7109375" defaultRowHeight="12.75"/>
  <cols>
    <col min="1" max="1" width="26.28515625" style="60" customWidth="1"/>
    <col min="2" max="2" width="11" style="39" customWidth="1"/>
    <col min="3" max="3" width="8.7109375" style="39" customWidth="1"/>
    <col min="4" max="4" width="9.7109375" style="61" customWidth="1"/>
    <col min="5" max="5" width="9.7109375" style="62" customWidth="1"/>
    <col min="6" max="6" width="6.140625" style="62" customWidth="1"/>
    <col min="7" max="16384" width="10.7109375" style="39"/>
  </cols>
  <sheetData>
    <row r="1" spans="1:240" ht="18">
      <c r="A1" s="63" t="s">
        <v>23</v>
      </c>
      <c r="B1" s="238"/>
      <c r="C1" s="238"/>
      <c r="D1" s="239"/>
      <c r="E1" s="240"/>
      <c r="F1" s="240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36" t="s">
        <v>62</v>
      </c>
      <c r="B4" s="37"/>
      <c r="C4" s="37"/>
      <c r="D4" s="37"/>
      <c r="E4" s="38"/>
      <c r="F4" s="38"/>
    </row>
    <row r="5" spans="1:240" ht="15" customHeight="1" thickTop="1">
      <c r="A5" s="40"/>
      <c r="B5" s="192" t="s">
        <v>19</v>
      </c>
      <c r="C5" s="41"/>
      <c r="D5" s="42"/>
      <c r="E5" s="41"/>
      <c r="F5" s="43"/>
    </row>
    <row r="6" spans="1:240" ht="39.950000000000003" customHeight="1">
      <c r="A6" s="45"/>
      <c r="B6" s="179" t="s">
        <v>90</v>
      </c>
      <c r="C6" s="179" t="s">
        <v>20</v>
      </c>
      <c r="D6" s="46" t="s">
        <v>21</v>
      </c>
      <c r="E6" s="46" t="s">
        <v>22</v>
      </c>
      <c r="F6" s="47"/>
      <c r="G6" s="48"/>
      <c r="H6" s="48"/>
      <c r="I6" s="121"/>
      <c r="J6" s="48"/>
      <c r="K6" s="121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69</v>
      </c>
      <c r="B7" s="241">
        <v>31017</v>
      </c>
      <c r="C7" s="241">
        <v>31291</v>
      </c>
      <c r="D7" s="232">
        <f>(B7-C7)</f>
        <v>-274</v>
      </c>
      <c r="E7" s="233">
        <f>(B7-C7)/C7</f>
        <v>-8.7565114569684577E-3</v>
      </c>
      <c r="F7" s="234"/>
      <c r="I7" s="122"/>
      <c r="K7" s="121"/>
    </row>
    <row r="8" spans="1:240" ht="16.5" customHeight="1" thickBot="1">
      <c r="A8" s="49" t="s">
        <v>67</v>
      </c>
      <c r="B8" s="242">
        <v>73801</v>
      </c>
      <c r="C8" s="242">
        <v>74572</v>
      </c>
      <c r="D8" s="235">
        <f>(B8-C8)</f>
        <v>-771</v>
      </c>
      <c r="E8" s="236">
        <f>(B8-C8)/C8</f>
        <v>-1.0339001233707021E-2</v>
      </c>
      <c r="F8" s="237"/>
      <c r="I8" s="122"/>
      <c r="K8" s="121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2"/>
      <c r="K9" s="121"/>
    </row>
    <row r="10" spans="1:240" ht="12.75" customHeight="1">
      <c r="A10" s="53"/>
      <c r="B10" s="44"/>
      <c r="C10" s="44"/>
      <c r="D10" s="44"/>
      <c r="E10" s="54"/>
      <c r="F10" s="54"/>
      <c r="K10" s="121"/>
    </row>
    <row r="11" spans="1:240" ht="24" customHeight="1" thickBot="1">
      <c r="A11" s="36" t="s">
        <v>63</v>
      </c>
      <c r="B11" s="37"/>
      <c r="C11" s="37"/>
      <c r="D11" s="37"/>
      <c r="E11" s="38"/>
      <c r="F11" s="55"/>
      <c r="K11" s="121"/>
    </row>
    <row r="12" spans="1:240" ht="15" customHeight="1" thickTop="1">
      <c r="A12" s="56"/>
      <c r="B12" s="57" t="s">
        <v>19</v>
      </c>
      <c r="C12" s="41"/>
      <c r="D12" s="58"/>
      <c r="E12" s="41"/>
      <c r="F12" s="43"/>
    </row>
    <row r="13" spans="1:240" ht="39.950000000000003" customHeight="1">
      <c r="A13" s="45"/>
      <c r="B13" s="179" t="s">
        <v>90</v>
      </c>
      <c r="C13" s="179" t="s">
        <v>20</v>
      </c>
      <c r="D13" s="46" t="s">
        <v>21</v>
      </c>
      <c r="E13" s="46" t="s">
        <v>22</v>
      </c>
      <c r="F13" s="47"/>
    </row>
    <row r="14" spans="1:240" ht="16.5" customHeight="1">
      <c r="A14" s="81" t="s">
        <v>69</v>
      </c>
      <c r="B14" s="241">
        <v>19266</v>
      </c>
      <c r="C14" s="241">
        <v>19240</v>
      </c>
      <c r="D14" s="177">
        <f>(B14-C14)</f>
        <v>26</v>
      </c>
      <c r="E14" s="83">
        <f>(B14-C14)/C14</f>
        <v>1.3513513513513514E-3</v>
      </c>
      <c r="F14" s="84"/>
    </row>
    <row r="15" spans="1:240" ht="16.5" customHeight="1" thickBot="1">
      <c r="A15" s="49" t="s">
        <v>67</v>
      </c>
      <c r="B15" s="242">
        <v>19383</v>
      </c>
      <c r="C15" s="242">
        <v>19380</v>
      </c>
      <c r="D15" s="178">
        <f>(B15-C15)</f>
        <v>3</v>
      </c>
      <c r="E15" s="50">
        <f>(B15-C15)/C15</f>
        <v>1.5479876160990713E-4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64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19</v>
      </c>
      <c r="C19" s="41"/>
      <c r="D19" s="58"/>
      <c r="E19" s="41"/>
      <c r="F19" s="43"/>
    </row>
    <row r="20" spans="1:6" ht="39.950000000000003" customHeight="1">
      <c r="A20" s="45"/>
      <c r="B20" s="179" t="s">
        <v>91</v>
      </c>
      <c r="C20" s="179" t="s">
        <v>20</v>
      </c>
      <c r="D20" s="46" t="s">
        <v>21</v>
      </c>
      <c r="E20" s="46" t="s">
        <v>22</v>
      </c>
      <c r="F20" s="47"/>
    </row>
    <row r="21" spans="1:6" ht="16.5" customHeight="1">
      <c r="A21" s="81" t="s">
        <v>69</v>
      </c>
      <c r="B21" s="243">
        <v>190789</v>
      </c>
      <c r="C21" s="243">
        <v>190777</v>
      </c>
      <c r="D21" s="177">
        <f>(B21-C21)</f>
        <v>12</v>
      </c>
      <c r="E21" s="83">
        <f>(B21-C21)/C21</f>
        <v>6.2900664126178731E-5</v>
      </c>
      <c r="F21" s="82"/>
    </row>
    <row r="22" spans="1:6" ht="16.5" customHeight="1" thickBot="1">
      <c r="A22" s="49" t="s">
        <v>67</v>
      </c>
      <c r="B22" s="244">
        <v>190789</v>
      </c>
      <c r="C22" s="244">
        <v>190777</v>
      </c>
      <c r="D22" s="178">
        <f>(B22-C22)</f>
        <v>12</v>
      </c>
      <c r="E22" s="50">
        <f>(B22-C22)/C22</f>
        <v>6.2900664126178731E-5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47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19</v>
      </c>
      <c r="C26" s="41"/>
      <c r="D26" s="58"/>
      <c r="E26" s="41"/>
      <c r="F26" s="43"/>
    </row>
    <row r="27" spans="1:6" ht="39.950000000000003" customHeight="1">
      <c r="A27" s="45"/>
      <c r="B27" s="179" t="s">
        <v>89</v>
      </c>
      <c r="C27" s="179" t="s">
        <v>20</v>
      </c>
      <c r="D27" s="46" t="s">
        <v>21</v>
      </c>
      <c r="E27" s="46" t="s">
        <v>22</v>
      </c>
      <c r="F27" s="47"/>
    </row>
    <row r="28" spans="1:6" ht="16.5" customHeight="1">
      <c r="A28" s="218" t="s">
        <v>69</v>
      </c>
      <c r="B28" s="243">
        <v>455252</v>
      </c>
      <c r="C28" s="243">
        <v>453658</v>
      </c>
      <c r="D28" s="219">
        <f>(B28-C28)</f>
        <v>1594</v>
      </c>
      <c r="E28" s="220">
        <f>(B28-C28)/C28</f>
        <v>3.513660069920513E-3</v>
      </c>
      <c r="F28" s="221"/>
    </row>
    <row r="29" spans="1:6" ht="16.5" customHeight="1" thickBot="1">
      <c r="A29" s="222" t="s">
        <v>67</v>
      </c>
      <c r="B29" s="244">
        <v>764203</v>
      </c>
      <c r="C29" s="244">
        <v>762684</v>
      </c>
      <c r="D29" s="223">
        <f>(B29-C29)</f>
        <v>1519</v>
      </c>
      <c r="E29" s="224">
        <f>(B29-C29)/C29</f>
        <v>1.9916505394108174E-3</v>
      </c>
      <c r="F29" s="225"/>
    </row>
    <row r="30" spans="1:6" ht="12.75" customHeight="1" thickTop="1">
      <c r="A30" s="226"/>
      <c r="B30" s="227"/>
      <c r="C30" s="227"/>
      <c r="D30" s="227"/>
      <c r="E30" s="228"/>
      <c r="F30" s="228"/>
    </row>
    <row r="31" spans="1:6" ht="12.75" customHeight="1">
      <c r="A31" s="226"/>
      <c r="B31" s="227"/>
      <c r="C31" s="227"/>
      <c r="D31" s="227"/>
      <c r="E31" s="228"/>
      <c r="F31" s="228"/>
    </row>
    <row r="32" spans="1:6" s="110" customFormat="1">
      <c r="A32" s="260" t="s">
        <v>57</v>
      </c>
      <c r="B32" s="260"/>
      <c r="C32" s="260"/>
      <c r="D32" s="260"/>
      <c r="E32" s="260"/>
      <c r="F32" s="260"/>
    </row>
    <row r="33" spans="1:6" s="110" customFormat="1" ht="36.75" customHeight="1">
      <c r="A33" s="260" t="s">
        <v>77</v>
      </c>
      <c r="B33" s="260"/>
      <c r="C33" s="260"/>
      <c r="D33" s="260"/>
      <c r="E33" s="260"/>
      <c r="F33" s="260"/>
    </row>
    <row r="34" spans="1:6">
      <c r="A34" s="193"/>
    </row>
    <row r="35" spans="1:6">
      <c r="A35" s="111"/>
    </row>
  </sheetData>
  <mergeCells count="2">
    <mergeCell ref="A33:F33"/>
    <mergeCell ref="A32:F32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December 2019&amp;R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showGridLines="0" view="pageLayout" zoomScaleNormal="115" workbookViewId="0">
      <selection activeCell="F7" sqref="F7"/>
    </sheetView>
  </sheetViews>
  <sheetFormatPr defaultRowHeight="12.75"/>
  <cols>
    <col min="1" max="1" width="11.140625" customWidth="1"/>
    <col min="2" max="2" width="12.5703125" customWidth="1"/>
    <col min="3" max="3" width="5.28515625" customWidth="1"/>
    <col min="4" max="4" width="15" customWidth="1"/>
    <col min="5" max="5" width="13.85546875" bestFit="1" customWidth="1"/>
    <col min="6" max="6" width="6.140625" customWidth="1"/>
    <col min="7" max="7" width="11.140625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3"/>
    </row>
    <row r="3" spans="1:10" ht="16.5" customHeight="1" thickTop="1">
      <c r="A3" s="184"/>
      <c r="B3" s="274" t="s">
        <v>8</v>
      </c>
      <c r="C3" s="274"/>
      <c r="D3" s="275"/>
      <c r="E3" s="273"/>
      <c r="F3" s="273"/>
      <c r="G3" s="273"/>
      <c r="H3" s="180"/>
      <c r="J3" s="259"/>
    </row>
    <row r="4" spans="1:10" ht="13.5" customHeight="1">
      <c r="A4" s="185" t="s">
        <v>32</v>
      </c>
      <c r="B4" s="186" t="s">
        <v>6</v>
      </c>
      <c r="C4" s="186"/>
      <c r="D4" s="231" t="s">
        <v>7</v>
      </c>
      <c r="E4" s="181"/>
      <c r="F4" s="180"/>
      <c r="G4" s="182"/>
      <c r="H4" s="180"/>
    </row>
    <row r="5" spans="1:10">
      <c r="A5" s="1" t="s">
        <v>0</v>
      </c>
      <c r="B5" s="4">
        <v>428</v>
      </c>
      <c r="C5" s="5"/>
      <c r="D5" s="230">
        <f>B5</f>
        <v>428</v>
      </c>
      <c r="E5" s="183"/>
      <c r="F5" s="180"/>
      <c r="G5" s="183"/>
      <c r="H5" s="180"/>
    </row>
    <row r="6" spans="1:10">
      <c r="A6" s="2" t="s">
        <v>1</v>
      </c>
      <c r="B6" s="6">
        <v>531</v>
      </c>
      <c r="C6" s="7"/>
      <c r="D6" s="230">
        <f t="shared" ref="D6:D9" si="0">B6</f>
        <v>531</v>
      </c>
      <c r="E6" s="183"/>
      <c r="F6" s="180"/>
      <c r="G6" s="183"/>
      <c r="H6" s="180"/>
    </row>
    <row r="7" spans="1:10">
      <c r="A7" s="2" t="s">
        <v>2</v>
      </c>
      <c r="B7" s="6">
        <v>633</v>
      </c>
      <c r="C7" s="7"/>
      <c r="D7" s="230">
        <f t="shared" si="0"/>
        <v>633</v>
      </c>
      <c r="E7" s="183"/>
      <c r="F7" s="180"/>
      <c r="G7" s="183"/>
      <c r="H7" s="180"/>
    </row>
    <row r="8" spans="1:10">
      <c r="A8" s="2" t="s">
        <v>3</v>
      </c>
      <c r="B8" s="6">
        <v>731</v>
      </c>
      <c r="C8" s="7"/>
      <c r="D8" s="230">
        <f t="shared" si="0"/>
        <v>731</v>
      </c>
      <c r="E8" s="183"/>
      <c r="F8" s="180"/>
      <c r="G8" s="183"/>
      <c r="H8" s="180"/>
    </row>
    <row r="9" spans="1:10">
      <c r="A9" s="2" t="s">
        <v>68</v>
      </c>
      <c r="B9" s="6">
        <v>105</v>
      </c>
      <c r="C9" s="7"/>
      <c r="D9" s="230">
        <f t="shared" si="0"/>
        <v>105</v>
      </c>
      <c r="E9" s="183"/>
      <c r="F9" s="180"/>
      <c r="G9" s="183"/>
      <c r="H9" s="180"/>
    </row>
    <row r="10" spans="1:10" ht="15" thickBot="1">
      <c r="A10" s="250" t="s">
        <v>85</v>
      </c>
      <c r="B10" s="251"/>
      <c r="C10" s="252"/>
      <c r="D10" s="253">
        <v>459.25</v>
      </c>
      <c r="E10" s="180"/>
      <c r="F10" s="180"/>
      <c r="G10" s="183"/>
      <c r="H10" s="180"/>
    </row>
    <row r="11" spans="1:10" ht="13.5" customHeight="1" thickTop="1">
      <c r="A11" s="188" t="s">
        <v>39</v>
      </c>
      <c r="B11" s="187"/>
      <c r="C11" s="187"/>
      <c r="D11" s="187"/>
      <c r="E11" s="180"/>
      <c r="F11" s="180"/>
      <c r="G11" s="180"/>
      <c r="H11" s="180"/>
    </row>
    <row r="12" spans="1:10" ht="6.75" customHeight="1">
      <c r="A12" s="100"/>
      <c r="B12" s="101"/>
    </row>
    <row r="13" spans="1:10" ht="21" customHeight="1" thickBot="1">
      <c r="A13" s="3" t="s">
        <v>18</v>
      </c>
      <c r="B13" s="133"/>
      <c r="E13" s="3"/>
      <c r="F13" s="3"/>
      <c r="G13" s="3"/>
    </row>
    <row r="14" spans="1:10" ht="13.5" thickTop="1">
      <c r="A14" s="189"/>
      <c r="B14" s="268"/>
      <c r="C14" s="269"/>
      <c r="D14" s="270"/>
    </row>
    <row r="15" spans="1:10">
      <c r="A15" s="185" t="s">
        <v>32</v>
      </c>
      <c r="B15" s="271" t="s">
        <v>70</v>
      </c>
      <c r="C15" s="272"/>
      <c r="D15" s="272"/>
    </row>
    <row r="16" spans="1:10">
      <c r="A16" s="1" t="s">
        <v>0</v>
      </c>
      <c r="B16" s="281">
        <v>303.7</v>
      </c>
      <c r="C16" s="282"/>
      <c r="D16" s="272"/>
    </row>
    <row r="17" spans="1:10">
      <c r="A17" s="190" t="s">
        <v>1</v>
      </c>
      <c r="B17" s="281">
        <v>395.1</v>
      </c>
      <c r="C17" s="282"/>
      <c r="D17" s="272"/>
    </row>
    <row r="18" spans="1:10">
      <c r="A18" s="190" t="s">
        <v>2</v>
      </c>
      <c r="B18" s="281">
        <v>486.6</v>
      </c>
      <c r="C18" s="282"/>
      <c r="D18" s="272"/>
    </row>
    <row r="19" spans="1:10">
      <c r="A19" s="190" t="s">
        <v>3</v>
      </c>
      <c r="B19" s="281">
        <v>578.20000000000005</v>
      </c>
      <c r="C19" s="282"/>
      <c r="D19" s="272"/>
    </row>
    <row r="20" spans="1:10">
      <c r="A20" s="191" t="s">
        <v>68</v>
      </c>
      <c r="B20" s="281">
        <v>91.6</v>
      </c>
      <c r="C20" s="282"/>
      <c r="D20" s="272"/>
    </row>
    <row r="21" spans="1:10" ht="15.75" customHeight="1" thickBot="1">
      <c r="A21" s="254" t="s">
        <v>86</v>
      </c>
      <c r="B21" s="255"/>
      <c r="C21" s="279">
        <v>316.23</v>
      </c>
      <c r="D21" s="280"/>
    </row>
    <row r="22" spans="1:10" s="107" customFormat="1" ht="8.25" customHeight="1" thickTop="1">
      <c r="A22" s="106"/>
      <c r="B22" s="108"/>
      <c r="C22" s="109"/>
    </row>
    <row r="23" spans="1:10" ht="21" customHeight="1" thickBot="1">
      <c r="A23" s="3" t="s">
        <v>9</v>
      </c>
      <c r="B23" s="10"/>
      <c r="C23" s="10"/>
      <c r="D23" s="10"/>
      <c r="E23" s="134"/>
    </row>
    <row r="24" spans="1:10" ht="18" customHeight="1" thickTop="1">
      <c r="A24" s="11"/>
      <c r="B24" s="22"/>
      <c r="C24" s="22"/>
      <c r="D24" s="27" t="s">
        <v>10</v>
      </c>
      <c r="E24" s="27" t="s">
        <v>11</v>
      </c>
      <c r="F24" s="29"/>
      <c r="G24" s="27" t="s">
        <v>12</v>
      </c>
      <c r="H24" s="86"/>
    </row>
    <row r="25" spans="1:10" ht="14.25" customHeight="1">
      <c r="A25" s="12" t="s">
        <v>33</v>
      </c>
      <c r="B25" s="30"/>
      <c r="C25" s="30"/>
      <c r="D25" s="13" t="s">
        <v>13</v>
      </c>
      <c r="E25" s="13" t="s">
        <v>14</v>
      </c>
      <c r="F25" s="30"/>
      <c r="G25" s="90" t="s">
        <v>15</v>
      </c>
      <c r="H25" s="87"/>
    </row>
    <row r="26" spans="1:10" ht="16.5" customHeight="1">
      <c r="A26" s="23" t="s">
        <v>34</v>
      </c>
      <c r="B26" s="24"/>
      <c r="C26" s="24"/>
      <c r="D26" s="200">
        <f>E26+G26</f>
        <v>899.81999999999994</v>
      </c>
      <c r="E26" s="200">
        <v>771</v>
      </c>
      <c r="F26" s="201"/>
      <c r="G26" s="200">
        <v>128.82</v>
      </c>
      <c r="H26" s="88"/>
      <c r="J26" s="120"/>
    </row>
    <row r="27" spans="1:10">
      <c r="A27" s="25" t="s">
        <v>35</v>
      </c>
      <c r="B27" s="26"/>
      <c r="C27" s="26"/>
      <c r="D27" s="202">
        <f t="shared" ref="D27:D28" si="1">E27+G27</f>
        <v>810.26</v>
      </c>
      <c r="E27" s="202">
        <v>771</v>
      </c>
      <c r="F27" s="203"/>
      <c r="G27" s="202">
        <v>39.26</v>
      </c>
      <c r="H27" s="89"/>
      <c r="J27" s="120"/>
    </row>
    <row r="28" spans="1:10">
      <c r="A28" s="25" t="s">
        <v>36</v>
      </c>
      <c r="B28" s="26"/>
      <c r="C28" s="26"/>
      <c r="D28" s="202">
        <f t="shared" si="1"/>
        <v>618.36</v>
      </c>
      <c r="E28" s="202">
        <v>514</v>
      </c>
      <c r="F28" s="203"/>
      <c r="G28" s="202">
        <v>104.36</v>
      </c>
      <c r="H28" s="89"/>
      <c r="J28" s="120"/>
    </row>
    <row r="29" spans="1:10" ht="20.25" customHeight="1">
      <c r="A29" s="12" t="s">
        <v>37</v>
      </c>
      <c r="B29" s="30"/>
      <c r="C29" s="30"/>
      <c r="D29" s="204"/>
      <c r="E29" s="204"/>
      <c r="F29" s="205"/>
      <c r="G29" s="204"/>
      <c r="H29" s="31"/>
    </row>
    <row r="30" spans="1:10">
      <c r="A30" s="23" t="s">
        <v>34</v>
      </c>
      <c r="B30" s="24"/>
      <c r="C30" s="24"/>
      <c r="D30" s="200">
        <f>E30+G30</f>
        <v>885.39</v>
      </c>
      <c r="E30" s="200">
        <v>771</v>
      </c>
      <c r="F30" s="201"/>
      <c r="G30" s="200">
        <v>114.39</v>
      </c>
      <c r="H30" s="88"/>
      <c r="J30" s="120"/>
    </row>
    <row r="31" spans="1:10">
      <c r="A31" s="25" t="s">
        <v>38</v>
      </c>
      <c r="B31" s="26"/>
      <c r="C31" s="26"/>
      <c r="D31" s="202">
        <f t="shared" ref="D31:D32" si="2">E31+G31</f>
        <v>801.4</v>
      </c>
      <c r="E31" s="202">
        <v>771</v>
      </c>
      <c r="F31" s="203"/>
      <c r="G31" s="202">
        <v>30.4</v>
      </c>
      <c r="H31" s="89"/>
      <c r="J31" s="120"/>
    </row>
    <row r="32" spans="1:10" ht="13.5" thickBot="1">
      <c r="A32" s="17" t="s">
        <v>36</v>
      </c>
      <c r="B32" s="32"/>
      <c r="C32" s="32"/>
      <c r="D32" s="206">
        <f t="shared" si="2"/>
        <v>601.58000000000004</v>
      </c>
      <c r="E32" s="206">
        <v>514</v>
      </c>
      <c r="F32" s="207"/>
      <c r="G32" s="206">
        <v>87.58</v>
      </c>
      <c r="H32" s="9"/>
      <c r="J32" s="120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9" t="s">
        <v>47</v>
      </c>
      <c r="B34" s="18"/>
      <c r="C34" s="10"/>
      <c r="D34" s="19"/>
      <c r="E34" s="18"/>
      <c r="F34" s="133"/>
      <c r="G34" s="133"/>
    </row>
    <row r="35" spans="1:13" ht="16.5" customHeight="1" thickTop="1">
      <c r="A35" s="144"/>
      <c r="B35" s="208" t="s">
        <v>75</v>
      </c>
      <c r="C35" s="215"/>
      <c r="D35" s="215"/>
      <c r="E35" s="276"/>
      <c r="F35" s="277"/>
      <c r="G35" s="277"/>
      <c r="H35" s="278"/>
    </row>
    <row r="36" spans="1:13" ht="26.25" customHeight="1">
      <c r="A36" s="145"/>
      <c r="B36" s="197" t="s">
        <v>74</v>
      </c>
      <c r="C36" s="216"/>
      <c r="D36" s="217" t="s">
        <v>76</v>
      </c>
      <c r="E36" s="266" t="s">
        <v>54</v>
      </c>
      <c r="F36" s="266"/>
      <c r="G36" s="266"/>
      <c r="H36" s="267"/>
      <c r="M36" s="199"/>
    </row>
    <row r="37" spans="1:13" ht="21.75" customHeight="1">
      <c r="A37" s="146" t="s">
        <v>32</v>
      </c>
      <c r="B37" s="214" t="s">
        <v>72</v>
      </c>
      <c r="C37" s="216"/>
      <c r="D37" s="214" t="s">
        <v>73</v>
      </c>
      <c r="E37" s="266"/>
      <c r="F37" s="266"/>
      <c r="G37" s="266"/>
      <c r="H37" s="267"/>
    </row>
    <row r="38" spans="1:13" ht="16.5" customHeight="1">
      <c r="A38" s="147" t="s">
        <v>0</v>
      </c>
      <c r="B38" s="209">
        <v>1354</v>
      </c>
      <c r="C38" s="210"/>
      <c r="D38" s="198">
        <v>1041</v>
      </c>
      <c r="E38" s="264">
        <v>194</v>
      </c>
      <c r="F38" s="264"/>
      <c r="G38" s="264"/>
      <c r="H38" s="265"/>
    </row>
    <row r="39" spans="1:13" ht="15" customHeight="1">
      <c r="A39" s="147" t="s">
        <v>1</v>
      </c>
      <c r="B39" s="209">
        <v>1832</v>
      </c>
      <c r="C39" s="211"/>
      <c r="D39" s="198">
        <v>1410</v>
      </c>
      <c r="E39" s="263">
        <v>355</v>
      </c>
      <c r="F39" s="264"/>
      <c r="G39" s="264"/>
      <c r="H39" s="265"/>
    </row>
    <row r="40" spans="1:13">
      <c r="A40" s="147" t="s">
        <v>2</v>
      </c>
      <c r="B40" s="209">
        <v>2311</v>
      </c>
      <c r="C40" s="211"/>
      <c r="D40" s="198">
        <v>1778</v>
      </c>
      <c r="E40" s="263">
        <v>509</v>
      </c>
      <c r="F40" s="264"/>
      <c r="G40" s="264"/>
      <c r="H40" s="265"/>
    </row>
    <row r="41" spans="1:13">
      <c r="A41" s="147" t="s">
        <v>3</v>
      </c>
      <c r="B41" s="209">
        <v>2790</v>
      </c>
      <c r="C41" s="211"/>
      <c r="D41" s="198">
        <v>2146</v>
      </c>
      <c r="E41" s="263">
        <v>646</v>
      </c>
      <c r="F41" s="264"/>
      <c r="G41" s="264"/>
      <c r="H41" s="265"/>
    </row>
    <row r="42" spans="1:13">
      <c r="A42" s="147" t="s">
        <v>16</v>
      </c>
      <c r="B42" s="209">
        <v>3269</v>
      </c>
      <c r="C42" s="211"/>
      <c r="D42" s="198">
        <v>2515</v>
      </c>
      <c r="E42" s="263">
        <v>768</v>
      </c>
      <c r="F42" s="264"/>
      <c r="G42" s="264"/>
      <c r="H42" s="265"/>
    </row>
    <row r="43" spans="1:13">
      <c r="A43" s="147" t="s">
        <v>17</v>
      </c>
      <c r="B43" s="209">
        <v>3748</v>
      </c>
      <c r="C43" s="211"/>
      <c r="D43" s="198">
        <v>2883</v>
      </c>
      <c r="E43" s="263">
        <v>921</v>
      </c>
      <c r="F43" s="264"/>
      <c r="G43" s="264"/>
      <c r="H43" s="265"/>
    </row>
    <row r="44" spans="1:13">
      <c r="A44" s="147">
        <v>7</v>
      </c>
      <c r="B44" s="209">
        <v>4227</v>
      </c>
      <c r="C44" s="211"/>
      <c r="D44" s="198">
        <v>3251</v>
      </c>
      <c r="E44" s="264">
        <v>1018</v>
      </c>
      <c r="F44" s="264"/>
      <c r="G44" s="264"/>
      <c r="H44" s="265"/>
      <c r="M44" s="198"/>
    </row>
    <row r="45" spans="1:13">
      <c r="A45" s="147">
        <v>8</v>
      </c>
      <c r="B45" s="209">
        <v>4705</v>
      </c>
      <c r="C45" s="211"/>
      <c r="D45" s="198">
        <v>3620</v>
      </c>
      <c r="E45" s="264">
        <v>1164</v>
      </c>
      <c r="F45" s="264"/>
      <c r="G45" s="264"/>
      <c r="H45" s="265"/>
      <c r="M45" s="198"/>
    </row>
    <row r="46" spans="1:13" ht="13.5" thickBot="1">
      <c r="A46" s="148" t="s">
        <v>68</v>
      </c>
      <c r="B46" s="212">
        <v>479</v>
      </c>
      <c r="C46" s="212"/>
      <c r="D46" s="256">
        <v>369</v>
      </c>
      <c r="E46" s="257"/>
      <c r="F46" s="212">
        <v>146</v>
      </c>
      <c r="G46" s="257"/>
      <c r="H46" s="258"/>
      <c r="M46" s="198"/>
    </row>
    <row r="47" spans="1:13" ht="11.25" customHeight="1" thickTop="1">
      <c r="A47" s="112"/>
      <c r="B47" s="113"/>
      <c r="C47" s="114"/>
      <c r="D47" s="94"/>
    </row>
    <row r="48" spans="1:13">
      <c r="A48" s="112" t="s">
        <v>58</v>
      </c>
      <c r="B48" s="113"/>
      <c r="C48" s="114"/>
      <c r="D48" s="94"/>
    </row>
    <row r="49" spans="1:13" s="107" customFormat="1" ht="30" customHeight="1">
      <c r="A49" s="262" t="s">
        <v>87</v>
      </c>
      <c r="B49" s="262"/>
      <c r="C49" s="262"/>
      <c r="D49" s="262"/>
      <c r="E49" s="262"/>
      <c r="F49" s="262"/>
      <c r="G49" s="262"/>
      <c r="H49" s="262"/>
    </row>
    <row r="50" spans="1:13" s="107" customFormat="1" ht="30" customHeight="1">
      <c r="A50" s="262" t="s">
        <v>88</v>
      </c>
      <c r="B50" s="262"/>
      <c r="C50" s="262"/>
      <c r="D50" s="262"/>
      <c r="E50" s="262"/>
      <c r="F50" s="262"/>
      <c r="G50" s="262"/>
      <c r="H50" s="262"/>
    </row>
    <row r="51" spans="1:13" ht="13.5" customHeight="1">
      <c r="A51" s="261"/>
      <c r="B51" s="261"/>
      <c r="C51" s="261"/>
      <c r="D51" s="261"/>
      <c r="E51" s="261"/>
      <c r="F51" s="261"/>
      <c r="G51" s="261"/>
      <c r="H51" s="261"/>
    </row>
    <row r="52" spans="1:13">
      <c r="A52" s="261"/>
      <c r="B52" s="261"/>
      <c r="C52" s="261"/>
      <c r="D52" s="261"/>
      <c r="E52" s="261"/>
      <c r="F52" s="261"/>
      <c r="G52" s="261"/>
      <c r="H52" s="261"/>
    </row>
    <row r="53" spans="1:13">
      <c r="A53" s="100"/>
      <c r="B53" s="101"/>
      <c r="L53" s="198"/>
      <c r="M53" s="198"/>
    </row>
    <row r="54" spans="1:13">
      <c r="A54" s="100"/>
      <c r="B54" s="101"/>
      <c r="L54" s="198"/>
      <c r="M54" s="198"/>
    </row>
    <row r="55" spans="1:13">
      <c r="L55" s="198"/>
      <c r="M55" s="198"/>
    </row>
    <row r="56" spans="1:13">
      <c r="L56" s="198"/>
      <c r="M56" s="198"/>
    </row>
    <row r="57" spans="1:13">
      <c r="L57" s="198"/>
      <c r="M57" s="198"/>
    </row>
    <row r="58" spans="1:13">
      <c r="L58" s="198"/>
      <c r="M58" s="198"/>
    </row>
    <row r="59" spans="1:13">
      <c r="L59" s="198"/>
      <c r="M59" s="198"/>
    </row>
    <row r="60" spans="1:13">
      <c r="L60" s="198"/>
      <c r="M60" s="198"/>
    </row>
    <row r="61" spans="1:13">
      <c r="L61" s="198"/>
      <c r="M61" s="198"/>
    </row>
    <row r="66" spans="11:11">
      <c r="K66" s="213"/>
    </row>
  </sheetData>
  <mergeCells count="23"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E38:H38"/>
    <mergeCell ref="E39:H39"/>
    <mergeCell ref="E40:H40"/>
    <mergeCell ref="E41:H41"/>
    <mergeCell ref="E36:H37"/>
    <mergeCell ref="A51:H52"/>
    <mergeCell ref="A50:H50"/>
    <mergeCell ref="E42:H42"/>
    <mergeCell ref="E43:H43"/>
    <mergeCell ref="E44:H44"/>
    <mergeCell ref="E45:H45"/>
    <mergeCell ref="A49:H49"/>
  </mergeCells>
  <phoneticPr fontId="8" type="noConversion"/>
  <hyperlinks>
    <hyperlink ref="B4" r:id="rId1" location="transitional-aid-to-families-with-dependent-children-(tafdc)-tables-of-need-and-payment-standards-" xr:uid="{00000000-0004-0000-0100-000000000000}"/>
    <hyperlink ref="D4" r:id="rId2" location="transitional-aid-to-families-with-dependent-children-(tafdc)-tables-of-need-and-payment-standards-" xr:uid="{00000000-0004-0000-0100-000001000000}"/>
    <hyperlink ref="G36:H37" r:id="rId3" display="Maximum Monthly Benefit" xr:uid="{00000000-0004-0000-0100-000002000000}"/>
    <hyperlink ref="D36" r:id="rId4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5" location="transitional-aid-to-families-with-dependent-children-(tafdc)-tables-of-need-and-payment-standards-" xr:uid="{00000000-0004-0000-0100-000004000000}"/>
    <hyperlink ref="E36:H37" r:id="rId6" location="transitional-aid-to-families-with-dependent-children-(tafdc)-tables-of-need-and-payment-standards-" display="Maximum Monthly Benefit" xr:uid="{00000000-0004-0000-0100-000005000000}"/>
  </hyperlinks>
  <printOptions horizontalCentered="1"/>
  <pageMargins left="0.49" right="0.5" top="1.1599999999999999" bottom="0.31" header="0.4" footer="0.4"/>
  <pageSetup scale="90" orientation="portrait" r:id="rId7"/>
  <headerFooter alignWithMargins="0">
    <oddHeader xml:space="preserve">&amp;C&amp;"Arial,Bold"&amp;14DEPARTMENT OF TRANSITIONAL ASSISTANCE
Facts and Figures 
&amp;12Issue Date: December 2019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5"/>
  <sheetViews>
    <sheetView showGridLines="0" showOutlineSymbols="0" view="pageLayout" zoomScaleNormal="100" workbookViewId="0">
      <selection activeCell="D11" sqref="D11"/>
    </sheetView>
  </sheetViews>
  <sheetFormatPr defaultColWidth="12.42578125" defaultRowHeight="15"/>
  <cols>
    <col min="1" max="1" width="21.7109375" style="64" customWidth="1"/>
    <col min="2" max="2" width="25.85546875" style="64" customWidth="1"/>
    <col min="3" max="3" width="4.28515625" style="64" customWidth="1"/>
    <col min="4" max="4" width="18.5703125" style="64" bestFit="1" customWidth="1"/>
    <col min="5" max="7" width="2.7109375" style="151" customWidth="1"/>
    <col min="8" max="8" width="15.42578125" style="126" bestFit="1" customWidth="1"/>
    <col min="9" max="9" width="19.28515625" style="64" bestFit="1" customWidth="1"/>
    <col min="10" max="16384" width="12.42578125" style="64"/>
  </cols>
  <sheetData>
    <row r="1" spans="1:9" ht="21" customHeight="1" thickBot="1">
      <c r="A1" s="3" t="s">
        <v>82</v>
      </c>
    </row>
    <row r="2" spans="1:9" ht="15.75" thickTop="1">
      <c r="A2" s="67"/>
      <c r="B2" s="28"/>
      <c r="C2" s="28"/>
      <c r="D2" s="20"/>
      <c r="E2" s="27"/>
      <c r="F2" s="27"/>
      <c r="G2" s="152"/>
    </row>
    <row r="3" spans="1:9">
      <c r="A3" s="68"/>
      <c r="B3" s="14"/>
      <c r="C3" s="14"/>
      <c r="D3" s="14"/>
      <c r="E3" s="21"/>
      <c r="F3" s="21"/>
      <c r="G3" s="153"/>
    </row>
    <row r="4" spans="1:9">
      <c r="A4" s="69"/>
      <c r="B4" s="14"/>
      <c r="C4" s="14"/>
      <c r="D4" s="76" t="s">
        <v>82</v>
      </c>
      <c r="E4" s="21"/>
      <c r="F4" s="85"/>
      <c r="G4" s="153"/>
    </row>
    <row r="5" spans="1:9">
      <c r="A5" s="69" t="s">
        <v>27</v>
      </c>
      <c r="B5" s="16" t="s">
        <v>48</v>
      </c>
      <c r="C5" s="16"/>
      <c r="D5" s="71">
        <v>66389256</v>
      </c>
      <c r="E5" s="150"/>
      <c r="F5" s="150"/>
      <c r="G5" s="154"/>
      <c r="H5" s="127"/>
      <c r="I5" s="95"/>
    </row>
    <row r="6" spans="1:9">
      <c r="A6" s="69"/>
      <c r="B6" s="16" t="s">
        <v>45</v>
      </c>
      <c r="C6" s="16"/>
      <c r="D6" s="71">
        <v>79260992</v>
      </c>
      <c r="E6" s="150"/>
      <c r="F6" s="150"/>
      <c r="G6" s="154"/>
      <c r="H6" s="128"/>
      <c r="I6" s="71"/>
    </row>
    <row r="7" spans="1:9">
      <c r="A7" s="69"/>
      <c r="B7" s="16" t="s">
        <v>51</v>
      </c>
      <c r="C7" s="16"/>
      <c r="D7" s="71">
        <v>3677882</v>
      </c>
      <c r="E7" s="150"/>
      <c r="F7" s="150"/>
      <c r="G7" s="154"/>
      <c r="H7" s="128"/>
      <c r="I7" s="92"/>
    </row>
    <row r="8" spans="1:9" ht="15" customHeight="1">
      <c r="A8" s="69"/>
      <c r="B8" s="16" t="s">
        <v>46</v>
      </c>
      <c r="C8" s="16"/>
      <c r="D8" s="245">
        <v>1738420</v>
      </c>
      <c r="E8" s="150"/>
      <c r="F8" s="155"/>
      <c r="G8" s="154"/>
      <c r="I8" s="92"/>
    </row>
    <row r="9" spans="1:9">
      <c r="A9" s="69"/>
      <c r="B9" s="138" t="s">
        <v>24</v>
      </c>
      <c r="C9" s="140"/>
      <c r="D9" s="196">
        <f>SUM(D5:D8)</f>
        <v>151066550</v>
      </c>
      <c r="E9" s="150"/>
      <c r="F9" s="150"/>
      <c r="G9" s="154"/>
    </row>
    <row r="10" spans="1:9">
      <c r="A10" s="69"/>
      <c r="B10" s="72"/>
      <c r="C10" s="16"/>
      <c r="D10" s="246"/>
      <c r="E10" s="150"/>
      <c r="F10" s="150"/>
      <c r="G10" s="154"/>
    </row>
    <row r="11" spans="1:9">
      <c r="A11" s="69" t="s">
        <v>28</v>
      </c>
      <c r="B11" s="16" t="s">
        <v>5</v>
      </c>
      <c r="C11" s="16"/>
      <c r="D11" s="71">
        <v>204455227</v>
      </c>
      <c r="E11" s="150"/>
      <c r="F11" s="150"/>
      <c r="G11" s="154"/>
      <c r="H11" s="128"/>
      <c r="I11" s="92"/>
    </row>
    <row r="12" spans="1:9">
      <c r="A12" s="69"/>
      <c r="B12" s="99" t="s">
        <v>53</v>
      </c>
      <c r="C12" s="16"/>
      <c r="D12" s="71">
        <v>300000</v>
      </c>
      <c r="E12" s="150"/>
      <c r="F12" s="150"/>
      <c r="G12" s="154"/>
      <c r="I12" s="92"/>
    </row>
    <row r="13" spans="1:9">
      <c r="A13" s="69"/>
      <c r="B13" s="16" t="s">
        <v>66</v>
      </c>
      <c r="C13" s="16"/>
      <c r="D13" s="71">
        <v>9362938</v>
      </c>
      <c r="E13" s="150"/>
      <c r="F13" s="150"/>
      <c r="G13" s="154"/>
      <c r="H13" s="128"/>
      <c r="I13" s="92"/>
    </row>
    <row r="14" spans="1:9">
      <c r="A14" s="69"/>
      <c r="B14" s="16" t="s">
        <v>49</v>
      </c>
      <c r="C14" s="16"/>
      <c r="D14" s="71">
        <v>215815853</v>
      </c>
      <c r="E14" s="150"/>
      <c r="F14" s="150"/>
      <c r="G14" s="154"/>
      <c r="H14" s="128"/>
      <c r="I14" s="92"/>
    </row>
    <row r="15" spans="1:9">
      <c r="A15" s="69"/>
      <c r="B15" s="16" t="s">
        <v>18</v>
      </c>
      <c r="C15" s="16"/>
      <c r="D15" s="71">
        <v>76329458</v>
      </c>
      <c r="E15" s="150"/>
      <c r="F15" s="150"/>
      <c r="G15" s="154"/>
      <c r="H15" s="128"/>
      <c r="I15" s="70"/>
    </row>
    <row r="16" spans="1:9">
      <c r="A16" s="194"/>
      <c r="B16" s="16" t="s">
        <v>78</v>
      </c>
      <c r="C16" s="16"/>
      <c r="D16" s="71">
        <v>1500000</v>
      </c>
      <c r="E16" s="150"/>
      <c r="F16" s="150"/>
      <c r="G16" s="195"/>
      <c r="H16" s="128"/>
      <c r="I16" s="70"/>
    </row>
    <row r="17" spans="1:9">
      <c r="A17" s="194"/>
      <c r="B17" s="16" t="s">
        <v>83</v>
      </c>
      <c r="C17" s="16"/>
      <c r="D17" s="71">
        <v>6500000</v>
      </c>
      <c r="E17" s="150"/>
      <c r="F17" s="150"/>
      <c r="G17" s="195"/>
      <c r="H17" s="128"/>
      <c r="I17" s="70"/>
    </row>
    <row r="18" spans="1:9">
      <c r="A18" s="69"/>
      <c r="B18" s="16" t="s">
        <v>50</v>
      </c>
      <c r="C18" s="16"/>
      <c r="D18" s="71">
        <v>14107166</v>
      </c>
      <c r="E18" s="150"/>
      <c r="F18" s="150"/>
      <c r="G18" s="154"/>
      <c r="H18" s="128"/>
      <c r="I18" s="92"/>
    </row>
    <row r="19" spans="1:9">
      <c r="A19" s="69"/>
      <c r="B19" s="16" t="s">
        <v>65</v>
      </c>
      <c r="C19" s="16"/>
      <c r="D19" s="71">
        <v>1000000</v>
      </c>
      <c r="E19" s="150"/>
      <c r="F19" s="150"/>
      <c r="G19" s="154"/>
      <c r="H19" s="128"/>
    </row>
    <row r="20" spans="1:9">
      <c r="A20" s="194"/>
      <c r="B20" s="16" t="s">
        <v>71</v>
      </c>
      <c r="C20" s="16"/>
      <c r="D20" s="245">
        <v>2000000</v>
      </c>
      <c r="E20" s="150"/>
      <c r="F20" s="150"/>
      <c r="G20" s="195"/>
      <c r="H20" s="128"/>
    </row>
    <row r="21" spans="1:9" ht="17.25">
      <c r="A21" s="69"/>
      <c r="B21" s="138" t="s">
        <v>25</v>
      </c>
      <c r="C21" s="140"/>
      <c r="D21" s="196">
        <f>SUM(D11:D20)</f>
        <v>531370642</v>
      </c>
      <c r="E21" s="150"/>
      <c r="F21" s="156"/>
      <c r="G21" s="154"/>
      <c r="I21" s="92"/>
    </row>
    <row r="22" spans="1:9" s="116" customFormat="1" ht="21" customHeight="1">
      <c r="A22" s="115"/>
      <c r="B22" s="138" t="s">
        <v>26</v>
      </c>
      <c r="C22" s="139"/>
      <c r="D22" s="196">
        <f>+D21+D9</f>
        <v>682437192</v>
      </c>
      <c r="E22" s="150"/>
      <c r="F22" s="150"/>
      <c r="G22" s="154"/>
      <c r="H22" s="129"/>
      <c r="I22" s="117"/>
    </row>
    <row r="23" spans="1:9" ht="15.75" thickBot="1">
      <c r="A23" s="91"/>
      <c r="B23" s="93"/>
      <c r="C23" s="65"/>
      <c r="D23" s="74"/>
      <c r="E23" s="157"/>
      <c r="F23" s="157"/>
      <c r="G23" s="158"/>
    </row>
    <row r="24" spans="1:9" ht="12" customHeight="1" thickTop="1">
      <c r="A24" s="75"/>
      <c r="B24" s="119"/>
      <c r="C24" s="16"/>
      <c r="D24" s="70"/>
      <c r="E24" s="159"/>
      <c r="F24" s="15"/>
      <c r="G24" s="160"/>
    </row>
    <row r="25" spans="1:9" s="143" customFormat="1" ht="12" hidden="1" customHeight="1">
      <c r="A25" s="133"/>
      <c r="B25" s="142"/>
      <c r="C25" s="10"/>
      <c r="D25" s="66"/>
      <c r="E25" s="66"/>
      <c r="F25" s="66"/>
      <c r="G25" s="161"/>
      <c r="H25" s="141"/>
    </row>
    <row r="26" spans="1:9" ht="12" hidden="1" customHeight="1">
      <c r="A26" s="133"/>
      <c r="C26" s="10"/>
      <c r="D26" s="66"/>
      <c r="E26" s="66"/>
      <c r="F26" s="66"/>
      <c r="H26" s="130"/>
    </row>
    <row r="27" spans="1:9" ht="12" hidden="1" customHeight="1">
      <c r="A27" s="133"/>
      <c r="B27" s="118"/>
      <c r="C27" s="10"/>
      <c r="D27" s="66"/>
      <c r="E27" s="66"/>
      <c r="F27" s="66"/>
      <c r="H27" s="130"/>
    </row>
    <row r="28" spans="1:9" ht="12" hidden="1" customHeight="1">
      <c r="A28" s="133"/>
      <c r="B28" s="118"/>
      <c r="C28" s="10"/>
      <c r="D28" s="66"/>
      <c r="E28" s="66"/>
      <c r="F28" s="66"/>
      <c r="H28" s="130"/>
    </row>
    <row r="29" spans="1:9" ht="12" hidden="1" customHeight="1">
      <c r="A29" s="133"/>
      <c r="B29" s="118"/>
      <c r="C29" s="10"/>
      <c r="D29" s="66"/>
      <c r="E29" s="66"/>
      <c r="F29" s="66"/>
      <c r="H29" s="130"/>
    </row>
    <row r="30" spans="1:9" ht="12" hidden="1" customHeight="1">
      <c r="A30" s="133"/>
      <c r="B30" s="118"/>
      <c r="C30" s="10"/>
      <c r="D30" s="66"/>
      <c r="E30" s="66"/>
      <c r="F30" s="66"/>
      <c r="H30" s="130"/>
    </row>
    <row r="31" spans="1:9" ht="12" hidden="1" customHeight="1">
      <c r="A31" s="133"/>
      <c r="B31" s="118"/>
      <c r="C31" s="10"/>
      <c r="D31" s="66"/>
      <c r="E31" s="66"/>
      <c r="F31" s="66"/>
      <c r="H31" s="130"/>
    </row>
    <row r="32" spans="1:9" ht="9.9499999999999993" customHeight="1">
      <c r="A32" s="3"/>
      <c r="B32" s="118"/>
      <c r="C32" s="10"/>
      <c r="D32" s="66"/>
      <c r="E32" s="66"/>
      <c r="F32" s="66"/>
      <c r="H32" s="130"/>
    </row>
    <row r="33" spans="1:9" ht="16.5" customHeight="1" thickBot="1">
      <c r="A33" s="96" t="s">
        <v>40</v>
      </c>
      <c r="B33" s="97"/>
      <c r="C33" s="97"/>
      <c r="D33" s="73"/>
      <c r="E33" s="162"/>
      <c r="F33" s="162"/>
      <c r="G33" s="162"/>
    </row>
    <row r="34" spans="1:9" ht="15.75" thickTop="1">
      <c r="A34" s="67" t="s">
        <v>29</v>
      </c>
      <c r="B34" s="98"/>
      <c r="C34" s="283" t="s">
        <v>84</v>
      </c>
      <c r="D34" s="283"/>
      <c r="E34" s="283"/>
      <c r="F34" s="283"/>
      <c r="G34" s="284"/>
    </row>
    <row r="35" spans="1:9">
      <c r="A35" s="69" t="s">
        <v>55</v>
      </c>
      <c r="B35" s="79"/>
      <c r="C35" s="103"/>
      <c r="D35" s="247">
        <v>369892008</v>
      </c>
      <c r="E35" s="163"/>
      <c r="F35" s="164"/>
      <c r="G35" s="165"/>
      <c r="H35" s="128"/>
      <c r="I35" s="92"/>
    </row>
    <row r="36" spans="1:9">
      <c r="A36" s="69" t="s">
        <v>41</v>
      </c>
      <c r="B36" s="102"/>
      <c r="C36" s="103"/>
      <c r="D36" s="247">
        <v>7000000</v>
      </c>
      <c r="E36" s="163"/>
      <c r="F36" s="164"/>
      <c r="G36" s="165"/>
      <c r="H36" s="128"/>
    </row>
    <row r="37" spans="1:9">
      <c r="A37" s="69" t="s">
        <v>52</v>
      </c>
      <c r="B37" s="79"/>
      <c r="C37" s="103"/>
      <c r="D37" s="247">
        <v>67160605.599999994</v>
      </c>
      <c r="E37" s="164"/>
      <c r="F37" s="164"/>
      <c r="G37" s="165"/>
      <c r="H37" s="128"/>
    </row>
    <row r="38" spans="1:9">
      <c r="A38" s="69" t="s">
        <v>42</v>
      </c>
      <c r="B38" s="79"/>
      <c r="C38" s="103"/>
      <c r="D38" s="248">
        <v>10264692.4</v>
      </c>
      <c r="E38" s="164"/>
      <c r="F38" s="164"/>
      <c r="G38" s="165"/>
      <c r="H38" s="128"/>
    </row>
    <row r="39" spans="1:9">
      <c r="A39" s="69" t="s">
        <v>43</v>
      </c>
      <c r="B39" s="79"/>
      <c r="C39" s="103"/>
      <c r="D39" s="247">
        <v>6111261</v>
      </c>
      <c r="E39" s="164"/>
      <c r="F39" s="164"/>
      <c r="G39" s="165"/>
      <c r="H39" s="128"/>
    </row>
    <row r="40" spans="1:9" ht="17.25">
      <c r="A40" s="69" t="s">
        <v>44</v>
      </c>
      <c r="B40" s="79"/>
      <c r="C40" s="103"/>
      <c r="D40" s="249">
        <v>15000000</v>
      </c>
      <c r="E40" s="163"/>
      <c r="F40" s="166"/>
      <c r="G40" s="165"/>
    </row>
    <row r="41" spans="1:9" ht="18.75" customHeight="1">
      <c r="A41" s="104" t="s">
        <v>30</v>
      </c>
      <c r="B41" s="79"/>
      <c r="C41" s="103"/>
      <c r="D41" s="196">
        <f>SUM(D35:D40)</f>
        <v>475428567</v>
      </c>
      <c r="E41" s="167"/>
      <c r="F41" s="167"/>
      <c r="G41" s="165"/>
      <c r="H41" s="128"/>
      <c r="I41" s="92"/>
    </row>
    <row r="42" spans="1:9" ht="19.5" customHeight="1">
      <c r="A42" s="69" t="s">
        <v>56</v>
      </c>
      <c r="B42" s="79"/>
      <c r="C42" s="103"/>
      <c r="D42" s="245">
        <v>137355743</v>
      </c>
      <c r="E42" s="163"/>
      <c r="F42" s="166"/>
      <c r="G42" s="165"/>
      <c r="H42" s="131"/>
    </row>
    <row r="43" spans="1:9" ht="20.25" customHeight="1">
      <c r="A43" s="105" t="s">
        <v>31</v>
      </c>
      <c r="B43" s="79"/>
      <c r="C43" s="79"/>
      <c r="D43" s="196">
        <f>+D42+D41</f>
        <v>612784310</v>
      </c>
      <c r="E43" s="167"/>
      <c r="F43" s="167"/>
      <c r="G43" s="165"/>
      <c r="H43" s="128"/>
    </row>
    <row r="44" spans="1:9" ht="6" customHeight="1" thickBot="1">
      <c r="A44" s="77"/>
      <c r="B44" s="78"/>
      <c r="C44" s="78"/>
      <c r="D44" s="137"/>
      <c r="E44" s="168"/>
      <c r="F44" s="168"/>
      <c r="G44" s="169"/>
    </row>
    <row r="45" spans="1:9" ht="9.9499999999999993" customHeight="1" thickTop="1"/>
    <row r="46" spans="1:9" ht="9.9499999999999993" customHeight="1"/>
    <row r="47" spans="1:9" ht="19.5" customHeight="1" thickBot="1">
      <c r="A47" s="229" t="s">
        <v>61</v>
      </c>
      <c r="B47" s="10"/>
      <c r="C47" s="10"/>
      <c r="D47" s="66"/>
      <c r="E47" s="66"/>
      <c r="F47" s="66"/>
      <c r="G47" s="162"/>
    </row>
    <row r="48" spans="1:9" ht="19.5" customHeight="1" thickTop="1">
      <c r="A48" s="67" t="s">
        <v>59</v>
      </c>
      <c r="B48" s="28" t="s">
        <v>79</v>
      </c>
      <c r="C48" s="28"/>
      <c r="D48" s="28"/>
      <c r="E48" s="27"/>
      <c r="F48" s="27"/>
      <c r="G48" s="170"/>
      <c r="H48" s="132"/>
    </row>
    <row r="49" spans="1:8">
      <c r="A49" s="69"/>
      <c r="B49" s="14" t="s">
        <v>80</v>
      </c>
      <c r="C49" s="14"/>
      <c r="D49" s="33"/>
      <c r="E49" s="21"/>
      <c r="F49" s="85"/>
      <c r="G49" s="171"/>
      <c r="H49" s="132"/>
    </row>
    <row r="50" spans="1:8" ht="15.75" thickBot="1">
      <c r="A50" s="123" t="s">
        <v>60</v>
      </c>
      <c r="B50" s="124" t="s">
        <v>81</v>
      </c>
      <c r="C50" s="125"/>
      <c r="D50" s="125"/>
      <c r="E50" s="172"/>
      <c r="F50" s="172"/>
      <c r="G50" s="173"/>
      <c r="H50" s="132"/>
    </row>
    <row r="51" spans="1:8" s="136" customFormat="1" ht="12" thickTop="1">
      <c r="A51" s="133"/>
      <c r="B51" s="134"/>
      <c r="C51" s="134"/>
      <c r="D51" s="135"/>
      <c r="E51" s="174"/>
      <c r="F51" s="175"/>
      <c r="G51" s="176"/>
    </row>
    <row r="52" spans="1:8">
      <c r="A52" s="126"/>
      <c r="B52" s="126"/>
      <c r="C52" s="126"/>
      <c r="D52" s="126"/>
      <c r="E52" s="126"/>
      <c r="F52" s="126"/>
      <c r="G52" s="126"/>
    </row>
    <row r="53" spans="1:8" ht="69" customHeight="1">
      <c r="A53" s="126"/>
      <c r="B53" s="126"/>
      <c r="C53" s="126"/>
      <c r="D53" s="126"/>
      <c r="E53" s="126"/>
      <c r="F53" s="126"/>
      <c r="G53" s="126"/>
    </row>
    <row r="54" spans="1:8">
      <c r="A54" s="126"/>
      <c r="B54" s="126"/>
      <c r="C54" s="126"/>
      <c r="D54" s="126"/>
      <c r="E54" s="126"/>
      <c r="F54" s="126"/>
      <c r="G54" s="126"/>
    </row>
    <row r="55" spans="1:8">
      <c r="A55" s="126"/>
      <c r="B55" s="126"/>
      <c r="C55" s="126"/>
      <c r="D55" s="126"/>
      <c r="E55" s="126"/>
      <c r="F55" s="126"/>
      <c r="G55" s="126"/>
    </row>
  </sheetData>
  <mergeCells count="1">
    <mergeCell ref="C34:G34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
&amp;12Issue Date: December 2019&amp;14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Dana Stancill</cp:lastModifiedBy>
  <cp:lastPrinted>2017-11-17T16:02:24Z</cp:lastPrinted>
  <dcterms:created xsi:type="dcterms:W3CDTF">2005-06-29T14:11:05Z</dcterms:created>
  <dcterms:modified xsi:type="dcterms:W3CDTF">2019-12-04T20:49:00Z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