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olicy Support\Support and Administration\Web\facts figures\2022\"/>
    </mc:Choice>
  </mc:AlternateContent>
  <xr:revisionPtr revIDLastSave="0" documentId="8_{3D957238-8929-4E90-B789-012B2A90778E}" xr6:coauthVersionLast="41" xr6:coauthVersionMax="41" xr10:uidLastSave="{00000000-0000-0000-0000-000000000000}"/>
  <bookViews>
    <workbookView xWindow="3000" yWindow="2295" windowWidth="18000" windowHeight="9360" tabRatio="601" activeTab="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6" l="1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<sst xmlns="http://schemas.openxmlformats.org/spreadsheetml/2006/main" count="136" uniqueCount="101">
  <si>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</si>
  <si>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</si>
  <si>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</si>
  <si>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</si>
  <si>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</si>
  <si>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</si>
  <si>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</si>
  <si>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</si>
  <si>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</si>
  <si>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</si>
  <si>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</si>
  <si>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</si>
  <si>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</si>
  <si>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</si>
  <si>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</si>
  <si>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</si>
  <si>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</si>
  <si>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</si>
  <si>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</si>
  <si>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</si>
  <si>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</si>
  <si>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</si>
  <si>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</si>
  <si>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</si>
  <si>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</si>
  <si>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</si>
  <si>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</si>
  <si>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</si>
  <si>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</si>
  <si>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</si>
  <si>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</si>
  <si>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</si>
  <si>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</si>
  <si>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</si>
  <si>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</si>
  <si>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</si>
  <si>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</si>
  <si>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</si>
  <si>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</si>
  <si>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</si>
  <si>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</si>
  <si>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</si>
  <si>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</si>
  <si>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</si>
  <si>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</si>
  <si>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</si>
  <si>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</si>
  <si>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</si>
  <si>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</si>
  <si>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</si>
  <si>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</si>
  <si>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</si>
  <si>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</si>
  <si>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</si>
  <si>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</si>
  <si>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</si>
  <si>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</si>
  <si>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</si>
  <si>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</si>
  <si>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</si>
  <si>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</si>
  <si>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</si>
  <si>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</si>
  <si>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</si>
  <si>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</si>
  <si>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</si>
  <si>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</si>
  <si>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</si>
  <si>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</si>
  <si>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</si>
  <si>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</si>
  <si>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</si>
  <si>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</si>
  <si>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</si>
  <si>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</si>
  <si>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</si>
  <si>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</si>
  <si>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</si>
  <si>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</si>
  <si>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</si>
  <si>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</si>
  <si>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</si>
  <si>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</si>
  <si>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</si>
  <si>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</si>
  <si>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</si>
  <si>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</si>
  <si>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</si>
  <si>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t xml:space="preserve">FY21 Avg Monthly Grant </t>
    </r>
    <r>
      <rPr>
        <b/>
        <vertAlign val="superscript"/>
        <sz val="10"/>
        <rFont val="Arial"/>
        <family val="2"/>
      </rPr>
      <t>(2)</t>
    </r>
  </si>
  <si>
    <r>
      <t xml:space="preserve">FY21 Avg Monthly Grant </t>
    </r>
    <r>
      <rPr>
        <b/>
        <vertAlign val="superscript"/>
        <sz val="10"/>
        <rFont val="Arial"/>
        <family val="2"/>
      </rPr>
      <t>(3)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</si>
  <si>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</si>
  <si>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FY22 Appropriations</t>
  </si>
  <si>
    <t>FY22 Target 
(Subject to change)</t>
  </si>
  <si>
    <t>Public/subsidized housing</t>
  </si>
  <si>
    <t>Unsubsidized housing</t>
  </si>
  <si>
    <t>FY22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</si>
  <si>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</si>
  <si>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>As of 
February
2022</t>
  </si>
  <si>
    <t xml:space="preserve">  TANF ARPA</t>
  </si>
  <si>
    <t>As of 
March
 2022</t>
  </si>
  <si>
    <t>As of 
March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</si>
</sst>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8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4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5" fillId="0" borderId="36" xfId="3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 applyProtection="1">
      <protection locked="0"/>
    </xf>
    <xf numFmtId="0" fontId="5" fillId="0" borderId="38" xfId="3" applyNumberFormat="1" applyFont="1" applyBorder="1" applyAlignment="1">
      <alignment horizontal="center"/>
    </xf>
    <xf numFmtId="0" fontId="32" fillId="0" borderId="0" xfId="0" applyNumberFormat="1" applyFont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6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showOutlineSymbols="0" view="pageLayout" topLeftCell="A13" zoomScale="90" zoomScaleNormal="100" zoomScalePageLayoutView="90" workbookViewId="0">
      <selection activeCell="H25" sqref="H25"/>
    </sheetView>
  </sheetViews>
  <sheetFormatPr defaultColWidth="10.7109375" defaultRowHeight="12.75"/>
  <cols>
    <col min="1" max="1" width="26.28515625" style="60" customWidth="1"/>
    <col min="2" max="2" width="11" style="39" customWidth="1"/>
    <col min="3" max="3" width="9.7109375" style="39" bestFit="1" customWidth="1"/>
    <col min="4" max="4" width="9.7109375" style="61" customWidth="1"/>
    <col min="5" max="5" width="9.7109375" style="62" customWidth="1"/>
    <col min="6" max="6" width="6.140625" style="62" customWidth="1"/>
    <col min="7" max="16384" width="10.710937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39.950000000000003" customHeight="1">
      <c r="A6" s="45"/>
      <c r="B6" s="173" t="s">
        <v>99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35331</v>
      </c>
      <c r="C7" s="234">
        <v>34677</v>
      </c>
      <c r="D7" s="225">
        <f>(B7-C7)</f>
        <v>654</v>
      </c>
      <c r="E7" s="226">
        <f>(B7-C7)/C7</f>
        <v>1.8859762955272946E-2</v>
      </c>
      <c r="F7" s="227"/>
      <c r="I7" s="120"/>
      <c r="K7" s="119"/>
    </row>
    <row r="8" spans="1:240" ht="16.5" customHeight="1" thickBot="1">
      <c r="A8" s="49" t="s">
        <v>63</v>
      </c>
      <c r="B8" s="235">
        <v>89068</v>
      </c>
      <c r="C8" s="235">
        <v>86904</v>
      </c>
      <c r="D8" s="228">
        <f>(B8-C8)</f>
        <v>2164</v>
      </c>
      <c r="E8" s="229">
        <f>(B8-C8)/C8</f>
        <v>2.490104022829789E-2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39.950000000000003" customHeight="1">
      <c r="A13" s="45"/>
      <c r="B13" s="173" t="s">
        <v>99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26524</v>
      </c>
      <c r="C14" s="234">
        <v>25803</v>
      </c>
      <c r="D14" s="171">
        <f>(B14-C14)</f>
        <v>721</v>
      </c>
      <c r="E14" s="83">
        <f>(B14-C14)/C14</f>
        <v>2.7942487307677403E-2</v>
      </c>
      <c r="F14" s="84"/>
    </row>
    <row r="15" spans="1:240" ht="16.5" customHeight="1" thickBot="1">
      <c r="A15" s="49" t="s">
        <v>63</v>
      </c>
      <c r="B15" s="235">
        <v>26657</v>
      </c>
      <c r="C15" s="235">
        <v>25945</v>
      </c>
      <c r="D15" s="172">
        <f>(B15-C15)</f>
        <v>712</v>
      </c>
      <c r="E15" s="50">
        <f>(B15-C15)/C15</f>
        <v>2.7442667180574292E-2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39.950000000000003" customHeight="1">
      <c r="A20" s="45"/>
      <c r="B20" s="173" t="s">
        <v>100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>
      <c r="A21" s="81" t="s">
        <v>65</v>
      </c>
      <c r="B21" s="236">
        <v>177293</v>
      </c>
      <c r="C21" s="236">
        <v>178731</v>
      </c>
      <c r="D21" s="171">
        <f>(B21-C21)</f>
        <v>-1438</v>
      </c>
      <c r="E21" s="83">
        <f>(B21-C21)/C21</f>
        <v>-8.0456104425085748E-3</v>
      </c>
      <c r="F21" s="82"/>
    </row>
    <row r="22" spans="1:6" ht="16.5" customHeight="1" thickBot="1">
      <c r="A22" s="49" t="s">
        <v>63</v>
      </c>
      <c r="B22" s="237">
        <v>177293</v>
      </c>
      <c r="C22" s="237">
        <v>178731</v>
      </c>
      <c r="D22" s="172">
        <f>(B22-C22)</f>
        <v>-1438</v>
      </c>
      <c r="E22" s="50">
        <f>(B22-C22)/C22</f>
        <v>-8.0456104425085748E-3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39.950000000000003" customHeight="1">
      <c r="A27" s="45"/>
      <c r="B27" s="173" t="s">
        <v>97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607608</v>
      </c>
      <c r="C28" s="236">
        <v>601697</v>
      </c>
      <c r="D28" s="212">
        <f>(B28-C28)</f>
        <v>5911</v>
      </c>
      <c r="E28" s="213">
        <f>(B28-C28)/C28</f>
        <v>9.8238814552839716E-3</v>
      </c>
      <c r="F28" s="214"/>
    </row>
    <row r="29" spans="1:6" ht="16.5" customHeight="1" thickBot="1">
      <c r="A29" s="215" t="s">
        <v>63</v>
      </c>
      <c r="B29" s="237">
        <v>1016127</v>
      </c>
      <c r="C29" s="237">
        <v>1006025</v>
      </c>
      <c r="D29" s="216">
        <f>(B29-C29)</f>
        <v>10102</v>
      </c>
      <c r="E29" s="217">
        <f>(B29-C29)/C29</f>
        <v>1.0041499962724585E-2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4" t="s">
        <v>53</v>
      </c>
      <c r="B32" s="274"/>
      <c r="C32" s="274"/>
      <c r="D32" s="274"/>
      <c r="E32" s="274"/>
      <c r="F32" s="274"/>
    </row>
    <row r="33" spans="1:6" s="108" customFormat="1" ht="36.75" customHeight="1">
      <c r="A33" s="274" t="s">
        <v>73</v>
      </c>
      <c r="B33" s="274"/>
      <c r="C33" s="274"/>
      <c r="D33" s="274"/>
      <c r="E33" s="274"/>
      <c r="F33" s="274"/>
    </row>
    <row r="34" spans="1:6">
      <c r="A34" s="274" t="s">
        <v>82</v>
      </c>
      <c r="B34" s="274"/>
      <c r="C34" s="274"/>
      <c r="D34" s="274"/>
      <c r="E34" s="274"/>
      <c r="F34" s="274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April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tabSelected="1" view="pageLayout" topLeftCell="A22" zoomScaleNormal="115" workbookViewId="0">
      <selection activeCell="E4" sqref="E4"/>
    </sheetView>
  </sheetViews>
  <sheetFormatPr defaultRowHeight="12.75"/>
  <cols>
    <col min="1" max="1" width="11.140625" customWidth="1"/>
    <col min="2" max="2" width="12.5703125" customWidth="1"/>
    <col min="3" max="3" width="5.28515625" customWidth="1"/>
    <col min="4" max="4" width="19.85546875" bestFit="1" customWidth="1"/>
    <col min="5" max="5" width="19.7109375" bestFit="1" customWidth="1"/>
    <col min="6" max="6" width="6.140625" customWidth="1"/>
    <col min="7" max="7" width="13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83" t="s">
        <v>6</v>
      </c>
      <c r="C3" s="283"/>
      <c r="D3" s="284"/>
      <c r="E3" s="282"/>
      <c r="F3" s="282"/>
      <c r="G3" s="282"/>
      <c r="H3" s="174"/>
      <c r="J3" s="247"/>
    </row>
    <row r="4" spans="1:10" ht="22.5" customHeight="1">
      <c r="A4" s="179" t="s">
        <v>29</v>
      </c>
      <c r="B4" s="180" t="s">
        <v>93</v>
      </c>
      <c r="C4" s="180"/>
      <c r="D4" s="224" t="s">
        <v>94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" thickBot="1">
      <c r="A10" s="240" t="s">
        <v>88</v>
      </c>
      <c r="B10" s="241"/>
      <c r="C10" s="242"/>
      <c r="D10" s="258">
        <v>525.01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.5" thickTop="1">
      <c r="A14" s="183"/>
      <c r="B14" s="277"/>
      <c r="C14" s="278"/>
      <c r="D14" s="279"/>
    </row>
    <row r="15" spans="1:10">
      <c r="A15" s="179" t="s">
        <v>29</v>
      </c>
      <c r="B15" s="280" t="s">
        <v>66</v>
      </c>
      <c r="C15" s="281"/>
      <c r="D15" s="281"/>
    </row>
    <row r="16" spans="1:10">
      <c r="A16" s="1" t="s">
        <v>0</v>
      </c>
      <c r="B16" s="290">
        <v>364.5</v>
      </c>
      <c r="C16" s="291"/>
      <c r="D16" s="281"/>
    </row>
    <row r="17" spans="1:10">
      <c r="A17" s="184" t="s">
        <v>1</v>
      </c>
      <c r="B17" s="290">
        <v>474.2</v>
      </c>
      <c r="C17" s="291"/>
      <c r="D17" s="281"/>
    </row>
    <row r="18" spans="1:10">
      <c r="A18" s="184" t="s">
        <v>2</v>
      </c>
      <c r="B18" s="290">
        <v>584</v>
      </c>
      <c r="C18" s="291"/>
      <c r="D18" s="281"/>
    </row>
    <row r="19" spans="1:10">
      <c r="A19" s="184" t="s">
        <v>3</v>
      </c>
      <c r="B19" s="290">
        <v>693.9</v>
      </c>
      <c r="C19" s="291"/>
      <c r="D19" s="281"/>
    </row>
    <row r="20" spans="1:10">
      <c r="A20" s="185" t="s">
        <v>64</v>
      </c>
      <c r="B20" s="290">
        <v>100.8</v>
      </c>
      <c r="C20" s="291"/>
      <c r="D20" s="281"/>
    </row>
    <row r="21" spans="1:10" ht="15.75" customHeight="1" thickBot="1">
      <c r="A21" s="243" t="s">
        <v>89</v>
      </c>
      <c r="B21" s="244"/>
      <c r="C21" s="288">
        <v>342.98</v>
      </c>
      <c r="D21" s="289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969.82</v>
      </c>
      <c r="E26" s="193">
        <v>841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880.26</v>
      </c>
      <c r="E27" s="195">
        <v>841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665.03</v>
      </c>
      <c r="E28" s="195">
        <v>560.66999999999996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955.39</v>
      </c>
      <c r="E30" s="193">
        <v>841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871.4</v>
      </c>
      <c r="E31" s="195">
        <v>841</v>
      </c>
      <c r="F31" s="196"/>
      <c r="G31" s="195">
        <v>30.4</v>
      </c>
      <c r="H31" s="89"/>
      <c r="J31" s="118"/>
    </row>
    <row r="32" spans="1:10" ht="13.5" thickBot="1">
      <c r="A32" s="17" t="s">
        <v>33</v>
      </c>
      <c r="B32" s="32"/>
      <c r="C32" s="32"/>
      <c r="D32" s="199">
        <v>648.25</v>
      </c>
      <c r="E32" s="199">
        <v>560.66999999999996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85"/>
      <c r="F35" s="286"/>
      <c r="G35" s="286"/>
      <c r="H35" s="287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85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.5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>
      <c r="A48" s="110" t="s">
        <v>54</v>
      </c>
      <c r="B48" s="111"/>
      <c r="C48" s="112"/>
      <c r="D48" s="94"/>
    </row>
    <row r="49" spans="1:13" s="105" customFormat="1" ht="30" customHeight="1">
      <c r="A49" s="276" t="s">
        <v>90</v>
      </c>
      <c r="B49" s="276"/>
      <c r="C49" s="276"/>
      <c r="D49" s="276"/>
      <c r="E49" s="276"/>
      <c r="F49" s="276"/>
      <c r="G49" s="276"/>
      <c r="H49" s="276"/>
    </row>
    <row r="50" spans="1:13" s="105" customFormat="1" ht="30" customHeight="1">
      <c r="A50" s="276" t="s">
        <v>96</v>
      </c>
      <c r="B50" s="276"/>
      <c r="C50" s="276"/>
      <c r="D50" s="276"/>
      <c r="E50" s="276"/>
      <c r="F50" s="276"/>
      <c r="G50" s="276"/>
      <c r="H50" s="276"/>
    </row>
    <row r="51" spans="1:13" s="105" customFormat="1" ht="30" customHeight="1">
      <c r="A51" s="275" t="s">
        <v>84</v>
      </c>
      <c r="B51" s="275"/>
      <c r="C51" s="275"/>
      <c r="D51" s="275"/>
      <c r="E51" s="275"/>
      <c r="F51" s="275"/>
      <c r="G51" s="275"/>
      <c r="H51" s="275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E3:G3"/>
    <mergeCell ref="B3:D3"/>
    <mergeCell ref="E35:H35"/>
    <mergeCell ref="C21:D21"/>
    <mergeCell ref="B16:D16"/>
    <mergeCell ref="B17:D17"/>
    <mergeCell ref="B18:D18"/>
    <mergeCell ref="B19:D19"/>
    <mergeCell ref="B20:D20"/>
    <mergeCell ref="A51:H51"/>
    <mergeCell ref="A49:H49"/>
    <mergeCell ref="A50:H50"/>
    <mergeCell ref="B14:D14"/>
    <mergeCell ref="B15:D15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April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topLeftCell="A19" zoomScale="95" zoomScaleNormal="100" zoomScalePageLayoutView="95" workbookViewId="0">
      <selection activeCell="C8" sqref="C8"/>
    </sheetView>
  </sheetViews>
  <sheetFormatPr defaultColWidth="12.42578125" defaultRowHeight="15"/>
  <cols>
    <col min="1" max="1" width="21.7109375" style="64" customWidth="1"/>
    <col min="2" max="2" width="25.85546875" style="64" customWidth="1"/>
    <col min="3" max="3" width="11" style="64" customWidth="1"/>
    <col min="4" max="4" width="18.5703125" style="64" customWidth="1"/>
    <col min="5" max="5" width="7.28515625" style="149" customWidth="1"/>
    <col min="6" max="6" width="4.42578125" style="149" customWidth="1"/>
    <col min="7" max="7" width="2.7109375" style="149" customWidth="1"/>
    <col min="8" max="8" width="2.5703125" style="124" customWidth="1"/>
    <col min="9" max="9" width="6.28515625" style="64" customWidth="1"/>
    <col min="10" max="16384" width="12.42578125" style="64"/>
  </cols>
  <sheetData>
    <row r="1" spans="1:9" ht="21" customHeight="1" thickBot="1">
      <c r="A1" s="222" t="s">
        <v>91</v>
      </c>
    </row>
    <row r="2" spans="1:9" ht="15.75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95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 ht="17.25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5.75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9.9499999999999993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5.75" thickTop="1">
      <c r="A35" s="67" t="s">
        <v>26</v>
      </c>
      <c r="B35" s="97"/>
      <c r="C35" s="292" t="s">
        <v>92</v>
      </c>
      <c r="D35" s="292"/>
      <c r="E35" s="292"/>
      <c r="F35" s="292"/>
      <c r="G35" s="293"/>
    </row>
    <row r="36" spans="1:9">
      <c r="A36" s="69" t="s">
        <v>51</v>
      </c>
      <c r="B36" s="79"/>
      <c r="C36" s="257"/>
      <c r="D36" s="251">
        <v>372498633</v>
      </c>
      <c r="E36" s="254"/>
      <c r="F36" s="255"/>
      <c r="G36" s="161"/>
      <c r="H36" s="126"/>
      <c r="I36" s="92"/>
    </row>
    <row r="37" spans="1:9">
      <c r="A37" s="69" t="s">
        <v>98</v>
      </c>
      <c r="B37" s="79"/>
      <c r="C37" s="257"/>
      <c r="D37" s="251">
        <v>27853223</v>
      </c>
      <c r="E37" s="254"/>
      <c r="F37" s="255"/>
      <c r="G37" s="271"/>
      <c r="H37" s="126"/>
    </row>
    <row r="38" spans="1:9">
      <c r="A38" s="69" t="s">
        <v>38</v>
      </c>
      <c r="B38" s="101"/>
      <c r="C38" s="257"/>
      <c r="D38" s="252">
        <v>2500000</v>
      </c>
      <c r="E38" s="254"/>
      <c r="F38" s="255"/>
      <c r="G38" s="161"/>
      <c r="H38" s="126"/>
    </row>
    <row r="39" spans="1:9">
      <c r="A39" s="69" t="s">
        <v>49</v>
      </c>
      <c r="B39" s="79"/>
      <c r="C39" s="257"/>
      <c r="D39" s="252">
        <v>74344940</v>
      </c>
      <c r="E39" s="255"/>
      <c r="F39" s="255"/>
      <c r="G39" s="161"/>
      <c r="H39" s="126"/>
    </row>
    <row r="40" spans="1:9">
      <c r="A40" s="69" t="s">
        <v>39</v>
      </c>
      <c r="B40" s="79"/>
      <c r="C40" s="257"/>
      <c r="D40" s="251">
        <v>11373464</v>
      </c>
      <c r="E40" s="255"/>
      <c r="F40" s="255"/>
      <c r="G40" s="161"/>
      <c r="H40" s="126"/>
    </row>
    <row r="41" spans="1:9">
      <c r="A41" s="69" t="s">
        <v>40</v>
      </c>
      <c r="B41" s="79"/>
      <c r="C41" s="257"/>
      <c r="D41" s="252">
        <v>1783524</v>
      </c>
      <c r="E41" s="255"/>
      <c r="F41" s="255"/>
      <c r="G41" s="161"/>
    </row>
    <row r="42" spans="1:9" ht="18.75" customHeight="1">
      <c r="A42" s="69" t="s">
        <v>41</v>
      </c>
      <c r="B42" s="79"/>
      <c r="C42" s="257"/>
      <c r="D42" s="253">
        <v>15449043</v>
      </c>
      <c r="E42" s="254"/>
      <c r="F42" s="256"/>
      <c r="G42" s="161"/>
      <c r="H42" s="126"/>
      <c r="I42" s="92"/>
    </row>
    <row r="43" spans="1:9" ht="19.5" customHeight="1">
      <c r="A43" s="102" t="s">
        <v>27</v>
      </c>
      <c r="B43" s="79"/>
      <c r="C43" s="257"/>
      <c r="D43" s="189">
        <f>SUM(D36:D42)</f>
        <v>505802827</v>
      </c>
      <c r="E43" s="162"/>
      <c r="F43" s="162"/>
      <c r="G43" s="161"/>
      <c r="H43" s="129"/>
    </row>
    <row r="44" spans="1:9" ht="20.25" customHeight="1">
      <c r="A44" s="69" t="s">
        <v>52</v>
      </c>
      <c r="B44" s="79"/>
      <c r="C44" s="257"/>
      <c r="D44" s="238">
        <v>137355743</v>
      </c>
      <c r="E44" s="254"/>
      <c r="F44" s="256"/>
      <c r="G44" s="161"/>
      <c r="H44" s="126"/>
    </row>
    <row r="45" spans="1:9">
      <c r="A45" s="103" t="s">
        <v>28</v>
      </c>
      <c r="B45" s="79"/>
      <c r="C45" s="79"/>
      <c r="D45" s="189">
        <f>+D44+D43</f>
        <v>643158570</v>
      </c>
      <c r="E45" s="162"/>
      <c r="F45" s="162"/>
      <c r="G45" s="161"/>
    </row>
    <row r="46" spans="1:9" ht="9.9499999999999993" customHeight="1" thickBot="1">
      <c r="A46" s="77"/>
      <c r="B46" s="78"/>
      <c r="C46" s="78"/>
      <c r="D46" s="135"/>
      <c r="E46" s="163"/>
      <c r="F46" s="163"/>
      <c r="G46" s="164"/>
    </row>
    <row r="47" spans="1:9" ht="9.9499999999999993" customHeight="1" thickTop="1"/>
    <row r="48" spans="1:9" ht="19.5" customHeight="1"/>
    <row r="49" spans="1:8" ht="19.5" customHeight="1" thickBot="1">
      <c r="A49" s="222" t="s">
        <v>57</v>
      </c>
      <c r="B49" s="10"/>
      <c r="C49" s="10"/>
      <c r="D49" s="66"/>
      <c r="E49" s="66"/>
      <c r="F49" s="66"/>
      <c r="G49" s="273"/>
      <c r="H49" s="272"/>
    </row>
    <row r="50" spans="1:8" ht="15.75" thickTop="1">
      <c r="A50" s="67" t="s">
        <v>55</v>
      </c>
      <c r="B50" s="28" t="s">
        <v>75</v>
      </c>
      <c r="C50" s="28"/>
      <c r="D50" s="28"/>
      <c r="E50" s="294" t="s">
        <v>86</v>
      </c>
      <c r="F50" s="294"/>
      <c r="G50" s="295"/>
      <c r="H50" s="130"/>
    </row>
    <row r="51" spans="1:8">
      <c r="A51" s="69"/>
      <c r="B51" s="14" t="s">
        <v>76</v>
      </c>
      <c r="C51" s="14"/>
      <c r="D51" s="33"/>
      <c r="E51" s="296" t="s">
        <v>87</v>
      </c>
      <c r="F51" s="297"/>
      <c r="G51" s="165"/>
      <c r="H51" s="130"/>
    </row>
    <row r="52" spans="1:8" s="134" customFormat="1" ht="15.75" thickBot="1">
      <c r="A52" s="121" t="s">
        <v>56</v>
      </c>
      <c r="B52" s="122" t="s">
        <v>77</v>
      </c>
      <c r="C52" s="123"/>
      <c r="D52" s="123"/>
      <c r="E52" s="268">
        <v>4.8899999999999999E-2</v>
      </c>
      <c r="F52" s="166"/>
      <c r="G52" s="167"/>
    </row>
    <row r="53" spans="1:8" ht="15.75" thickTop="1">
      <c r="A53" s="131"/>
      <c r="B53" s="132"/>
      <c r="C53" s="132"/>
      <c r="D53" s="133"/>
      <c r="E53" s="168"/>
      <c r="F53" s="169"/>
      <c r="G53" s="170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  <row r="57" spans="1:8">
      <c r="A57" s="124"/>
      <c r="B57" s="124"/>
      <c r="C57" s="124"/>
      <c r="D57" s="124"/>
      <c r="E57" s="124"/>
      <c r="F57" s="124"/>
      <c r="G57" s="124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April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Dana Stancill</cp:lastModifiedBy>
  <cp:lastPrinted>2017-11-17T16:02:24Z</cp:lastPrinted>
  <dcterms:created xsi:type="dcterms:W3CDTF">2005-06-29T14:11:05Z</dcterms:created>
  <dcterms:modified xsi:type="dcterms:W3CDTF">2022-05-03T16:49:17Z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