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Name" sheetId="1" r:id="rId4"/>
    <sheet state="visible" name="projectcontribution" sheetId="2" r:id="rId5"/>
    <sheet state="visible" name="Summary-GroupIterationProgress" sheetId="3" r:id="rId6"/>
    <sheet state="visible" name="Shaohua Yue" sheetId="4" r:id="rId7"/>
    <sheet state="visible" name="Jin Hao Li" sheetId="5" r:id="rId8"/>
    <sheet state="visible" name="Jie Shi" sheetId="6" r:id="rId9"/>
    <sheet state="visible" name="Jianing Li" sheetId="7" r:id="rId10"/>
    <sheet state="visible" name="Arshdeep Dhillon" sheetId="8" r:id="rId11"/>
    <sheet state="visible" name="Xiaoyao Yin" sheetId="9" r:id="rId12"/>
  </sheets>
  <definedNames/>
  <calcPr/>
  <extLst>
    <ext uri="GoogleSheetsCustomDataVersion2">
      <go:sheetsCustomData xmlns:go="http://customooxmlschemas.google.com/" r:id="rId13" roundtripDataChecksum="feX4d4+5SfYfo9/LJ8tTV9RidpdIcCy29pUnBjhSsUM="/>
    </ext>
  </extLst>
</workbook>
</file>

<file path=xl/sharedStrings.xml><?xml version="1.0" encoding="utf-8"?>
<sst xmlns="http://schemas.openxmlformats.org/spreadsheetml/2006/main" count="270" uniqueCount="129">
  <si>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</si>
  <si>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</si>
  <si>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</si>
  <si>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Date range</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</si>
  <si>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</si>
  <si>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</si>
  <si>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</si>
  <si>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</si>
  <si>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0 tasks</t>
  </si>
  <si>
    <t>time for type 1 tasks</t>
  </si>
  <si>
    <t>time for type 2 tasks</t>
  </si>
  <si>
    <t>time for type 3 tasks</t>
  </si>
  <si>
    <t>time for type 4 tasks</t>
  </si>
  <si>
    <t>time for type 5 tasks</t>
  </si>
  <si>
    <t>time for type 6 tasks</t>
  </si>
  <si>
    <t>time for type 7 tasks</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</si>
  <si>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</si>
  <si>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</si>
  <si>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</si>
  <si>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</si>
  <si>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</si>
  <si>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</si>
  <si>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</si>
  <si>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</si>
  <si>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</si>
  <si>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</si>
  <si>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</si>
  <si>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</si>
  <si>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</si>
  <si>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</si>
  <si>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</si>
  <si>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</si>
  <si>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</si>
  <si>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</si>
  <si>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</si>
  <si>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</si>
  <si>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</si>
  <si>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</si>
  <si>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</si>
  <si>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</si>
  <si>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</si>
  <si>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Arshdeep Dhillon</t>
  </si>
  <si>
    <t>* Iteration 0 worked on Overview section and expanded others sections.</t>
  </si>
  <si>
    <t>* Researched into "Projects" feature of Github and decided to use that as our management tool because of simplete integration within GitHuh.</t>
  </si>
  <si>
    <t>Created inital draft of SDD:
* Created Component diagram which provides highlevel interaction between components.
* Created Package diagram which shows the layout of our project.
* Created Database diagram which shows what entities we will need to accomplish our code essential features for iteration 1.
* Created Class diagram which provides detailed relationship between our core classes and shows our business logic.
* Created REST APIs needed for Iteration 1.
* Inprogress Design Patterns section.
* Worked on STD.</t>
  </si>
  <si>
    <t>* Created presentation slides and video for Iteration 0.</t>
  </si>
  <si>
    <t>* Registration</t>
  </si>
  <si>
    <t>Added manual and unit tests</t>
  </si>
  <si>
    <t>* Created skeleten structure of the backend.
* Setup up dev environment using "Devcontainer" in VSCode.</t>
  </si>
  <si>
    <t>* Lead meetings
* Created Meeting minutes.
* Researched into "Projects" feature of Github and decided to use that as out management tool.</t>
  </si>
  <si>
    <t>Jin Hao Li</t>
  </si>
  <si>
    <t>- Iteration 0 worked on Management Plan
- Updated Risk Management and Time on Iteration 1</t>
  </si>
  <si>
    <t>-Worked SDD and STD document</t>
  </si>
  <si>
    <t>Discovery and Creation</t>
  </si>
  <si>
    <t>Add unit tests for Activity Discovery and Creation</t>
  </si>
  <si>
    <t>Setup local environment</t>
  </si>
  <si>
    <t>Meeting Minutes</t>
  </si>
  <si>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</si>
  <si>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</si>
  <si>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</si>
  <si>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</si>
  <si>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</si>
  <si>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</si>
  <si>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</si>
  <si>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</si>
  <si>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</si>
  <si>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</si>
  <si>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</si>
  <si>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</si>
  <si>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(Individual + Group Meeting) (h) </t>
  </si>
  <si>
    <t>Total Individual work time (cumulative time spent working on tasks and projects) (h)</t>
  </si>
  <si>
    <t>Total group meeting time (h)</t>
  </si>
  <si>
    <t>Any other metrics defined in your SPPP</t>
  </si>
  <si>
    <t>5/10/25 - 5/14/25</t>
  </si>
  <si>
    <t>Finalized SPPP, presentation, dev environment setup.</t>
  </si>
  <si>
    <t>N/A</t>
  </si>
  <si>
    <t>5/15/25 - 5/27/25</t>
  </si>
  <si>
    <t>* CI/CD pipeline setup.
* Finalized SDD.
* Team members started working on their assigned tickets.
* Implemented Spring security for restricting acces to unauthorized users.</t>
  </si>
  <si>
    <r>
      <rPr>
        <rFont val="Arial"/>
        <b/>
        <color theme="1"/>
      </rPr>
      <t>Your Lead Roles</t>
    </r>
    <r>
      <rPr>
        <rFont val="Arial"/>
        <color theme="1"/>
      </rPr>
      <t>: Backup Project Leader, requirement leader</t>
    </r>
  </si>
  <si>
    <t xml:space="preserve">0 - SPPP document  and CI/CD
2 - Design frontend login business logic
3 - Implement basic service, pages for frontend login feature  
5 - teem meeting   
6 - set up CI configuration, set up FrontEnd environment </t>
  </si>
  <si>
    <t>Used chatgpt to learn features of Github Actions and also CI/CD related information.</t>
  </si>
  <si>
    <t xml:space="preserve">1. Write 1 section of SPPP  
2. Set up CI workflow and frontend development environment
</t>
  </si>
  <si>
    <t xml:space="preserve">
1.Unfamiliarity with CI/CD workflow
2.Unfamiliarity with JWT business logic in frontend
3.Unfamiliarity with Devcontainer Plugin</t>
  </si>
  <si>
    <t>1. Go through CI/CD principles and test on personal project and repository. 
2. Communicate with team members to get some suggestions.</t>
  </si>
  <si>
    <t>0 - continue to learn CI/CD
5 - teem meeting
6 - Set up CD configuration
7 - Help other members who have issues with their development environment.
7 - Prepare presentation for iteration 1</t>
  </si>
  <si>
    <t>05/17-05/26</t>
  </si>
  <si>
    <t xml:space="preserve">6 - set up CD configuration, set up environment for lab2
0 - learning JWT workflow
2 - Design login workflow for backend
</t>
  </si>
  <si>
    <t>6. Set up CD workflow and docker development environment
3. update business logic for E1&amp;E2.
3. update login service for backend.
4. setup E2E test environment and writing testcases for E1&amp;2
7. presentation</t>
  </si>
  <si>
    <t>None</t>
  </si>
  <si>
    <t xml:space="preserve">
5 - teem meeting</t>
  </si>
  <si>
    <r>
      <rPr>
        <rFont val="Arial"/>
        <b/>
        <color theme="1"/>
      </rPr>
      <t>Your Lead Roles</t>
    </r>
    <r>
      <rPr>
        <rFont val="Arial"/>
        <color theme="1"/>
      </rPr>
      <t>: Backup Project Leader, requirement leader</t>
    </r>
  </si>
  <si>
    <t>05/10-05/14</t>
  </si>
  <si>
    <t>5- SPPP, presentation, meeting minutes 
6- setup git</t>
  </si>
  <si>
    <t>1. Management Plan of SPPP  
2. Meeting Minutes for all three meetings
3. Presentation</t>
  </si>
  <si>
    <t>05/15 - 05/27</t>
  </si>
  <si>
    <t>2 - low level design of activity and SDD document
3 - implement backend for activity discovery and creation
4 - test backend for activity discovery and creation
6 - setup environment</t>
  </si>
  <si>
    <t>1. Work together on the documents 
2. activity discovery and creation</t>
  </si>
  <si>
    <r>
      <rPr>
        <rFont val="Arial"/>
        <b/>
        <color theme="1"/>
      </rPr>
      <t>Your Lead Roles</t>
    </r>
    <r>
      <rPr>
        <rFont val="Arial"/>
        <color theme="1"/>
      </rPr>
      <t>: Requirement leader</t>
    </r>
  </si>
  <si>
    <t>05/13-05/14</t>
  </si>
  <si>
    <t xml:space="preserve">0 - SPPP document, git, Requirements for a complete software, performance baseline and architectural bottlenecks, apache JMeter 
1 - a few requirements features we may develop
2 - setup individual uses github desktop                                                                            </t>
  </si>
  <si>
    <t>Use Chatgpt to know about requirements for a complete software, performance baseline, performance testing, architectural bottlenecks about a software and apache JMeter.</t>
  </si>
  <si>
    <t>1. few requirements features we may develop</t>
  </si>
  <si>
    <t>0 - Continue to learn the tools you may need to complete these requirements
1 - Continue to add any requirements that may be needed
3 - Try to implement some basic features with team</t>
  </si>
  <si>
    <t>05/15-05/27</t>
  </si>
  <si>
    <t xml:space="preserve">0 - Frontend Design, validation library
1 - Added tasks to github project kanban board
2 - UI of login and register
3 - Implement frontend of login and register feature
5 - Meetings
6 - Set up the environment
</t>
  </si>
  <si>
    <t>Use vscode Copilot to format the codes,generate the more clear codes</t>
  </si>
  <si>
    <t>Frontend of login and register features</t>
  </si>
  <si>
    <t>Continue implement rest features</t>
  </si>
  <si>
    <r>
      <rPr>
        <rFont val="Arial"/>
        <b/>
        <color theme="1"/>
      </rPr>
      <t>Your Lead Roles</t>
    </r>
    <r>
      <rPr>
        <rFont val="Arial"/>
        <color theme="1"/>
      </rPr>
      <t>: Requirement leader</t>
    </r>
  </si>
  <si>
    <t xml:space="preserve">0 - SPPP Document
1 - Competitor research and competative advantage analysis 
2 - User story development  
3- Functional Requirement Development
4- Setup individual Git Desktop
                                                                        </t>
  </si>
  <si>
    <t xml:space="preserve">Used Chatgpt to learn user story and check for logic. Also used for research competitors and summarize their functions. </t>
  </si>
  <si>
    <t xml:space="preserve">User story, FR and competitor reseatch in SPPP. </t>
  </si>
  <si>
    <t xml:space="preserve">Continue to learn the tools and architectures. Start coding assigned tasks. </t>
  </si>
  <si>
    <r>
      <rPr>
        <rFont val="Arial"/>
        <b/>
        <color theme="1"/>
      </rPr>
      <t>Your Lead Roles</t>
    </r>
    <r>
      <rPr>
        <rFont val="Arial"/>
        <color theme="1"/>
      </rPr>
      <t>: Security, Project Leader</t>
    </r>
  </si>
  <si>
    <t>May 5 - May 14</t>
  </si>
  <si>
    <t>0 - learn Github and the functionalities it provides such as Github Actions, Github Projects, GitHub Protection Rules for branches. Learned VSCode's Devcontainer feature which will be used as our development environment.
2 - learn features provided by Springboot such as RESTAPI and Spring Security.
3 - Implemented a proof of concept of the backend using Springboot, which contains one service,one model using JPA, one respository, two GET endpoints.
4 - Tested the Springboot server by using JUnit4 for unit tests and PostMan application for testing the two RESTAPIs.
5 - Setup the first team meeting using Discord event. Setup second team meeting using Discord event. Expand and clarify the sections in SPPP documents.</t>
  </si>
  <si>
    <t>Used chatgpt to list out features of Github which are most appropriate for a team.</t>
  </si>
  <si>
    <t>1. Write up the Overview section of SPP.</t>
  </si>
  <si>
    <t>1. Member mentioned about Django for backend, will need to research the framework.
2. Unfamiliarity with Spring Security.
3. The sections of SPPP document need to be expaned and made clear.
4. Took longer than expected setting up VSCode's Devcontainer due to my Virtual Machine crashing and figuring out the appropriate devcontainer setup for the project.</t>
  </si>
  <si>
    <t>1. Will use Spring framework for backend because of familiarity
2. Going through Spring guides on setting up Spring security so that only authenticated users can make requests and specific users can access certain endpoints.
3. Updated sections of SPPP document which needed to be expanded for clarity and completeness.</t>
  </si>
  <si>
    <t>May 15 - May 27</t>
  </si>
  <si>
    <t>5 - Create inital draft of SDD:
* Created Component diagram which provides highlevel interaction between components.
* Created Package diagram which shows the layout of our project.
* Created Database diagram which shows what entities we will need to accomplish our code essential features for iteration 1.
* Created Class diagram which provides detailed relationship between our core classes and shows our business logic.
* Created REST APIs needed for Iteration 1.
* Inprogress Design Patterns section.</t>
  </si>
  <si>
    <t>* Used ChatGPT to provide the way of securing REST APIs in Spring, it provided back with Spring security and JWT tokens, after which i went on a research path of figuring out how that can be accomplished for this project.</t>
  </si>
  <si>
    <t>1. Created initial draft of STD.
2. Imlemented my registration feature which allows users to register, login, create activity, secure REST API by allowing only authenticated users.</t>
  </si>
  <si>
    <t xml:space="preserve">1. Research a tool to be used for creating diagrams. </t>
  </si>
  <si>
    <t>1. Finalized on PlantUML for easy creation of diagrams and can be easily tracked by committing ".puml" file in revision control.</t>
  </si>
  <si>
    <r>
      <rPr>
        <rFont val="Arial"/>
        <b/>
        <color theme="1"/>
      </rPr>
      <t>Your Lead Roles</t>
    </r>
    <r>
      <rPr>
        <rFont val="Arial"/>
        <color theme="1"/>
      </rPr>
      <t>: QA Leader</t>
    </r>
  </si>
  <si>
    <t xml:space="preserve">0 - SPPP document (QA Part) 
5 - team meeting using Discord event.                                                                 </t>
  </si>
  <si>
    <t>I used ChatGPT for learning CI and consider more on testing checklists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</si>
</sst>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color theme="1"/>
      <name val="Arial"/>
    </font>
    <font>
      <color theme="1"/>
      <name val="Arial"/>
      <scheme val="minor"/>
    </font>
    <font>
      <b/>
      <color theme="1"/>
      <name val="Arial"/>
    </font>
    <font>
      <b/>
      <color theme="1"/>
      <name val="Arial"/>
      <scheme val="minor"/>
    </font>
    <font>
      <color rgb="FFFF0000"/>
      <name val="Arial"/>
    </font>
    <font>
      <b/>
      <color theme="1"/>
      <name val="Calibri"/>
    </font>
    <font>
      <b/>
      <color rgb="FFFF0000"/>
      <name val="Arial"/>
      <scheme val="minor"/>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4" numFmtId="0" xfId="0" applyAlignment="1" applyFont="1">
      <alignment shrinkToFit="0" vertical="bottom" wrapText="1"/>
    </xf>
    <xf borderId="0" fillId="0" fontId="5" numFmtId="0" xfId="0" applyAlignment="1" applyFont="1">
      <alignment shrinkToFit="0" wrapText="1"/>
    </xf>
    <xf borderId="0" fillId="0" fontId="5" numFmtId="0" xfId="0" applyFont="1"/>
    <xf borderId="0" fillId="2" fontId="3" numFmtId="0" xfId="0" applyAlignment="1" applyFont="1">
      <alignment shrinkToFit="0" wrapText="1"/>
    </xf>
    <xf borderId="0" fillId="2" fontId="3"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4" numFmtId="0" xfId="0" applyAlignment="1" applyFont="1">
      <alignment horizontal="center" shrinkToFit="0" vertical="center" wrapText="1"/>
    </xf>
    <xf borderId="0" fillId="0" fontId="7" numFmtId="0" xfId="0" applyAlignment="1" applyFont="1">
      <alignment horizontal="center" vertical="center"/>
    </xf>
    <xf borderId="1" fillId="0" fontId="7" numFmtId="0" xfId="0" applyAlignment="1" applyBorder="1" applyFont="1">
      <alignment horizontal="center" vertical="center"/>
    </xf>
    <xf borderId="0" fillId="0" fontId="2" numFmtId="0" xfId="0" applyAlignment="1" applyFont="1">
      <alignment horizontal="center" vertical="center"/>
    </xf>
    <xf borderId="0" fillId="0" fontId="3" numFmtId="0" xfId="0" applyAlignment="1" applyFont="1">
      <alignment readingOrder="0" vertical="center"/>
    </xf>
    <xf borderId="0" fillId="0" fontId="3" numFmtId="0" xfId="0" applyAlignment="1" applyFont="1">
      <alignment readingOrder="0" shrinkToFit="0" vertical="top" wrapText="1"/>
    </xf>
    <xf borderId="0" fillId="0" fontId="3" numFmtId="0" xfId="0" applyAlignment="1" applyFont="1">
      <alignment readingOrder="0" shrinkToFit="0" wrapText="1"/>
    </xf>
    <xf borderId="0" fillId="0" fontId="3" numFmtId="0" xfId="0" applyAlignment="1" applyFont="1">
      <alignment readingOrder="0"/>
    </xf>
    <xf borderId="0" fillId="0" fontId="1" numFmtId="0" xfId="0" applyAlignment="1" applyFont="1">
      <alignment shrinkToFit="0" vertical="bottom" wrapText="0"/>
    </xf>
    <xf borderId="0" fillId="0" fontId="4" numFmtId="0" xfId="0" applyAlignment="1" applyFont="1">
      <alignment readingOrder="0" shrinkToFit="0" vertical="bottom" wrapText="1"/>
    </xf>
    <xf borderId="0" fillId="0" fontId="8" numFmtId="0" xfId="0" applyAlignment="1" applyFont="1">
      <alignment shrinkToFit="0"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3" numFmtId="0" xfId="0" applyAlignment="1" applyFont="1">
      <alignment horizontal="center" vertical="center"/>
    </xf>
    <xf borderId="0" fillId="2" fontId="3" numFmtId="0" xfId="0" applyAlignment="1" applyFont="1">
      <alignment readingOrder="0" shrinkToFit="0" wrapText="1"/>
    </xf>
    <xf borderId="0" fillId="2" fontId="2" numFmtId="0" xfId="0" applyAlignment="1" applyFont="1">
      <alignment readingOrder="0" shrinkToFit="0" vertical="bottom" wrapText="1"/>
    </xf>
    <xf borderId="0" fillId="0" fontId="4"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0" xfId="0" applyAlignment="1" applyFont="1">
      <alignment horizontal="left" vertical="center"/>
    </xf>
    <xf borderId="0" fillId="0" fontId="3" numFmtId="0" xfId="0" applyAlignment="1" applyFont="1">
      <alignment horizontal="left" readingOrder="0" vertical="top"/>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vertical="top"/>
    </xf>
    <xf borderId="0" fillId="0" fontId="3" numFmtId="0" xfId="0" applyAlignment="1" applyFont="1">
      <alignment vertical="center"/>
    </xf>
    <xf borderId="0" fillId="0" fontId="3" numFmtId="0" xfId="0" applyAlignment="1" applyFont="1">
      <alignment readingOrder="0" shrinkToFit="0" vertical="center" wrapText="1"/>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 t="s">
        <v>1</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15.75" customHeight="1">
      <c r="A4" s="8">
        <v>1.0</v>
      </c>
      <c r="B4" s="8" t="s">
        <v>22</v>
      </c>
      <c r="C4" s="8">
        <f>D4+E4</f>
        <v>7</v>
      </c>
      <c r="D4" s="8">
        <f>sum(G4:N4)</f>
        <v>6</v>
      </c>
      <c r="E4" s="8">
        <v>1.0</v>
      </c>
      <c r="F4" s="8" t="s">
        <v>23</v>
      </c>
      <c r="G4" s="8">
        <v>3.0</v>
      </c>
      <c r="H4" s="8">
        <v>1.0</v>
      </c>
      <c r="I4" s="8"/>
      <c r="J4" s="8"/>
      <c r="K4" s="8"/>
      <c r="L4" s="8">
        <v>0.5</v>
      </c>
      <c r="M4" s="8">
        <v>1.0</v>
      </c>
      <c r="N4" s="8">
        <v>0.5</v>
      </c>
      <c r="O4" s="8" t="s">
        <v>24</v>
      </c>
      <c r="P4" s="8" t="s">
        <v>25</v>
      </c>
      <c r="Q4" s="8" t="s">
        <v>26</v>
      </c>
      <c r="R4" s="8" t="s">
        <v>27</v>
      </c>
      <c r="S4" s="8" t="s">
        <v>28</v>
      </c>
      <c r="T4" s="8">
        <v>6.0</v>
      </c>
      <c r="U4" s="4"/>
      <c r="V4" s="4"/>
      <c r="W4" s="8"/>
      <c r="X4" s="9"/>
      <c r="Y4" s="9"/>
      <c r="Z4" s="9"/>
      <c r="AA4" s="9"/>
    </row>
    <row r="5" ht="15.75" customHeight="1">
      <c r="G5" s="4"/>
      <c r="H5" s="4"/>
      <c r="I5" s="4"/>
      <c r="J5" s="4"/>
      <c r="K5" s="4"/>
      <c r="L5" s="4"/>
      <c r="M5" s="4"/>
      <c r="N5" s="4"/>
      <c r="O5" s="4"/>
      <c r="P5" s="4"/>
      <c r="Q5" s="4"/>
      <c r="R5" s="4"/>
      <c r="S5" s="4"/>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c r="G220" s="4"/>
      <c r="H220" s="4"/>
      <c r="I220" s="4"/>
      <c r="J220" s="4"/>
      <c r="K220" s="4"/>
      <c r="L220" s="4"/>
      <c r="M220" s="4"/>
      <c r="N220" s="4"/>
      <c r="O220" s="4"/>
      <c r="P220" s="4"/>
      <c r="Q220" s="4"/>
      <c r="R220" s="4"/>
      <c r="S220" s="4"/>
      <c r="T220" s="4"/>
      <c r="U220" s="4"/>
      <c r="V220" s="4"/>
      <c r="W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75"/>
    <col customWidth="1" min="2" max="2" width="40.88"/>
    <col customWidth="1" min="3" max="3" width="42.88"/>
    <col customWidth="1" min="4" max="4" width="62.75"/>
    <col customWidth="1" min="5" max="5" width="21.0"/>
    <col customWidth="1" min="6" max="6" width="34.38"/>
    <col customWidth="1" min="7" max="7" width="41.0"/>
    <col customWidth="1" min="8" max="8" width="36.13"/>
    <col customWidth="1" min="9" max="9" width="29.0"/>
    <col customWidth="1" min="10" max="10" width="30.0"/>
    <col customWidth="1" min="11" max="11" width="12.88"/>
    <col customWidth="1" min="12" max="26" width="18.5"/>
  </cols>
  <sheetData>
    <row r="1" ht="27.0" customHeight="1">
      <c r="A1" s="10" t="s">
        <v>29</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30</v>
      </c>
      <c r="B2" s="14" t="s">
        <v>31</v>
      </c>
      <c r="C2" s="14" t="s">
        <v>32</v>
      </c>
      <c r="D2" s="14" t="s">
        <v>33</v>
      </c>
      <c r="E2" s="14" t="s">
        <v>34</v>
      </c>
      <c r="F2" s="14" t="s">
        <v>35</v>
      </c>
      <c r="G2" s="14" t="s">
        <v>36</v>
      </c>
      <c r="H2" s="14" t="s">
        <v>37</v>
      </c>
      <c r="I2" s="14" t="s">
        <v>38</v>
      </c>
      <c r="J2" s="14" t="s">
        <v>39</v>
      </c>
      <c r="K2" s="15" t="s">
        <v>40</v>
      </c>
      <c r="L2" s="16"/>
      <c r="M2" s="16"/>
      <c r="N2" s="16"/>
      <c r="O2" s="16"/>
      <c r="P2" s="16"/>
      <c r="Q2" s="16"/>
      <c r="R2" s="16"/>
      <c r="S2" s="16"/>
      <c r="T2" s="16"/>
      <c r="U2" s="16"/>
      <c r="V2" s="16"/>
      <c r="W2" s="16"/>
      <c r="X2" s="16"/>
      <c r="Y2" s="16"/>
      <c r="Z2" s="16"/>
    </row>
    <row r="3" ht="15.75" customHeight="1">
      <c r="A3" s="17" t="s">
        <v>41</v>
      </c>
      <c r="B3" s="18" t="s">
        <v>42</v>
      </c>
      <c r="C3" s="18" t="s">
        <v>43</v>
      </c>
      <c r="D3" s="19" t="s">
        <v>44</v>
      </c>
      <c r="F3" s="18" t="s">
        <v>45</v>
      </c>
      <c r="G3" s="20" t="s">
        <v>46</v>
      </c>
      <c r="H3" s="20" t="s">
        <v>47</v>
      </c>
      <c r="I3" s="18" t="s">
        <v>48</v>
      </c>
      <c r="J3" s="18" t="s">
        <v>49</v>
      </c>
    </row>
    <row r="4" ht="15.75" customHeight="1"/>
    <row r="5" ht="15.75" customHeight="1">
      <c r="A5" s="20" t="s">
        <v>50</v>
      </c>
      <c r="B5" s="20" t="s">
        <v>51</v>
      </c>
      <c r="D5" s="20" t="s">
        <v>52</v>
      </c>
      <c r="G5" s="20" t="s">
        <v>53</v>
      </c>
      <c r="H5" s="20" t="s">
        <v>54</v>
      </c>
      <c r="I5" s="20" t="s">
        <v>55</v>
      </c>
      <c r="J5" s="20" t="s">
        <v>56</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3.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4.63"/>
    <col customWidth="1" min="13" max="13" width="14.5"/>
    <col customWidth="1" min="14" max="14" width="10.7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21" t="s">
        <v>57</v>
      </c>
      <c r="B1" s="5"/>
      <c r="C1" s="6"/>
      <c r="D1" s="7"/>
      <c r="E1" s="7"/>
      <c r="F1" s="7"/>
      <c r="G1" s="6"/>
      <c r="H1" s="6"/>
      <c r="I1" s="6"/>
      <c r="J1" s="6"/>
      <c r="K1" s="6"/>
      <c r="L1" s="5"/>
      <c r="M1" s="5"/>
      <c r="N1" s="5"/>
      <c r="O1" s="5"/>
      <c r="P1" s="5"/>
      <c r="Q1" s="5"/>
      <c r="R1" s="5"/>
      <c r="S1" s="5"/>
      <c r="T1" s="5"/>
      <c r="U1" s="5"/>
      <c r="V1" s="7"/>
      <c r="W1" s="7"/>
      <c r="X1" s="7"/>
      <c r="Y1" s="7"/>
    </row>
    <row r="2" ht="30.0" customHeight="1">
      <c r="A2" s="21" t="s">
        <v>58</v>
      </c>
      <c r="B2" s="5"/>
      <c r="C2" s="6"/>
      <c r="D2" s="7"/>
      <c r="E2" s="7"/>
      <c r="F2" s="7"/>
      <c r="G2" s="6"/>
      <c r="H2" s="6"/>
      <c r="I2" s="6"/>
      <c r="J2" s="6"/>
      <c r="K2" s="6"/>
      <c r="L2" s="5"/>
      <c r="M2" s="5"/>
      <c r="N2" s="5"/>
      <c r="O2" s="5"/>
      <c r="P2" s="5"/>
      <c r="Q2" s="5"/>
      <c r="R2" s="5"/>
      <c r="S2" s="5"/>
      <c r="T2" s="5"/>
      <c r="U2" s="5"/>
      <c r="V2" s="7"/>
      <c r="W2" s="7"/>
      <c r="X2" s="7"/>
      <c r="Y2" s="7"/>
    </row>
    <row r="3" ht="15.75" customHeight="1">
      <c r="A3" s="5" t="s">
        <v>59</v>
      </c>
      <c r="B3" s="5" t="s">
        <v>3</v>
      </c>
      <c r="C3" s="6" t="s">
        <v>60</v>
      </c>
      <c r="D3" s="7" t="s">
        <v>61</v>
      </c>
      <c r="E3" s="7" t="s">
        <v>62</v>
      </c>
      <c r="F3" s="7" t="s">
        <v>63</v>
      </c>
      <c r="G3" s="6" t="s">
        <v>64</v>
      </c>
      <c r="H3" s="6" t="s">
        <v>65</v>
      </c>
      <c r="I3" s="6" t="s">
        <v>66</v>
      </c>
      <c r="J3" s="6" t="s">
        <v>67</v>
      </c>
      <c r="K3" s="6" t="s">
        <v>68</v>
      </c>
      <c r="L3" s="22" t="s">
        <v>69</v>
      </c>
      <c r="M3" s="22" t="s">
        <v>70</v>
      </c>
      <c r="N3" s="5" t="s">
        <v>71</v>
      </c>
      <c r="O3" s="5" t="s">
        <v>8</v>
      </c>
      <c r="P3" s="5" t="s">
        <v>9</v>
      </c>
      <c r="Q3" s="5" t="s">
        <v>10</v>
      </c>
      <c r="R3" s="5" t="s">
        <v>11</v>
      </c>
      <c r="S3" s="5" t="s">
        <v>12</v>
      </c>
      <c r="T3" s="5" t="s">
        <v>13</v>
      </c>
      <c r="U3" s="5" t="s">
        <v>14</v>
      </c>
      <c r="V3" s="23" t="s">
        <v>72</v>
      </c>
      <c r="W3" s="7"/>
      <c r="X3" s="7"/>
      <c r="Y3" s="7"/>
    </row>
    <row r="4" ht="15.75" customHeight="1">
      <c r="A4" s="24">
        <v>0.0</v>
      </c>
      <c r="B4" s="25" t="s">
        <v>73</v>
      </c>
      <c r="C4" s="19" t="s">
        <v>74</v>
      </c>
      <c r="D4" s="26" t="s">
        <v>75</v>
      </c>
      <c r="E4" s="26" t="s">
        <v>75</v>
      </c>
      <c r="F4" s="26" t="s">
        <v>75</v>
      </c>
      <c r="G4" s="26">
        <v>0.0</v>
      </c>
      <c r="H4" s="26">
        <v>0.0</v>
      </c>
      <c r="I4" s="26">
        <v>0.0</v>
      </c>
      <c r="J4" s="26">
        <v>0.0</v>
      </c>
      <c r="K4" s="26">
        <v>0.0</v>
      </c>
      <c r="L4" s="26">
        <f>15+8+15</f>
        <v>38</v>
      </c>
      <c r="M4" s="26">
        <f>20+8+15.5</f>
        <v>43.5</v>
      </c>
      <c r="N4" s="26">
        <f>5</f>
        <v>5</v>
      </c>
      <c r="O4" s="26">
        <f>11</f>
        <v>11</v>
      </c>
      <c r="P4" s="26">
        <f>0</f>
        <v>0</v>
      </c>
      <c r="Q4" s="26">
        <f>0.5</f>
        <v>0.5</v>
      </c>
      <c r="R4" s="26">
        <f>3</f>
        <v>3</v>
      </c>
      <c r="S4" s="26">
        <f>1.5</f>
        <v>1.5</v>
      </c>
      <c r="T4" s="26">
        <f>4.5+7</f>
        <v>11.5</v>
      </c>
      <c r="U4" s="26">
        <f>1+1</f>
        <v>2</v>
      </c>
    </row>
    <row r="5" ht="15.75" customHeight="1">
      <c r="A5" s="24">
        <v>1.0</v>
      </c>
      <c r="B5" s="25" t="s">
        <v>76</v>
      </c>
      <c r="C5" s="19" t="s">
        <v>77</v>
      </c>
      <c r="D5" s="27"/>
      <c r="E5" s="27"/>
      <c r="F5" s="27"/>
      <c r="G5" s="26">
        <v>1.5</v>
      </c>
      <c r="H5" s="26">
        <v>1.5</v>
      </c>
      <c r="I5" s="27"/>
      <c r="J5" s="27"/>
      <c r="K5" s="27"/>
      <c r="L5" s="27">
        <f>'Arshdeep Dhillon'!C5+'Shaohua Yue'!C5+'Jin Hao Li'!C5 </f>
        <v>91.1</v>
      </c>
      <c r="M5" s="27">
        <f>'Arshdeep Dhillon'!D5+'Shaohua Yue'!D5 +'Jin Hao Li'!D5 </f>
        <v>99</v>
      </c>
      <c r="N5" s="27">
        <f>'Arshdeep Dhillon'!E5+'Shaohua Yue'!E5+'Jin Hao Li'!E5 </f>
        <v>9.2</v>
      </c>
      <c r="O5" s="27">
        <f>'Arshdeep Dhillon'!G5+'Shaohua Yue'!G5+'Jin Hao Li'!G5 </f>
        <v>13</v>
      </c>
      <c r="P5" s="27">
        <f>'Arshdeep Dhillon'!H5+'Shaohua Yue'!H5+'Jin Hao Li'!H5 </f>
        <v>0</v>
      </c>
      <c r="Q5" s="27">
        <f>'Arshdeep Dhillon'!I5+'Shaohua Yue'!I5+'Jin Hao Li'!I5 </f>
        <v>7</v>
      </c>
      <c r="R5" s="27">
        <f>'Arshdeep Dhillon'!J5+'Shaohua Yue'!J5+'Jin Hao Li'!J5 </f>
        <v>39</v>
      </c>
      <c r="S5" s="27">
        <f>'Arshdeep Dhillon'!K5+'Shaohua Yue'!K5+'Jin Hao Li'!K5 </f>
        <v>17</v>
      </c>
      <c r="T5" s="27">
        <f>'Arshdeep Dhillon'!L5+'Shaohua Yue'!L5+'Jin Hao Li'!L5 </f>
        <v>12</v>
      </c>
      <c r="U5" s="27">
        <f>'Arshdeep Dhillon'!M5+'Shaohua Yue'!M5+'Jin Hao Li'!M5 </f>
        <v>11</v>
      </c>
    </row>
    <row r="6" ht="15.75" customHeight="1">
      <c r="A6" s="24">
        <v>2.0</v>
      </c>
      <c r="B6" s="24"/>
      <c r="C6" s="4"/>
      <c r="D6" s="27"/>
      <c r="E6" s="27"/>
      <c r="F6" s="27"/>
      <c r="G6" s="27"/>
      <c r="H6" s="27"/>
      <c r="I6" s="27"/>
      <c r="J6" s="27"/>
      <c r="K6" s="27"/>
      <c r="L6" s="27"/>
      <c r="M6" s="27"/>
      <c r="N6" s="27"/>
      <c r="O6" s="27"/>
      <c r="P6" s="27"/>
      <c r="Q6" s="27"/>
      <c r="R6" s="27"/>
      <c r="S6" s="27"/>
      <c r="T6" s="27"/>
      <c r="U6" s="27"/>
    </row>
    <row r="7" ht="15.75" customHeight="1">
      <c r="A7" s="24">
        <v>3.0</v>
      </c>
      <c r="B7" s="24"/>
      <c r="C7" s="4"/>
      <c r="D7" s="27"/>
      <c r="E7" s="27"/>
      <c r="F7" s="27"/>
      <c r="G7" s="27"/>
      <c r="H7" s="27"/>
      <c r="I7" s="27"/>
      <c r="J7" s="27"/>
      <c r="K7" s="27"/>
      <c r="L7" s="27"/>
      <c r="M7" s="27"/>
      <c r="N7" s="27"/>
      <c r="O7" s="27"/>
      <c r="P7" s="27"/>
      <c r="Q7" s="27"/>
      <c r="R7" s="27"/>
      <c r="S7" s="27"/>
      <c r="T7" s="27"/>
      <c r="U7" s="27"/>
    </row>
    <row r="8" ht="15.75" customHeight="1">
      <c r="A8" s="4"/>
      <c r="B8" s="4"/>
      <c r="C8" s="4"/>
    </row>
    <row r="9" ht="15.75" customHeight="1">
      <c r="A9" s="4"/>
      <c r="B9" s="4"/>
      <c r="C9" s="4"/>
    </row>
    <row r="10" ht="15.75" customHeight="1">
      <c r="A10" s="4"/>
      <c r="B10" s="4"/>
      <c r="C10" s="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5.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27.25"/>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 t="s">
        <v>78</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15.75" customHeight="1">
      <c r="A4" s="8">
        <v>1.0</v>
      </c>
      <c r="B4" s="8" t="s">
        <v>22</v>
      </c>
      <c r="C4" s="8">
        <f>D4+E4</f>
        <v>28.5</v>
      </c>
      <c r="D4" s="8">
        <f>sum(G4:N4)</f>
        <v>24</v>
      </c>
      <c r="E4" s="28">
        <v>4.5</v>
      </c>
      <c r="F4" s="28" t="s">
        <v>79</v>
      </c>
      <c r="G4" s="28">
        <v>3.0</v>
      </c>
      <c r="H4" s="8"/>
      <c r="I4" s="28">
        <v>4.0</v>
      </c>
      <c r="J4" s="28">
        <v>4.0</v>
      </c>
      <c r="K4" s="8"/>
      <c r="L4" s="28">
        <v>5.0</v>
      </c>
      <c r="M4" s="28">
        <v>8.0</v>
      </c>
      <c r="N4" s="8"/>
      <c r="O4" s="28" t="s">
        <v>80</v>
      </c>
      <c r="P4" s="28" t="s">
        <v>81</v>
      </c>
      <c r="Q4" s="28" t="s">
        <v>82</v>
      </c>
      <c r="R4" s="28" t="s">
        <v>83</v>
      </c>
      <c r="S4" s="28" t="s">
        <v>84</v>
      </c>
      <c r="T4" s="28">
        <v>40.0</v>
      </c>
      <c r="U4" s="4"/>
      <c r="V4" s="4"/>
      <c r="W4" s="8"/>
      <c r="X4" s="9"/>
      <c r="Y4" s="9"/>
      <c r="Z4" s="9"/>
      <c r="AA4" s="9"/>
    </row>
    <row r="5" ht="15.75" customHeight="1">
      <c r="A5" s="20">
        <v>2.0</v>
      </c>
      <c r="B5" s="20" t="s">
        <v>85</v>
      </c>
      <c r="C5" s="20">
        <v>25.25</v>
      </c>
      <c r="D5" s="20">
        <v>40.0</v>
      </c>
      <c r="E5" s="20">
        <v>1.35</v>
      </c>
      <c r="F5" s="19" t="s">
        <v>86</v>
      </c>
      <c r="G5" s="19">
        <v>3.0</v>
      </c>
      <c r="H5" s="4"/>
      <c r="I5" s="19">
        <v>5.0</v>
      </c>
      <c r="J5" s="19">
        <v>11.0</v>
      </c>
      <c r="K5" s="19">
        <v>11.0</v>
      </c>
      <c r="L5" s="4"/>
      <c r="M5" s="19">
        <v>10.0</v>
      </c>
      <c r="N5" s="4"/>
      <c r="O5" s="19" t="s">
        <v>80</v>
      </c>
      <c r="P5" s="19" t="s">
        <v>87</v>
      </c>
      <c r="Q5" s="19" t="s">
        <v>88</v>
      </c>
      <c r="R5" s="19" t="s">
        <v>88</v>
      </c>
      <c r="S5" s="19" t="s">
        <v>89</v>
      </c>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c r="G220" s="4"/>
      <c r="H220" s="4"/>
      <c r="I220" s="4"/>
      <c r="J220" s="4"/>
      <c r="K220" s="4"/>
      <c r="L220" s="4"/>
      <c r="M220" s="4"/>
      <c r="N220" s="4"/>
      <c r="O220" s="4"/>
      <c r="P220" s="4"/>
      <c r="Q220" s="4"/>
      <c r="R220" s="4"/>
      <c r="S220" s="4"/>
      <c r="T220" s="4"/>
      <c r="U220" s="4"/>
      <c r="V220" s="4"/>
      <c r="W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3.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 t="s">
        <v>90</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66.0" customHeight="1">
      <c r="A4" s="8">
        <v>1.0</v>
      </c>
      <c r="B4" s="28" t="s">
        <v>91</v>
      </c>
      <c r="C4" s="28">
        <v>12.0</v>
      </c>
      <c r="D4" s="28">
        <v>7.0</v>
      </c>
      <c r="E4" s="28">
        <v>5.0</v>
      </c>
      <c r="F4" s="28" t="s">
        <v>92</v>
      </c>
      <c r="G4" s="28"/>
      <c r="H4" s="28"/>
      <c r="I4" s="28"/>
      <c r="J4" s="28"/>
      <c r="K4" s="8"/>
      <c r="L4" s="28">
        <v>7.0</v>
      </c>
      <c r="M4" s="28">
        <v>1.0</v>
      </c>
      <c r="N4" s="8"/>
      <c r="O4" s="8"/>
      <c r="P4" s="28" t="s">
        <v>93</v>
      </c>
      <c r="Q4" s="8"/>
      <c r="R4" s="4"/>
      <c r="S4" s="4"/>
      <c r="T4" s="4"/>
      <c r="U4" s="4"/>
      <c r="V4" s="4"/>
      <c r="W4" s="4"/>
    </row>
    <row r="5" ht="15.75" customHeight="1">
      <c r="A5" s="20">
        <v>2.0</v>
      </c>
      <c r="B5" s="17" t="s">
        <v>94</v>
      </c>
      <c r="C5" s="20">
        <v>14.5</v>
      </c>
      <c r="D5" s="20">
        <v>13.0</v>
      </c>
      <c r="E5" s="20">
        <v>2.5</v>
      </c>
      <c r="F5" s="20" t="s">
        <v>95</v>
      </c>
      <c r="G5" s="19">
        <v>0.0</v>
      </c>
      <c r="H5" s="19">
        <v>0.0</v>
      </c>
      <c r="I5" s="19">
        <v>2.0</v>
      </c>
      <c r="J5" s="19">
        <v>8.0</v>
      </c>
      <c r="K5" s="19">
        <v>2.0</v>
      </c>
      <c r="L5" s="19">
        <v>0.0</v>
      </c>
      <c r="M5" s="19">
        <v>1.0</v>
      </c>
      <c r="N5" s="19">
        <v>0.0</v>
      </c>
      <c r="O5" s="19">
        <v>3.0</v>
      </c>
      <c r="P5" s="19" t="s">
        <v>96</v>
      </c>
      <c r="Q5" s="4"/>
      <c r="R5" s="4"/>
      <c r="S5" s="4"/>
      <c r="T5" s="19">
        <v>14.5</v>
      </c>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9" t="s">
        <v>97</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c r="A4" s="8">
        <v>1.0</v>
      </c>
      <c r="B4" s="28" t="s">
        <v>98</v>
      </c>
      <c r="C4" s="28">
        <v>5.0</v>
      </c>
      <c r="D4" s="28">
        <v>4.0</v>
      </c>
      <c r="E4" s="28">
        <v>1.0</v>
      </c>
      <c r="F4" s="28" t="s">
        <v>99</v>
      </c>
      <c r="G4" s="28">
        <v>3.0</v>
      </c>
      <c r="H4" s="28">
        <v>0.5</v>
      </c>
      <c r="I4" s="28">
        <v>0.5</v>
      </c>
      <c r="J4" s="28"/>
      <c r="K4" s="8"/>
      <c r="L4" s="8"/>
      <c r="M4" s="8"/>
      <c r="N4" s="8"/>
      <c r="O4" s="28" t="s">
        <v>100</v>
      </c>
      <c r="P4" s="28" t="s">
        <v>101</v>
      </c>
      <c r="Q4" s="8"/>
      <c r="R4" s="4"/>
      <c r="S4" s="19" t="s">
        <v>102</v>
      </c>
      <c r="T4" s="19">
        <v>6.0</v>
      </c>
      <c r="U4" s="4"/>
      <c r="V4" s="4"/>
      <c r="W4" s="4"/>
    </row>
    <row r="5" ht="15.75" customHeight="1">
      <c r="A5" s="20">
        <v>2.0</v>
      </c>
      <c r="B5" s="20" t="s">
        <v>103</v>
      </c>
      <c r="C5" s="20">
        <v>12.85</v>
      </c>
      <c r="D5" s="20">
        <v>11.5</v>
      </c>
      <c r="E5" s="20">
        <v>1.35</v>
      </c>
      <c r="F5" s="20" t="s">
        <v>104</v>
      </c>
      <c r="G5" s="19">
        <v>1.0</v>
      </c>
      <c r="H5" s="19">
        <v>1.0</v>
      </c>
      <c r="I5" s="19">
        <v>3.0</v>
      </c>
      <c r="J5" s="19">
        <v>4.0</v>
      </c>
      <c r="K5" s="19">
        <v>2.0</v>
      </c>
      <c r="L5" s="19">
        <v>1.35</v>
      </c>
      <c r="M5" s="19">
        <v>0.5</v>
      </c>
      <c r="N5" s="19">
        <v>0.0</v>
      </c>
      <c r="O5" s="19" t="s">
        <v>105</v>
      </c>
      <c r="P5" s="19" t="s">
        <v>106</v>
      </c>
      <c r="Q5" s="4"/>
      <c r="R5" s="4"/>
      <c r="S5" s="19" t="s">
        <v>107</v>
      </c>
      <c r="T5" s="19">
        <v>16.0</v>
      </c>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9" t="s">
        <v>108</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c r="A4" s="8">
        <v>1.0</v>
      </c>
      <c r="B4" s="28" t="s">
        <v>22</v>
      </c>
      <c r="C4" s="28">
        <v>15.0</v>
      </c>
      <c r="D4" s="28">
        <v>10.0</v>
      </c>
      <c r="E4" s="28">
        <v>5.0</v>
      </c>
      <c r="F4" s="28" t="s">
        <v>109</v>
      </c>
      <c r="G4" s="28">
        <v>2.0</v>
      </c>
      <c r="H4" s="28">
        <v>2.0</v>
      </c>
      <c r="I4" s="28">
        <v>3.0</v>
      </c>
      <c r="J4" s="28">
        <v>2.0</v>
      </c>
      <c r="K4" s="28">
        <v>1.0</v>
      </c>
      <c r="L4" s="8"/>
      <c r="M4" s="8"/>
      <c r="N4" s="8"/>
      <c r="O4" s="28" t="s">
        <v>110</v>
      </c>
      <c r="P4" s="28" t="s">
        <v>111</v>
      </c>
      <c r="Q4" s="8"/>
      <c r="R4" s="4"/>
      <c r="S4" s="19" t="s">
        <v>112</v>
      </c>
      <c r="T4" s="19">
        <v>10.0</v>
      </c>
      <c r="U4" s="4"/>
      <c r="V4" s="4"/>
      <c r="W4" s="4"/>
    </row>
    <row r="5" ht="15.75" customHeight="1">
      <c r="G5" s="4"/>
      <c r="H5" s="4"/>
      <c r="I5" s="4"/>
      <c r="J5" s="4"/>
      <c r="K5" s="4"/>
      <c r="L5" s="4"/>
      <c r="M5" s="4"/>
      <c r="N5" s="4"/>
      <c r="O5" s="4"/>
      <c r="P5" s="4"/>
      <c r="Q5" s="4"/>
      <c r="R5" s="4"/>
      <c r="S5" s="4"/>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25.88"/>
    <col customWidth="1" min="4" max="4" width="22.5"/>
    <col customWidth="1" min="5" max="5" width="13.0"/>
    <col customWidth="1" min="6" max="6" width="59.38"/>
    <col customWidth="1" min="7" max="27" width="25.88"/>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9" t="s">
        <v>113</v>
      </c>
      <c r="G2" s="3"/>
      <c r="H2" s="3"/>
      <c r="I2" s="3"/>
      <c r="J2" s="3"/>
      <c r="K2" s="3"/>
      <c r="L2" s="3"/>
      <c r="M2" s="3"/>
      <c r="N2" s="3"/>
      <c r="O2" s="3"/>
      <c r="P2" s="3"/>
      <c r="Q2" s="4"/>
      <c r="R2" s="4"/>
      <c r="S2" s="3"/>
      <c r="T2" s="3"/>
      <c r="U2" s="4"/>
      <c r="V2" s="4"/>
      <c r="W2" s="4"/>
    </row>
    <row r="3" ht="15.75" customHeight="1">
      <c r="A3" s="30" t="s">
        <v>2</v>
      </c>
      <c r="B3" s="30" t="s">
        <v>3</v>
      </c>
      <c r="C3" s="30" t="s">
        <v>4</v>
      </c>
      <c r="D3" s="30" t="s">
        <v>5</v>
      </c>
      <c r="E3" s="30" t="s">
        <v>6</v>
      </c>
      <c r="F3" s="30" t="s">
        <v>7</v>
      </c>
      <c r="G3" s="30" t="s">
        <v>8</v>
      </c>
      <c r="H3" s="30" t="s">
        <v>9</v>
      </c>
      <c r="I3" s="30" t="s">
        <v>10</v>
      </c>
      <c r="J3" s="30" t="s">
        <v>11</v>
      </c>
      <c r="K3" s="30" t="s">
        <v>12</v>
      </c>
      <c r="L3" s="30" t="s">
        <v>13</v>
      </c>
      <c r="M3" s="30" t="s">
        <v>14</v>
      </c>
      <c r="N3" s="30" t="s">
        <v>15</v>
      </c>
      <c r="O3" s="30" t="s">
        <v>16</v>
      </c>
      <c r="P3" s="30" t="s">
        <v>17</v>
      </c>
      <c r="Q3" s="31" t="s">
        <v>18</v>
      </c>
      <c r="R3" s="31" t="s">
        <v>19</v>
      </c>
      <c r="S3" s="30" t="s">
        <v>20</v>
      </c>
      <c r="T3" s="30" t="s">
        <v>21</v>
      </c>
      <c r="U3" s="31"/>
      <c r="V3" s="31"/>
      <c r="W3" s="31"/>
      <c r="X3" s="32"/>
      <c r="Y3" s="32"/>
      <c r="Z3" s="32"/>
      <c r="AA3" s="32"/>
    </row>
    <row r="4" ht="15.75" customHeight="1">
      <c r="A4" s="33">
        <v>1.0</v>
      </c>
      <c r="B4" s="33" t="s">
        <v>114</v>
      </c>
      <c r="C4" s="33">
        <v>20.0</v>
      </c>
      <c r="D4" s="33">
        <v>15.5</v>
      </c>
      <c r="E4" s="33">
        <v>4.5</v>
      </c>
      <c r="F4" s="34" t="s">
        <v>115</v>
      </c>
      <c r="G4" s="34">
        <v>11.0</v>
      </c>
      <c r="H4" s="35"/>
      <c r="I4" s="34">
        <v>0.5</v>
      </c>
      <c r="J4" s="34">
        <v>3.0</v>
      </c>
      <c r="K4" s="34">
        <v>1.5</v>
      </c>
      <c r="L4" s="34">
        <v>4.5</v>
      </c>
      <c r="M4" s="34">
        <v>1.0</v>
      </c>
      <c r="N4" s="35"/>
      <c r="O4" s="34" t="s">
        <v>116</v>
      </c>
      <c r="P4" s="34" t="s">
        <v>117</v>
      </c>
      <c r="Q4" s="34" t="s">
        <v>118</v>
      </c>
      <c r="R4" s="34" t="s">
        <v>119</v>
      </c>
      <c r="S4" s="35"/>
      <c r="T4" s="34">
        <v>15.5</v>
      </c>
      <c r="U4" s="35"/>
      <c r="V4" s="35"/>
      <c r="W4" s="35"/>
      <c r="X4" s="36"/>
      <c r="Y4" s="36"/>
      <c r="Z4" s="36"/>
      <c r="AA4" s="36"/>
    </row>
    <row r="5" ht="15.75" customHeight="1">
      <c r="A5" s="17">
        <v>2.0</v>
      </c>
      <c r="B5" s="17" t="s">
        <v>120</v>
      </c>
      <c r="C5" s="37">
        <f>ADD(D5,E5)</f>
        <v>51.35</v>
      </c>
      <c r="D5" s="17">
        <f>G5+H5+I5+J5+K5+L5+M5+N5</f>
        <v>46</v>
      </c>
      <c r="E5" s="17">
        <v>5.35</v>
      </c>
      <c r="F5" s="38" t="s">
        <v>121</v>
      </c>
      <c r="G5" s="38">
        <v>10.0</v>
      </c>
      <c r="H5" s="38">
        <v>0.0</v>
      </c>
      <c r="I5" s="38">
        <v>0.0</v>
      </c>
      <c r="J5" s="38">
        <f>20</f>
        <v>20</v>
      </c>
      <c r="K5" s="38">
        <v>4.0</v>
      </c>
      <c r="L5" s="38">
        <v>12.0</v>
      </c>
      <c r="M5" s="38">
        <v>0.0</v>
      </c>
      <c r="N5" s="38">
        <v>0.0</v>
      </c>
      <c r="O5" s="38" t="s">
        <v>122</v>
      </c>
      <c r="P5" s="18" t="s">
        <v>123</v>
      </c>
      <c r="Q5" s="18" t="s">
        <v>124</v>
      </c>
      <c r="R5" s="18" t="s">
        <v>125</v>
      </c>
      <c r="S5" s="39"/>
      <c r="T5" s="39">
        <f>D5</f>
        <v>46</v>
      </c>
      <c r="U5" s="39"/>
      <c r="V5" s="39"/>
      <c r="W5" s="39"/>
      <c r="X5" s="37"/>
      <c r="Y5" s="37"/>
      <c r="Z5" s="37"/>
      <c r="AA5" s="37"/>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9" t="s">
        <v>126</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112.5" customHeight="1">
      <c r="A4" s="8">
        <v>1.0</v>
      </c>
      <c r="B4" s="28" t="s">
        <v>91</v>
      </c>
      <c r="C4" s="28">
        <v>4.0</v>
      </c>
      <c r="D4" s="28">
        <v>2.0</v>
      </c>
      <c r="E4" s="28">
        <v>2.0</v>
      </c>
      <c r="F4" s="28" t="s">
        <v>127</v>
      </c>
      <c r="G4" s="28">
        <v>2.0</v>
      </c>
      <c r="H4" s="28"/>
      <c r="I4" s="28"/>
      <c r="J4" s="28"/>
      <c r="K4" s="8"/>
      <c r="L4" s="28">
        <v>2.0</v>
      </c>
      <c r="M4" s="8"/>
      <c r="N4" s="8"/>
      <c r="O4" s="28" t="s">
        <v>128</v>
      </c>
      <c r="P4" s="28"/>
      <c r="Q4" s="8"/>
      <c r="R4" s="4"/>
      <c r="S4" s="4"/>
      <c r="T4" s="4"/>
      <c r="U4" s="4"/>
      <c r="V4" s="4"/>
      <c r="W4" s="4"/>
    </row>
    <row r="5" ht="15.75" customHeight="1">
      <c r="G5" s="4"/>
      <c r="H5" s="4"/>
      <c r="I5" s="4"/>
      <c r="J5" s="4"/>
      <c r="K5" s="4"/>
      <c r="L5" s="4"/>
      <c r="M5" s="4"/>
      <c r="N5" s="4"/>
      <c r="O5" s="4"/>
      <c r="P5" s="4"/>
      <c r="Q5" s="4"/>
      <c r="R5" s="4"/>
      <c r="S5" s="4"/>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